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Employé" sheetId="2" r:id="rId1"/>
    <sheet name="Calcul" sheetId="5" r:id="rId2"/>
    <sheet name="Calculs2" sheetId="6" r:id="rId3"/>
    <sheet name="EmployéN-1" sheetId="4" r:id="rId4"/>
    <sheet name="Filières" sheetId="1" r:id="rId5"/>
  </sheets>
  <definedNames>
    <definedName name="_xlnm._FilterDatabase" localSheetId="0" hidden="1">Employé!$K$1:$K$3001</definedName>
    <definedName name="_xlnm._FilterDatabase" localSheetId="3" hidden="1">'EmployéN-1'!$C$1:$J$3001</definedName>
    <definedName name="Grades">Filières!$A$2:$A$13</definedName>
    <definedName name="GroupeFilière">Filières!$B$1:$E$1</definedName>
    <definedName name="InfoN">Employé!$A$1:$L$3001</definedName>
    <definedName name="InfoN1">'EmployéN-1'!$A$1:$J$3001</definedName>
    <definedName name="MatriceGrade">Filières!$A$1:$E$13</definedName>
    <definedName name="Segment_Filière">#N/A</definedName>
    <definedName name="Segment_Grade">#N/A</definedName>
    <definedName name="Segment_Sexe">#N/A</definedName>
    <definedName name="Sexe">Filières!$A$17:$A$18</definedName>
  </definedNames>
  <calcPr calcId="162913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Q10" i="6" l="1"/>
  <c r="Q9" i="6"/>
  <c r="Q8" i="6"/>
  <c r="Q7" i="6"/>
  <c r="N5" i="6"/>
  <c r="N6" i="6"/>
  <c r="N4" i="6"/>
  <c r="N3" i="6"/>
  <c r="N7" i="6" l="1"/>
  <c r="H11" i="5"/>
  <c r="H10" i="5"/>
  <c r="H9" i="5"/>
  <c r="H8" i="5"/>
  <c r="H7" i="5"/>
  <c r="H6" i="5"/>
  <c r="H5" i="5"/>
  <c r="H4" i="5"/>
  <c r="H3" i="5"/>
  <c r="H2" i="5"/>
  <c r="C6" i="5" l="1" a="1"/>
  <c r="C6" i="5" s="1"/>
  <c r="B6" i="5" a="1"/>
  <c r="B6" i="5" s="1"/>
  <c r="B5" i="5"/>
  <c r="C5" i="5"/>
  <c r="D6" i="5" l="1"/>
  <c r="D5" i="5"/>
  <c r="A2" i="2" l="1"/>
  <c r="M2" i="2" s="1"/>
  <c r="O2" i="2" s="1"/>
  <c r="A3" i="2"/>
  <c r="M3" i="2" s="1"/>
  <c r="O3" i="2" s="1"/>
  <c r="A4" i="2"/>
  <c r="M4" i="2" s="1"/>
  <c r="O4" i="2" s="1"/>
  <c r="A5" i="2"/>
  <c r="M5" i="2" s="1"/>
  <c r="O5" i="2" s="1"/>
  <c r="A6" i="2"/>
  <c r="M6" i="2" s="1"/>
  <c r="O6" i="2" s="1"/>
  <c r="A7" i="2"/>
  <c r="M7" i="2" s="1"/>
  <c r="O7" i="2" s="1"/>
  <c r="A8" i="2"/>
  <c r="M8" i="2" s="1"/>
  <c r="O8" i="2" s="1"/>
  <c r="A9" i="2"/>
  <c r="M9" i="2" s="1"/>
  <c r="O9" i="2" s="1"/>
  <c r="A10" i="2"/>
  <c r="M10" i="2" s="1"/>
  <c r="O10" i="2" s="1"/>
  <c r="A11" i="2"/>
  <c r="M11" i="2" s="1"/>
  <c r="O11" i="2" s="1"/>
  <c r="A12" i="2"/>
  <c r="M12" i="2" s="1"/>
  <c r="O12" i="2" s="1"/>
  <c r="A13" i="2"/>
  <c r="M13" i="2" s="1"/>
  <c r="O13" i="2" s="1"/>
  <c r="A14" i="2"/>
  <c r="M14" i="2" s="1"/>
  <c r="O14" i="2" s="1"/>
  <c r="A15" i="2"/>
  <c r="M15" i="2" s="1"/>
  <c r="O15" i="2" s="1"/>
  <c r="A16" i="2"/>
  <c r="M16" i="2" s="1"/>
  <c r="O16" i="2" s="1"/>
  <c r="A17" i="2"/>
  <c r="M17" i="2" s="1"/>
  <c r="O17" i="2" s="1"/>
  <c r="A18" i="2"/>
  <c r="M18" i="2" s="1"/>
  <c r="O18" i="2" s="1"/>
  <c r="A19" i="2"/>
  <c r="M19" i="2" s="1"/>
  <c r="O19" i="2" s="1"/>
  <c r="A20" i="2"/>
  <c r="M20" i="2" s="1"/>
  <c r="O20" i="2" s="1"/>
  <c r="A21" i="2"/>
  <c r="M21" i="2" s="1"/>
  <c r="O21" i="2" s="1"/>
  <c r="A22" i="2"/>
  <c r="M22" i="2" s="1"/>
  <c r="O22" i="2" s="1"/>
  <c r="A23" i="2"/>
  <c r="M23" i="2" s="1"/>
  <c r="O23" i="2" s="1"/>
  <c r="A24" i="2"/>
  <c r="M24" i="2" s="1"/>
  <c r="O24" i="2" s="1"/>
  <c r="A25" i="2"/>
  <c r="M25" i="2" s="1"/>
  <c r="O25" i="2" s="1"/>
  <c r="A26" i="2"/>
  <c r="M26" i="2" s="1"/>
  <c r="O26" i="2" s="1"/>
  <c r="A27" i="2"/>
  <c r="M27" i="2" s="1"/>
  <c r="O27" i="2" s="1"/>
  <c r="A28" i="2"/>
  <c r="M28" i="2" s="1"/>
  <c r="O28" i="2" s="1"/>
  <c r="A29" i="2"/>
  <c r="M29" i="2" s="1"/>
  <c r="O29" i="2" s="1"/>
  <c r="A30" i="2"/>
  <c r="M30" i="2" s="1"/>
  <c r="O30" i="2" s="1"/>
  <c r="A31" i="2"/>
  <c r="M31" i="2" s="1"/>
  <c r="O31" i="2" s="1"/>
  <c r="A32" i="2"/>
  <c r="M32" i="2" s="1"/>
  <c r="O32" i="2" s="1"/>
  <c r="A33" i="2"/>
  <c r="M33" i="2" s="1"/>
  <c r="O33" i="2" s="1"/>
  <c r="A34" i="2"/>
  <c r="M34" i="2" s="1"/>
  <c r="O34" i="2" s="1"/>
  <c r="A35" i="2"/>
  <c r="M35" i="2" s="1"/>
  <c r="O35" i="2" s="1"/>
  <c r="A36" i="2"/>
  <c r="M36" i="2" s="1"/>
  <c r="O36" i="2" s="1"/>
  <c r="A37" i="2"/>
  <c r="M37" i="2" s="1"/>
  <c r="O37" i="2" s="1"/>
  <c r="A38" i="2"/>
  <c r="M38" i="2" s="1"/>
  <c r="O38" i="2" s="1"/>
  <c r="A39" i="2"/>
  <c r="M39" i="2" s="1"/>
  <c r="O39" i="2" s="1"/>
  <c r="A40" i="2"/>
  <c r="M40" i="2" s="1"/>
  <c r="O40" i="2" s="1"/>
  <c r="A41" i="2"/>
  <c r="M41" i="2" s="1"/>
  <c r="O41" i="2" s="1"/>
  <c r="A42" i="2"/>
  <c r="M42" i="2" s="1"/>
  <c r="O42" i="2" s="1"/>
  <c r="A43" i="2"/>
  <c r="M43" i="2" s="1"/>
  <c r="O43" i="2" s="1"/>
  <c r="A44" i="2"/>
  <c r="M44" i="2" s="1"/>
  <c r="O44" i="2" s="1"/>
  <c r="A45" i="2"/>
  <c r="M45" i="2" s="1"/>
  <c r="O45" i="2" s="1"/>
  <c r="A46" i="2"/>
  <c r="M46" i="2" s="1"/>
  <c r="O46" i="2" s="1"/>
  <c r="A47" i="2"/>
  <c r="M47" i="2" s="1"/>
  <c r="O47" i="2" s="1"/>
  <c r="A48" i="2"/>
  <c r="M48" i="2" s="1"/>
  <c r="O48" i="2" s="1"/>
  <c r="A49" i="2"/>
  <c r="M49" i="2" s="1"/>
  <c r="O49" i="2" s="1"/>
  <c r="A50" i="2"/>
  <c r="M50" i="2" s="1"/>
  <c r="O50" i="2" s="1"/>
  <c r="A51" i="2"/>
  <c r="M51" i="2" s="1"/>
  <c r="O51" i="2" s="1"/>
  <c r="A52" i="2"/>
  <c r="M52" i="2" s="1"/>
  <c r="O52" i="2" s="1"/>
  <c r="A53" i="2"/>
  <c r="M53" i="2" s="1"/>
  <c r="O53" i="2" s="1"/>
  <c r="A54" i="2"/>
  <c r="M54" i="2" s="1"/>
  <c r="O54" i="2" s="1"/>
  <c r="A55" i="2"/>
  <c r="M55" i="2" s="1"/>
  <c r="O55" i="2" s="1"/>
  <c r="A56" i="2"/>
  <c r="M56" i="2" s="1"/>
  <c r="O56" i="2" s="1"/>
  <c r="A57" i="2"/>
  <c r="M57" i="2" s="1"/>
  <c r="O57" i="2" s="1"/>
  <c r="A58" i="2"/>
  <c r="M58" i="2" s="1"/>
  <c r="O58" i="2" s="1"/>
  <c r="A59" i="2"/>
  <c r="M59" i="2" s="1"/>
  <c r="O59" i="2" s="1"/>
  <c r="A60" i="2"/>
  <c r="M60" i="2" s="1"/>
  <c r="O60" i="2" s="1"/>
  <c r="A61" i="2"/>
  <c r="M61" i="2" s="1"/>
  <c r="O61" i="2" s="1"/>
  <c r="A62" i="2"/>
  <c r="M62" i="2" s="1"/>
  <c r="O62" i="2" s="1"/>
  <c r="A63" i="2"/>
  <c r="M63" i="2" s="1"/>
  <c r="O63" i="2" s="1"/>
  <c r="A64" i="2"/>
  <c r="M64" i="2" s="1"/>
  <c r="O64" i="2" s="1"/>
  <c r="A65" i="2"/>
  <c r="M65" i="2" s="1"/>
  <c r="O65" i="2" s="1"/>
  <c r="A66" i="2"/>
  <c r="M66" i="2" s="1"/>
  <c r="O66" i="2" s="1"/>
  <c r="A67" i="2"/>
  <c r="M67" i="2" s="1"/>
  <c r="O67" i="2" s="1"/>
  <c r="A68" i="2"/>
  <c r="M68" i="2" s="1"/>
  <c r="O68" i="2" s="1"/>
  <c r="A69" i="2"/>
  <c r="M69" i="2" s="1"/>
  <c r="O69" i="2" s="1"/>
  <c r="A70" i="2"/>
  <c r="M70" i="2" s="1"/>
  <c r="O70" i="2" s="1"/>
  <c r="A71" i="2"/>
  <c r="M71" i="2" s="1"/>
  <c r="O71" i="2" s="1"/>
  <c r="A72" i="2"/>
  <c r="M72" i="2" s="1"/>
  <c r="O72" i="2" s="1"/>
  <c r="A73" i="2"/>
  <c r="M73" i="2" s="1"/>
  <c r="O73" i="2" s="1"/>
  <c r="A74" i="2"/>
  <c r="M74" i="2" s="1"/>
  <c r="O74" i="2" s="1"/>
  <c r="A75" i="2"/>
  <c r="M75" i="2" s="1"/>
  <c r="O75" i="2" s="1"/>
  <c r="A76" i="2"/>
  <c r="M76" i="2" s="1"/>
  <c r="O76" i="2" s="1"/>
  <c r="A77" i="2"/>
  <c r="M77" i="2" s="1"/>
  <c r="O77" i="2" s="1"/>
  <c r="A78" i="2"/>
  <c r="M78" i="2" s="1"/>
  <c r="O78" i="2" s="1"/>
  <c r="A79" i="2"/>
  <c r="M79" i="2" s="1"/>
  <c r="O79" i="2" s="1"/>
  <c r="A80" i="2"/>
  <c r="M80" i="2" s="1"/>
  <c r="O80" i="2" s="1"/>
  <c r="A81" i="2"/>
  <c r="M81" i="2" s="1"/>
  <c r="O81" i="2" s="1"/>
  <c r="A82" i="2"/>
  <c r="M82" i="2" s="1"/>
  <c r="O82" i="2" s="1"/>
  <c r="A83" i="2"/>
  <c r="M83" i="2" s="1"/>
  <c r="O83" i="2" s="1"/>
  <c r="A84" i="2"/>
  <c r="M84" i="2" s="1"/>
  <c r="O84" i="2" s="1"/>
  <c r="A85" i="2"/>
  <c r="M85" i="2" s="1"/>
  <c r="O85" i="2" s="1"/>
  <c r="A86" i="2"/>
  <c r="M86" i="2" s="1"/>
  <c r="O86" i="2" s="1"/>
  <c r="A87" i="2"/>
  <c r="M87" i="2" s="1"/>
  <c r="O87" i="2" s="1"/>
  <c r="A88" i="2"/>
  <c r="M88" i="2" s="1"/>
  <c r="O88" i="2" s="1"/>
  <c r="A89" i="2"/>
  <c r="M89" i="2" s="1"/>
  <c r="O89" i="2" s="1"/>
  <c r="A90" i="2"/>
  <c r="M90" i="2" s="1"/>
  <c r="O90" i="2" s="1"/>
  <c r="A91" i="2"/>
  <c r="M91" i="2" s="1"/>
  <c r="O91" i="2" s="1"/>
  <c r="A92" i="2"/>
  <c r="M92" i="2" s="1"/>
  <c r="O92" i="2" s="1"/>
  <c r="A93" i="2"/>
  <c r="M93" i="2" s="1"/>
  <c r="O93" i="2" s="1"/>
  <c r="A94" i="2"/>
  <c r="M94" i="2" s="1"/>
  <c r="O94" i="2" s="1"/>
  <c r="A95" i="2"/>
  <c r="M95" i="2" s="1"/>
  <c r="O95" i="2" s="1"/>
  <c r="A96" i="2"/>
  <c r="M96" i="2" s="1"/>
  <c r="O96" i="2" s="1"/>
  <c r="A97" i="2"/>
  <c r="M97" i="2" s="1"/>
  <c r="O97" i="2" s="1"/>
  <c r="A98" i="2"/>
  <c r="M98" i="2" s="1"/>
  <c r="O98" i="2" s="1"/>
  <c r="A99" i="2"/>
  <c r="M99" i="2" s="1"/>
  <c r="O99" i="2" s="1"/>
  <c r="A100" i="2"/>
  <c r="M100" i="2" s="1"/>
  <c r="O100" i="2" s="1"/>
  <c r="A101" i="2"/>
  <c r="M101" i="2" s="1"/>
  <c r="O101" i="2" s="1"/>
  <c r="A102" i="2"/>
  <c r="M102" i="2" s="1"/>
  <c r="O102" i="2" s="1"/>
  <c r="A103" i="2"/>
  <c r="M103" i="2" s="1"/>
  <c r="O103" i="2" s="1"/>
  <c r="A104" i="2"/>
  <c r="M104" i="2" s="1"/>
  <c r="O104" i="2" s="1"/>
  <c r="A105" i="2"/>
  <c r="M105" i="2" s="1"/>
  <c r="O105" i="2" s="1"/>
  <c r="A106" i="2"/>
  <c r="M106" i="2" s="1"/>
  <c r="O106" i="2" s="1"/>
  <c r="A107" i="2"/>
  <c r="M107" i="2" s="1"/>
  <c r="O107" i="2" s="1"/>
  <c r="A108" i="2"/>
  <c r="M108" i="2" s="1"/>
  <c r="O108" i="2" s="1"/>
  <c r="A109" i="2"/>
  <c r="M109" i="2" s="1"/>
  <c r="O109" i="2" s="1"/>
  <c r="A110" i="2"/>
  <c r="M110" i="2" s="1"/>
  <c r="O110" i="2" s="1"/>
  <c r="A111" i="2"/>
  <c r="M111" i="2" s="1"/>
  <c r="O111" i="2" s="1"/>
  <c r="A112" i="2"/>
  <c r="M112" i="2" s="1"/>
  <c r="O112" i="2" s="1"/>
  <c r="A113" i="2"/>
  <c r="M113" i="2" s="1"/>
  <c r="O113" i="2" s="1"/>
  <c r="A114" i="2"/>
  <c r="M114" i="2" s="1"/>
  <c r="O114" i="2" s="1"/>
  <c r="A115" i="2"/>
  <c r="M115" i="2" s="1"/>
  <c r="O115" i="2" s="1"/>
  <c r="A116" i="2"/>
  <c r="M116" i="2" s="1"/>
  <c r="O116" i="2" s="1"/>
  <c r="A117" i="2"/>
  <c r="M117" i="2" s="1"/>
  <c r="O117" i="2" s="1"/>
  <c r="A118" i="2"/>
  <c r="M118" i="2" s="1"/>
  <c r="O118" i="2" s="1"/>
  <c r="A119" i="2"/>
  <c r="M119" i="2" s="1"/>
  <c r="O119" i="2" s="1"/>
  <c r="A120" i="2"/>
  <c r="M120" i="2" s="1"/>
  <c r="O120" i="2" s="1"/>
  <c r="A121" i="2"/>
  <c r="M121" i="2" s="1"/>
  <c r="O121" i="2" s="1"/>
  <c r="A122" i="2"/>
  <c r="M122" i="2" s="1"/>
  <c r="O122" i="2" s="1"/>
  <c r="A123" i="2"/>
  <c r="M123" i="2" s="1"/>
  <c r="O123" i="2" s="1"/>
  <c r="A124" i="2"/>
  <c r="M124" i="2" s="1"/>
  <c r="O124" i="2" s="1"/>
  <c r="A125" i="2"/>
  <c r="M125" i="2" s="1"/>
  <c r="O125" i="2" s="1"/>
  <c r="A126" i="2"/>
  <c r="M126" i="2" s="1"/>
  <c r="O126" i="2" s="1"/>
  <c r="A127" i="2"/>
  <c r="M127" i="2" s="1"/>
  <c r="O127" i="2" s="1"/>
  <c r="A128" i="2"/>
  <c r="M128" i="2" s="1"/>
  <c r="O128" i="2" s="1"/>
  <c r="A129" i="2"/>
  <c r="M129" i="2" s="1"/>
  <c r="O129" i="2" s="1"/>
  <c r="A130" i="2"/>
  <c r="M130" i="2" s="1"/>
  <c r="O130" i="2" s="1"/>
  <c r="A131" i="2"/>
  <c r="M131" i="2" s="1"/>
  <c r="O131" i="2" s="1"/>
  <c r="A132" i="2"/>
  <c r="M132" i="2" s="1"/>
  <c r="O132" i="2" s="1"/>
  <c r="A133" i="2"/>
  <c r="M133" i="2" s="1"/>
  <c r="O133" i="2" s="1"/>
  <c r="A134" i="2"/>
  <c r="M134" i="2" s="1"/>
  <c r="O134" i="2" s="1"/>
  <c r="A135" i="2"/>
  <c r="M135" i="2" s="1"/>
  <c r="O135" i="2" s="1"/>
  <c r="A136" i="2"/>
  <c r="M136" i="2" s="1"/>
  <c r="O136" i="2" s="1"/>
  <c r="A137" i="2"/>
  <c r="M137" i="2" s="1"/>
  <c r="O137" i="2" s="1"/>
  <c r="A138" i="2"/>
  <c r="M138" i="2" s="1"/>
  <c r="O138" i="2" s="1"/>
  <c r="A139" i="2"/>
  <c r="M139" i="2" s="1"/>
  <c r="O139" i="2" s="1"/>
  <c r="A140" i="2"/>
  <c r="M140" i="2" s="1"/>
  <c r="O140" i="2" s="1"/>
  <c r="A141" i="2"/>
  <c r="M141" i="2" s="1"/>
  <c r="O141" i="2" s="1"/>
  <c r="A142" i="2"/>
  <c r="M142" i="2" s="1"/>
  <c r="O142" i="2" s="1"/>
  <c r="A143" i="2"/>
  <c r="M143" i="2" s="1"/>
  <c r="O143" i="2" s="1"/>
  <c r="A144" i="2"/>
  <c r="M144" i="2" s="1"/>
  <c r="O144" i="2" s="1"/>
  <c r="A145" i="2"/>
  <c r="M145" i="2" s="1"/>
  <c r="O145" i="2" s="1"/>
  <c r="A146" i="2"/>
  <c r="M146" i="2" s="1"/>
  <c r="O146" i="2" s="1"/>
  <c r="A147" i="2"/>
  <c r="M147" i="2" s="1"/>
  <c r="O147" i="2" s="1"/>
  <c r="A148" i="2"/>
  <c r="M148" i="2" s="1"/>
  <c r="O148" i="2" s="1"/>
  <c r="A149" i="2"/>
  <c r="M149" i="2" s="1"/>
  <c r="O149" i="2" s="1"/>
  <c r="A150" i="2"/>
  <c r="M150" i="2" s="1"/>
  <c r="O150" i="2" s="1"/>
  <c r="A151" i="2"/>
  <c r="M151" i="2" s="1"/>
  <c r="O151" i="2" s="1"/>
  <c r="A152" i="2"/>
  <c r="M152" i="2" s="1"/>
  <c r="O152" i="2" s="1"/>
  <c r="A153" i="2"/>
  <c r="M153" i="2" s="1"/>
  <c r="O153" i="2" s="1"/>
  <c r="A154" i="2"/>
  <c r="M154" i="2" s="1"/>
  <c r="O154" i="2" s="1"/>
  <c r="A155" i="2"/>
  <c r="M155" i="2" s="1"/>
  <c r="O155" i="2" s="1"/>
  <c r="A156" i="2"/>
  <c r="M156" i="2" s="1"/>
  <c r="O156" i="2" s="1"/>
  <c r="A157" i="2"/>
  <c r="M157" i="2" s="1"/>
  <c r="O157" i="2" s="1"/>
  <c r="A158" i="2"/>
  <c r="M158" i="2" s="1"/>
  <c r="O158" i="2" s="1"/>
  <c r="A159" i="2"/>
  <c r="M159" i="2" s="1"/>
  <c r="O159" i="2" s="1"/>
  <c r="A160" i="2"/>
  <c r="M160" i="2" s="1"/>
  <c r="O160" i="2" s="1"/>
  <c r="A161" i="2"/>
  <c r="M161" i="2" s="1"/>
  <c r="O161" i="2" s="1"/>
  <c r="A162" i="2"/>
  <c r="M162" i="2" s="1"/>
  <c r="O162" i="2" s="1"/>
  <c r="A163" i="2"/>
  <c r="M163" i="2" s="1"/>
  <c r="O163" i="2" s="1"/>
  <c r="A164" i="2"/>
  <c r="M164" i="2" s="1"/>
  <c r="O164" i="2" s="1"/>
  <c r="A165" i="2"/>
  <c r="M165" i="2" s="1"/>
  <c r="O165" i="2" s="1"/>
  <c r="A166" i="2"/>
  <c r="M166" i="2" s="1"/>
  <c r="O166" i="2" s="1"/>
  <c r="A167" i="2"/>
  <c r="M167" i="2" s="1"/>
  <c r="O167" i="2" s="1"/>
  <c r="A168" i="2"/>
  <c r="M168" i="2" s="1"/>
  <c r="O168" i="2" s="1"/>
  <c r="A169" i="2"/>
  <c r="M169" i="2" s="1"/>
  <c r="O169" i="2" s="1"/>
  <c r="A170" i="2"/>
  <c r="M170" i="2" s="1"/>
  <c r="O170" i="2" s="1"/>
  <c r="A171" i="2"/>
  <c r="M171" i="2" s="1"/>
  <c r="O171" i="2" s="1"/>
  <c r="A172" i="2"/>
  <c r="M172" i="2" s="1"/>
  <c r="O172" i="2" s="1"/>
  <c r="A173" i="2"/>
  <c r="M173" i="2" s="1"/>
  <c r="O173" i="2" s="1"/>
  <c r="A174" i="2"/>
  <c r="M174" i="2" s="1"/>
  <c r="O174" i="2" s="1"/>
  <c r="A175" i="2"/>
  <c r="M175" i="2" s="1"/>
  <c r="O175" i="2" s="1"/>
  <c r="A176" i="2"/>
  <c r="M176" i="2" s="1"/>
  <c r="O176" i="2" s="1"/>
  <c r="A177" i="2"/>
  <c r="M177" i="2" s="1"/>
  <c r="O177" i="2" s="1"/>
  <c r="A178" i="2"/>
  <c r="M178" i="2" s="1"/>
  <c r="O178" i="2" s="1"/>
  <c r="A179" i="2"/>
  <c r="M179" i="2" s="1"/>
  <c r="O179" i="2" s="1"/>
  <c r="A180" i="2"/>
  <c r="M180" i="2" s="1"/>
  <c r="O180" i="2" s="1"/>
  <c r="A181" i="2"/>
  <c r="M181" i="2" s="1"/>
  <c r="O181" i="2" s="1"/>
  <c r="A182" i="2"/>
  <c r="M182" i="2" s="1"/>
  <c r="O182" i="2" s="1"/>
  <c r="A183" i="2"/>
  <c r="M183" i="2" s="1"/>
  <c r="O183" i="2" s="1"/>
  <c r="A184" i="2"/>
  <c r="M184" i="2" s="1"/>
  <c r="O184" i="2" s="1"/>
  <c r="A185" i="2"/>
  <c r="M185" i="2" s="1"/>
  <c r="O185" i="2" s="1"/>
  <c r="A186" i="2"/>
  <c r="M186" i="2" s="1"/>
  <c r="O186" i="2" s="1"/>
  <c r="A187" i="2"/>
  <c r="M187" i="2" s="1"/>
  <c r="O187" i="2" s="1"/>
  <c r="A188" i="2"/>
  <c r="M188" i="2" s="1"/>
  <c r="O188" i="2" s="1"/>
  <c r="A189" i="2"/>
  <c r="M189" i="2" s="1"/>
  <c r="O189" i="2" s="1"/>
  <c r="A190" i="2"/>
  <c r="M190" i="2" s="1"/>
  <c r="O190" i="2" s="1"/>
  <c r="A191" i="2"/>
  <c r="M191" i="2" s="1"/>
  <c r="O191" i="2" s="1"/>
  <c r="A192" i="2"/>
  <c r="M192" i="2" s="1"/>
  <c r="O192" i="2" s="1"/>
  <c r="A193" i="2"/>
  <c r="M193" i="2" s="1"/>
  <c r="O193" i="2" s="1"/>
  <c r="A194" i="2"/>
  <c r="M194" i="2" s="1"/>
  <c r="O194" i="2" s="1"/>
  <c r="A195" i="2"/>
  <c r="M195" i="2" s="1"/>
  <c r="O195" i="2" s="1"/>
  <c r="A196" i="2"/>
  <c r="M196" i="2" s="1"/>
  <c r="O196" i="2" s="1"/>
  <c r="A197" i="2"/>
  <c r="M197" i="2" s="1"/>
  <c r="O197" i="2" s="1"/>
  <c r="A198" i="2"/>
  <c r="M198" i="2" s="1"/>
  <c r="O198" i="2" s="1"/>
  <c r="A199" i="2"/>
  <c r="M199" i="2" s="1"/>
  <c r="O199" i="2" s="1"/>
  <c r="A200" i="2"/>
  <c r="M200" i="2" s="1"/>
  <c r="O200" i="2" s="1"/>
  <c r="A201" i="2"/>
  <c r="M201" i="2" s="1"/>
  <c r="O201" i="2" s="1"/>
  <c r="A202" i="2"/>
  <c r="M202" i="2" s="1"/>
  <c r="O202" i="2" s="1"/>
  <c r="A203" i="2"/>
  <c r="M203" i="2" s="1"/>
  <c r="O203" i="2" s="1"/>
  <c r="A204" i="2"/>
  <c r="M204" i="2" s="1"/>
  <c r="O204" i="2" s="1"/>
  <c r="A205" i="2"/>
  <c r="M205" i="2" s="1"/>
  <c r="O205" i="2" s="1"/>
  <c r="A206" i="2"/>
  <c r="M206" i="2" s="1"/>
  <c r="O206" i="2" s="1"/>
  <c r="A207" i="2"/>
  <c r="M207" i="2" s="1"/>
  <c r="O207" i="2" s="1"/>
  <c r="A208" i="2"/>
  <c r="M208" i="2" s="1"/>
  <c r="O208" i="2" s="1"/>
  <c r="A209" i="2"/>
  <c r="M209" i="2" s="1"/>
  <c r="O209" i="2" s="1"/>
  <c r="A210" i="2"/>
  <c r="M210" i="2" s="1"/>
  <c r="O210" i="2" s="1"/>
  <c r="A211" i="2"/>
  <c r="M211" i="2" s="1"/>
  <c r="O211" i="2" s="1"/>
  <c r="A212" i="2"/>
  <c r="M212" i="2" s="1"/>
  <c r="O212" i="2" s="1"/>
  <c r="A213" i="2"/>
  <c r="M213" i="2" s="1"/>
  <c r="O213" i="2" s="1"/>
  <c r="A214" i="2"/>
  <c r="M214" i="2" s="1"/>
  <c r="O214" i="2" s="1"/>
  <c r="A215" i="2"/>
  <c r="M215" i="2" s="1"/>
  <c r="O215" i="2" s="1"/>
  <c r="A216" i="2"/>
  <c r="M216" i="2" s="1"/>
  <c r="O216" i="2" s="1"/>
  <c r="A217" i="2"/>
  <c r="M217" i="2" s="1"/>
  <c r="O217" i="2" s="1"/>
  <c r="A218" i="2"/>
  <c r="M218" i="2" s="1"/>
  <c r="O218" i="2" s="1"/>
  <c r="A219" i="2"/>
  <c r="M219" i="2" s="1"/>
  <c r="O219" i="2" s="1"/>
  <c r="A220" i="2"/>
  <c r="M220" i="2" s="1"/>
  <c r="O220" i="2" s="1"/>
  <c r="A221" i="2"/>
  <c r="M221" i="2" s="1"/>
  <c r="O221" i="2" s="1"/>
  <c r="A222" i="2"/>
  <c r="M222" i="2" s="1"/>
  <c r="O222" i="2" s="1"/>
  <c r="A223" i="2"/>
  <c r="M223" i="2" s="1"/>
  <c r="O223" i="2" s="1"/>
  <c r="A224" i="2"/>
  <c r="M224" i="2" s="1"/>
  <c r="O224" i="2" s="1"/>
  <c r="A225" i="2"/>
  <c r="M225" i="2" s="1"/>
  <c r="O225" i="2" s="1"/>
  <c r="A226" i="2"/>
  <c r="M226" i="2" s="1"/>
  <c r="O226" i="2" s="1"/>
  <c r="A227" i="2"/>
  <c r="M227" i="2" s="1"/>
  <c r="O227" i="2" s="1"/>
  <c r="A228" i="2"/>
  <c r="M228" i="2" s="1"/>
  <c r="O228" i="2" s="1"/>
  <c r="A229" i="2"/>
  <c r="M229" i="2" s="1"/>
  <c r="O229" i="2" s="1"/>
  <c r="A230" i="2"/>
  <c r="M230" i="2" s="1"/>
  <c r="O230" i="2" s="1"/>
  <c r="A231" i="2"/>
  <c r="M231" i="2" s="1"/>
  <c r="O231" i="2" s="1"/>
  <c r="A232" i="2"/>
  <c r="M232" i="2" s="1"/>
  <c r="O232" i="2" s="1"/>
  <c r="A233" i="2"/>
  <c r="M233" i="2" s="1"/>
  <c r="O233" i="2" s="1"/>
  <c r="A234" i="2"/>
  <c r="M234" i="2" s="1"/>
  <c r="O234" i="2" s="1"/>
  <c r="A235" i="2"/>
  <c r="M235" i="2" s="1"/>
  <c r="O235" i="2" s="1"/>
  <c r="A236" i="2"/>
  <c r="M236" i="2" s="1"/>
  <c r="O236" i="2" s="1"/>
  <c r="A237" i="2"/>
  <c r="M237" i="2" s="1"/>
  <c r="O237" i="2" s="1"/>
  <c r="A238" i="2"/>
  <c r="M238" i="2" s="1"/>
  <c r="O238" i="2" s="1"/>
  <c r="A239" i="2"/>
  <c r="M239" i="2" s="1"/>
  <c r="O239" i="2" s="1"/>
  <c r="A240" i="2"/>
  <c r="M240" i="2" s="1"/>
  <c r="O240" i="2" s="1"/>
  <c r="A241" i="2"/>
  <c r="M241" i="2" s="1"/>
  <c r="O241" i="2" s="1"/>
  <c r="A242" i="2"/>
  <c r="M242" i="2" s="1"/>
  <c r="O242" i="2" s="1"/>
  <c r="A243" i="2"/>
  <c r="M243" i="2" s="1"/>
  <c r="O243" i="2" s="1"/>
  <c r="A244" i="2"/>
  <c r="M244" i="2" s="1"/>
  <c r="O244" i="2" s="1"/>
  <c r="A245" i="2"/>
  <c r="M245" i="2" s="1"/>
  <c r="O245" i="2" s="1"/>
  <c r="A246" i="2"/>
  <c r="M246" i="2" s="1"/>
  <c r="O246" i="2" s="1"/>
  <c r="A247" i="2"/>
  <c r="M247" i="2" s="1"/>
  <c r="O247" i="2" s="1"/>
  <c r="A248" i="2"/>
  <c r="M248" i="2" s="1"/>
  <c r="O248" i="2" s="1"/>
  <c r="A249" i="2"/>
  <c r="M249" i="2" s="1"/>
  <c r="O249" i="2" s="1"/>
  <c r="A250" i="2"/>
  <c r="M250" i="2" s="1"/>
  <c r="O250" i="2" s="1"/>
  <c r="A251" i="2"/>
  <c r="M251" i="2" s="1"/>
  <c r="O251" i="2" s="1"/>
  <c r="A252" i="2"/>
  <c r="M252" i="2" s="1"/>
  <c r="O252" i="2" s="1"/>
  <c r="A253" i="2"/>
  <c r="M253" i="2" s="1"/>
  <c r="O253" i="2" s="1"/>
  <c r="A254" i="2"/>
  <c r="M254" i="2" s="1"/>
  <c r="O254" i="2" s="1"/>
  <c r="A255" i="2"/>
  <c r="M255" i="2" s="1"/>
  <c r="O255" i="2" s="1"/>
  <c r="A256" i="2"/>
  <c r="M256" i="2" s="1"/>
  <c r="O256" i="2" s="1"/>
  <c r="A257" i="2"/>
  <c r="M257" i="2" s="1"/>
  <c r="O257" i="2" s="1"/>
  <c r="A258" i="2"/>
  <c r="M258" i="2" s="1"/>
  <c r="O258" i="2" s="1"/>
  <c r="A259" i="2"/>
  <c r="M259" i="2" s="1"/>
  <c r="O259" i="2" s="1"/>
  <c r="A260" i="2"/>
  <c r="M260" i="2" s="1"/>
  <c r="O260" i="2" s="1"/>
  <c r="A261" i="2"/>
  <c r="M261" i="2" s="1"/>
  <c r="O261" i="2" s="1"/>
  <c r="A262" i="2"/>
  <c r="M262" i="2" s="1"/>
  <c r="O262" i="2" s="1"/>
  <c r="A263" i="2"/>
  <c r="M263" i="2" s="1"/>
  <c r="O263" i="2" s="1"/>
  <c r="A264" i="2"/>
  <c r="M264" i="2" s="1"/>
  <c r="O264" i="2" s="1"/>
  <c r="A265" i="2"/>
  <c r="M265" i="2" s="1"/>
  <c r="O265" i="2" s="1"/>
  <c r="A266" i="2"/>
  <c r="M266" i="2" s="1"/>
  <c r="O266" i="2" s="1"/>
  <c r="A267" i="2"/>
  <c r="M267" i="2" s="1"/>
  <c r="O267" i="2" s="1"/>
  <c r="A268" i="2"/>
  <c r="M268" i="2" s="1"/>
  <c r="O268" i="2" s="1"/>
  <c r="A269" i="2"/>
  <c r="M269" i="2" s="1"/>
  <c r="O269" i="2" s="1"/>
  <c r="A270" i="2"/>
  <c r="M270" i="2" s="1"/>
  <c r="O270" i="2" s="1"/>
  <c r="A271" i="2"/>
  <c r="M271" i="2" s="1"/>
  <c r="O271" i="2" s="1"/>
  <c r="A272" i="2"/>
  <c r="M272" i="2" s="1"/>
  <c r="O272" i="2" s="1"/>
  <c r="A273" i="2"/>
  <c r="M273" i="2" s="1"/>
  <c r="O273" i="2" s="1"/>
  <c r="A274" i="2"/>
  <c r="M274" i="2" s="1"/>
  <c r="O274" i="2" s="1"/>
  <c r="A275" i="2"/>
  <c r="M275" i="2" s="1"/>
  <c r="O275" i="2" s="1"/>
  <c r="A276" i="2"/>
  <c r="M276" i="2" s="1"/>
  <c r="O276" i="2" s="1"/>
  <c r="A277" i="2"/>
  <c r="M277" i="2" s="1"/>
  <c r="O277" i="2" s="1"/>
  <c r="A278" i="2"/>
  <c r="M278" i="2" s="1"/>
  <c r="O278" i="2" s="1"/>
  <c r="A279" i="2"/>
  <c r="M279" i="2" s="1"/>
  <c r="O279" i="2" s="1"/>
  <c r="A280" i="2"/>
  <c r="M280" i="2" s="1"/>
  <c r="O280" i="2" s="1"/>
  <c r="A281" i="2"/>
  <c r="M281" i="2" s="1"/>
  <c r="O281" i="2" s="1"/>
  <c r="A282" i="2"/>
  <c r="M282" i="2" s="1"/>
  <c r="O282" i="2" s="1"/>
  <c r="A283" i="2"/>
  <c r="M283" i="2" s="1"/>
  <c r="O283" i="2" s="1"/>
  <c r="A284" i="2"/>
  <c r="M284" i="2" s="1"/>
  <c r="O284" i="2" s="1"/>
  <c r="A285" i="2"/>
  <c r="M285" i="2" s="1"/>
  <c r="O285" i="2" s="1"/>
  <c r="A286" i="2"/>
  <c r="M286" i="2" s="1"/>
  <c r="O286" i="2" s="1"/>
  <c r="A287" i="2"/>
  <c r="M287" i="2" s="1"/>
  <c r="O287" i="2" s="1"/>
  <c r="A288" i="2"/>
  <c r="M288" i="2" s="1"/>
  <c r="O288" i="2" s="1"/>
  <c r="A289" i="2"/>
  <c r="M289" i="2" s="1"/>
  <c r="O289" i="2" s="1"/>
  <c r="A290" i="2"/>
  <c r="M290" i="2" s="1"/>
  <c r="O290" i="2" s="1"/>
  <c r="A291" i="2"/>
  <c r="M291" i="2" s="1"/>
  <c r="O291" i="2" s="1"/>
  <c r="A292" i="2"/>
  <c r="M292" i="2" s="1"/>
  <c r="O292" i="2" s="1"/>
  <c r="A293" i="2"/>
  <c r="M293" i="2" s="1"/>
  <c r="O293" i="2" s="1"/>
  <c r="A294" i="2"/>
  <c r="M294" i="2" s="1"/>
  <c r="O294" i="2" s="1"/>
  <c r="A295" i="2"/>
  <c r="M295" i="2" s="1"/>
  <c r="O295" i="2" s="1"/>
  <c r="A296" i="2"/>
  <c r="M296" i="2" s="1"/>
  <c r="O296" i="2" s="1"/>
  <c r="A297" i="2"/>
  <c r="M297" i="2" s="1"/>
  <c r="O297" i="2" s="1"/>
  <c r="A298" i="2"/>
  <c r="M298" i="2" s="1"/>
  <c r="O298" i="2" s="1"/>
  <c r="A299" i="2"/>
  <c r="M299" i="2" s="1"/>
  <c r="O299" i="2" s="1"/>
  <c r="A300" i="2"/>
  <c r="M300" i="2" s="1"/>
  <c r="O300" i="2" s="1"/>
  <c r="A301" i="2"/>
  <c r="M301" i="2" s="1"/>
  <c r="O301" i="2" s="1"/>
  <c r="A302" i="2"/>
  <c r="M302" i="2" s="1"/>
  <c r="O302" i="2" s="1"/>
  <c r="A303" i="2"/>
  <c r="M303" i="2" s="1"/>
  <c r="O303" i="2" s="1"/>
  <c r="A304" i="2"/>
  <c r="M304" i="2" s="1"/>
  <c r="O304" i="2" s="1"/>
  <c r="A305" i="2"/>
  <c r="M305" i="2" s="1"/>
  <c r="O305" i="2" s="1"/>
  <c r="A306" i="2"/>
  <c r="M306" i="2" s="1"/>
  <c r="O306" i="2" s="1"/>
  <c r="A307" i="2"/>
  <c r="M307" i="2" s="1"/>
  <c r="O307" i="2" s="1"/>
  <c r="A308" i="2"/>
  <c r="M308" i="2" s="1"/>
  <c r="O308" i="2" s="1"/>
  <c r="A309" i="2"/>
  <c r="M309" i="2" s="1"/>
  <c r="O309" i="2" s="1"/>
  <c r="A310" i="2"/>
  <c r="M310" i="2" s="1"/>
  <c r="O310" i="2" s="1"/>
  <c r="A311" i="2"/>
  <c r="M311" i="2" s="1"/>
  <c r="O311" i="2" s="1"/>
  <c r="A312" i="2"/>
  <c r="M312" i="2" s="1"/>
  <c r="O312" i="2" s="1"/>
  <c r="A313" i="2"/>
  <c r="M313" i="2" s="1"/>
  <c r="O313" i="2" s="1"/>
  <c r="A314" i="2"/>
  <c r="M314" i="2" s="1"/>
  <c r="O314" i="2" s="1"/>
  <c r="A315" i="2"/>
  <c r="M315" i="2" s="1"/>
  <c r="O315" i="2" s="1"/>
  <c r="A316" i="2"/>
  <c r="M316" i="2" s="1"/>
  <c r="O316" i="2" s="1"/>
  <c r="A317" i="2"/>
  <c r="M317" i="2" s="1"/>
  <c r="O317" i="2" s="1"/>
  <c r="A318" i="2"/>
  <c r="M318" i="2" s="1"/>
  <c r="O318" i="2" s="1"/>
  <c r="A319" i="2"/>
  <c r="M319" i="2" s="1"/>
  <c r="O319" i="2" s="1"/>
  <c r="A320" i="2"/>
  <c r="M320" i="2" s="1"/>
  <c r="O320" i="2" s="1"/>
  <c r="A321" i="2"/>
  <c r="M321" i="2" s="1"/>
  <c r="O321" i="2" s="1"/>
  <c r="A322" i="2"/>
  <c r="M322" i="2" s="1"/>
  <c r="O322" i="2" s="1"/>
  <c r="A323" i="2"/>
  <c r="M323" i="2" s="1"/>
  <c r="O323" i="2" s="1"/>
  <c r="A324" i="2"/>
  <c r="M324" i="2" s="1"/>
  <c r="O324" i="2" s="1"/>
  <c r="A325" i="2"/>
  <c r="M325" i="2" s="1"/>
  <c r="O325" i="2" s="1"/>
  <c r="A326" i="2"/>
  <c r="M326" i="2" s="1"/>
  <c r="O326" i="2" s="1"/>
  <c r="A327" i="2"/>
  <c r="M327" i="2" s="1"/>
  <c r="O327" i="2" s="1"/>
  <c r="A328" i="2"/>
  <c r="M328" i="2" s="1"/>
  <c r="O328" i="2" s="1"/>
  <c r="A329" i="2"/>
  <c r="M329" i="2" s="1"/>
  <c r="O329" i="2" s="1"/>
  <c r="A330" i="2"/>
  <c r="M330" i="2" s="1"/>
  <c r="O330" i="2" s="1"/>
  <c r="A331" i="2"/>
  <c r="M331" i="2" s="1"/>
  <c r="O331" i="2" s="1"/>
  <c r="A332" i="2"/>
  <c r="M332" i="2" s="1"/>
  <c r="O332" i="2" s="1"/>
  <c r="A333" i="2"/>
  <c r="M333" i="2" s="1"/>
  <c r="O333" i="2" s="1"/>
  <c r="A334" i="2"/>
  <c r="M334" i="2" s="1"/>
  <c r="O334" i="2" s="1"/>
  <c r="A335" i="2"/>
  <c r="M335" i="2" s="1"/>
  <c r="O335" i="2" s="1"/>
  <c r="A336" i="2"/>
  <c r="M336" i="2" s="1"/>
  <c r="O336" i="2" s="1"/>
  <c r="A337" i="2"/>
  <c r="M337" i="2" s="1"/>
  <c r="O337" i="2" s="1"/>
  <c r="A338" i="2"/>
  <c r="M338" i="2" s="1"/>
  <c r="O338" i="2" s="1"/>
  <c r="A339" i="2"/>
  <c r="M339" i="2" s="1"/>
  <c r="O339" i="2" s="1"/>
  <c r="A340" i="2"/>
  <c r="M340" i="2" s="1"/>
  <c r="O340" i="2" s="1"/>
  <c r="A341" i="2"/>
  <c r="M341" i="2" s="1"/>
  <c r="O341" i="2" s="1"/>
  <c r="A342" i="2"/>
  <c r="M342" i="2" s="1"/>
  <c r="O342" i="2" s="1"/>
  <c r="A343" i="2"/>
  <c r="M343" i="2" s="1"/>
  <c r="O343" i="2" s="1"/>
  <c r="A344" i="2"/>
  <c r="M344" i="2" s="1"/>
  <c r="O344" i="2" s="1"/>
  <c r="A345" i="2"/>
  <c r="M345" i="2" s="1"/>
  <c r="O345" i="2" s="1"/>
  <c r="A346" i="2"/>
  <c r="M346" i="2" s="1"/>
  <c r="O346" i="2" s="1"/>
  <c r="A347" i="2"/>
  <c r="M347" i="2" s="1"/>
  <c r="O347" i="2" s="1"/>
  <c r="A348" i="2"/>
  <c r="M348" i="2" s="1"/>
  <c r="O348" i="2" s="1"/>
  <c r="A349" i="2"/>
  <c r="M349" i="2" s="1"/>
  <c r="O349" i="2" s="1"/>
  <c r="A350" i="2"/>
  <c r="M350" i="2" s="1"/>
  <c r="O350" i="2" s="1"/>
  <c r="A351" i="2"/>
  <c r="M351" i="2" s="1"/>
  <c r="O351" i="2" s="1"/>
  <c r="A352" i="2"/>
  <c r="M352" i="2" s="1"/>
  <c r="O352" i="2" s="1"/>
  <c r="A353" i="2"/>
  <c r="M353" i="2" s="1"/>
  <c r="O353" i="2" s="1"/>
  <c r="A354" i="2"/>
  <c r="M354" i="2" s="1"/>
  <c r="O354" i="2" s="1"/>
  <c r="A355" i="2"/>
  <c r="M355" i="2" s="1"/>
  <c r="O355" i="2" s="1"/>
  <c r="A356" i="2"/>
  <c r="M356" i="2" s="1"/>
  <c r="O356" i="2" s="1"/>
  <c r="A357" i="2"/>
  <c r="M357" i="2" s="1"/>
  <c r="O357" i="2" s="1"/>
  <c r="A358" i="2"/>
  <c r="M358" i="2" s="1"/>
  <c r="O358" i="2" s="1"/>
  <c r="A359" i="2"/>
  <c r="M359" i="2" s="1"/>
  <c r="O359" i="2" s="1"/>
  <c r="A360" i="2"/>
  <c r="M360" i="2" s="1"/>
  <c r="O360" i="2" s="1"/>
  <c r="A361" i="2"/>
  <c r="M361" i="2" s="1"/>
  <c r="O361" i="2" s="1"/>
  <c r="A362" i="2"/>
  <c r="M362" i="2" s="1"/>
  <c r="O362" i="2" s="1"/>
  <c r="A363" i="2"/>
  <c r="M363" i="2" s="1"/>
  <c r="O363" i="2" s="1"/>
  <c r="A364" i="2"/>
  <c r="M364" i="2" s="1"/>
  <c r="O364" i="2" s="1"/>
  <c r="A365" i="2"/>
  <c r="M365" i="2" s="1"/>
  <c r="O365" i="2" s="1"/>
  <c r="A366" i="2"/>
  <c r="M366" i="2" s="1"/>
  <c r="O366" i="2" s="1"/>
  <c r="A367" i="2"/>
  <c r="M367" i="2" s="1"/>
  <c r="O367" i="2" s="1"/>
  <c r="A368" i="2"/>
  <c r="M368" i="2" s="1"/>
  <c r="O368" i="2" s="1"/>
  <c r="A369" i="2"/>
  <c r="M369" i="2" s="1"/>
  <c r="O369" i="2" s="1"/>
  <c r="A370" i="2"/>
  <c r="M370" i="2" s="1"/>
  <c r="O370" i="2" s="1"/>
  <c r="A371" i="2"/>
  <c r="M371" i="2" s="1"/>
  <c r="O371" i="2" s="1"/>
  <c r="A372" i="2"/>
  <c r="M372" i="2" s="1"/>
  <c r="O372" i="2" s="1"/>
  <c r="A373" i="2"/>
  <c r="M373" i="2" s="1"/>
  <c r="O373" i="2" s="1"/>
  <c r="A374" i="2"/>
  <c r="M374" i="2" s="1"/>
  <c r="O374" i="2" s="1"/>
  <c r="A375" i="2"/>
  <c r="M375" i="2" s="1"/>
  <c r="O375" i="2" s="1"/>
  <c r="A376" i="2"/>
  <c r="M376" i="2" s="1"/>
  <c r="O376" i="2" s="1"/>
  <c r="A377" i="2"/>
  <c r="M377" i="2" s="1"/>
  <c r="O377" i="2" s="1"/>
  <c r="A378" i="2"/>
  <c r="M378" i="2" s="1"/>
  <c r="O378" i="2" s="1"/>
  <c r="A379" i="2"/>
  <c r="M379" i="2" s="1"/>
  <c r="O379" i="2" s="1"/>
  <c r="A380" i="2"/>
  <c r="M380" i="2" s="1"/>
  <c r="O380" i="2" s="1"/>
  <c r="A381" i="2"/>
  <c r="M381" i="2" s="1"/>
  <c r="O381" i="2" s="1"/>
  <c r="A382" i="2"/>
  <c r="M382" i="2" s="1"/>
  <c r="O382" i="2" s="1"/>
  <c r="A383" i="2"/>
  <c r="M383" i="2" s="1"/>
  <c r="O383" i="2" s="1"/>
  <c r="A384" i="2"/>
  <c r="M384" i="2" s="1"/>
  <c r="O384" i="2" s="1"/>
  <c r="A385" i="2"/>
  <c r="M385" i="2" s="1"/>
  <c r="O385" i="2" s="1"/>
  <c r="A386" i="2"/>
  <c r="M386" i="2" s="1"/>
  <c r="O386" i="2" s="1"/>
  <c r="A387" i="2"/>
  <c r="M387" i="2" s="1"/>
  <c r="O387" i="2" s="1"/>
  <c r="A388" i="2"/>
  <c r="M388" i="2" s="1"/>
  <c r="O388" i="2" s="1"/>
  <c r="A389" i="2"/>
  <c r="M389" i="2" s="1"/>
  <c r="O389" i="2" s="1"/>
  <c r="A390" i="2"/>
  <c r="M390" i="2" s="1"/>
  <c r="O390" i="2" s="1"/>
  <c r="A391" i="2"/>
  <c r="M391" i="2" s="1"/>
  <c r="O391" i="2" s="1"/>
  <c r="A392" i="2"/>
  <c r="M392" i="2" s="1"/>
  <c r="O392" i="2" s="1"/>
  <c r="A393" i="2"/>
  <c r="M393" i="2" s="1"/>
  <c r="O393" i="2" s="1"/>
  <c r="A394" i="2"/>
  <c r="M394" i="2" s="1"/>
  <c r="O394" i="2" s="1"/>
  <c r="A395" i="2"/>
  <c r="M395" i="2" s="1"/>
  <c r="O395" i="2" s="1"/>
  <c r="A396" i="2"/>
  <c r="M396" i="2" s="1"/>
  <c r="O396" i="2" s="1"/>
  <c r="A397" i="2"/>
  <c r="M397" i="2" s="1"/>
  <c r="O397" i="2" s="1"/>
  <c r="A398" i="2"/>
  <c r="M398" i="2" s="1"/>
  <c r="O398" i="2" s="1"/>
  <c r="A399" i="2"/>
  <c r="M399" i="2" s="1"/>
  <c r="O399" i="2" s="1"/>
  <c r="A400" i="2"/>
  <c r="M400" i="2" s="1"/>
  <c r="O400" i="2" s="1"/>
  <c r="A401" i="2"/>
  <c r="M401" i="2" s="1"/>
  <c r="O401" i="2" s="1"/>
  <c r="A402" i="2"/>
  <c r="M402" i="2" s="1"/>
  <c r="O402" i="2" s="1"/>
  <c r="A403" i="2"/>
  <c r="M403" i="2" s="1"/>
  <c r="O403" i="2" s="1"/>
  <c r="A404" i="2"/>
  <c r="M404" i="2" s="1"/>
  <c r="O404" i="2" s="1"/>
  <c r="A405" i="2"/>
  <c r="M405" i="2" s="1"/>
  <c r="O405" i="2" s="1"/>
  <c r="A406" i="2"/>
  <c r="M406" i="2" s="1"/>
  <c r="O406" i="2" s="1"/>
  <c r="A407" i="2"/>
  <c r="M407" i="2" s="1"/>
  <c r="O407" i="2" s="1"/>
  <c r="A408" i="2"/>
  <c r="M408" i="2" s="1"/>
  <c r="O408" i="2" s="1"/>
  <c r="A409" i="2"/>
  <c r="M409" i="2" s="1"/>
  <c r="O409" i="2" s="1"/>
  <c r="A410" i="2"/>
  <c r="M410" i="2" s="1"/>
  <c r="O410" i="2" s="1"/>
  <c r="A411" i="2"/>
  <c r="M411" i="2" s="1"/>
  <c r="O411" i="2" s="1"/>
  <c r="A412" i="2"/>
  <c r="M412" i="2" s="1"/>
  <c r="O412" i="2" s="1"/>
  <c r="A413" i="2"/>
  <c r="M413" i="2" s="1"/>
  <c r="O413" i="2" s="1"/>
  <c r="A414" i="2"/>
  <c r="M414" i="2" s="1"/>
  <c r="O414" i="2" s="1"/>
  <c r="A415" i="2"/>
  <c r="M415" i="2" s="1"/>
  <c r="O415" i="2" s="1"/>
  <c r="A416" i="2"/>
  <c r="M416" i="2" s="1"/>
  <c r="O416" i="2" s="1"/>
  <c r="A417" i="2"/>
  <c r="M417" i="2" s="1"/>
  <c r="O417" i="2" s="1"/>
  <c r="A418" i="2"/>
  <c r="M418" i="2" s="1"/>
  <c r="O418" i="2" s="1"/>
  <c r="A419" i="2"/>
  <c r="M419" i="2" s="1"/>
  <c r="O419" i="2" s="1"/>
  <c r="A420" i="2"/>
  <c r="M420" i="2" s="1"/>
  <c r="O420" i="2" s="1"/>
  <c r="A421" i="2"/>
  <c r="M421" i="2" s="1"/>
  <c r="O421" i="2" s="1"/>
  <c r="A422" i="2"/>
  <c r="M422" i="2" s="1"/>
  <c r="O422" i="2" s="1"/>
  <c r="A423" i="2"/>
  <c r="M423" i="2" s="1"/>
  <c r="O423" i="2" s="1"/>
  <c r="A424" i="2"/>
  <c r="M424" i="2" s="1"/>
  <c r="O424" i="2" s="1"/>
  <c r="A425" i="2"/>
  <c r="M425" i="2" s="1"/>
  <c r="O425" i="2" s="1"/>
  <c r="A426" i="2"/>
  <c r="M426" i="2" s="1"/>
  <c r="O426" i="2" s="1"/>
  <c r="A427" i="2"/>
  <c r="M427" i="2" s="1"/>
  <c r="O427" i="2" s="1"/>
  <c r="A428" i="2"/>
  <c r="M428" i="2" s="1"/>
  <c r="O428" i="2" s="1"/>
  <c r="A429" i="2"/>
  <c r="M429" i="2" s="1"/>
  <c r="O429" i="2" s="1"/>
  <c r="A430" i="2"/>
  <c r="M430" i="2" s="1"/>
  <c r="O430" i="2" s="1"/>
  <c r="A431" i="2"/>
  <c r="M431" i="2" s="1"/>
  <c r="O431" i="2" s="1"/>
  <c r="A432" i="2"/>
  <c r="M432" i="2" s="1"/>
  <c r="O432" i="2" s="1"/>
  <c r="A433" i="2"/>
  <c r="M433" i="2" s="1"/>
  <c r="O433" i="2" s="1"/>
  <c r="A434" i="2"/>
  <c r="M434" i="2" s="1"/>
  <c r="O434" i="2" s="1"/>
  <c r="A435" i="2"/>
  <c r="M435" i="2" s="1"/>
  <c r="O435" i="2" s="1"/>
  <c r="A436" i="2"/>
  <c r="M436" i="2" s="1"/>
  <c r="O436" i="2" s="1"/>
  <c r="A437" i="2"/>
  <c r="M437" i="2" s="1"/>
  <c r="O437" i="2" s="1"/>
  <c r="A438" i="2"/>
  <c r="M438" i="2" s="1"/>
  <c r="O438" i="2" s="1"/>
  <c r="A439" i="2"/>
  <c r="M439" i="2" s="1"/>
  <c r="O439" i="2" s="1"/>
  <c r="A440" i="2"/>
  <c r="M440" i="2" s="1"/>
  <c r="O440" i="2" s="1"/>
  <c r="A441" i="2"/>
  <c r="M441" i="2" s="1"/>
  <c r="O441" i="2" s="1"/>
  <c r="A442" i="2"/>
  <c r="M442" i="2" s="1"/>
  <c r="O442" i="2" s="1"/>
  <c r="A443" i="2"/>
  <c r="M443" i="2" s="1"/>
  <c r="O443" i="2" s="1"/>
  <c r="A444" i="2"/>
  <c r="M444" i="2" s="1"/>
  <c r="O444" i="2" s="1"/>
  <c r="A445" i="2"/>
  <c r="M445" i="2" s="1"/>
  <c r="O445" i="2" s="1"/>
  <c r="A446" i="2"/>
  <c r="M446" i="2" s="1"/>
  <c r="O446" i="2" s="1"/>
  <c r="A447" i="2"/>
  <c r="M447" i="2" s="1"/>
  <c r="O447" i="2" s="1"/>
  <c r="A448" i="2"/>
  <c r="M448" i="2" s="1"/>
  <c r="O448" i="2" s="1"/>
  <c r="A449" i="2"/>
  <c r="M449" i="2" s="1"/>
  <c r="O449" i="2" s="1"/>
  <c r="A450" i="2"/>
  <c r="M450" i="2" s="1"/>
  <c r="O450" i="2" s="1"/>
  <c r="A451" i="2"/>
  <c r="M451" i="2" s="1"/>
  <c r="O451" i="2" s="1"/>
  <c r="A452" i="2"/>
  <c r="M452" i="2" s="1"/>
  <c r="O452" i="2" s="1"/>
  <c r="A453" i="2"/>
  <c r="M453" i="2" s="1"/>
  <c r="O453" i="2" s="1"/>
  <c r="A454" i="2"/>
  <c r="M454" i="2" s="1"/>
  <c r="O454" i="2" s="1"/>
  <c r="A455" i="2"/>
  <c r="M455" i="2" s="1"/>
  <c r="O455" i="2" s="1"/>
  <c r="A456" i="2"/>
  <c r="M456" i="2" s="1"/>
  <c r="O456" i="2" s="1"/>
  <c r="A457" i="2"/>
  <c r="M457" i="2" s="1"/>
  <c r="O457" i="2" s="1"/>
  <c r="A458" i="2"/>
  <c r="M458" i="2" s="1"/>
  <c r="O458" i="2" s="1"/>
  <c r="A459" i="2"/>
  <c r="M459" i="2" s="1"/>
  <c r="O459" i="2" s="1"/>
  <c r="A460" i="2"/>
  <c r="M460" i="2" s="1"/>
  <c r="O460" i="2" s="1"/>
  <c r="A461" i="2"/>
  <c r="M461" i="2" s="1"/>
  <c r="O461" i="2" s="1"/>
  <c r="A462" i="2"/>
  <c r="M462" i="2" s="1"/>
  <c r="O462" i="2" s="1"/>
  <c r="A463" i="2"/>
  <c r="M463" i="2" s="1"/>
  <c r="O463" i="2" s="1"/>
  <c r="A464" i="2"/>
  <c r="M464" i="2" s="1"/>
  <c r="O464" i="2" s="1"/>
  <c r="A465" i="2"/>
  <c r="M465" i="2" s="1"/>
  <c r="O465" i="2" s="1"/>
  <c r="A466" i="2"/>
  <c r="M466" i="2" s="1"/>
  <c r="O466" i="2" s="1"/>
  <c r="A467" i="2"/>
  <c r="M467" i="2" s="1"/>
  <c r="O467" i="2" s="1"/>
  <c r="A468" i="2"/>
  <c r="M468" i="2" s="1"/>
  <c r="O468" i="2" s="1"/>
  <c r="A469" i="2"/>
  <c r="M469" i="2" s="1"/>
  <c r="O469" i="2" s="1"/>
  <c r="A470" i="2"/>
  <c r="M470" i="2" s="1"/>
  <c r="O470" i="2" s="1"/>
  <c r="A471" i="2"/>
  <c r="M471" i="2" s="1"/>
  <c r="O471" i="2" s="1"/>
  <c r="A472" i="2"/>
  <c r="M472" i="2" s="1"/>
  <c r="O472" i="2" s="1"/>
  <c r="A473" i="2"/>
  <c r="M473" i="2" s="1"/>
  <c r="O473" i="2" s="1"/>
  <c r="A474" i="2"/>
  <c r="M474" i="2" s="1"/>
  <c r="O474" i="2" s="1"/>
  <c r="A475" i="2"/>
  <c r="M475" i="2" s="1"/>
  <c r="O475" i="2" s="1"/>
  <c r="A476" i="2"/>
  <c r="M476" i="2" s="1"/>
  <c r="O476" i="2" s="1"/>
  <c r="A477" i="2"/>
  <c r="M477" i="2" s="1"/>
  <c r="O477" i="2" s="1"/>
  <c r="A478" i="2"/>
  <c r="M478" i="2" s="1"/>
  <c r="O478" i="2" s="1"/>
  <c r="A479" i="2"/>
  <c r="M479" i="2" s="1"/>
  <c r="O479" i="2" s="1"/>
  <c r="A480" i="2"/>
  <c r="M480" i="2" s="1"/>
  <c r="O480" i="2" s="1"/>
  <c r="A481" i="2"/>
  <c r="M481" i="2" s="1"/>
  <c r="O481" i="2" s="1"/>
  <c r="A482" i="2"/>
  <c r="M482" i="2" s="1"/>
  <c r="O482" i="2" s="1"/>
  <c r="A483" i="2"/>
  <c r="M483" i="2" s="1"/>
  <c r="O483" i="2" s="1"/>
  <c r="A484" i="2"/>
  <c r="M484" i="2" s="1"/>
  <c r="O484" i="2" s="1"/>
  <c r="A485" i="2"/>
  <c r="M485" i="2" s="1"/>
  <c r="O485" i="2" s="1"/>
  <c r="A486" i="2"/>
  <c r="M486" i="2" s="1"/>
  <c r="O486" i="2" s="1"/>
  <c r="A487" i="2"/>
  <c r="M487" i="2" s="1"/>
  <c r="O487" i="2" s="1"/>
  <c r="A488" i="2"/>
  <c r="M488" i="2" s="1"/>
  <c r="O488" i="2" s="1"/>
  <c r="A489" i="2"/>
  <c r="M489" i="2" s="1"/>
  <c r="O489" i="2" s="1"/>
  <c r="A490" i="2"/>
  <c r="M490" i="2" s="1"/>
  <c r="O490" i="2" s="1"/>
  <c r="A491" i="2"/>
  <c r="M491" i="2" s="1"/>
  <c r="O491" i="2" s="1"/>
  <c r="A492" i="2"/>
  <c r="M492" i="2" s="1"/>
  <c r="O492" i="2" s="1"/>
  <c r="A493" i="2"/>
  <c r="M493" i="2" s="1"/>
  <c r="O493" i="2" s="1"/>
  <c r="A494" i="2"/>
  <c r="M494" i="2" s="1"/>
  <c r="O494" i="2" s="1"/>
  <c r="A495" i="2"/>
  <c r="M495" i="2" s="1"/>
  <c r="O495" i="2" s="1"/>
  <c r="A496" i="2"/>
  <c r="M496" i="2" s="1"/>
  <c r="O496" i="2" s="1"/>
  <c r="A497" i="2"/>
  <c r="M497" i="2" s="1"/>
  <c r="O497" i="2" s="1"/>
  <c r="A498" i="2"/>
  <c r="M498" i="2" s="1"/>
  <c r="O498" i="2" s="1"/>
  <c r="A499" i="2"/>
  <c r="M499" i="2" s="1"/>
  <c r="O499" i="2" s="1"/>
  <c r="A500" i="2"/>
  <c r="M500" i="2" s="1"/>
  <c r="O500" i="2" s="1"/>
  <c r="A501" i="2"/>
  <c r="M501" i="2" s="1"/>
  <c r="O501" i="2" s="1"/>
  <c r="A502" i="2"/>
  <c r="M502" i="2" s="1"/>
  <c r="O502" i="2" s="1"/>
  <c r="A503" i="2"/>
  <c r="M503" i="2" s="1"/>
  <c r="O503" i="2" s="1"/>
  <c r="A504" i="2"/>
  <c r="M504" i="2" s="1"/>
  <c r="O504" i="2" s="1"/>
  <c r="A505" i="2"/>
  <c r="M505" i="2" s="1"/>
  <c r="O505" i="2" s="1"/>
  <c r="A506" i="2"/>
  <c r="M506" i="2" s="1"/>
  <c r="O506" i="2" s="1"/>
  <c r="A507" i="2"/>
  <c r="M507" i="2" s="1"/>
  <c r="O507" i="2" s="1"/>
  <c r="A508" i="2"/>
  <c r="M508" i="2" s="1"/>
  <c r="O508" i="2" s="1"/>
  <c r="A509" i="2"/>
  <c r="M509" i="2" s="1"/>
  <c r="O509" i="2" s="1"/>
  <c r="A510" i="2"/>
  <c r="M510" i="2" s="1"/>
  <c r="O510" i="2" s="1"/>
  <c r="A511" i="2"/>
  <c r="M511" i="2" s="1"/>
  <c r="O511" i="2" s="1"/>
  <c r="A512" i="2"/>
  <c r="M512" i="2" s="1"/>
  <c r="O512" i="2" s="1"/>
  <c r="A513" i="2"/>
  <c r="M513" i="2" s="1"/>
  <c r="O513" i="2" s="1"/>
  <c r="A514" i="2"/>
  <c r="M514" i="2" s="1"/>
  <c r="O514" i="2" s="1"/>
  <c r="A515" i="2"/>
  <c r="M515" i="2" s="1"/>
  <c r="O515" i="2" s="1"/>
  <c r="A516" i="2"/>
  <c r="M516" i="2" s="1"/>
  <c r="O516" i="2" s="1"/>
  <c r="A517" i="2"/>
  <c r="M517" i="2" s="1"/>
  <c r="O517" i="2" s="1"/>
  <c r="A518" i="2"/>
  <c r="M518" i="2" s="1"/>
  <c r="O518" i="2" s="1"/>
  <c r="A519" i="2"/>
  <c r="M519" i="2" s="1"/>
  <c r="O519" i="2" s="1"/>
  <c r="A520" i="2"/>
  <c r="M520" i="2" s="1"/>
  <c r="O520" i="2" s="1"/>
  <c r="A521" i="2"/>
  <c r="M521" i="2" s="1"/>
  <c r="O521" i="2" s="1"/>
  <c r="A522" i="2"/>
  <c r="M522" i="2" s="1"/>
  <c r="O522" i="2" s="1"/>
  <c r="A523" i="2"/>
  <c r="M523" i="2" s="1"/>
  <c r="O523" i="2" s="1"/>
  <c r="A524" i="2"/>
  <c r="M524" i="2" s="1"/>
  <c r="O524" i="2" s="1"/>
  <c r="A525" i="2"/>
  <c r="M525" i="2" s="1"/>
  <c r="O525" i="2" s="1"/>
  <c r="A526" i="2"/>
  <c r="M526" i="2" s="1"/>
  <c r="O526" i="2" s="1"/>
  <c r="A527" i="2"/>
  <c r="M527" i="2" s="1"/>
  <c r="O527" i="2" s="1"/>
  <c r="A528" i="2"/>
  <c r="M528" i="2" s="1"/>
  <c r="O528" i="2" s="1"/>
  <c r="A529" i="2"/>
  <c r="M529" i="2" s="1"/>
  <c r="O529" i="2" s="1"/>
  <c r="A530" i="2"/>
  <c r="M530" i="2" s="1"/>
  <c r="O530" i="2" s="1"/>
  <c r="A531" i="2"/>
  <c r="M531" i="2" s="1"/>
  <c r="O531" i="2" s="1"/>
  <c r="A532" i="2"/>
  <c r="M532" i="2" s="1"/>
  <c r="O532" i="2" s="1"/>
  <c r="A533" i="2"/>
  <c r="M533" i="2" s="1"/>
  <c r="O533" i="2" s="1"/>
  <c r="A534" i="2"/>
  <c r="M534" i="2" s="1"/>
  <c r="O534" i="2" s="1"/>
  <c r="A535" i="2"/>
  <c r="M535" i="2" s="1"/>
  <c r="O535" i="2" s="1"/>
  <c r="A536" i="2"/>
  <c r="M536" i="2" s="1"/>
  <c r="O536" i="2" s="1"/>
  <c r="A537" i="2"/>
  <c r="M537" i="2" s="1"/>
  <c r="O537" i="2" s="1"/>
  <c r="A538" i="2"/>
  <c r="M538" i="2" s="1"/>
  <c r="O538" i="2" s="1"/>
  <c r="A539" i="2"/>
  <c r="M539" i="2" s="1"/>
  <c r="O539" i="2" s="1"/>
  <c r="A540" i="2"/>
  <c r="M540" i="2" s="1"/>
  <c r="O540" i="2" s="1"/>
  <c r="A541" i="2"/>
  <c r="M541" i="2" s="1"/>
  <c r="O541" i="2" s="1"/>
  <c r="A542" i="2"/>
  <c r="M542" i="2" s="1"/>
  <c r="O542" i="2" s="1"/>
  <c r="A543" i="2"/>
  <c r="M543" i="2" s="1"/>
  <c r="O543" i="2" s="1"/>
  <c r="A544" i="2"/>
  <c r="M544" i="2" s="1"/>
  <c r="O544" i="2" s="1"/>
  <c r="A545" i="2"/>
  <c r="M545" i="2" s="1"/>
  <c r="O545" i="2" s="1"/>
  <c r="A546" i="2"/>
  <c r="M546" i="2" s="1"/>
  <c r="O546" i="2" s="1"/>
  <c r="A547" i="2"/>
  <c r="M547" i="2" s="1"/>
  <c r="O547" i="2" s="1"/>
  <c r="A548" i="2"/>
  <c r="M548" i="2" s="1"/>
  <c r="O548" i="2" s="1"/>
  <c r="A549" i="2"/>
  <c r="M549" i="2" s="1"/>
  <c r="O549" i="2" s="1"/>
  <c r="A550" i="2"/>
  <c r="M550" i="2" s="1"/>
  <c r="O550" i="2" s="1"/>
  <c r="A551" i="2"/>
  <c r="M551" i="2" s="1"/>
  <c r="O551" i="2" s="1"/>
  <c r="A552" i="2"/>
  <c r="M552" i="2" s="1"/>
  <c r="O552" i="2" s="1"/>
  <c r="A553" i="2"/>
  <c r="M553" i="2" s="1"/>
  <c r="O553" i="2" s="1"/>
  <c r="A554" i="2"/>
  <c r="M554" i="2" s="1"/>
  <c r="O554" i="2" s="1"/>
  <c r="A555" i="2"/>
  <c r="M555" i="2" s="1"/>
  <c r="O555" i="2" s="1"/>
  <c r="A556" i="2"/>
  <c r="M556" i="2" s="1"/>
  <c r="O556" i="2" s="1"/>
  <c r="A557" i="2"/>
  <c r="M557" i="2" s="1"/>
  <c r="O557" i="2" s="1"/>
  <c r="A558" i="2"/>
  <c r="M558" i="2" s="1"/>
  <c r="O558" i="2" s="1"/>
  <c r="A559" i="2"/>
  <c r="M559" i="2" s="1"/>
  <c r="O559" i="2" s="1"/>
  <c r="A560" i="2"/>
  <c r="M560" i="2" s="1"/>
  <c r="O560" i="2" s="1"/>
  <c r="A561" i="2"/>
  <c r="M561" i="2" s="1"/>
  <c r="O561" i="2" s="1"/>
  <c r="A562" i="2"/>
  <c r="M562" i="2" s="1"/>
  <c r="O562" i="2" s="1"/>
  <c r="A563" i="2"/>
  <c r="M563" i="2" s="1"/>
  <c r="O563" i="2" s="1"/>
  <c r="A564" i="2"/>
  <c r="M564" i="2" s="1"/>
  <c r="O564" i="2" s="1"/>
  <c r="A565" i="2"/>
  <c r="M565" i="2" s="1"/>
  <c r="O565" i="2" s="1"/>
  <c r="A566" i="2"/>
  <c r="M566" i="2" s="1"/>
  <c r="O566" i="2" s="1"/>
  <c r="A567" i="2"/>
  <c r="M567" i="2" s="1"/>
  <c r="O567" i="2" s="1"/>
  <c r="A568" i="2"/>
  <c r="M568" i="2" s="1"/>
  <c r="O568" i="2" s="1"/>
  <c r="A569" i="2"/>
  <c r="M569" i="2" s="1"/>
  <c r="O569" i="2" s="1"/>
  <c r="A570" i="2"/>
  <c r="M570" i="2" s="1"/>
  <c r="O570" i="2" s="1"/>
  <c r="A571" i="2"/>
  <c r="M571" i="2" s="1"/>
  <c r="O571" i="2" s="1"/>
  <c r="A572" i="2"/>
  <c r="M572" i="2" s="1"/>
  <c r="O572" i="2" s="1"/>
  <c r="A573" i="2"/>
  <c r="M573" i="2" s="1"/>
  <c r="O573" i="2" s="1"/>
  <c r="A574" i="2"/>
  <c r="M574" i="2" s="1"/>
  <c r="O574" i="2" s="1"/>
  <c r="A575" i="2"/>
  <c r="M575" i="2" s="1"/>
  <c r="O575" i="2" s="1"/>
  <c r="A576" i="2"/>
  <c r="M576" i="2" s="1"/>
  <c r="O576" i="2" s="1"/>
  <c r="A577" i="2"/>
  <c r="M577" i="2" s="1"/>
  <c r="O577" i="2" s="1"/>
  <c r="A578" i="2"/>
  <c r="M578" i="2" s="1"/>
  <c r="O578" i="2" s="1"/>
  <c r="A579" i="2"/>
  <c r="M579" i="2" s="1"/>
  <c r="O579" i="2" s="1"/>
  <c r="A580" i="2"/>
  <c r="M580" i="2" s="1"/>
  <c r="O580" i="2" s="1"/>
  <c r="A581" i="2"/>
  <c r="M581" i="2" s="1"/>
  <c r="O581" i="2" s="1"/>
  <c r="A582" i="2"/>
  <c r="M582" i="2" s="1"/>
  <c r="O582" i="2" s="1"/>
  <c r="A583" i="2"/>
  <c r="M583" i="2" s="1"/>
  <c r="O583" i="2" s="1"/>
  <c r="A584" i="2"/>
  <c r="M584" i="2" s="1"/>
  <c r="O584" i="2" s="1"/>
  <c r="A585" i="2"/>
  <c r="M585" i="2" s="1"/>
  <c r="O585" i="2" s="1"/>
  <c r="A586" i="2"/>
  <c r="M586" i="2" s="1"/>
  <c r="O586" i="2" s="1"/>
  <c r="A587" i="2"/>
  <c r="M587" i="2" s="1"/>
  <c r="O587" i="2" s="1"/>
  <c r="A588" i="2"/>
  <c r="M588" i="2" s="1"/>
  <c r="O588" i="2" s="1"/>
  <c r="A589" i="2"/>
  <c r="M589" i="2" s="1"/>
  <c r="O589" i="2" s="1"/>
  <c r="A590" i="2"/>
  <c r="M590" i="2" s="1"/>
  <c r="O590" i="2" s="1"/>
  <c r="A591" i="2"/>
  <c r="M591" i="2" s="1"/>
  <c r="O591" i="2" s="1"/>
  <c r="A592" i="2"/>
  <c r="M592" i="2" s="1"/>
  <c r="O592" i="2" s="1"/>
  <c r="A593" i="2"/>
  <c r="M593" i="2" s="1"/>
  <c r="O593" i="2" s="1"/>
  <c r="A594" i="2"/>
  <c r="M594" i="2" s="1"/>
  <c r="O594" i="2" s="1"/>
  <c r="A595" i="2"/>
  <c r="M595" i="2" s="1"/>
  <c r="O595" i="2" s="1"/>
  <c r="A596" i="2"/>
  <c r="M596" i="2" s="1"/>
  <c r="O596" i="2" s="1"/>
  <c r="A597" i="2"/>
  <c r="M597" i="2" s="1"/>
  <c r="O597" i="2" s="1"/>
  <c r="A598" i="2"/>
  <c r="M598" i="2" s="1"/>
  <c r="O598" i="2" s="1"/>
  <c r="A599" i="2"/>
  <c r="M599" i="2" s="1"/>
  <c r="O599" i="2" s="1"/>
  <c r="A600" i="2"/>
  <c r="M600" i="2" s="1"/>
  <c r="O600" i="2" s="1"/>
  <c r="A601" i="2"/>
  <c r="M601" i="2" s="1"/>
  <c r="O601" i="2" s="1"/>
  <c r="A602" i="2"/>
  <c r="M602" i="2" s="1"/>
  <c r="O602" i="2" s="1"/>
  <c r="A603" i="2"/>
  <c r="M603" i="2" s="1"/>
  <c r="O603" i="2" s="1"/>
  <c r="A604" i="2"/>
  <c r="M604" i="2" s="1"/>
  <c r="O604" i="2" s="1"/>
  <c r="A605" i="2"/>
  <c r="M605" i="2" s="1"/>
  <c r="O605" i="2" s="1"/>
  <c r="A606" i="2"/>
  <c r="M606" i="2" s="1"/>
  <c r="O606" i="2" s="1"/>
  <c r="A607" i="2"/>
  <c r="M607" i="2" s="1"/>
  <c r="O607" i="2" s="1"/>
  <c r="A608" i="2"/>
  <c r="M608" i="2" s="1"/>
  <c r="O608" i="2" s="1"/>
  <c r="A609" i="2"/>
  <c r="M609" i="2" s="1"/>
  <c r="O609" i="2" s="1"/>
  <c r="A610" i="2"/>
  <c r="M610" i="2" s="1"/>
  <c r="O610" i="2" s="1"/>
  <c r="A611" i="2"/>
  <c r="M611" i="2" s="1"/>
  <c r="O611" i="2" s="1"/>
  <c r="A612" i="2"/>
  <c r="M612" i="2" s="1"/>
  <c r="O612" i="2" s="1"/>
  <c r="A613" i="2"/>
  <c r="M613" i="2" s="1"/>
  <c r="O613" i="2" s="1"/>
  <c r="A614" i="2"/>
  <c r="M614" i="2" s="1"/>
  <c r="O614" i="2" s="1"/>
  <c r="A615" i="2"/>
  <c r="M615" i="2" s="1"/>
  <c r="O615" i="2" s="1"/>
  <c r="A616" i="2"/>
  <c r="M616" i="2" s="1"/>
  <c r="O616" i="2" s="1"/>
  <c r="A617" i="2"/>
  <c r="M617" i="2" s="1"/>
  <c r="O617" i="2" s="1"/>
  <c r="A618" i="2"/>
  <c r="M618" i="2" s="1"/>
  <c r="O618" i="2" s="1"/>
  <c r="A619" i="2"/>
  <c r="M619" i="2" s="1"/>
  <c r="O619" i="2" s="1"/>
  <c r="A620" i="2"/>
  <c r="M620" i="2" s="1"/>
  <c r="O620" i="2" s="1"/>
  <c r="A621" i="2"/>
  <c r="M621" i="2" s="1"/>
  <c r="O621" i="2" s="1"/>
  <c r="A622" i="2"/>
  <c r="M622" i="2" s="1"/>
  <c r="O622" i="2" s="1"/>
  <c r="A623" i="2"/>
  <c r="M623" i="2" s="1"/>
  <c r="O623" i="2" s="1"/>
  <c r="A624" i="2"/>
  <c r="M624" i="2" s="1"/>
  <c r="O624" i="2" s="1"/>
  <c r="A625" i="2"/>
  <c r="M625" i="2" s="1"/>
  <c r="O625" i="2" s="1"/>
  <c r="A626" i="2"/>
  <c r="M626" i="2" s="1"/>
  <c r="O626" i="2" s="1"/>
  <c r="A627" i="2"/>
  <c r="M627" i="2" s="1"/>
  <c r="O627" i="2" s="1"/>
  <c r="A628" i="2"/>
  <c r="M628" i="2" s="1"/>
  <c r="O628" i="2" s="1"/>
  <c r="A629" i="2"/>
  <c r="M629" i="2" s="1"/>
  <c r="O629" i="2" s="1"/>
  <c r="A630" i="2"/>
  <c r="M630" i="2" s="1"/>
  <c r="O630" i="2" s="1"/>
  <c r="A631" i="2"/>
  <c r="M631" i="2" s="1"/>
  <c r="O631" i="2" s="1"/>
  <c r="A632" i="2"/>
  <c r="M632" i="2" s="1"/>
  <c r="O632" i="2" s="1"/>
  <c r="A633" i="2"/>
  <c r="M633" i="2" s="1"/>
  <c r="O633" i="2" s="1"/>
  <c r="A634" i="2"/>
  <c r="M634" i="2" s="1"/>
  <c r="O634" i="2" s="1"/>
  <c r="A635" i="2"/>
  <c r="M635" i="2" s="1"/>
  <c r="O635" i="2" s="1"/>
  <c r="A636" i="2"/>
  <c r="M636" i="2" s="1"/>
  <c r="O636" i="2" s="1"/>
  <c r="A637" i="2"/>
  <c r="M637" i="2" s="1"/>
  <c r="O637" i="2" s="1"/>
  <c r="A638" i="2"/>
  <c r="M638" i="2" s="1"/>
  <c r="O638" i="2" s="1"/>
  <c r="A639" i="2"/>
  <c r="M639" i="2" s="1"/>
  <c r="O639" i="2" s="1"/>
  <c r="A640" i="2"/>
  <c r="M640" i="2" s="1"/>
  <c r="O640" i="2" s="1"/>
  <c r="A641" i="2"/>
  <c r="M641" i="2" s="1"/>
  <c r="O641" i="2" s="1"/>
  <c r="A642" i="2"/>
  <c r="M642" i="2" s="1"/>
  <c r="O642" i="2" s="1"/>
  <c r="A643" i="2"/>
  <c r="M643" i="2" s="1"/>
  <c r="O643" i="2" s="1"/>
  <c r="A644" i="2"/>
  <c r="M644" i="2" s="1"/>
  <c r="O644" i="2" s="1"/>
  <c r="A645" i="2"/>
  <c r="M645" i="2" s="1"/>
  <c r="O645" i="2" s="1"/>
  <c r="A646" i="2"/>
  <c r="M646" i="2" s="1"/>
  <c r="O646" i="2" s="1"/>
  <c r="A647" i="2"/>
  <c r="M647" i="2" s="1"/>
  <c r="O647" i="2" s="1"/>
  <c r="A648" i="2"/>
  <c r="M648" i="2" s="1"/>
  <c r="O648" i="2" s="1"/>
  <c r="A649" i="2"/>
  <c r="M649" i="2" s="1"/>
  <c r="O649" i="2" s="1"/>
  <c r="A650" i="2"/>
  <c r="M650" i="2" s="1"/>
  <c r="O650" i="2" s="1"/>
  <c r="A651" i="2"/>
  <c r="M651" i="2" s="1"/>
  <c r="O651" i="2" s="1"/>
  <c r="A652" i="2"/>
  <c r="M652" i="2" s="1"/>
  <c r="O652" i="2" s="1"/>
  <c r="A653" i="2"/>
  <c r="M653" i="2" s="1"/>
  <c r="O653" i="2" s="1"/>
  <c r="A654" i="2"/>
  <c r="M654" i="2" s="1"/>
  <c r="O654" i="2" s="1"/>
  <c r="A655" i="2"/>
  <c r="M655" i="2" s="1"/>
  <c r="O655" i="2" s="1"/>
  <c r="A656" i="2"/>
  <c r="M656" i="2" s="1"/>
  <c r="O656" i="2" s="1"/>
  <c r="A657" i="2"/>
  <c r="M657" i="2" s="1"/>
  <c r="O657" i="2" s="1"/>
  <c r="A658" i="2"/>
  <c r="M658" i="2" s="1"/>
  <c r="O658" i="2" s="1"/>
  <c r="A659" i="2"/>
  <c r="M659" i="2" s="1"/>
  <c r="O659" i="2" s="1"/>
  <c r="A660" i="2"/>
  <c r="M660" i="2" s="1"/>
  <c r="O660" i="2" s="1"/>
  <c r="A661" i="2"/>
  <c r="M661" i="2" s="1"/>
  <c r="O661" i="2" s="1"/>
  <c r="A662" i="2"/>
  <c r="M662" i="2" s="1"/>
  <c r="O662" i="2" s="1"/>
  <c r="A663" i="2"/>
  <c r="M663" i="2" s="1"/>
  <c r="O663" i="2" s="1"/>
  <c r="A664" i="2"/>
  <c r="M664" i="2" s="1"/>
  <c r="O664" i="2" s="1"/>
  <c r="A665" i="2"/>
  <c r="M665" i="2" s="1"/>
  <c r="O665" i="2" s="1"/>
  <c r="A666" i="2"/>
  <c r="M666" i="2" s="1"/>
  <c r="O666" i="2" s="1"/>
  <c r="A667" i="2"/>
  <c r="M667" i="2" s="1"/>
  <c r="O667" i="2" s="1"/>
  <c r="A668" i="2"/>
  <c r="M668" i="2" s="1"/>
  <c r="O668" i="2" s="1"/>
  <c r="A669" i="2"/>
  <c r="M669" i="2" s="1"/>
  <c r="O669" i="2" s="1"/>
  <c r="A670" i="2"/>
  <c r="M670" i="2" s="1"/>
  <c r="O670" i="2" s="1"/>
  <c r="A671" i="2"/>
  <c r="M671" i="2" s="1"/>
  <c r="O671" i="2" s="1"/>
  <c r="A672" i="2"/>
  <c r="M672" i="2" s="1"/>
  <c r="O672" i="2" s="1"/>
  <c r="A673" i="2"/>
  <c r="M673" i="2" s="1"/>
  <c r="O673" i="2" s="1"/>
  <c r="A674" i="2"/>
  <c r="M674" i="2" s="1"/>
  <c r="O674" i="2" s="1"/>
  <c r="A675" i="2"/>
  <c r="M675" i="2" s="1"/>
  <c r="O675" i="2" s="1"/>
  <c r="A676" i="2"/>
  <c r="M676" i="2" s="1"/>
  <c r="O676" i="2" s="1"/>
  <c r="A677" i="2"/>
  <c r="M677" i="2" s="1"/>
  <c r="O677" i="2" s="1"/>
  <c r="A678" i="2"/>
  <c r="M678" i="2" s="1"/>
  <c r="O678" i="2" s="1"/>
  <c r="A679" i="2"/>
  <c r="M679" i="2" s="1"/>
  <c r="O679" i="2" s="1"/>
  <c r="A680" i="2"/>
  <c r="M680" i="2" s="1"/>
  <c r="O680" i="2" s="1"/>
  <c r="A681" i="2"/>
  <c r="M681" i="2" s="1"/>
  <c r="O681" i="2" s="1"/>
  <c r="A682" i="2"/>
  <c r="M682" i="2" s="1"/>
  <c r="O682" i="2" s="1"/>
  <c r="A683" i="2"/>
  <c r="M683" i="2" s="1"/>
  <c r="O683" i="2" s="1"/>
  <c r="A684" i="2"/>
  <c r="M684" i="2" s="1"/>
  <c r="O684" i="2" s="1"/>
  <c r="A685" i="2"/>
  <c r="M685" i="2" s="1"/>
  <c r="O685" i="2" s="1"/>
  <c r="A686" i="2"/>
  <c r="M686" i="2" s="1"/>
  <c r="O686" i="2" s="1"/>
  <c r="A687" i="2"/>
  <c r="M687" i="2" s="1"/>
  <c r="O687" i="2" s="1"/>
  <c r="A688" i="2"/>
  <c r="M688" i="2" s="1"/>
  <c r="O688" i="2" s="1"/>
  <c r="A689" i="2"/>
  <c r="M689" i="2" s="1"/>
  <c r="O689" i="2" s="1"/>
  <c r="A690" i="2"/>
  <c r="M690" i="2" s="1"/>
  <c r="O690" i="2" s="1"/>
  <c r="A691" i="2"/>
  <c r="M691" i="2" s="1"/>
  <c r="O691" i="2" s="1"/>
  <c r="A692" i="2"/>
  <c r="M692" i="2" s="1"/>
  <c r="O692" i="2" s="1"/>
  <c r="A693" i="2"/>
  <c r="M693" i="2" s="1"/>
  <c r="O693" i="2" s="1"/>
  <c r="A694" i="2"/>
  <c r="M694" i="2" s="1"/>
  <c r="O694" i="2" s="1"/>
  <c r="A695" i="2"/>
  <c r="M695" i="2" s="1"/>
  <c r="O695" i="2" s="1"/>
  <c r="A696" i="2"/>
  <c r="M696" i="2" s="1"/>
  <c r="O696" i="2" s="1"/>
  <c r="A697" i="2"/>
  <c r="M697" i="2" s="1"/>
  <c r="O697" i="2" s="1"/>
  <c r="A698" i="2"/>
  <c r="M698" i="2" s="1"/>
  <c r="O698" i="2" s="1"/>
  <c r="A699" i="2"/>
  <c r="M699" i="2" s="1"/>
  <c r="O699" i="2" s="1"/>
  <c r="A700" i="2"/>
  <c r="M700" i="2" s="1"/>
  <c r="O700" i="2" s="1"/>
  <c r="A701" i="2"/>
  <c r="M701" i="2" s="1"/>
  <c r="O701" i="2" s="1"/>
  <c r="A702" i="2"/>
  <c r="M702" i="2" s="1"/>
  <c r="O702" i="2" s="1"/>
  <c r="A703" i="2"/>
  <c r="M703" i="2" s="1"/>
  <c r="O703" i="2" s="1"/>
  <c r="A704" i="2"/>
  <c r="M704" i="2" s="1"/>
  <c r="O704" i="2" s="1"/>
  <c r="A705" i="2"/>
  <c r="M705" i="2" s="1"/>
  <c r="O705" i="2" s="1"/>
  <c r="A706" i="2"/>
  <c r="M706" i="2" s="1"/>
  <c r="O706" i="2" s="1"/>
  <c r="A707" i="2"/>
  <c r="M707" i="2" s="1"/>
  <c r="O707" i="2" s="1"/>
  <c r="A708" i="2"/>
  <c r="M708" i="2" s="1"/>
  <c r="O708" i="2" s="1"/>
  <c r="A709" i="2"/>
  <c r="M709" i="2" s="1"/>
  <c r="O709" i="2" s="1"/>
  <c r="A710" i="2"/>
  <c r="M710" i="2" s="1"/>
  <c r="O710" i="2" s="1"/>
  <c r="A711" i="2"/>
  <c r="M711" i="2" s="1"/>
  <c r="O711" i="2" s="1"/>
  <c r="A712" i="2"/>
  <c r="M712" i="2" s="1"/>
  <c r="O712" i="2" s="1"/>
  <c r="A713" i="2"/>
  <c r="M713" i="2" s="1"/>
  <c r="O713" i="2" s="1"/>
  <c r="A714" i="2"/>
  <c r="M714" i="2" s="1"/>
  <c r="O714" i="2" s="1"/>
  <c r="A715" i="2"/>
  <c r="M715" i="2" s="1"/>
  <c r="O715" i="2" s="1"/>
  <c r="A716" i="2"/>
  <c r="M716" i="2" s="1"/>
  <c r="O716" i="2" s="1"/>
  <c r="A717" i="2"/>
  <c r="M717" i="2" s="1"/>
  <c r="O717" i="2" s="1"/>
  <c r="A718" i="2"/>
  <c r="M718" i="2" s="1"/>
  <c r="O718" i="2" s="1"/>
  <c r="A719" i="2"/>
  <c r="M719" i="2" s="1"/>
  <c r="O719" i="2" s="1"/>
  <c r="A720" i="2"/>
  <c r="M720" i="2" s="1"/>
  <c r="O720" i="2" s="1"/>
  <c r="A721" i="2"/>
  <c r="M721" i="2" s="1"/>
  <c r="O721" i="2" s="1"/>
  <c r="A722" i="2"/>
  <c r="M722" i="2" s="1"/>
  <c r="O722" i="2" s="1"/>
  <c r="A723" i="2"/>
  <c r="M723" i="2" s="1"/>
  <c r="O723" i="2" s="1"/>
  <c r="A724" i="2"/>
  <c r="M724" i="2" s="1"/>
  <c r="O724" i="2" s="1"/>
  <c r="A725" i="2"/>
  <c r="M725" i="2" s="1"/>
  <c r="O725" i="2" s="1"/>
  <c r="A726" i="2"/>
  <c r="M726" i="2" s="1"/>
  <c r="O726" i="2" s="1"/>
  <c r="A727" i="2"/>
  <c r="M727" i="2" s="1"/>
  <c r="O727" i="2" s="1"/>
  <c r="A728" i="2"/>
  <c r="M728" i="2" s="1"/>
  <c r="O728" i="2" s="1"/>
  <c r="A729" i="2"/>
  <c r="M729" i="2" s="1"/>
  <c r="O729" i="2" s="1"/>
  <c r="A730" i="2"/>
  <c r="M730" i="2" s="1"/>
  <c r="O730" i="2" s="1"/>
  <c r="A731" i="2"/>
  <c r="M731" i="2" s="1"/>
  <c r="O731" i="2" s="1"/>
  <c r="A732" i="2"/>
  <c r="M732" i="2" s="1"/>
  <c r="O732" i="2" s="1"/>
  <c r="A733" i="2"/>
  <c r="M733" i="2" s="1"/>
  <c r="O733" i="2" s="1"/>
  <c r="A734" i="2"/>
  <c r="M734" i="2" s="1"/>
  <c r="O734" i="2" s="1"/>
  <c r="A735" i="2"/>
  <c r="M735" i="2" s="1"/>
  <c r="O735" i="2" s="1"/>
  <c r="A736" i="2"/>
  <c r="M736" i="2" s="1"/>
  <c r="O736" i="2" s="1"/>
  <c r="A737" i="2"/>
  <c r="M737" i="2" s="1"/>
  <c r="O737" i="2" s="1"/>
  <c r="A738" i="2"/>
  <c r="M738" i="2" s="1"/>
  <c r="O738" i="2" s="1"/>
  <c r="A739" i="2"/>
  <c r="M739" i="2" s="1"/>
  <c r="O739" i="2" s="1"/>
  <c r="A740" i="2"/>
  <c r="M740" i="2" s="1"/>
  <c r="O740" i="2" s="1"/>
  <c r="A741" i="2"/>
  <c r="M741" i="2" s="1"/>
  <c r="O741" i="2" s="1"/>
  <c r="A742" i="2"/>
  <c r="M742" i="2" s="1"/>
  <c r="O742" i="2" s="1"/>
  <c r="A743" i="2"/>
  <c r="M743" i="2" s="1"/>
  <c r="O743" i="2" s="1"/>
  <c r="A744" i="2"/>
  <c r="M744" i="2" s="1"/>
  <c r="O744" i="2" s="1"/>
  <c r="A745" i="2"/>
  <c r="M745" i="2" s="1"/>
  <c r="O745" i="2" s="1"/>
  <c r="A746" i="2"/>
  <c r="M746" i="2" s="1"/>
  <c r="O746" i="2" s="1"/>
  <c r="A747" i="2"/>
  <c r="M747" i="2" s="1"/>
  <c r="O747" i="2" s="1"/>
  <c r="A748" i="2"/>
  <c r="M748" i="2" s="1"/>
  <c r="O748" i="2" s="1"/>
  <c r="A749" i="2"/>
  <c r="M749" i="2" s="1"/>
  <c r="O749" i="2" s="1"/>
  <c r="A750" i="2"/>
  <c r="M750" i="2" s="1"/>
  <c r="O750" i="2" s="1"/>
  <c r="A751" i="2"/>
  <c r="M751" i="2" s="1"/>
  <c r="O751" i="2" s="1"/>
  <c r="A752" i="2"/>
  <c r="M752" i="2" s="1"/>
  <c r="O752" i="2" s="1"/>
  <c r="A753" i="2"/>
  <c r="M753" i="2" s="1"/>
  <c r="O753" i="2" s="1"/>
  <c r="A754" i="2"/>
  <c r="M754" i="2" s="1"/>
  <c r="O754" i="2" s="1"/>
  <c r="A755" i="2"/>
  <c r="M755" i="2" s="1"/>
  <c r="O755" i="2" s="1"/>
  <c r="A756" i="2"/>
  <c r="M756" i="2" s="1"/>
  <c r="O756" i="2" s="1"/>
  <c r="A757" i="2"/>
  <c r="M757" i="2" s="1"/>
  <c r="O757" i="2" s="1"/>
  <c r="A758" i="2"/>
  <c r="M758" i="2" s="1"/>
  <c r="O758" i="2" s="1"/>
  <c r="A759" i="2"/>
  <c r="M759" i="2" s="1"/>
  <c r="O759" i="2" s="1"/>
  <c r="A760" i="2"/>
  <c r="M760" i="2" s="1"/>
  <c r="O760" i="2" s="1"/>
  <c r="A761" i="2"/>
  <c r="M761" i="2" s="1"/>
  <c r="O761" i="2" s="1"/>
  <c r="A762" i="2"/>
  <c r="M762" i="2" s="1"/>
  <c r="O762" i="2" s="1"/>
  <c r="A763" i="2"/>
  <c r="M763" i="2" s="1"/>
  <c r="O763" i="2" s="1"/>
  <c r="A764" i="2"/>
  <c r="M764" i="2" s="1"/>
  <c r="O764" i="2" s="1"/>
  <c r="A765" i="2"/>
  <c r="M765" i="2" s="1"/>
  <c r="O765" i="2" s="1"/>
  <c r="A766" i="2"/>
  <c r="M766" i="2" s="1"/>
  <c r="O766" i="2" s="1"/>
  <c r="A767" i="2"/>
  <c r="M767" i="2" s="1"/>
  <c r="O767" i="2" s="1"/>
  <c r="A768" i="2"/>
  <c r="M768" i="2" s="1"/>
  <c r="O768" i="2" s="1"/>
  <c r="A769" i="2"/>
  <c r="M769" i="2" s="1"/>
  <c r="O769" i="2" s="1"/>
  <c r="A770" i="2"/>
  <c r="M770" i="2" s="1"/>
  <c r="O770" i="2" s="1"/>
  <c r="A771" i="2"/>
  <c r="M771" i="2" s="1"/>
  <c r="O771" i="2" s="1"/>
  <c r="A772" i="2"/>
  <c r="M772" i="2" s="1"/>
  <c r="O772" i="2" s="1"/>
  <c r="A773" i="2"/>
  <c r="M773" i="2" s="1"/>
  <c r="O773" i="2" s="1"/>
  <c r="A774" i="2"/>
  <c r="M774" i="2" s="1"/>
  <c r="O774" i="2" s="1"/>
  <c r="A775" i="2"/>
  <c r="M775" i="2" s="1"/>
  <c r="O775" i="2" s="1"/>
  <c r="A776" i="2"/>
  <c r="M776" i="2" s="1"/>
  <c r="O776" i="2" s="1"/>
  <c r="A777" i="2"/>
  <c r="M777" i="2" s="1"/>
  <c r="O777" i="2" s="1"/>
  <c r="A778" i="2"/>
  <c r="M778" i="2" s="1"/>
  <c r="O778" i="2" s="1"/>
  <c r="A779" i="2"/>
  <c r="M779" i="2" s="1"/>
  <c r="O779" i="2" s="1"/>
  <c r="A780" i="2"/>
  <c r="M780" i="2" s="1"/>
  <c r="O780" i="2" s="1"/>
  <c r="A781" i="2"/>
  <c r="M781" i="2" s="1"/>
  <c r="O781" i="2" s="1"/>
  <c r="A782" i="2"/>
  <c r="M782" i="2" s="1"/>
  <c r="O782" i="2" s="1"/>
  <c r="A783" i="2"/>
  <c r="M783" i="2" s="1"/>
  <c r="O783" i="2" s="1"/>
  <c r="A784" i="2"/>
  <c r="M784" i="2" s="1"/>
  <c r="O784" i="2" s="1"/>
  <c r="A785" i="2"/>
  <c r="M785" i="2" s="1"/>
  <c r="O785" i="2" s="1"/>
  <c r="A786" i="2"/>
  <c r="M786" i="2" s="1"/>
  <c r="O786" i="2" s="1"/>
  <c r="A787" i="2"/>
  <c r="M787" i="2" s="1"/>
  <c r="O787" i="2" s="1"/>
  <c r="A788" i="2"/>
  <c r="M788" i="2" s="1"/>
  <c r="O788" i="2" s="1"/>
  <c r="A789" i="2"/>
  <c r="M789" i="2" s="1"/>
  <c r="O789" i="2" s="1"/>
  <c r="A790" i="2"/>
  <c r="M790" i="2" s="1"/>
  <c r="O790" i="2" s="1"/>
  <c r="A791" i="2"/>
  <c r="M791" i="2" s="1"/>
  <c r="O791" i="2" s="1"/>
  <c r="A792" i="2"/>
  <c r="M792" i="2" s="1"/>
  <c r="O792" i="2" s="1"/>
  <c r="A793" i="2"/>
  <c r="M793" i="2" s="1"/>
  <c r="O793" i="2" s="1"/>
  <c r="A794" i="2"/>
  <c r="M794" i="2" s="1"/>
  <c r="O794" i="2" s="1"/>
  <c r="A795" i="2"/>
  <c r="M795" i="2" s="1"/>
  <c r="O795" i="2" s="1"/>
  <c r="A796" i="2"/>
  <c r="M796" i="2" s="1"/>
  <c r="O796" i="2" s="1"/>
  <c r="A797" i="2"/>
  <c r="M797" i="2" s="1"/>
  <c r="O797" i="2" s="1"/>
  <c r="A798" i="2"/>
  <c r="M798" i="2" s="1"/>
  <c r="O798" i="2" s="1"/>
  <c r="A799" i="2"/>
  <c r="M799" i="2" s="1"/>
  <c r="O799" i="2" s="1"/>
  <c r="A800" i="2"/>
  <c r="M800" i="2" s="1"/>
  <c r="O800" i="2" s="1"/>
  <c r="A801" i="2"/>
  <c r="M801" i="2" s="1"/>
  <c r="O801" i="2" s="1"/>
  <c r="A802" i="2"/>
  <c r="M802" i="2" s="1"/>
  <c r="O802" i="2" s="1"/>
  <c r="A803" i="2"/>
  <c r="M803" i="2" s="1"/>
  <c r="O803" i="2" s="1"/>
  <c r="A804" i="2"/>
  <c r="M804" i="2" s="1"/>
  <c r="O804" i="2" s="1"/>
  <c r="A805" i="2"/>
  <c r="M805" i="2" s="1"/>
  <c r="O805" i="2" s="1"/>
  <c r="A806" i="2"/>
  <c r="M806" i="2" s="1"/>
  <c r="O806" i="2" s="1"/>
  <c r="A807" i="2"/>
  <c r="M807" i="2" s="1"/>
  <c r="O807" i="2" s="1"/>
  <c r="A808" i="2"/>
  <c r="M808" i="2" s="1"/>
  <c r="O808" i="2" s="1"/>
  <c r="A809" i="2"/>
  <c r="M809" i="2" s="1"/>
  <c r="O809" i="2" s="1"/>
  <c r="A810" i="2"/>
  <c r="M810" i="2" s="1"/>
  <c r="O810" i="2" s="1"/>
  <c r="A811" i="2"/>
  <c r="M811" i="2" s="1"/>
  <c r="O811" i="2" s="1"/>
  <c r="A812" i="2"/>
  <c r="M812" i="2" s="1"/>
  <c r="O812" i="2" s="1"/>
  <c r="A813" i="2"/>
  <c r="M813" i="2" s="1"/>
  <c r="O813" i="2" s="1"/>
  <c r="A814" i="2"/>
  <c r="M814" i="2" s="1"/>
  <c r="O814" i="2" s="1"/>
  <c r="A815" i="2"/>
  <c r="M815" i="2" s="1"/>
  <c r="O815" i="2" s="1"/>
  <c r="A816" i="2"/>
  <c r="M816" i="2" s="1"/>
  <c r="O816" i="2" s="1"/>
  <c r="A817" i="2"/>
  <c r="M817" i="2" s="1"/>
  <c r="O817" i="2" s="1"/>
  <c r="A818" i="2"/>
  <c r="M818" i="2" s="1"/>
  <c r="O818" i="2" s="1"/>
  <c r="A819" i="2"/>
  <c r="M819" i="2" s="1"/>
  <c r="O819" i="2" s="1"/>
  <c r="A820" i="2"/>
  <c r="M820" i="2" s="1"/>
  <c r="O820" i="2" s="1"/>
  <c r="A821" i="2"/>
  <c r="M821" i="2" s="1"/>
  <c r="O821" i="2" s="1"/>
  <c r="A822" i="2"/>
  <c r="M822" i="2" s="1"/>
  <c r="O822" i="2" s="1"/>
  <c r="A823" i="2"/>
  <c r="M823" i="2" s="1"/>
  <c r="O823" i="2" s="1"/>
  <c r="A824" i="2"/>
  <c r="M824" i="2" s="1"/>
  <c r="O824" i="2" s="1"/>
  <c r="A825" i="2"/>
  <c r="M825" i="2" s="1"/>
  <c r="O825" i="2" s="1"/>
  <c r="A826" i="2"/>
  <c r="M826" i="2" s="1"/>
  <c r="O826" i="2" s="1"/>
  <c r="A827" i="2"/>
  <c r="M827" i="2" s="1"/>
  <c r="O827" i="2" s="1"/>
  <c r="A828" i="2"/>
  <c r="M828" i="2" s="1"/>
  <c r="O828" i="2" s="1"/>
  <c r="A829" i="2"/>
  <c r="M829" i="2" s="1"/>
  <c r="O829" i="2" s="1"/>
  <c r="A830" i="2"/>
  <c r="M830" i="2" s="1"/>
  <c r="O830" i="2" s="1"/>
  <c r="A831" i="2"/>
  <c r="M831" i="2" s="1"/>
  <c r="O831" i="2" s="1"/>
  <c r="A832" i="2"/>
  <c r="M832" i="2" s="1"/>
  <c r="O832" i="2" s="1"/>
  <c r="A833" i="2"/>
  <c r="M833" i="2" s="1"/>
  <c r="O833" i="2" s="1"/>
  <c r="A834" i="2"/>
  <c r="M834" i="2" s="1"/>
  <c r="O834" i="2" s="1"/>
  <c r="A835" i="2"/>
  <c r="M835" i="2" s="1"/>
  <c r="O835" i="2" s="1"/>
  <c r="A836" i="2"/>
  <c r="M836" i="2" s="1"/>
  <c r="O836" i="2" s="1"/>
  <c r="A837" i="2"/>
  <c r="M837" i="2" s="1"/>
  <c r="O837" i="2" s="1"/>
  <c r="A838" i="2"/>
  <c r="M838" i="2" s="1"/>
  <c r="O838" i="2" s="1"/>
  <c r="A839" i="2"/>
  <c r="M839" i="2" s="1"/>
  <c r="O839" i="2" s="1"/>
  <c r="A840" i="2"/>
  <c r="M840" i="2" s="1"/>
  <c r="O840" i="2" s="1"/>
  <c r="A841" i="2"/>
  <c r="M841" i="2" s="1"/>
  <c r="O841" i="2" s="1"/>
  <c r="A842" i="2"/>
  <c r="M842" i="2" s="1"/>
  <c r="O842" i="2" s="1"/>
  <c r="A843" i="2"/>
  <c r="M843" i="2" s="1"/>
  <c r="O843" i="2" s="1"/>
  <c r="A844" i="2"/>
  <c r="M844" i="2" s="1"/>
  <c r="O844" i="2" s="1"/>
  <c r="A845" i="2"/>
  <c r="M845" i="2" s="1"/>
  <c r="O845" i="2" s="1"/>
  <c r="A846" i="2"/>
  <c r="M846" i="2" s="1"/>
  <c r="O846" i="2" s="1"/>
  <c r="A847" i="2"/>
  <c r="M847" i="2" s="1"/>
  <c r="O847" i="2" s="1"/>
  <c r="A848" i="2"/>
  <c r="M848" i="2" s="1"/>
  <c r="O848" i="2" s="1"/>
  <c r="A849" i="2"/>
  <c r="M849" i="2" s="1"/>
  <c r="O849" i="2" s="1"/>
  <c r="A850" i="2"/>
  <c r="M850" i="2" s="1"/>
  <c r="O850" i="2" s="1"/>
  <c r="A851" i="2"/>
  <c r="M851" i="2" s="1"/>
  <c r="O851" i="2" s="1"/>
  <c r="A852" i="2"/>
  <c r="M852" i="2" s="1"/>
  <c r="O852" i="2" s="1"/>
  <c r="A853" i="2"/>
  <c r="M853" i="2" s="1"/>
  <c r="O853" i="2" s="1"/>
  <c r="A854" i="2"/>
  <c r="M854" i="2" s="1"/>
  <c r="O854" i="2" s="1"/>
  <c r="A855" i="2"/>
  <c r="M855" i="2" s="1"/>
  <c r="O855" i="2" s="1"/>
  <c r="A856" i="2"/>
  <c r="M856" i="2" s="1"/>
  <c r="O856" i="2" s="1"/>
  <c r="A857" i="2"/>
  <c r="M857" i="2" s="1"/>
  <c r="O857" i="2" s="1"/>
  <c r="A858" i="2"/>
  <c r="M858" i="2" s="1"/>
  <c r="O858" i="2" s="1"/>
  <c r="A859" i="2"/>
  <c r="M859" i="2" s="1"/>
  <c r="O859" i="2" s="1"/>
  <c r="A860" i="2"/>
  <c r="M860" i="2" s="1"/>
  <c r="O860" i="2" s="1"/>
  <c r="A861" i="2"/>
  <c r="M861" i="2" s="1"/>
  <c r="O861" i="2" s="1"/>
  <c r="A862" i="2"/>
  <c r="M862" i="2" s="1"/>
  <c r="O862" i="2" s="1"/>
  <c r="A863" i="2"/>
  <c r="M863" i="2" s="1"/>
  <c r="O863" i="2" s="1"/>
  <c r="A864" i="2"/>
  <c r="M864" i="2" s="1"/>
  <c r="O864" i="2" s="1"/>
  <c r="A865" i="2"/>
  <c r="M865" i="2" s="1"/>
  <c r="O865" i="2" s="1"/>
  <c r="A866" i="2"/>
  <c r="M866" i="2" s="1"/>
  <c r="O866" i="2" s="1"/>
  <c r="A867" i="2"/>
  <c r="M867" i="2" s="1"/>
  <c r="O867" i="2" s="1"/>
  <c r="A868" i="2"/>
  <c r="M868" i="2" s="1"/>
  <c r="O868" i="2" s="1"/>
  <c r="A869" i="2"/>
  <c r="M869" i="2" s="1"/>
  <c r="O869" i="2" s="1"/>
  <c r="A870" i="2"/>
  <c r="M870" i="2" s="1"/>
  <c r="O870" i="2" s="1"/>
  <c r="A871" i="2"/>
  <c r="M871" i="2" s="1"/>
  <c r="O871" i="2" s="1"/>
  <c r="A872" i="2"/>
  <c r="M872" i="2" s="1"/>
  <c r="O872" i="2" s="1"/>
  <c r="A873" i="2"/>
  <c r="M873" i="2" s="1"/>
  <c r="O873" i="2" s="1"/>
  <c r="A874" i="2"/>
  <c r="M874" i="2" s="1"/>
  <c r="O874" i="2" s="1"/>
  <c r="A875" i="2"/>
  <c r="M875" i="2" s="1"/>
  <c r="O875" i="2" s="1"/>
  <c r="A876" i="2"/>
  <c r="M876" i="2" s="1"/>
  <c r="O876" i="2" s="1"/>
  <c r="A877" i="2"/>
  <c r="M877" i="2" s="1"/>
  <c r="O877" i="2" s="1"/>
  <c r="A878" i="2"/>
  <c r="M878" i="2" s="1"/>
  <c r="O878" i="2" s="1"/>
  <c r="A879" i="2"/>
  <c r="M879" i="2" s="1"/>
  <c r="O879" i="2" s="1"/>
  <c r="A880" i="2"/>
  <c r="M880" i="2" s="1"/>
  <c r="O880" i="2" s="1"/>
  <c r="A881" i="2"/>
  <c r="M881" i="2" s="1"/>
  <c r="O881" i="2" s="1"/>
  <c r="A882" i="2"/>
  <c r="M882" i="2" s="1"/>
  <c r="O882" i="2" s="1"/>
  <c r="A883" i="2"/>
  <c r="M883" i="2" s="1"/>
  <c r="O883" i="2" s="1"/>
  <c r="A884" i="2"/>
  <c r="M884" i="2" s="1"/>
  <c r="O884" i="2" s="1"/>
  <c r="A885" i="2"/>
  <c r="M885" i="2" s="1"/>
  <c r="O885" i="2" s="1"/>
  <c r="A886" i="2"/>
  <c r="M886" i="2" s="1"/>
  <c r="O886" i="2" s="1"/>
  <c r="A887" i="2"/>
  <c r="M887" i="2" s="1"/>
  <c r="O887" i="2" s="1"/>
  <c r="A888" i="2"/>
  <c r="M888" i="2" s="1"/>
  <c r="O888" i="2" s="1"/>
  <c r="A889" i="2"/>
  <c r="M889" i="2" s="1"/>
  <c r="O889" i="2" s="1"/>
  <c r="A890" i="2"/>
  <c r="M890" i="2" s="1"/>
  <c r="O890" i="2" s="1"/>
  <c r="A891" i="2"/>
  <c r="M891" i="2" s="1"/>
  <c r="O891" i="2" s="1"/>
  <c r="A892" i="2"/>
  <c r="M892" i="2" s="1"/>
  <c r="O892" i="2" s="1"/>
  <c r="A893" i="2"/>
  <c r="M893" i="2" s="1"/>
  <c r="O893" i="2" s="1"/>
  <c r="A894" i="2"/>
  <c r="M894" i="2" s="1"/>
  <c r="O894" i="2" s="1"/>
  <c r="A895" i="2"/>
  <c r="M895" i="2" s="1"/>
  <c r="O895" i="2" s="1"/>
  <c r="A896" i="2"/>
  <c r="M896" i="2" s="1"/>
  <c r="O896" i="2" s="1"/>
  <c r="A897" i="2"/>
  <c r="M897" i="2" s="1"/>
  <c r="O897" i="2" s="1"/>
  <c r="A898" i="2"/>
  <c r="M898" i="2" s="1"/>
  <c r="O898" i="2" s="1"/>
  <c r="A899" i="2"/>
  <c r="M899" i="2" s="1"/>
  <c r="O899" i="2" s="1"/>
  <c r="A900" i="2"/>
  <c r="M900" i="2" s="1"/>
  <c r="O900" i="2" s="1"/>
  <c r="A901" i="2"/>
  <c r="M901" i="2" s="1"/>
  <c r="O901" i="2" s="1"/>
  <c r="A902" i="2"/>
  <c r="M902" i="2" s="1"/>
  <c r="O902" i="2" s="1"/>
  <c r="A903" i="2"/>
  <c r="M903" i="2" s="1"/>
  <c r="O903" i="2" s="1"/>
  <c r="A904" i="2"/>
  <c r="M904" i="2" s="1"/>
  <c r="O904" i="2" s="1"/>
  <c r="A905" i="2"/>
  <c r="M905" i="2" s="1"/>
  <c r="O905" i="2" s="1"/>
  <c r="A906" i="2"/>
  <c r="M906" i="2" s="1"/>
  <c r="O906" i="2" s="1"/>
  <c r="A907" i="2"/>
  <c r="M907" i="2" s="1"/>
  <c r="O907" i="2" s="1"/>
  <c r="A908" i="2"/>
  <c r="M908" i="2" s="1"/>
  <c r="O908" i="2" s="1"/>
  <c r="A909" i="2"/>
  <c r="M909" i="2" s="1"/>
  <c r="O909" i="2" s="1"/>
  <c r="A910" i="2"/>
  <c r="M910" i="2" s="1"/>
  <c r="O910" i="2" s="1"/>
  <c r="A911" i="2"/>
  <c r="M911" i="2" s="1"/>
  <c r="O911" i="2" s="1"/>
  <c r="A912" i="2"/>
  <c r="M912" i="2" s="1"/>
  <c r="O912" i="2" s="1"/>
  <c r="A913" i="2"/>
  <c r="M913" i="2" s="1"/>
  <c r="O913" i="2" s="1"/>
  <c r="A914" i="2"/>
  <c r="M914" i="2" s="1"/>
  <c r="O914" i="2" s="1"/>
  <c r="A915" i="2"/>
  <c r="M915" i="2" s="1"/>
  <c r="O915" i="2" s="1"/>
  <c r="A916" i="2"/>
  <c r="M916" i="2" s="1"/>
  <c r="O916" i="2" s="1"/>
  <c r="A917" i="2"/>
  <c r="M917" i="2" s="1"/>
  <c r="O917" i="2" s="1"/>
  <c r="A918" i="2"/>
  <c r="M918" i="2" s="1"/>
  <c r="O918" i="2" s="1"/>
  <c r="A919" i="2"/>
  <c r="M919" i="2" s="1"/>
  <c r="O919" i="2" s="1"/>
  <c r="A920" i="2"/>
  <c r="M920" i="2" s="1"/>
  <c r="O920" i="2" s="1"/>
  <c r="A921" i="2"/>
  <c r="M921" i="2" s="1"/>
  <c r="O921" i="2" s="1"/>
  <c r="A922" i="2"/>
  <c r="M922" i="2" s="1"/>
  <c r="O922" i="2" s="1"/>
  <c r="A923" i="2"/>
  <c r="M923" i="2" s="1"/>
  <c r="O923" i="2" s="1"/>
  <c r="A924" i="2"/>
  <c r="M924" i="2" s="1"/>
  <c r="O924" i="2" s="1"/>
  <c r="A925" i="2"/>
  <c r="M925" i="2" s="1"/>
  <c r="O925" i="2" s="1"/>
  <c r="A926" i="2"/>
  <c r="M926" i="2" s="1"/>
  <c r="O926" i="2" s="1"/>
  <c r="A927" i="2"/>
  <c r="M927" i="2" s="1"/>
  <c r="O927" i="2" s="1"/>
  <c r="A928" i="2"/>
  <c r="M928" i="2" s="1"/>
  <c r="O928" i="2" s="1"/>
  <c r="A929" i="2"/>
  <c r="M929" i="2" s="1"/>
  <c r="O929" i="2" s="1"/>
  <c r="A930" i="2"/>
  <c r="M930" i="2" s="1"/>
  <c r="O930" i="2" s="1"/>
  <c r="A931" i="2"/>
  <c r="M931" i="2" s="1"/>
  <c r="O931" i="2" s="1"/>
  <c r="A932" i="2"/>
  <c r="M932" i="2" s="1"/>
  <c r="O932" i="2" s="1"/>
  <c r="A933" i="2"/>
  <c r="M933" i="2" s="1"/>
  <c r="O933" i="2" s="1"/>
  <c r="A934" i="2"/>
  <c r="M934" i="2" s="1"/>
  <c r="O934" i="2" s="1"/>
  <c r="A935" i="2"/>
  <c r="M935" i="2" s="1"/>
  <c r="O935" i="2" s="1"/>
  <c r="A936" i="2"/>
  <c r="M936" i="2" s="1"/>
  <c r="O936" i="2" s="1"/>
  <c r="A937" i="2"/>
  <c r="M937" i="2" s="1"/>
  <c r="O937" i="2" s="1"/>
  <c r="A938" i="2"/>
  <c r="M938" i="2" s="1"/>
  <c r="O938" i="2" s="1"/>
  <c r="A939" i="2"/>
  <c r="M939" i="2" s="1"/>
  <c r="O939" i="2" s="1"/>
  <c r="A940" i="2"/>
  <c r="M940" i="2" s="1"/>
  <c r="O940" i="2" s="1"/>
  <c r="A941" i="2"/>
  <c r="M941" i="2" s="1"/>
  <c r="O941" i="2" s="1"/>
  <c r="A942" i="2"/>
  <c r="M942" i="2" s="1"/>
  <c r="O942" i="2" s="1"/>
  <c r="A943" i="2"/>
  <c r="M943" i="2" s="1"/>
  <c r="O943" i="2" s="1"/>
  <c r="A944" i="2"/>
  <c r="M944" i="2" s="1"/>
  <c r="O944" i="2" s="1"/>
  <c r="A945" i="2"/>
  <c r="M945" i="2" s="1"/>
  <c r="O945" i="2" s="1"/>
  <c r="A946" i="2"/>
  <c r="M946" i="2" s="1"/>
  <c r="O946" i="2" s="1"/>
  <c r="A947" i="2"/>
  <c r="M947" i="2" s="1"/>
  <c r="O947" i="2" s="1"/>
  <c r="A948" i="2"/>
  <c r="M948" i="2" s="1"/>
  <c r="O948" i="2" s="1"/>
  <c r="A949" i="2"/>
  <c r="M949" i="2" s="1"/>
  <c r="O949" i="2" s="1"/>
  <c r="A950" i="2"/>
  <c r="M950" i="2" s="1"/>
  <c r="O950" i="2" s="1"/>
  <c r="A951" i="2"/>
  <c r="M951" i="2" s="1"/>
  <c r="O951" i="2" s="1"/>
  <c r="A952" i="2"/>
  <c r="M952" i="2" s="1"/>
  <c r="O952" i="2" s="1"/>
  <c r="A953" i="2"/>
  <c r="M953" i="2" s="1"/>
  <c r="O953" i="2" s="1"/>
  <c r="A954" i="2"/>
  <c r="M954" i="2" s="1"/>
  <c r="O954" i="2" s="1"/>
  <c r="A955" i="2"/>
  <c r="M955" i="2" s="1"/>
  <c r="O955" i="2" s="1"/>
  <c r="A956" i="2"/>
  <c r="M956" i="2" s="1"/>
  <c r="O956" i="2" s="1"/>
  <c r="A957" i="2"/>
  <c r="M957" i="2" s="1"/>
  <c r="O957" i="2" s="1"/>
  <c r="A958" i="2"/>
  <c r="M958" i="2" s="1"/>
  <c r="O958" i="2" s="1"/>
  <c r="A959" i="2"/>
  <c r="M959" i="2" s="1"/>
  <c r="O959" i="2" s="1"/>
  <c r="A960" i="2"/>
  <c r="M960" i="2" s="1"/>
  <c r="O960" i="2" s="1"/>
  <c r="A961" i="2"/>
  <c r="M961" i="2" s="1"/>
  <c r="O961" i="2" s="1"/>
  <c r="A962" i="2"/>
  <c r="M962" i="2" s="1"/>
  <c r="O962" i="2" s="1"/>
  <c r="A963" i="2"/>
  <c r="M963" i="2" s="1"/>
  <c r="O963" i="2" s="1"/>
  <c r="A964" i="2"/>
  <c r="M964" i="2" s="1"/>
  <c r="O964" i="2" s="1"/>
  <c r="A965" i="2"/>
  <c r="M965" i="2" s="1"/>
  <c r="O965" i="2" s="1"/>
  <c r="A966" i="2"/>
  <c r="M966" i="2" s="1"/>
  <c r="O966" i="2" s="1"/>
  <c r="A967" i="2"/>
  <c r="M967" i="2" s="1"/>
  <c r="O967" i="2" s="1"/>
  <c r="A968" i="2"/>
  <c r="M968" i="2" s="1"/>
  <c r="O968" i="2" s="1"/>
  <c r="A969" i="2"/>
  <c r="M969" i="2" s="1"/>
  <c r="O969" i="2" s="1"/>
  <c r="A970" i="2"/>
  <c r="M970" i="2" s="1"/>
  <c r="O970" i="2" s="1"/>
  <c r="A971" i="2"/>
  <c r="M971" i="2" s="1"/>
  <c r="O971" i="2" s="1"/>
  <c r="A972" i="2"/>
  <c r="M972" i="2" s="1"/>
  <c r="O972" i="2" s="1"/>
  <c r="A973" i="2"/>
  <c r="M973" i="2" s="1"/>
  <c r="O973" i="2" s="1"/>
  <c r="A974" i="2"/>
  <c r="M974" i="2" s="1"/>
  <c r="O974" i="2" s="1"/>
  <c r="A975" i="2"/>
  <c r="M975" i="2" s="1"/>
  <c r="O975" i="2" s="1"/>
  <c r="A976" i="2"/>
  <c r="M976" i="2" s="1"/>
  <c r="O976" i="2" s="1"/>
  <c r="A977" i="2"/>
  <c r="M977" i="2" s="1"/>
  <c r="O977" i="2" s="1"/>
  <c r="A978" i="2"/>
  <c r="M978" i="2" s="1"/>
  <c r="O978" i="2" s="1"/>
  <c r="A979" i="2"/>
  <c r="M979" i="2" s="1"/>
  <c r="O979" i="2" s="1"/>
  <c r="A980" i="2"/>
  <c r="M980" i="2" s="1"/>
  <c r="O980" i="2" s="1"/>
  <c r="A981" i="2"/>
  <c r="M981" i="2" s="1"/>
  <c r="O981" i="2" s="1"/>
  <c r="A982" i="2"/>
  <c r="M982" i="2" s="1"/>
  <c r="O982" i="2" s="1"/>
  <c r="A983" i="2"/>
  <c r="M983" i="2" s="1"/>
  <c r="O983" i="2" s="1"/>
  <c r="A984" i="2"/>
  <c r="M984" i="2" s="1"/>
  <c r="O984" i="2" s="1"/>
  <c r="A985" i="2"/>
  <c r="M985" i="2" s="1"/>
  <c r="O985" i="2" s="1"/>
  <c r="A986" i="2"/>
  <c r="M986" i="2" s="1"/>
  <c r="O986" i="2" s="1"/>
  <c r="A987" i="2"/>
  <c r="M987" i="2" s="1"/>
  <c r="O987" i="2" s="1"/>
  <c r="A988" i="2"/>
  <c r="M988" i="2" s="1"/>
  <c r="O988" i="2" s="1"/>
  <c r="A989" i="2"/>
  <c r="M989" i="2" s="1"/>
  <c r="O989" i="2" s="1"/>
  <c r="A990" i="2"/>
  <c r="M990" i="2" s="1"/>
  <c r="O990" i="2" s="1"/>
  <c r="A991" i="2"/>
  <c r="M991" i="2" s="1"/>
  <c r="O991" i="2" s="1"/>
  <c r="A992" i="2"/>
  <c r="M992" i="2" s="1"/>
  <c r="O992" i="2" s="1"/>
  <c r="A993" i="2"/>
  <c r="M993" i="2" s="1"/>
  <c r="O993" i="2" s="1"/>
  <c r="A994" i="2"/>
  <c r="M994" i="2" s="1"/>
  <c r="O994" i="2" s="1"/>
  <c r="A995" i="2"/>
  <c r="M995" i="2" s="1"/>
  <c r="O995" i="2" s="1"/>
  <c r="A996" i="2"/>
  <c r="M996" i="2" s="1"/>
  <c r="O996" i="2" s="1"/>
  <c r="A997" i="2"/>
  <c r="M997" i="2" s="1"/>
  <c r="O997" i="2" s="1"/>
  <c r="A998" i="2"/>
  <c r="M998" i="2" s="1"/>
  <c r="O998" i="2" s="1"/>
  <c r="A999" i="2"/>
  <c r="M999" i="2" s="1"/>
  <c r="O999" i="2" s="1"/>
  <c r="A1000" i="2"/>
  <c r="M1000" i="2" s="1"/>
  <c r="O1000" i="2" s="1"/>
  <c r="A1001" i="2"/>
  <c r="M1001" i="2" s="1"/>
  <c r="O1001" i="2" s="1"/>
  <c r="A1002" i="2"/>
  <c r="M1002" i="2" s="1"/>
  <c r="O1002" i="2" s="1"/>
  <c r="A1003" i="2"/>
  <c r="M1003" i="2" s="1"/>
  <c r="O1003" i="2" s="1"/>
  <c r="A1004" i="2"/>
  <c r="M1004" i="2" s="1"/>
  <c r="O1004" i="2" s="1"/>
  <c r="A1005" i="2"/>
  <c r="M1005" i="2" s="1"/>
  <c r="O1005" i="2" s="1"/>
  <c r="A1006" i="2"/>
  <c r="M1006" i="2" s="1"/>
  <c r="O1006" i="2" s="1"/>
  <c r="A1007" i="2"/>
  <c r="M1007" i="2" s="1"/>
  <c r="O1007" i="2" s="1"/>
  <c r="A1008" i="2"/>
  <c r="M1008" i="2" s="1"/>
  <c r="O1008" i="2" s="1"/>
  <c r="A1009" i="2"/>
  <c r="M1009" i="2" s="1"/>
  <c r="O1009" i="2" s="1"/>
  <c r="A1010" i="2"/>
  <c r="M1010" i="2" s="1"/>
  <c r="O1010" i="2" s="1"/>
  <c r="A1011" i="2"/>
  <c r="M1011" i="2" s="1"/>
  <c r="O1011" i="2" s="1"/>
  <c r="A1012" i="2"/>
  <c r="M1012" i="2" s="1"/>
  <c r="O1012" i="2" s="1"/>
  <c r="A1013" i="2"/>
  <c r="M1013" i="2" s="1"/>
  <c r="O1013" i="2" s="1"/>
  <c r="A1014" i="2"/>
  <c r="M1014" i="2" s="1"/>
  <c r="O1014" i="2" s="1"/>
  <c r="A1015" i="2"/>
  <c r="M1015" i="2" s="1"/>
  <c r="O1015" i="2" s="1"/>
  <c r="A1016" i="2"/>
  <c r="M1016" i="2" s="1"/>
  <c r="O1016" i="2" s="1"/>
  <c r="A1017" i="2"/>
  <c r="M1017" i="2" s="1"/>
  <c r="O1017" i="2" s="1"/>
  <c r="A1018" i="2"/>
  <c r="M1018" i="2" s="1"/>
  <c r="O1018" i="2" s="1"/>
  <c r="A1019" i="2"/>
  <c r="M1019" i="2" s="1"/>
  <c r="O1019" i="2" s="1"/>
  <c r="A1020" i="2"/>
  <c r="M1020" i="2" s="1"/>
  <c r="O1020" i="2" s="1"/>
  <c r="A1021" i="2"/>
  <c r="M1021" i="2" s="1"/>
  <c r="O1021" i="2" s="1"/>
  <c r="A1022" i="2"/>
  <c r="M1022" i="2" s="1"/>
  <c r="O1022" i="2" s="1"/>
  <c r="A1023" i="2"/>
  <c r="M1023" i="2" s="1"/>
  <c r="O1023" i="2" s="1"/>
  <c r="A1024" i="2"/>
  <c r="M1024" i="2" s="1"/>
  <c r="O1024" i="2" s="1"/>
  <c r="A1025" i="2"/>
  <c r="M1025" i="2" s="1"/>
  <c r="O1025" i="2" s="1"/>
  <c r="A1026" i="2"/>
  <c r="M1026" i="2" s="1"/>
  <c r="O1026" i="2" s="1"/>
  <c r="A1027" i="2"/>
  <c r="M1027" i="2" s="1"/>
  <c r="O1027" i="2" s="1"/>
  <c r="A1028" i="2"/>
  <c r="M1028" i="2" s="1"/>
  <c r="O1028" i="2" s="1"/>
  <c r="A1029" i="2"/>
  <c r="M1029" i="2" s="1"/>
  <c r="O1029" i="2" s="1"/>
  <c r="A1030" i="2"/>
  <c r="M1030" i="2" s="1"/>
  <c r="O1030" i="2" s="1"/>
  <c r="A1031" i="2"/>
  <c r="M1031" i="2" s="1"/>
  <c r="O1031" i="2" s="1"/>
  <c r="A1032" i="2"/>
  <c r="M1032" i="2" s="1"/>
  <c r="O1032" i="2" s="1"/>
  <c r="A1033" i="2"/>
  <c r="M1033" i="2" s="1"/>
  <c r="O1033" i="2" s="1"/>
  <c r="A1034" i="2"/>
  <c r="M1034" i="2" s="1"/>
  <c r="O1034" i="2" s="1"/>
  <c r="A1035" i="2"/>
  <c r="M1035" i="2" s="1"/>
  <c r="O1035" i="2" s="1"/>
  <c r="A1036" i="2"/>
  <c r="M1036" i="2" s="1"/>
  <c r="O1036" i="2" s="1"/>
  <c r="A1037" i="2"/>
  <c r="M1037" i="2" s="1"/>
  <c r="O1037" i="2" s="1"/>
  <c r="A1038" i="2"/>
  <c r="M1038" i="2" s="1"/>
  <c r="O1038" i="2" s="1"/>
  <c r="A1039" i="2"/>
  <c r="M1039" i="2" s="1"/>
  <c r="O1039" i="2" s="1"/>
  <c r="A1040" i="2"/>
  <c r="M1040" i="2" s="1"/>
  <c r="O1040" i="2" s="1"/>
  <c r="A1041" i="2"/>
  <c r="M1041" i="2" s="1"/>
  <c r="O1041" i="2" s="1"/>
  <c r="A1042" i="2"/>
  <c r="M1042" i="2" s="1"/>
  <c r="O1042" i="2" s="1"/>
  <c r="A1043" i="2"/>
  <c r="M1043" i="2" s="1"/>
  <c r="O1043" i="2" s="1"/>
  <c r="A1044" i="2"/>
  <c r="M1044" i="2" s="1"/>
  <c r="O1044" i="2" s="1"/>
  <c r="A1045" i="2"/>
  <c r="M1045" i="2" s="1"/>
  <c r="O1045" i="2" s="1"/>
  <c r="A1046" i="2"/>
  <c r="M1046" i="2" s="1"/>
  <c r="O1046" i="2" s="1"/>
  <c r="A1047" i="2"/>
  <c r="M1047" i="2" s="1"/>
  <c r="O1047" i="2" s="1"/>
  <c r="A1048" i="2"/>
  <c r="M1048" i="2" s="1"/>
  <c r="O1048" i="2" s="1"/>
  <c r="A1049" i="2"/>
  <c r="M1049" i="2" s="1"/>
  <c r="O1049" i="2" s="1"/>
  <c r="A1050" i="2"/>
  <c r="M1050" i="2" s="1"/>
  <c r="O1050" i="2" s="1"/>
  <c r="A1051" i="2"/>
  <c r="M1051" i="2" s="1"/>
  <c r="O1051" i="2" s="1"/>
  <c r="A1052" i="2"/>
  <c r="M1052" i="2" s="1"/>
  <c r="O1052" i="2" s="1"/>
  <c r="A1053" i="2"/>
  <c r="M1053" i="2" s="1"/>
  <c r="O1053" i="2" s="1"/>
  <c r="A1054" i="2"/>
  <c r="M1054" i="2" s="1"/>
  <c r="O1054" i="2" s="1"/>
  <c r="A1055" i="2"/>
  <c r="M1055" i="2" s="1"/>
  <c r="O1055" i="2" s="1"/>
  <c r="A1056" i="2"/>
  <c r="M1056" i="2" s="1"/>
  <c r="O1056" i="2" s="1"/>
  <c r="A1057" i="2"/>
  <c r="M1057" i="2" s="1"/>
  <c r="O1057" i="2" s="1"/>
  <c r="A1058" i="2"/>
  <c r="M1058" i="2" s="1"/>
  <c r="O1058" i="2" s="1"/>
  <c r="A1059" i="2"/>
  <c r="M1059" i="2" s="1"/>
  <c r="O1059" i="2" s="1"/>
  <c r="A1060" i="2"/>
  <c r="M1060" i="2" s="1"/>
  <c r="O1060" i="2" s="1"/>
  <c r="A1061" i="2"/>
  <c r="M1061" i="2" s="1"/>
  <c r="O1061" i="2" s="1"/>
  <c r="A1062" i="2"/>
  <c r="M1062" i="2" s="1"/>
  <c r="O1062" i="2" s="1"/>
  <c r="A1063" i="2"/>
  <c r="M1063" i="2" s="1"/>
  <c r="O1063" i="2" s="1"/>
  <c r="A1064" i="2"/>
  <c r="M1064" i="2" s="1"/>
  <c r="O1064" i="2" s="1"/>
  <c r="A1065" i="2"/>
  <c r="M1065" i="2" s="1"/>
  <c r="O1065" i="2" s="1"/>
  <c r="A1066" i="2"/>
  <c r="M1066" i="2" s="1"/>
  <c r="O1066" i="2" s="1"/>
  <c r="A1067" i="2"/>
  <c r="M1067" i="2" s="1"/>
  <c r="O1067" i="2" s="1"/>
  <c r="A1068" i="2"/>
  <c r="M1068" i="2" s="1"/>
  <c r="O1068" i="2" s="1"/>
  <c r="A1069" i="2"/>
  <c r="M1069" i="2" s="1"/>
  <c r="O1069" i="2" s="1"/>
  <c r="A1070" i="2"/>
  <c r="M1070" i="2" s="1"/>
  <c r="O1070" i="2" s="1"/>
  <c r="A1071" i="2"/>
  <c r="M1071" i="2" s="1"/>
  <c r="O1071" i="2" s="1"/>
  <c r="A1072" i="2"/>
  <c r="M1072" i="2" s="1"/>
  <c r="O1072" i="2" s="1"/>
  <c r="A1073" i="2"/>
  <c r="M1073" i="2" s="1"/>
  <c r="O1073" i="2" s="1"/>
  <c r="A1074" i="2"/>
  <c r="M1074" i="2" s="1"/>
  <c r="O1074" i="2" s="1"/>
  <c r="A1075" i="2"/>
  <c r="M1075" i="2" s="1"/>
  <c r="O1075" i="2" s="1"/>
  <c r="A1076" i="2"/>
  <c r="M1076" i="2" s="1"/>
  <c r="O1076" i="2" s="1"/>
  <c r="A1077" i="2"/>
  <c r="M1077" i="2" s="1"/>
  <c r="O1077" i="2" s="1"/>
  <c r="A1078" i="2"/>
  <c r="M1078" i="2" s="1"/>
  <c r="O1078" i="2" s="1"/>
  <c r="A1079" i="2"/>
  <c r="M1079" i="2" s="1"/>
  <c r="O1079" i="2" s="1"/>
  <c r="A1080" i="2"/>
  <c r="M1080" i="2" s="1"/>
  <c r="O1080" i="2" s="1"/>
  <c r="A1081" i="2"/>
  <c r="M1081" i="2" s="1"/>
  <c r="O1081" i="2" s="1"/>
  <c r="A1082" i="2"/>
  <c r="M1082" i="2" s="1"/>
  <c r="O1082" i="2" s="1"/>
  <c r="A1083" i="2"/>
  <c r="M1083" i="2" s="1"/>
  <c r="O1083" i="2" s="1"/>
  <c r="A1084" i="2"/>
  <c r="M1084" i="2" s="1"/>
  <c r="O1084" i="2" s="1"/>
  <c r="A1085" i="2"/>
  <c r="M1085" i="2" s="1"/>
  <c r="O1085" i="2" s="1"/>
  <c r="A1086" i="2"/>
  <c r="M1086" i="2" s="1"/>
  <c r="O1086" i="2" s="1"/>
  <c r="A1087" i="2"/>
  <c r="M1087" i="2" s="1"/>
  <c r="O1087" i="2" s="1"/>
  <c r="A1088" i="2"/>
  <c r="M1088" i="2" s="1"/>
  <c r="O1088" i="2" s="1"/>
  <c r="A1089" i="2"/>
  <c r="M1089" i="2" s="1"/>
  <c r="O1089" i="2" s="1"/>
  <c r="A1090" i="2"/>
  <c r="M1090" i="2" s="1"/>
  <c r="O1090" i="2" s="1"/>
  <c r="A1091" i="2"/>
  <c r="M1091" i="2" s="1"/>
  <c r="O1091" i="2" s="1"/>
  <c r="A1092" i="2"/>
  <c r="M1092" i="2" s="1"/>
  <c r="O1092" i="2" s="1"/>
  <c r="A1093" i="2"/>
  <c r="M1093" i="2" s="1"/>
  <c r="O1093" i="2" s="1"/>
  <c r="A1094" i="2"/>
  <c r="M1094" i="2" s="1"/>
  <c r="O1094" i="2" s="1"/>
  <c r="A1095" i="2"/>
  <c r="M1095" i="2" s="1"/>
  <c r="O1095" i="2" s="1"/>
  <c r="A1096" i="2"/>
  <c r="M1096" i="2" s="1"/>
  <c r="O1096" i="2" s="1"/>
  <c r="A1097" i="2"/>
  <c r="M1097" i="2" s="1"/>
  <c r="O1097" i="2" s="1"/>
  <c r="A1098" i="2"/>
  <c r="M1098" i="2" s="1"/>
  <c r="O1098" i="2" s="1"/>
  <c r="A1099" i="2"/>
  <c r="M1099" i="2" s="1"/>
  <c r="O1099" i="2" s="1"/>
  <c r="A1100" i="2"/>
  <c r="M1100" i="2" s="1"/>
  <c r="O1100" i="2" s="1"/>
  <c r="A1101" i="2"/>
  <c r="M1101" i="2" s="1"/>
  <c r="O1101" i="2" s="1"/>
  <c r="A1102" i="2"/>
  <c r="M1102" i="2" s="1"/>
  <c r="O1102" i="2" s="1"/>
  <c r="A1103" i="2"/>
  <c r="M1103" i="2" s="1"/>
  <c r="O1103" i="2" s="1"/>
  <c r="A1104" i="2"/>
  <c r="M1104" i="2" s="1"/>
  <c r="O1104" i="2" s="1"/>
  <c r="A1105" i="2"/>
  <c r="M1105" i="2" s="1"/>
  <c r="O1105" i="2" s="1"/>
  <c r="A1106" i="2"/>
  <c r="M1106" i="2" s="1"/>
  <c r="O1106" i="2" s="1"/>
  <c r="A1107" i="2"/>
  <c r="M1107" i="2" s="1"/>
  <c r="O1107" i="2" s="1"/>
  <c r="A1108" i="2"/>
  <c r="M1108" i="2" s="1"/>
  <c r="O1108" i="2" s="1"/>
  <c r="A1109" i="2"/>
  <c r="M1109" i="2" s="1"/>
  <c r="O1109" i="2" s="1"/>
  <c r="A1110" i="2"/>
  <c r="M1110" i="2" s="1"/>
  <c r="O1110" i="2" s="1"/>
  <c r="A1111" i="2"/>
  <c r="M1111" i="2" s="1"/>
  <c r="O1111" i="2" s="1"/>
  <c r="A1112" i="2"/>
  <c r="M1112" i="2" s="1"/>
  <c r="O1112" i="2" s="1"/>
  <c r="A1113" i="2"/>
  <c r="M1113" i="2" s="1"/>
  <c r="O1113" i="2" s="1"/>
  <c r="A1114" i="2"/>
  <c r="M1114" i="2" s="1"/>
  <c r="O1114" i="2" s="1"/>
  <c r="A1115" i="2"/>
  <c r="M1115" i="2" s="1"/>
  <c r="O1115" i="2" s="1"/>
  <c r="A1116" i="2"/>
  <c r="M1116" i="2" s="1"/>
  <c r="O1116" i="2" s="1"/>
  <c r="A1117" i="2"/>
  <c r="M1117" i="2" s="1"/>
  <c r="O1117" i="2" s="1"/>
  <c r="A1118" i="2"/>
  <c r="M1118" i="2" s="1"/>
  <c r="O1118" i="2" s="1"/>
  <c r="A1119" i="2"/>
  <c r="M1119" i="2" s="1"/>
  <c r="O1119" i="2" s="1"/>
  <c r="A1120" i="2"/>
  <c r="M1120" i="2" s="1"/>
  <c r="O1120" i="2" s="1"/>
  <c r="A1121" i="2"/>
  <c r="M1121" i="2" s="1"/>
  <c r="O1121" i="2" s="1"/>
  <c r="A1122" i="2"/>
  <c r="M1122" i="2" s="1"/>
  <c r="O1122" i="2" s="1"/>
  <c r="A1123" i="2"/>
  <c r="M1123" i="2" s="1"/>
  <c r="O1123" i="2" s="1"/>
  <c r="A1124" i="2"/>
  <c r="M1124" i="2" s="1"/>
  <c r="O1124" i="2" s="1"/>
  <c r="A1125" i="2"/>
  <c r="M1125" i="2" s="1"/>
  <c r="O1125" i="2" s="1"/>
  <c r="A1126" i="2"/>
  <c r="M1126" i="2" s="1"/>
  <c r="O1126" i="2" s="1"/>
  <c r="A1127" i="2"/>
  <c r="M1127" i="2" s="1"/>
  <c r="O1127" i="2" s="1"/>
  <c r="A1128" i="2"/>
  <c r="M1128" i="2" s="1"/>
  <c r="O1128" i="2" s="1"/>
  <c r="A1129" i="2"/>
  <c r="M1129" i="2" s="1"/>
  <c r="O1129" i="2" s="1"/>
  <c r="A1130" i="2"/>
  <c r="M1130" i="2" s="1"/>
  <c r="O1130" i="2" s="1"/>
  <c r="A1131" i="2"/>
  <c r="M1131" i="2" s="1"/>
  <c r="O1131" i="2" s="1"/>
  <c r="A1132" i="2"/>
  <c r="M1132" i="2" s="1"/>
  <c r="O1132" i="2" s="1"/>
  <c r="A1133" i="2"/>
  <c r="M1133" i="2" s="1"/>
  <c r="O1133" i="2" s="1"/>
  <c r="A1134" i="2"/>
  <c r="M1134" i="2" s="1"/>
  <c r="O1134" i="2" s="1"/>
  <c r="A1135" i="2"/>
  <c r="M1135" i="2" s="1"/>
  <c r="O1135" i="2" s="1"/>
  <c r="A1136" i="2"/>
  <c r="M1136" i="2" s="1"/>
  <c r="O1136" i="2" s="1"/>
  <c r="A1137" i="2"/>
  <c r="M1137" i="2" s="1"/>
  <c r="O1137" i="2" s="1"/>
  <c r="A1138" i="2"/>
  <c r="M1138" i="2" s="1"/>
  <c r="O1138" i="2" s="1"/>
  <c r="A1139" i="2"/>
  <c r="M1139" i="2" s="1"/>
  <c r="O1139" i="2" s="1"/>
  <c r="A1140" i="2"/>
  <c r="M1140" i="2" s="1"/>
  <c r="O1140" i="2" s="1"/>
  <c r="A1141" i="2"/>
  <c r="M1141" i="2" s="1"/>
  <c r="O1141" i="2" s="1"/>
  <c r="A1142" i="2"/>
  <c r="M1142" i="2" s="1"/>
  <c r="O1142" i="2" s="1"/>
  <c r="A1143" i="2"/>
  <c r="M1143" i="2" s="1"/>
  <c r="O1143" i="2" s="1"/>
  <c r="A1144" i="2"/>
  <c r="M1144" i="2" s="1"/>
  <c r="O1144" i="2" s="1"/>
  <c r="A1145" i="2"/>
  <c r="M1145" i="2" s="1"/>
  <c r="O1145" i="2" s="1"/>
  <c r="A1146" i="2"/>
  <c r="M1146" i="2" s="1"/>
  <c r="O1146" i="2" s="1"/>
  <c r="A1147" i="2"/>
  <c r="M1147" i="2" s="1"/>
  <c r="O1147" i="2" s="1"/>
  <c r="A1148" i="2"/>
  <c r="M1148" i="2" s="1"/>
  <c r="O1148" i="2" s="1"/>
  <c r="A1149" i="2"/>
  <c r="M1149" i="2" s="1"/>
  <c r="O1149" i="2" s="1"/>
  <c r="A1150" i="2"/>
  <c r="M1150" i="2" s="1"/>
  <c r="O1150" i="2" s="1"/>
  <c r="A1151" i="2"/>
  <c r="M1151" i="2" s="1"/>
  <c r="O1151" i="2" s="1"/>
  <c r="A1152" i="2"/>
  <c r="M1152" i="2" s="1"/>
  <c r="O1152" i="2" s="1"/>
  <c r="A1153" i="2"/>
  <c r="M1153" i="2" s="1"/>
  <c r="O1153" i="2" s="1"/>
  <c r="A1154" i="2"/>
  <c r="M1154" i="2" s="1"/>
  <c r="O1154" i="2" s="1"/>
  <c r="A1155" i="2"/>
  <c r="M1155" i="2" s="1"/>
  <c r="O1155" i="2" s="1"/>
  <c r="A1156" i="2"/>
  <c r="M1156" i="2" s="1"/>
  <c r="O1156" i="2" s="1"/>
  <c r="A1157" i="2"/>
  <c r="M1157" i="2" s="1"/>
  <c r="O1157" i="2" s="1"/>
  <c r="A1158" i="2"/>
  <c r="M1158" i="2" s="1"/>
  <c r="O1158" i="2" s="1"/>
  <c r="A1159" i="2"/>
  <c r="M1159" i="2" s="1"/>
  <c r="O1159" i="2" s="1"/>
  <c r="A1160" i="2"/>
  <c r="M1160" i="2" s="1"/>
  <c r="O1160" i="2" s="1"/>
  <c r="A1161" i="2"/>
  <c r="M1161" i="2" s="1"/>
  <c r="O1161" i="2" s="1"/>
  <c r="A1162" i="2"/>
  <c r="M1162" i="2" s="1"/>
  <c r="O1162" i="2" s="1"/>
  <c r="A1163" i="2"/>
  <c r="M1163" i="2" s="1"/>
  <c r="O1163" i="2" s="1"/>
  <c r="A1164" i="2"/>
  <c r="M1164" i="2" s="1"/>
  <c r="O1164" i="2" s="1"/>
  <c r="A1165" i="2"/>
  <c r="M1165" i="2" s="1"/>
  <c r="O1165" i="2" s="1"/>
  <c r="A1166" i="2"/>
  <c r="M1166" i="2" s="1"/>
  <c r="O1166" i="2" s="1"/>
  <c r="A1167" i="2"/>
  <c r="M1167" i="2" s="1"/>
  <c r="O1167" i="2" s="1"/>
  <c r="A1168" i="2"/>
  <c r="M1168" i="2" s="1"/>
  <c r="O1168" i="2" s="1"/>
  <c r="A1169" i="2"/>
  <c r="M1169" i="2" s="1"/>
  <c r="O1169" i="2" s="1"/>
  <c r="A1170" i="2"/>
  <c r="M1170" i="2" s="1"/>
  <c r="O1170" i="2" s="1"/>
  <c r="A1171" i="2"/>
  <c r="M1171" i="2" s="1"/>
  <c r="O1171" i="2" s="1"/>
  <c r="A1172" i="2"/>
  <c r="M1172" i="2" s="1"/>
  <c r="O1172" i="2" s="1"/>
  <c r="A1173" i="2"/>
  <c r="M1173" i="2" s="1"/>
  <c r="O1173" i="2" s="1"/>
  <c r="A1174" i="2"/>
  <c r="M1174" i="2" s="1"/>
  <c r="O1174" i="2" s="1"/>
  <c r="A1175" i="2"/>
  <c r="M1175" i="2" s="1"/>
  <c r="O1175" i="2" s="1"/>
  <c r="A1176" i="2"/>
  <c r="M1176" i="2" s="1"/>
  <c r="O1176" i="2" s="1"/>
  <c r="A1177" i="2"/>
  <c r="M1177" i="2" s="1"/>
  <c r="O1177" i="2" s="1"/>
  <c r="A1178" i="2"/>
  <c r="M1178" i="2" s="1"/>
  <c r="O1178" i="2" s="1"/>
  <c r="A1179" i="2"/>
  <c r="M1179" i="2" s="1"/>
  <c r="O1179" i="2" s="1"/>
  <c r="A1180" i="2"/>
  <c r="M1180" i="2" s="1"/>
  <c r="O1180" i="2" s="1"/>
  <c r="A1181" i="2"/>
  <c r="M1181" i="2" s="1"/>
  <c r="O1181" i="2" s="1"/>
  <c r="A1182" i="2"/>
  <c r="M1182" i="2" s="1"/>
  <c r="O1182" i="2" s="1"/>
  <c r="A1183" i="2"/>
  <c r="M1183" i="2" s="1"/>
  <c r="O1183" i="2" s="1"/>
  <c r="A1184" i="2"/>
  <c r="M1184" i="2" s="1"/>
  <c r="O1184" i="2" s="1"/>
  <c r="A1185" i="2"/>
  <c r="M1185" i="2" s="1"/>
  <c r="O1185" i="2" s="1"/>
  <c r="A1186" i="2"/>
  <c r="M1186" i="2" s="1"/>
  <c r="O1186" i="2" s="1"/>
  <c r="A1187" i="2"/>
  <c r="M1187" i="2" s="1"/>
  <c r="O1187" i="2" s="1"/>
  <c r="A1188" i="2"/>
  <c r="M1188" i="2" s="1"/>
  <c r="O1188" i="2" s="1"/>
  <c r="A1189" i="2"/>
  <c r="M1189" i="2" s="1"/>
  <c r="O1189" i="2" s="1"/>
  <c r="A1190" i="2"/>
  <c r="M1190" i="2" s="1"/>
  <c r="O1190" i="2" s="1"/>
  <c r="A1191" i="2"/>
  <c r="M1191" i="2" s="1"/>
  <c r="O1191" i="2" s="1"/>
  <c r="A1192" i="2"/>
  <c r="M1192" i="2" s="1"/>
  <c r="O1192" i="2" s="1"/>
  <c r="A1193" i="2"/>
  <c r="M1193" i="2" s="1"/>
  <c r="O1193" i="2" s="1"/>
  <c r="A1194" i="2"/>
  <c r="M1194" i="2" s="1"/>
  <c r="O1194" i="2" s="1"/>
  <c r="A1195" i="2"/>
  <c r="M1195" i="2" s="1"/>
  <c r="O1195" i="2" s="1"/>
  <c r="A1196" i="2"/>
  <c r="M1196" i="2" s="1"/>
  <c r="O1196" i="2" s="1"/>
  <c r="A1197" i="2"/>
  <c r="M1197" i="2" s="1"/>
  <c r="O1197" i="2" s="1"/>
  <c r="A1198" i="2"/>
  <c r="M1198" i="2" s="1"/>
  <c r="O1198" i="2" s="1"/>
  <c r="A1199" i="2"/>
  <c r="M1199" i="2" s="1"/>
  <c r="O1199" i="2" s="1"/>
  <c r="A1200" i="2"/>
  <c r="M1200" i="2" s="1"/>
  <c r="O1200" i="2" s="1"/>
  <c r="A1201" i="2"/>
  <c r="M1201" i="2" s="1"/>
  <c r="O1201" i="2" s="1"/>
  <c r="A1202" i="2"/>
  <c r="M1202" i="2" s="1"/>
  <c r="O1202" i="2" s="1"/>
  <c r="A1203" i="2"/>
  <c r="M1203" i="2" s="1"/>
  <c r="O1203" i="2" s="1"/>
  <c r="A1204" i="2"/>
  <c r="M1204" i="2" s="1"/>
  <c r="O1204" i="2" s="1"/>
  <c r="A1205" i="2"/>
  <c r="M1205" i="2" s="1"/>
  <c r="O1205" i="2" s="1"/>
  <c r="A1206" i="2"/>
  <c r="M1206" i="2" s="1"/>
  <c r="O1206" i="2" s="1"/>
  <c r="A1207" i="2"/>
  <c r="M1207" i="2" s="1"/>
  <c r="O1207" i="2" s="1"/>
  <c r="A1208" i="2"/>
  <c r="M1208" i="2" s="1"/>
  <c r="O1208" i="2" s="1"/>
  <c r="A1209" i="2"/>
  <c r="M1209" i="2" s="1"/>
  <c r="O1209" i="2" s="1"/>
  <c r="A1210" i="2"/>
  <c r="M1210" i="2" s="1"/>
  <c r="O1210" i="2" s="1"/>
  <c r="A1211" i="2"/>
  <c r="M1211" i="2" s="1"/>
  <c r="O1211" i="2" s="1"/>
  <c r="A1212" i="2"/>
  <c r="M1212" i="2" s="1"/>
  <c r="O1212" i="2" s="1"/>
  <c r="A1213" i="2"/>
  <c r="M1213" i="2" s="1"/>
  <c r="O1213" i="2" s="1"/>
  <c r="A1214" i="2"/>
  <c r="M1214" i="2" s="1"/>
  <c r="O1214" i="2" s="1"/>
  <c r="A1215" i="2"/>
  <c r="M1215" i="2" s="1"/>
  <c r="O1215" i="2" s="1"/>
  <c r="A1216" i="2"/>
  <c r="M1216" i="2" s="1"/>
  <c r="O1216" i="2" s="1"/>
  <c r="A1217" i="2"/>
  <c r="M1217" i="2" s="1"/>
  <c r="O1217" i="2" s="1"/>
  <c r="A1218" i="2"/>
  <c r="M1218" i="2" s="1"/>
  <c r="O1218" i="2" s="1"/>
  <c r="A1219" i="2"/>
  <c r="M1219" i="2" s="1"/>
  <c r="O1219" i="2" s="1"/>
  <c r="A1220" i="2"/>
  <c r="M1220" i="2" s="1"/>
  <c r="O1220" i="2" s="1"/>
  <c r="A1221" i="2"/>
  <c r="M1221" i="2" s="1"/>
  <c r="O1221" i="2" s="1"/>
  <c r="A1222" i="2"/>
  <c r="M1222" i="2" s="1"/>
  <c r="O1222" i="2" s="1"/>
  <c r="A1223" i="2"/>
  <c r="M1223" i="2" s="1"/>
  <c r="O1223" i="2" s="1"/>
  <c r="A1224" i="2"/>
  <c r="M1224" i="2" s="1"/>
  <c r="O1224" i="2" s="1"/>
  <c r="A1225" i="2"/>
  <c r="M1225" i="2" s="1"/>
  <c r="O1225" i="2" s="1"/>
  <c r="A1226" i="2"/>
  <c r="M1226" i="2" s="1"/>
  <c r="O1226" i="2" s="1"/>
  <c r="A1227" i="2"/>
  <c r="M1227" i="2" s="1"/>
  <c r="O1227" i="2" s="1"/>
  <c r="A1228" i="2"/>
  <c r="M1228" i="2" s="1"/>
  <c r="O1228" i="2" s="1"/>
  <c r="A1229" i="2"/>
  <c r="M1229" i="2" s="1"/>
  <c r="O1229" i="2" s="1"/>
  <c r="A1230" i="2"/>
  <c r="M1230" i="2" s="1"/>
  <c r="O1230" i="2" s="1"/>
  <c r="A1231" i="2"/>
  <c r="M1231" i="2" s="1"/>
  <c r="O1231" i="2" s="1"/>
  <c r="A1232" i="2"/>
  <c r="M1232" i="2" s="1"/>
  <c r="O1232" i="2" s="1"/>
  <c r="A1233" i="2"/>
  <c r="M1233" i="2" s="1"/>
  <c r="O1233" i="2" s="1"/>
  <c r="A1234" i="2"/>
  <c r="M1234" i="2" s="1"/>
  <c r="O1234" i="2" s="1"/>
  <c r="A1235" i="2"/>
  <c r="M1235" i="2" s="1"/>
  <c r="O1235" i="2" s="1"/>
  <c r="A1236" i="2"/>
  <c r="M1236" i="2" s="1"/>
  <c r="O1236" i="2" s="1"/>
  <c r="A1237" i="2"/>
  <c r="M1237" i="2" s="1"/>
  <c r="O1237" i="2" s="1"/>
  <c r="A1238" i="2"/>
  <c r="M1238" i="2" s="1"/>
  <c r="O1238" i="2" s="1"/>
  <c r="A1239" i="2"/>
  <c r="M1239" i="2" s="1"/>
  <c r="O1239" i="2" s="1"/>
  <c r="A1240" i="2"/>
  <c r="M1240" i="2" s="1"/>
  <c r="O1240" i="2" s="1"/>
  <c r="A1241" i="2"/>
  <c r="M1241" i="2" s="1"/>
  <c r="O1241" i="2" s="1"/>
  <c r="A1242" i="2"/>
  <c r="M1242" i="2" s="1"/>
  <c r="O1242" i="2" s="1"/>
  <c r="A1243" i="2"/>
  <c r="M1243" i="2" s="1"/>
  <c r="O1243" i="2" s="1"/>
  <c r="A1244" i="2"/>
  <c r="M1244" i="2" s="1"/>
  <c r="O1244" i="2" s="1"/>
  <c r="A1245" i="2"/>
  <c r="M1245" i="2" s="1"/>
  <c r="O1245" i="2" s="1"/>
  <c r="A1246" i="2"/>
  <c r="M1246" i="2" s="1"/>
  <c r="O1246" i="2" s="1"/>
  <c r="A1247" i="2"/>
  <c r="M1247" i="2" s="1"/>
  <c r="O1247" i="2" s="1"/>
  <c r="A1248" i="2"/>
  <c r="M1248" i="2" s="1"/>
  <c r="O1248" i="2" s="1"/>
  <c r="A1249" i="2"/>
  <c r="M1249" i="2" s="1"/>
  <c r="O1249" i="2" s="1"/>
  <c r="A1250" i="2"/>
  <c r="M1250" i="2" s="1"/>
  <c r="O1250" i="2" s="1"/>
  <c r="A1251" i="2"/>
  <c r="M1251" i="2" s="1"/>
  <c r="O1251" i="2" s="1"/>
  <c r="A1252" i="2"/>
  <c r="M1252" i="2" s="1"/>
  <c r="O1252" i="2" s="1"/>
  <c r="A1253" i="2"/>
  <c r="M1253" i="2" s="1"/>
  <c r="O1253" i="2" s="1"/>
  <c r="A1254" i="2"/>
  <c r="M1254" i="2" s="1"/>
  <c r="O1254" i="2" s="1"/>
  <c r="A1255" i="2"/>
  <c r="M1255" i="2" s="1"/>
  <c r="O1255" i="2" s="1"/>
  <c r="A1256" i="2"/>
  <c r="M1256" i="2" s="1"/>
  <c r="O1256" i="2" s="1"/>
  <c r="A1257" i="2"/>
  <c r="M1257" i="2" s="1"/>
  <c r="O1257" i="2" s="1"/>
  <c r="A1258" i="2"/>
  <c r="M1258" i="2" s="1"/>
  <c r="O1258" i="2" s="1"/>
  <c r="A1259" i="2"/>
  <c r="M1259" i="2" s="1"/>
  <c r="O1259" i="2" s="1"/>
  <c r="A1260" i="2"/>
  <c r="M1260" i="2" s="1"/>
  <c r="O1260" i="2" s="1"/>
  <c r="A1261" i="2"/>
  <c r="M1261" i="2" s="1"/>
  <c r="O1261" i="2" s="1"/>
  <c r="A1262" i="2"/>
  <c r="M1262" i="2" s="1"/>
  <c r="O1262" i="2" s="1"/>
  <c r="A1263" i="2"/>
  <c r="M1263" i="2" s="1"/>
  <c r="O1263" i="2" s="1"/>
  <c r="A1264" i="2"/>
  <c r="M1264" i="2" s="1"/>
  <c r="O1264" i="2" s="1"/>
  <c r="A1265" i="2"/>
  <c r="M1265" i="2" s="1"/>
  <c r="O1265" i="2" s="1"/>
  <c r="A1266" i="2"/>
  <c r="M1266" i="2" s="1"/>
  <c r="O1266" i="2" s="1"/>
  <c r="A1267" i="2"/>
  <c r="M1267" i="2" s="1"/>
  <c r="O1267" i="2" s="1"/>
  <c r="A1268" i="2"/>
  <c r="M1268" i="2" s="1"/>
  <c r="O1268" i="2" s="1"/>
  <c r="A1269" i="2"/>
  <c r="M1269" i="2" s="1"/>
  <c r="O1269" i="2" s="1"/>
  <c r="A1270" i="2"/>
  <c r="M1270" i="2" s="1"/>
  <c r="O1270" i="2" s="1"/>
  <c r="A1271" i="2"/>
  <c r="M1271" i="2" s="1"/>
  <c r="O1271" i="2" s="1"/>
  <c r="A1272" i="2"/>
  <c r="M1272" i="2" s="1"/>
  <c r="O1272" i="2" s="1"/>
  <c r="A1273" i="2"/>
  <c r="M1273" i="2" s="1"/>
  <c r="O1273" i="2" s="1"/>
  <c r="A1274" i="2"/>
  <c r="M1274" i="2" s="1"/>
  <c r="O1274" i="2" s="1"/>
  <c r="A1275" i="2"/>
  <c r="M1275" i="2" s="1"/>
  <c r="O1275" i="2" s="1"/>
  <c r="A1276" i="2"/>
  <c r="M1276" i="2" s="1"/>
  <c r="O1276" i="2" s="1"/>
  <c r="A1277" i="2"/>
  <c r="M1277" i="2" s="1"/>
  <c r="O1277" i="2" s="1"/>
  <c r="A1278" i="2"/>
  <c r="M1278" i="2" s="1"/>
  <c r="O1278" i="2" s="1"/>
  <c r="A1279" i="2"/>
  <c r="M1279" i="2" s="1"/>
  <c r="O1279" i="2" s="1"/>
  <c r="A1280" i="2"/>
  <c r="M1280" i="2" s="1"/>
  <c r="O1280" i="2" s="1"/>
  <c r="A1281" i="2"/>
  <c r="M1281" i="2" s="1"/>
  <c r="O1281" i="2" s="1"/>
  <c r="A1282" i="2"/>
  <c r="M1282" i="2" s="1"/>
  <c r="O1282" i="2" s="1"/>
  <c r="A1283" i="2"/>
  <c r="M1283" i="2" s="1"/>
  <c r="O1283" i="2" s="1"/>
  <c r="A1284" i="2"/>
  <c r="M1284" i="2" s="1"/>
  <c r="O1284" i="2" s="1"/>
  <c r="A1285" i="2"/>
  <c r="M1285" i="2" s="1"/>
  <c r="O1285" i="2" s="1"/>
  <c r="A1286" i="2"/>
  <c r="M1286" i="2" s="1"/>
  <c r="O1286" i="2" s="1"/>
  <c r="A1287" i="2"/>
  <c r="M1287" i="2" s="1"/>
  <c r="O1287" i="2" s="1"/>
  <c r="A1288" i="2"/>
  <c r="M1288" i="2" s="1"/>
  <c r="O1288" i="2" s="1"/>
  <c r="A1289" i="2"/>
  <c r="M1289" i="2" s="1"/>
  <c r="O1289" i="2" s="1"/>
  <c r="A1290" i="2"/>
  <c r="M1290" i="2" s="1"/>
  <c r="O1290" i="2" s="1"/>
  <c r="A1291" i="2"/>
  <c r="M1291" i="2" s="1"/>
  <c r="O1291" i="2" s="1"/>
  <c r="A1292" i="2"/>
  <c r="M1292" i="2" s="1"/>
  <c r="O1292" i="2" s="1"/>
  <c r="A1293" i="2"/>
  <c r="M1293" i="2" s="1"/>
  <c r="O1293" i="2" s="1"/>
  <c r="A1294" i="2"/>
  <c r="M1294" i="2" s="1"/>
  <c r="O1294" i="2" s="1"/>
  <c r="A1295" i="2"/>
  <c r="M1295" i="2" s="1"/>
  <c r="O1295" i="2" s="1"/>
  <c r="A1296" i="2"/>
  <c r="M1296" i="2" s="1"/>
  <c r="O1296" i="2" s="1"/>
  <c r="A1297" i="2"/>
  <c r="M1297" i="2" s="1"/>
  <c r="O1297" i="2" s="1"/>
  <c r="A1298" i="2"/>
  <c r="M1298" i="2" s="1"/>
  <c r="O1298" i="2" s="1"/>
  <c r="A1299" i="2"/>
  <c r="M1299" i="2" s="1"/>
  <c r="O1299" i="2" s="1"/>
  <c r="A1300" i="2"/>
  <c r="M1300" i="2" s="1"/>
  <c r="O1300" i="2" s="1"/>
  <c r="A1301" i="2"/>
  <c r="M1301" i="2" s="1"/>
  <c r="O1301" i="2" s="1"/>
  <c r="A1302" i="2"/>
  <c r="M1302" i="2" s="1"/>
  <c r="O1302" i="2" s="1"/>
  <c r="A1303" i="2"/>
  <c r="M1303" i="2" s="1"/>
  <c r="O1303" i="2" s="1"/>
  <c r="A1304" i="2"/>
  <c r="M1304" i="2" s="1"/>
  <c r="O1304" i="2" s="1"/>
  <c r="A1305" i="2"/>
  <c r="M1305" i="2" s="1"/>
  <c r="O1305" i="2" s="1"/>
  <c r="A1306" i="2"/>
  <c r="M1306" i="2" s="1"/>
  <c r="O1306" i="2" s="1"/>
  <c r="A1307" i="2"/>
  <c r="M1307" i="2" s="1"/>
  <c r="O1307" i="2" s="1"/>
  <c r="A1308" i="2"/>
  <c r="M1308" i="2" s="1"/>
  <c r="O1308" i="2" s="1"/>
  <c r="A1309" i="2"/>
  <c r="M1309" i="2" s="1"/>
  <c r="O1309" i="2" s="1"/>
  <c r="A1310" i="2"/>
  <c r="M1310" i="2" s="1"/>
  <c r="O1310" i="2" s="1"/>
  <c r="A1311" i="2"/>
  <c r="M1311" i="2" s="1"/>
  <c r="O1311" i="2" s="1"/>
  <c r="A1312" i="2"/>
  <c r="M1312" i="2" s="1"/>
  <c r="O1312" i="2" s="1"/>
  <c r="A1313" i="2"/>
  <c r="M1313" i="2" s="1"/>
  <c r="O1313" i="2" s="1"/>
  <c r="A1314" i="2"/>
  <c r="M1314" i="2" s="1"/>
  <c r="O1314" i="2" s="1"/>
  <c r="A1315" i="2"/>
  <c r="M1315" i="2" s="1"/>
  <c r="O1315" i="2" s="1"/>
  <c r="A1316" i="2"/>
  <c r="M1316" i="2" s="1"/>
  <c r="O1316" i="2" s="1"/>
  <c r="A1317" i="2"/>
  <c r="M1317" i="2" s="1"/>
  <c r="O1317" i="2" s="1"/>
  <c r="A1318" i="2"/>
  <c r="M1318" i="2" s="1"/>
  <c r="O1318" i="2" s="1"/>
  <c r="A1319" i="2"/>
  <c r="M1319" i="2" s="1"/>
  <c r="O1319" i="2" s="1"/>
  <c r="A1320" i="2"/>
  <c r="M1320" i="2" s="1"/>
  <c r="O1320" i="2" s="1"/>
  <c r="A1321" i="2"/>
  <c r="M1321" i="2" s="1"/>
  <c r="O1321" i="2" s="1"/>
  <c r="A1322" i="2"/>
  <c r="M1322" i="2" s="1"/>
  <c r="O1322" i="2" s="1"/>
  <c r="A1323" i="2"/>
  <c r="M1323" i="2" s="1"/>
  <c r="O1323" i="2" s="1"/>
  <c r="A1324" i="2"/>
  <c r="M1324" i="2" s="1"/>
  <c r="O1324" i="2" s="1"/>
  <c r="A1325" i="2"/>
  <c r="M1325" i="2" s="1"/>
  <c r="O1325" i="2" s="1"/>
  <c r="A1326" i="2"/>
  <c r="M1326" i="2" s="1"/>
  <c r="O1326" i="2" s="1"/>
  <c r="A1327" i="2"/>
  <c r="M1327" i="2" s="1"/>
  <c r="O1327" i="2" s="1"/>
  <c r="A1328" i="2"/>
  <c r="M1328" i="2" s="1"/>
  <c r="O1328" i="2" s="1"/>
  <c r="A1329" i="2"/>
  <c r="M1329" i="2" s="1"/>
  <c r="O1329" i="2" s="1"/>
  <c r="A1330" i="2"/>
  <c r="M1330" i="2" s="1"/>
  <c r="O1330" i="2" s="1"/>
  <c r="A1331" i="2"/>
  <c r="M1331" i="2" s="1"/>
  <c r="O1331" i="2" s="1"/>
  <c r="A1332" i="2"/>
  <c r="M1332" i="2" s="1"/>
  <c r="O1332" i="2" s="1"/>
  <c r="A1333" i="2"/>
  <c r="M1333" i="2" s="1"/>
  <c r="O1333" i="2" s="1"/>
  <c r="A1334" i="2"/>
  <c r="M1334" i="2" s="1"/>
  <c r="O1334" i="2" s="1"/>
  <c r="A1335" i="2"/>
  <c r="M1335" i="2" s="1"/>
  <c r="O1335" i="2" s="1"/>
  <c r="A1336" i="2"/>
  <c r="M1336" i="2" s="1"/>
  <c r="O1336" i="2" s="1"/>
  <c r="A1337" i="2"/>
  <c r="M1337" i="2" s="1"/>
  <c r="O1337" i="2" s="1"/>
  <c r="A1338" i="2"/>
  <c r="M1338" i="2" s="1"/>
  <c r="O1338" i="2" s="1"/>
  <c r="A1339" i="2"/>
  <c r="M1339" i="2" s="1"/>
  <c r="O1339" i="2" s="1"/>
  <c r="A1340" i="2"/>
  <c r="M1340" i="2" s="1"/>
  <c r="O1340" i="2" s="1"/>
  <c r="A1341" i="2"/>
  <c r="M1341" i="2" s="1"/>
  <c r="O1341" i="2" s="1"/>
  <c r="A1342" i="2"/>
  <c r="M1342" i="2" s="1"/>
  <c r="O1342" i="2" s="1"/>
  <c r="A1343" i="2"/>
  <c r="M1343" i="2" s="1"/>
  <c r="O1343" i="2" s="1"/>
  <c r="A1344" i="2"/>
  <c r="M1344" i="2" s="1"/>
  <c r="O1344" i="2" s="1"/>
  <c r="A1345" i="2"/>
  <c r="M1345" i="2" s="1"/>
  <c r="O1345" i="2" s="1"/>
  <c r="A1346" i="2"/>
  <c r="M1346" i="2" s="1"/>
  <c r="O1346" i="2" s="1"/>
  <c r="A1347" i="2"/>
  <c r="M1347" i="2" s="1"/>
  <c r="O1347" i="2" s="1"/>
  <c r="A1348" i="2"/>
  <c r="M1348" i="2" s="1"/>
  <c r="O1348" i="2" s="1"/>
  <c r="A1349" i="2"/>
  <c r="M1349" i="2" s="1"/>
  <c r="O1349" i="2" s="1"/>
  <c r="A1350" i="2"/>
  <c r="M1350" i="2" s="1"/>
  <c r="O1350" i="2" s="1"/>
  <c r="A1351" i="2"/>
  <c r="M1351" i="2" s="1"/>
  <c r="O1351" i="2" s="1"/>
  <c r="A1352" i="2"/>
  <c r="M1352" i="2" s="1"/>
  <c r="O1352" i="2" s="1"/>
  <c r="A1353" i="2"/>
  <c r="M1353" i="2" s="1"/>
  <c r="O1353" i="2" s="1"/>
  <c r="A1354" i="2"/>
  <c r="M1354" i="2" s="1"/>
  <c r="O1354" i="2" s="1"/>
  <c r="A1355" i="2"/>
  <c r="M1355" i="2" s="1"/>
  <c r="O1355" i="2" s="1"/>
  <c r="A1356" i="2"/>
  <c r="M1356" i="2" s="1"/>
  <c r="O1356" i="2" s="1"/>
  <c r="A1357" i="2"/>
  <c r="M1357" i="2" s="1"/>
  <c r="O1357" i="2" s="1"/>
  <c r="A1358" i="2"/>
  <c r="M1358" i="2" s="1"/>
  <c r="O1358" i="2" s="1"/>
  <c r="A1359" i="2"/>
  <c r="M1359" i="2" s="1"/>
  <c r="O1359" i="2" s="1"/>
  <c r="A1360" i="2"/>
  <c r="M1360" i="2" s="1"/>
  <c r="O1360" i="2" s="1"/>
  <c r="A1361" i="2"/>
  <c r="M1361" i="2" s="1"/>
  <c r="O1361" i="2" s="1"/>
  <c r="A1362" i="2"/>
  <c r="M1362" i="2" s="1"/>
  <c r="O1362" i="2" s="1"/>
  <c r="A1363" i="2"/>
  <c r="M1363" i="2" s="1"/>
  <c r="O1363" i="2" s="1"/>
  <c r="A1364" i="2"/>
  <c r="M1364" i="2" s="1"/>
  <c r="O1364" i="2" s="1"/>
  <c r="A1365" i="2"/>
  <c r="M1365" i="2" s="1"/>
  <c r="O1365" i="2" s="1"/>
  <c r="A1366" i="2"/>
  <c r="M1366" i="2" s="1"/>
  <c r="O1366" i="2" s="1"/>
  <c r="A1367" i="2"/>
  <c r="M1367" i="2" s="1"/>
  <c r="O1367" i="2" s="1"/>
  <c r="A1368" i="2"/>
  <c r="M1368" i="2" s="1"/>
  <c r="O1368" i="2" s="1"/>
  <c r="A1369" i="2"/>
  <c r="M1369" i="2" s="1"/>
  <c r="O1369" i="2" s="1"/>
  <c r="A1370" i="2"/>
  <c r="M1370" i="2" s="1"/>
  <c r="O1370" i="2" s="1"/>
  <c r="A1371" i="2"/>
  <c r="M1371" i="2" s="1"/>
  <c r="O1371" i="2" s="1"/>
  <c r="A1372" i="2"/>
  <c r="M1372" i="2" s="1"/>
  <c r="O1372" i="2" s="1"/>
  <c r="A1373" i="2"/>
  <c r="M1373" i="2" s="1"/>
  <c r="O1373" i="2" s="1"/>
  <c r="A1374" i="2"/>
  <c r="M1374" i="2" s="1"/>
  <c r="O1374" i="2" s="1"/>
  <c r="A1375" i="2"/>
  <c r="M1375" i="2" s="1"/>
  <c r="O1375" i="2" s="1"/>
  <c r="A1376" i="2"/>
  <c r="M1376" i="2" s="1"/>
  <c r="O1376" i="2" s="1"/>
  <c r="A1377" i="2"/>
  <c r="M1377" i="2" s="1"/>
  <c r="O1377" i="2" s="1"/>
  <c r="A1378" i="2"/>
  <c r="M1378" i="2" s="1"/>
  <c r="O1378" i="2" s="1"/>
  <c r="A1379" i="2"/>
  <c r="M1379" i="2" s="1"/>
  <c r="O1379" i="2" s="1"/>
  <c r="A1380" i="2"/>
  <c r="M1380" i="2" s="1"/>
  <c r="O1380" i="2" s="1"/>
  <c r="A1381" i="2"/>
  <c r="M1381" i="2" s="1"/>
  <c r="O1381" i="2" s="1"/>
  <c r="A1382" i="2"/>
  <c r="M1382" i="2" s="1"/>
  <c r="O1382" i="2" s="1"/>
  <c r="A1383" i="2"/>
  <c r="M1383" i="2" s="1"/>
  <c r="O1383" i="2" s="1"/>
  <c r="A1384" i="2"/>
  <c r="M1384" i="2" s="1"/>
  <c r="O1384" i="2" s="1"/>
  <c r="A1385" i="2"/>
  <c r="M1385" i="2" s="1"/>
  <c r="O1385" i="2" s="1"/>
  <c r="A1386" i="2"/>
  <c r="M1386" i="2" s="1"/>
  <c r="O1386" i="2" s="1"/>
  <c r="A1387" i="2"/>
  <c r="M1387" i="2" s="1"/>
  <c r="O1387" i="2" s="1"/>
  <c r="A1388" i="2"/>
  <c r="M1388" i="2" s="1"/>
  <c r="O1388" i="2" s="1"/>
  <c r="A1389" i="2"/>
  <c r="M1389" i="2" s="1"/>
  <c r="O1389" i="2" s="1"/>
  <c r="A1390" i="2"/>
  <c r="M1390" i="2" s="1"/>
  <c r="O1390" i="2" s="1"/>
  <c r="A1391" i="2"/>
  <c r="M1391" i="2" s="1"/>
  <c r="O1391" i="2" s="1"/>
  <c r="A1392" i="2"/>
  <c r="M1392" i="2" s="1"/>
  <c r="O1392" i="2" s="1"/>
  <c r="A1393" i="2"/>
  <c r="M1393" i="2" s="1"/>
  <c r="O1393" i="2" s="1"/>
  <c r="A1394" i="2"/>
  <c r="M1394" i="2" s="1"/>
  <c r="O1394" i="2" s="1"/>
  <c r="A1395" i="2"/>
  <c r="M1395" i="2" s="1"/>
  <c r="O1395" i="2" s="1"/>
  <c r="A1396" i="2"/>
  <c r="M1396" i="2" s="1"/>
  <c r="O1396" i="2" s="1"/>
  <c r="A1397" i="2"/>
  <c r="M1397" i="2" s="1"/>
  <c r="O1397" i="2" s="1"/>
  <c r="A1398" i="2"/>
  <c r="M1398" i="2" s="1"/>
  <c r="O1398" i="2" s="1"/>
  <c r="A1399" i="2"/>
  <c r="M1399" i="2" s="1"/>
  <c r="O1399" i="2" s="1"/>
  <c r="A1400" i="2"/>
  <c r="M1400" i="2" s="1"/>
  <c r="O1400" i="2" s="1"/>
  <c r="A1401" i="2"/>
  <c r="M1401" i="2" s="1"/>
  <c r="O1401" i="2" s="1"/>
  <c r="A1402" i="2"/>
  <c r="M1402" i="2" s="1"/>
  <c r="O1402" i="2" s="1"/>
  <c r="A1403" i="2"/>
  <c r="M1403" i="2" s="1"/>
  <c r="O1403" i="2" s="1"/>
  <c r="A1404" i="2"/>
  <c r="M1404" i="2" s="1"/>
  <c r="O1404" i="2" s="1"/>
  <c r="A1405" i="2"/>
  <c r="M1405" i="2" s="1"/>
  <c r="O1405" i="2" s="1"/>
  <c r="A1406" i="2"/>
  <c r="M1406" i="2" s="1"/>
  <c r="O1406" i="2" s="1"/>
  <c r="A1407" i="2"/>
  <c r="M1407" i="2" s="1"/>
  <c r="O1407" i="2" s="1"/>
  <c r="A1408" i="2"/>
  <c r="M1408" i="2" s="1"/>
  <c r="O1408" i="2" s="1"/>
  <c r="A1409" i="2"/>
  <c r="M1409" i="2" s="1"/>
  <c r="O1409" i="2" s="1"/>
  <c r="A1410" i="2"/>
  <c r="M1410" i="2" s="1"/>
  <c r="O1410" i="2" s="1"/>
  <c r="A1411" i="2"/>
  <c r="M1411" i="2" s="1"/>
  <c r="O1411" i="2" s="1"/>
  <c r="A1412" i="2"/>
  <c r="M1412" i="2" s="1"/>
  <c r="O1412" i="2" s="1"/>
  <c r="A1413" i="2"/>
  <c r="M1413" i="2" s="1"/>
  <c r="O1413" i="2" s="1"/>
  <c r="A1414" i="2"/>
  <c r="M1414" i="2" s="1"/>
  <c r="O1414" i="2" s="1"/>
  <c r="A1415" i="2"/>
  <c r="M1415" i="2" s="1"/>
  <c r="O1415" i="2" s="1"/>
  <c r="A1416" i="2"/>
  <c r="M1416" i="2" s="1"/>
  <c r="O1416" i="2" s="1"/>
  <c r="A1417" i="2"/>
  <c r="M1417" i="2" s="1"/>
  <c r="O1417" i="2" s="1"/>
  <c r="A1418" i="2"/>
  <c r="M1418" i="2" s="1"/>
  <c r="O1418" i="2" s="1"/>
  <c r="A1419" i="2"/>
  <c r="M1419" i="2" s="1"/>
  <c r="O1419" i="2" s="1"/>
  <c r="A1420" i="2"/>
  <c r="M1420" i="2" s="1"/>
  <c r="O1420" i="2" s="1"/>
  <c r="A1421" i="2"/>
  <c r="M1421" i="2" s="1"/>
  <c r="O1421" i="2" s="1"/>
  <c r="A1422" i="2"/>
  <c r="M1422" i="2" s="1"/>
  <c r="O1422" i="2" s="1"/>
  <c r="A1423" i="2"/>
  <c r="M1423" i="2" s="1"/>
  <c r="O1423" i="2" s="1"/>
  <c r="A1424" i="2"/>
  <c r="M1424" i="2" s="1"/>
  <c r="O1424" i="2" s="1"/>
  <c r="A1425" i="2"/>
  <c r="M1425" i="2" s="1"/>
  <c r="O1425" i="2" s="1"/>
  <c r="A1426" i="2"/>
  <c r="M1426" i="2" s="1"/>
  <c r="O1426" i="2" s="1"/>
  <c r="A1427" i="2"/>
  <c r="M1427" i="2" s="1"/>
  <c r="O1427" i="2" s="1"/>
  <c r="A1428" i="2"/>
  <c r="M1428" i="2" s="1"/>
  <c r="O1428" i="2" s="1"/>
  <c r="A1429" i="2"/>
  <c r="M1429" i="2" s="1"/>
  <c r="O1429" i="2" s="1"/>
  <c r="A1430" i="2"/>
  <c r="M1430" i="2" s="1"/>
  <c r="O1430" i="2" s="1"/>
  <c r="A1431" i="2"/>
  <c r="M1431" i="2" s="1"/>
  <c r="O1431" i="2" s="1"/>
  <c r="A1432" i="2"/>
  <c r="M1432" i="2" s="1"/>
  <c r="O1432" i="2" s="1"/>
  <c r="A1433" i="2"/>
  <c r="M1433" i="2" s="1"/>
  <c r="O1433" i="2" s="1"/>
  <c r="A1434" i="2"/>
  <c r="M1434" i="2" s="1"/>
  <c r="O1434" i="2" s="1"/>
  <c r="A1435" i="2"/>
  <c r="M1435" i="2" s="1"/>
  <c r="O1435" i="2" s="1"/>
  <c r="A1436" i="2"/>
  <c r="M1436" i="2" s="1"/>
  <c r="O1436" i="2" s="1"/>
  <c r="A1437" i="2"/>
  <c r="M1437" i="2" s="1"/>
  <c r="O1437" i="2" s="1"/>
  <c r="A1438" i="2"/>
  <c r="M1438" i="2" s="1"/>
  <c r="O1438" i="2" s="1"/>
  <c r="A1439" i="2"/>
  <c r="M1439" i="2" s="1"/>
  <c r="O1439" i="2" s="1"/>
  <c r="A1440" i="2"/>
  <c r="M1440" i="2" s="1"/>
  <c r="O1440" i="2" s="1"/>
  <c r="A1441" i="2"/>
  <c r="M1441" i="2" s="1"/>
  <c r="O1441" i="2" s="1"/>
  <c r="A1442" i="2"/>
  <c r="M1442" i="2" s="1"/>
  <c r="O1442" i="2" s="1"/>
  <c r="A1443" i="2"/>
  <c r="M1443" i="2" s="1"/>
  <c r="O1443" i="2" s="1"/>
  <c r="A1444" i="2"/>
  <c r="M1444" i="2" s="1"/>
  <c r="O1444" i="2" s="1"/>
  <c r="A1445" i="2"/>
  <c r="M1445" i="2" s="1"/>
  <c r="O1445" i="2" s="1"/>
  <c r="A1446" i="2"/>
  <c r="M1446" i="2" s="1"/>
  <c r="O1446" i="2" s="1"/>
  <c r="A1447" i="2"/>
  <c r="M1447" i="2" s="1"/>
  <c r="O1447" i="2" s="1"/>
  <c r="A1448" i="2"/>
  <c r="M1448" i="2" s="1"/>
  <c r="O1448" i="2" s="1"/>
  <c r="A1449" i="2"/>
  <c r="M1449" i="2" s="1"/>
  <c r="O1449" i="2" s="1"/>
  <c r="A1450" i="2"/>
  <c r="M1450" i="2" s="1"/>
  <c r="O1450" i="2" s="1"/>
  <c r="A1451" i="2"/>
  <c r="M1451" i="2" s="1"/>
  <c r="O1451" i="2" s="1"/>
  <c r="A1452" i="2"/>
  <c r="M1452" i="2" s="1"/>
  <c r="O1452" i="2" s="1"/>
  <c r="A1453" i="2"/>
  <c r="M1453" i="2" s="1"/>
  <c r="O1453" i="2" s="1"/>
  <c r="A1454" i="2"/>
  <c r="M1454" i="2" s="1"/>
  <c r="O1454" i="2" s="1"/>
  <c r="A1455" i="2"/>
  <c r="M1455" i="2" s="1"/>
  <c r="O1455" i="2" s="1"/>
  <c r="A1456" i="2"/>
  <c r="M1456" i="2" s="1"/>
  <c r="O1456" i="2" s="1"/>
  <c r="A1457" i="2"/>
  <c r="M1457" i="2" s="1"/>
  <c r="O1457" i="2" s="1"/>
  <c r="A1458" i="2"/>
  <c r="M1458" i="2" s="1"/>
  <c r="O1458" i="2" s="1"/>
  <c r="A1459" i="2"/>
  <c r="M1459" i="2" s="1"/>
  <c r="O1459" i="2" s="1"/>
  <c r="A1460" i="2"/>
  <c r="M1460" i="2" s="1"/>
  <c r="O1460" i="2" s="1"/>
  <c r="A1461" i="2"/>
  <c r="M1461" i="2" s="1"/>
  <c r="O1461" i="2" s="1"/>
  <c r="A1462" i="2"/>
  <c r="M1462" i="2" s="1"/>
  <c r="O1462" i="2" s="1"/>
  <c r="A1463" i="2"/>
  <c r="M1463" i="2" s="1"/>
  <c r="O1463" i="2" s="1"/>
  <c r="A1464" i="2"/>
  <c r="M1464" i="2" s="1"/>
  <c r="O1464" i="2" s="1"/>
  <c r="A1465" i="2"/>
  <c r="M1465" i="2" s="1"/>
  <c r="O1465" i="2" s="1"/>
  <c r="A1466" i="2"/>
  <c r="M1466" i="2" s="1"/>
  <c r="O1466" i="2" s="1"/>
  <c r="A1467" i="2"/>
  <c r="M1467" i="2" s="1"/>
  <c r="O1467" i="2" s="1"/>
  <c r="A1468" i="2"/>
  <c r="M1468" i="2" s="1"/>
  <c r="O1468" i="2" s="1"/>
  <c r="A1469" i="2"/>
  <c r="M1469" i="2" s="1"/>
  <c r="O1469" i="2" s="1"/>
  <c r="A1470" i="2"/>
  <c r="M1470" i="2" s="1"/>
  <c r="O1470" i="2" s="1"/>
  <c r="A1471" i="2"/>
  <c r="M1471" i="2" s="1"/>
  <c r="O1471" i="2" s="1"/>
  <c r="A1472" i="2"/>
  <c r="M1472" i="2" s="1"/>
  <c r="O1472" i="2" s="1"/>
  <c r="A1473" i="2"/>
  <c r="M1473" i="2" s="1"/>
  <c r="O1473" i="2" s="1"/>
  <c r="A1474" i="2"/>
  <c r="M1474" i="2" s="1"/>
  <c r="O1474" i="2" s="1"/>
  <c r="A1475" i="2"/>
  <c r="M1475" i="2" s="1"/>
  <c r="O1475" i="2" s="1"/>
  <c r="A1476" i="2"/>
  <c r="M1476" i="2" s="1"/>
  <c r="O1476" i="2" s="1"/>
  <c r="A1477" i="2"/>
  <c r="M1477" i="2" s="1"/>
  <c r="O1477" i="2" s="1"/>
  <c r="A1478" i="2"/>
  <c r="M1478" i="2" s="1"/>
  <c r="O1478" i="2" s="1"/>
  <c r="A1479" i="2"/>
  <c r="M1479" i="2" s="1"/>
  <c r="O1479" i="2" s="1"/>
  <c r="A1480" i="2"/>
  <c r="M1480" i="2" s="1"/>
  <c r="O1480" i="2" s="1"/>
  <c r="A1481" i="2"/>
  <c r="M1481" i="2" s="1"/>
  <c r="O1481" i="2" s="1"/>
  <c r="A1482" i="2"/>
  <c r="M1482" i="2" s="1"/>
  <c r="O1482" i="2" s="1"/>
  <c r="A1483" i="2"/>
  <c r="M1483" i="2" s="1"/>
  <c r="O1483" i="2" s="1"/>
  <c r="A1484" i="2"/>
  <c r="M1484" i="2" s="1"/>
  <c r="O1484" i="2" s="1"/>
  <c r="A1485" i="2"/>
  <c r="M1485" i="2" s="1"/>
  <c r="O1485" i="2" s="1"/>
  <c r="A1486" i="2"/>
  <c r="M1486" i="2" s="1"/>
  <c r="O1486" i="2" s="1"/>
  <c r="A1487" i="2"/>
  <c r="M1487" i="2" s="1"/>
  <c r="O1487" i="2" s="1"/>
  <c r="A1488" i="2"/>
  <c r="M1488" i="2" s="1"/>
  <c r="O1488" i="2" s="1"/>
  <c r="A1489" i="2"/>
  <c r="M1489" i="2" s="1"/>
  <c r="O1489" i="2" s="1"/>
  <c r="A1490" i="2"/>
  <c r="M1490" i="2" s="1"/>
  <c r="O1490" i="2" s="1"/>
  <c r="A1491" i="2"/>
  <c r="M1491" i="2" s="1"/>
  <c r="O1491" i="2" s="1"/>
  <c r="A1492" i="2"/>
  <c r="M1492" i="2" s="1"/>
  <c r="O1492" i="2" s="1"/>
  <c r="A1493" i="2"/>
  <c r="M1493" i="2" s="1"/>
  <c r="O1493" i="2" s="1"/>
  <c r="A1494" i="2"/>
  <c r="M1494" i="2" s="1"/>
  <c r="O1494" i="2" s="1"/>
  <c r="A1495" i="2"/>
  <c r="M1495" i="2" s="1"/>
  <c r="O1495" i="2" s="1"/>
  <c r="A1496" i="2"/>
  <c r="M1496" i="2" s="1"/>
  <c r="O1496" i="2" s="1"/>
  <c r="A1497" i="2"/>
  <c r="M1497" i="2" s="1"/>
  <c r="O1497" i="2" s="1"/>
  <c r="A1498" i="2"/>
  <c r="M1498" i="2" s="1"/>
  <c r="O1498" i="2" s="1"/>
  <c r="A1499" i="2"/>
  <c r="M1499" i="2" s="1"/>
  <c r="O1499" i="2" s="1"/>
  <c r="A1500" i="2"/>
  <c r="M1500" i="2" s="1"/>
  <c r="O1500" i="2" s="1"/>
  <c r="A1501" i="2"/>
  <c r="M1501" i="2" s="1"/>
  <c r="O1501" i="2" s="1"/>
  <c r="A1502" i="2"/>
  <c r="M1502" i="2" s="1"/>
  <c r="O1502" i="2" s="1"/>
  <c r="A1503" i="2"/>
  <c r="M1503" i="2" s="1"/>
  <c r="O1503" i="2" s="1"/>
  <c r="A1504" i="2"/>
  <c r="M1504" i="2" s="1"/>
  <c r="O1504" i="2" s="1"/>
  <c r="A1505" i="2"/>
  <c r="M1505" i="2" s="1"/>
  <c r="O1505" i="2" s="1"/>
  <c r="A1506" i="2"/>
  <c r="M1506" i="2" s="1"/>
  <c r="O1506" i="2" s="1"/>
  <c r="A1507" i="2"/>
  <c r="M1507" i="2" s="1"/>
  <c r="O1507" i="2" s="1"/>
  <c r="A1508" i="2"/>
  <c r="M1508" i="2" s="1"/>
  <c r="O1508" i="2" s="1"/>
  <c r="A1509" i="2"/>
  <c r="M1509" i="2" s="1"/>
  <c r="O1509" i="2" s="1"/>
  <c r="A1510" i="2"/>
  <c r="M1510" i="2" s="1"/>
  <c r="O1510" i="2" s="1"/>
  <c r="A1511" i="2"/>
  <c r="M1511" i="2" s="1"/>
  <c r="O1511" i="2" s="1"/>
  <c r="A1512" i="2"/>
  <c r="M1512" i="2" s="1"/>
  <c r="O1512" i="2" s="1"/>
  <c r="A1513" i="2"/>
  <c r="M1513" i="2" s="1"/>
  <c r="O1513" i="2" s="1"/>
  <c r="A1514" i="2"/>
  <c r="M1514" i="2" s="1"/>
  <c r="O1514" i="2" s="1"/>
  <c r="A1515" i="2"/>
  <c r="M1515" i="2" s="1"/>
  <c r="O1515" i="2" s="1"/>
  <c r="A1516" i="2"/>
  <c r="M1516" i="2" s="1"/>
  <c r="O1516" i="2" s="1"/>
  <c r="A1517" i="2"/>
  <c r="M1517" i="2" s="1"/>
  <c r="O1517" i="2" s="1"/>
  <c r="A1518" i="2"/>
  <c r="M1518" i="2" s="1"/>
  <c r="O1518" i="2" s="1"/>
  <c r="A1519" i="2"/>
  <c r="M1519" i="2" s="1"/>
  <c r="O1519" i="2" s="1"/>
  <c r="A1520" i="2"/>
  <c r="M1520" i="2" s="1"/>
  <c r="O1520" i="2" s="1"/>
  <c r="A1521" i="2"/>
  <c r="M1521" i="2" s="1"/>
  <c r="O1521" i="2" s="1"/>
  <c r="A1522" i="2"/>
  <c r="M1522" i="2" s="1"/>
  <c r="O1522" i="2" s="1"/>
  <c r="A1523" i="2"/>
  <c r="M1523" i="2" s="1"/>
  <c r="O1523" i="2" s="1"/>
  <c r="A1524" i="2"/>
  <c r="M1524" i="2" s="1"/>
  <c r="O1524" i="2" s="1"/>
  <c r="A1525" i="2"/>
  <c r="M1525" i="2" s="1"/>
  <c r="O1525" i="2" s="1"/>
  <c r="A1526" i="2"/>
  <c r="M1526" i="2" s="1"/>
  <c r="O1526" i="2" s="1"/>
  <c r="A1527" i="2"/>
  <c r="M1527" i="2" s="1"/>
  <c r="O1527" i="2" s="1"/>
  <c r="A1528" i="2"/>
  <c r="M1528" i="2" s="1"/>
  <c r="O1528" i="2" s="1"/>
  <c r="A1529" i="2"/>
  <c r="M1529" i="2" s="1"/>
  <c r="O1529" i="2" s="1"/>
  <c r="A1530" i="2"/>
  <c r="M1530" i="2" s="1"/>
  <c r="O1530" i="2" s="1"/>
  <c r="A1531" i="2"/>
  <c r="M1531" i="2" s="1"/>
  <c r="O1531" i="2" s="1"/>
  <c r="A1532" i="2"/>
  <c r="M1532" i="2" s="1"/>
  <c r="O1532" i="2" s="1"/>
  <c r="A1533" i="2"/>
  <c r="M1533" i="2" s="1"/>
  <c r="O1533" i="2" s="1"/>
  <c r="A1534" i="2"/>
  <c r="M1534" i="2" s="1"/>
  <c r="O1534" i="2" s="1"/>
  <c r="A1535" i="2"/>
  <c r="M1535" i="2" s="1"/>
  <c r="O1535" i="2" s="1"/>
  <c r="A1536" i="2"/>
  <c r="M1536" i="2" s="1"/>
  <c r="O1536" i="2" s="1"/>
  <c r="A1537" i="2"/>
  <c r="M1537" i="2" s="1"/>
  <c r="O1537" i="2" s="1"/>
  <c r="A1538" i="2"/>
  <c r="M1538" i="2" s="1"/>
  <c r="O1538" i="2" s="1"/>
  <c r="A1539" i="2"/>
  <c r="M1539" i="2" s="1"/>
  <c r="O1539" i="2" s="1"/>
  <c r="A1540" i="2"/>
  <c r="M1540" i="2" s="1"/>
  <c r="O1540" i="2" s="1"/>
  <c r="A1541" i="2"/>
  <c r="M1541" i="2" s="1"/>
  <c r="O1541" i="2" s="1"/>
  <c r="A1542" i="2"/>
  <c r="M1542" i="2" s="1"/>
  <c r="O1542" i="2" s="1"/>
  <c r="A1543" i="2"/>
  <c r="M1543" i="2" s="1"/>
  <c r="O1543" i="2" s="1"/>
  <c r="A1544" i="2"/>
  <c r="M1544" i="2" s="1"/>
  <c r="O1544" i="2" s="1"/>
  <c r="A1545" i="2"/>
  <c r="M1545" i="2" s="1"/>
  <c r="O1545" i="2" s="1"/>
  <c r="A1546" i="2"/>
  <c r="M1546" i="2" s="1"/>
  <c r="O1546" i="2" s="1"/>
  <c r="A1547" i="2"/>
  <c r="M1547" i="2" s="1"/>
  <c r="O1547" i="2" s="1"/>
  <c r="A1548" i="2"/>
  <c r="M1548" i="2" s="1"/>
  <c r="O1548" i="2" s="1"/>
  <c r="A1549" i="2"/>
  <c r="M1549" i="2" s="1"/>
  <c r="O1549" i="2" s="1"/>
  <c r="A1550" i="2"/>
  <c r="M1550" i="2" s="1"/>
  <c r="O1550" i="2" s="1"/>
  <c r="A1551" i="2"/>
  <c r="M1551" i="2" s="1"/>
  <c r="O1551" i="2" s="1"/>
  <c r="A1552" i="2"/>
  <c r="M1552" i="2" s="1"/>
  <c r="O1552" i="2" s="1"/>
  <c r="A1553" i="2"/>
  <c r="M1553" i="2" s="1"/>
  <c r="O1553" i="2" s="1"/>
  <c r="A1554" i="2"/>
  <c r="M1554" i="2" s="1"/>
  <c r="O1554" i="2" s="1"/>
  <c r="A1555" i="2"/>
  <c r="M1555" i="2" s="1"/>
  <c r="O1555" i="2" s="1"/>
  <c r="A1556" i="2"/>
  <c r="M1556" i="2" s="1"/>
  <c r="O1556" i="2" s="1"/>
  <c r="A1557" i="2"/>
  <c r="M1557" i="2" s="1"/>
  <c r="O1557" i="2" s="1"/>
  <c r="A1558" i="2"/>
  <c r="M1558" i="2" s="1"/>
  <c r="O1558" i="2" s="1"/>
  <c r="A1559" i="2"/>
  <c r="M1559" i="2" s="1"/>
  <c r="O1559" i="2" s="1"/>
  <c r="A1560" i="2"/>
  <c r="M1560" i="2" s="1"/>
  <c r="O1560" i="2" s="1"/>
  <c r="A1561" i="2"/>
  <c r="M1561" i="2" s="1"/>
  <c r="O1561" i="2" s="1"/>
  <c r="A1562" i="2"/>
  <c r="M1562" i="2" s="1"/>
  <c r="O1562" i="2" s="1"/>
  <c r="A1563" i="2"/>
  <c r="M1563" i="2" s="1"/>
  <c r="O1563" i="2" s="1"/>
  <c r="A1564" i="2"/>
  <c r="M1564" i="2" s="1"/>
  <c r="O1564" i="2" s="1"/>
  <c r="A1565" i="2"/>
  <c r="M1565" i="2" s="1"/>
  <c r="O1565" i="2" s="1"/>
  <c r="A1566" i="2"/>
  <c r="M1566" i="2" s="1"/>
  <c r="O1566" i="2" s="1"/>
  <c r="A1567" i="2"/>
  <c r="M1567" i="2" s="1"/>
  <c r="O1567" i="2" s="1"/>
  <c r="A1568" i="2"/>
  <c r="M1568" i="2" s="1"/>
  <c r="O1568" i="2" s="1"/>
  <c r="A1569" i="2"/>
  <c r="M1569" i="2" s="1"/>
  <c r="O1569" i="2" s="1"/>
  <c r="A1570" i="2"/>
  <c r="M1570" i="2" s="1"/>
  <c r="O1570" i="2" s="1"/>
  <c r="A1571" i="2"/>
  <c r="M1571" i="2" s="1"/>
  <c r="O1571" i="2" s="1"/>
  <c r="A1572" i="2"/>
  <c r="M1572" i="2" s="1"/>
  <c r="O1572" i="2" s="1"/>
  <c r="A1573" i="2"/>
  <c r="M1573" i="2" s="1"/>
  <c r="O1573" i="2" s="1"/>
  <c r="A1574" i="2"/>
  <c r="M1574" i="2" s="1"/>
  <c r="O1574" i="2" s="1"/>
  <c r="A1575" i="2"/>
  <c r="M1575" i="2" s="1"/>
  <c r="O1575" i="2" s="1"/>
  <c r="A1576" i="2"/>
  <c r="M1576" i="2" s="1"/>
  <c r="O1576" i="2" s="1"/>
  <c r="A1577" i="2"/>
  <c r="M1577" i="2" s="1"/>
  <c r="O1577" i="2" s="1"/>
  <c r="A1578" i="2"/>
  <c r="M1578" i="2" s="1"/>
  <c r="O1578" i="2" s="1"/>
  <c r="A1579" i="2"/>
  <c r="M1579" i="2" s="1"/>
  <c r="O1579" i="2" s="1"/>
  <c r="A1580" i="2"/>
  <c r="M1580" i="2" s="1"/>
  <c r="O1580" i="2" s="1"/>
  <c r="A1581" i="2"/>
  <c r="M1581" i="2" s="1"/>
  <c r="O1581" i="2" s="1"/>
  <c r="A1582" i="2"/>
  <c r="M1582" i="2" s="1"/>
  <c r="O1582" i="2" s="1"/>
  <c r="A1583" i="2"/>
  <c r="M1583" i="2" s="1"/>
  <c r="O1583" i="2" s="1"/>
  <c r="A1584" i="2"/>
  <c r="M1584" i="2" s="1"/>
  <c r="O1584" i="2" s="1"/>
  <c r="A1585" i="2"/>
  <c r="M1585" i="2" s="1"/>
  <c r="O1585" i="2" s="1"/>
  <c r="A1586" i="2"/>
  <c r="M1586" i="2" s="1"/>
  <c r="O1586" i="2" s="1"/>
  <c r="A1587" i="2"/>
  <c r="M1587" i="2" s="1"/>
  <c r="O1587" i="2" s="1"/>
  <c r="A1588" i="2"/>
  <c r="M1588" i="2" s="1"/>
  <c r="O1588" i="2" s="1"/>
  <c r="A1589" i="2"/>
  <c r="M1589" i="2" s="1"/>
  <c r="O1589" i="2" s="1"/>
  <c r="A1590" i="2"/>
  <c r="M1590" i="2" s="1"/>
  <c r="O1590" i="2" s="1"/>
  <c r="A1591" i="2"/>
  <c r="M1591" i="2" s="1"/>
  <c r="O1591" i="2" s="1"/>
  <c r="A1592" i="2"/>
  <c r="M1592" i="2" s="1"/>
  <c r="O1592" i="2" s="1"/>
  <c r="A1593" i="2"/>
  <c r="M1593" i="2" s="1"/>
  <c r="O1593" i="2" s="1"/>
  <c r="A1594" i="2"/>
  <c r="M1594" i="2" s="1"/>
  <c r="O1594" i="2" s="1"/>
  <c r="A1595" i="2"/>
  <c r="M1595" i="2" s="1"/>
  <c r="O1595" i="2" s="1"/>
  <c r="A1596" i="2"/>
  <c r="M1596" i="2" s="1"/>
  <c r="O1596" i="2" s="1"/>
  <c r="A1597" i="2"/>
  <c r="M1597" i="2" s="1"/>
  <c r="O1597" i="2" s="1"/>
  <c r="A1598" i="2"/>
  <c r="M1598" i="2" s="1"/>
  <c r="O1598" i="2" s="1"/>
  <c r="A1599" i="2"/>
  <c r="M1599" i="2" s="1"/>
  <c r="O1599" i="2" s="1"/>
  <c r="A1600" i="2"/>
  <c r="M1600" i="2" s="1"/>
  <c r="O1600" i="2" s="1"/>
  <c r="A1601" i="2"/>
  <c r="M1601" i="2" s="1"/>
  <c r="O1601" i="2" s="1"/>
  <c r="A1602" i="2"/>
  <c r="M1602" i="2" s="1"/>
  <c r="O1602" i="2" s="1"/>
  <c r="A1603" i="2"/>
  <c r="M1603" i="2" s="1"/>
  <c r="O1603" i="2" s="1"/>
  <c r="A1604" i="2"/>
  <c r="M1604" i="2" s="1"/>
  <c r="O1604" i="2" s="1"/>
  <c r="A1605" i="2"/>
  <c r="M1605" i="2" s="1"/>
  <c r="O1605" i="2" s="1"/>
  <c r="A1606" i="2"/>
  <c r="M1606" i="2" s="1"/>
  <c r="O1606" i="2" s="1"/>
  <c r="A1607" i="2"/>
  <c r="M1607" i="2" s="1"/>
  <c r="O1607" i="2" s="1"/>
  <c r="A1608" i="2"/>
  <c r="M1608" i="2" s="1"/>
  <c r="O1608" i="2" s="1"/>
  <c r="A1609" i="2"/>
  <c r="M1609" i="2" s="1"/>
  <c r="O1609" i="2" s="1"/>
  <c r="A1610" i="2"/>
  <c r="M1610" i="2" s="1"/>
  <c r="O1610" i="2" s="1"/>
  <c r="A1611" i="2"/>
  <c r="M1611" i="2" s="1"/>
  <c r="O1611" i="2" s="1"/>
  <c r="A1612" i="2"/>
  <c r="M1612" i="2" s="1"/>
  <c r="O1612" i="2" s="1"/>
  <c r="A1613" i="2"/>
  <c r="M1613" i="2" s="1"/>
  <c r="O1613" i="2" s="1"/>
  <c r="A1614" i="2"/>
  <c r="M1614" i="2" s="1"/>
  <c r="O1614" i="2" s="1"/>
  <c r="A1615" i="2"/>
  <c r="M1615" i="2" s="1"/>
  <c r="O1615" i="2" s="1"/>
  <c r="A1616" i="2"/>
  <c r="M1616" i="2" s="1"/>
  <c r="O1616" i="2" s="1"/>
  <c r="A1617" i="2"/>
  <c r="M1617" i="2" s="1"/>
  <c r="O1617" i="2" s="1"/>
  <c r="A1618" i="2"/>
  <c r="M1618" i="2" s="1"/>
  <c r="O1618" i="2" s="1"/>
  <c r="A1619" i="2"/>
  <c r="M1619" i="2" s="1"/>
  <c r="O1619" i="2" s="1"/>
  <c r="A1620" i="2"/>
  <c r="M1620" i="2" s="1"/>
  <c r="O1620" i="2" s="1"/>
  <c r="A1621" i="2"/>
  <c r="M1621" i="2" s="1"/>
  <c r="O1621" i="2" s="1"/>
  <c r="A1622" i="2"/>
  <c r="M1622" i="2" s="1"/>
  <c r="O1622" i="2" s="1"/>
  <c r="A1623" i="2"/>
  <c r="M1623" i="2" s="1"/>
  <c r="O1623" i="2" s="1"/>
  <c r="A1624" i="2"/>
  <c r="M1624" i="2" s="1"/>
  <c r="O1624" i="2" s="1"/>
  <c r="A1625" i="2"/>
  <c r="M1625" i="2" s="1"/>
  <c r="O1625" i="2" s="1"/>
  <c r="A1626" i="2"/>
  <c r="M1626" i="2" s="1"/>
  <c r="O1626" i="2" s="1"/>
  <c r="A1627" i="2"/>
  <c r="M1627" i="2" s="1"/>
  <c r="O1627" i="2" s="1"/>
  <c r="A1628" i="2"/>
  <c r="M1628" i="2" s="1"/>
  <c r="O1628" i="2" s="1"/>
  <c r="A1629" i="2"/>
  <c r="M1629" i="2" s="1"/>
  <c r="O1629" i="2" s="1"/>
  <c r="A1630" i="2"/>
  <c r="M1630" i="2" s="1"/>
  <c r="O1630" i="2" s="1"/>
  <c r="A1631" i="2"/>
  <c r="M1631" i="2" s="1"/>
  <c r="O1631" i="2" s="1"/>
  <c r="A1632" i="2"/>
  <c r="M1632" i="2" s="1"/>
  <c r="O1632" i="2" s="1"/>
  <c r="A1633" i="2"/>
  <c r="M1633" i="2" s="1"/>
  <c r="O1633" i="2" s="1"/>
  <c r="A1634" i="2"/>
  <c r="M1634" i="2" s="1"/>
  <c r="O1634" i="2" s="1"/>
  <c r="A1635" i="2"/>
  <c r="M1635" i="2" s="1"/>
  <c r="O1635" i="2" s="1"/>
  <c r="A1636" i="2"/>
  <c r="M1636" i="2" s="1"/>
  <c r="O1636" i="2" s="1"/>
  <c r="A1637" i="2"/>
  <c r="M1637" i="2" s="1"/>
  <c r="O1637" i="2" s="1"/>
  <c r="A1638" i="2"/>
  <c r="M1638" i="2" s="1"/>
  <c r="O1638" i="2" s="1"/>
  <c r="A1639" i="2"/>
  <c r="M1639" i="2" s="1"/>
  <c r="O1639" i="2" s="1"/>
  <c r="A1640" i="2"/>
  <c r="M1640" i="2" s="1"/>
  <c r="O1640" i="2" s="1"/>
  <c r="A1641" i="2"/>
  <c r="M1641" i="2" s="1"/>
  <c r="O1641" i="2" s="1"/>
  <c r="A1642" i="2"/>
  <c r="M1642" i="2" s="1"/>
  <c r="O1642" i="2" s="1"/>
  <c r="A1643" i="2"/>
  <c r="M1643" i="2" s="1"/>
  <c r="O1643" i="2" s="1"/>
  <c r="A1644" i="2"/>
  <c r="M1644" i="2" s="1"/>
  <c r="O1644" i="2" s="1"/>
  <c r="A1645" i="2"/>
  <c r="M1645" i="2" s="1"/>
  <c r="O1645" i="2" s="1"/>
  <c r="A1646" i="2"/>
  <c r="M1646" i="2" s="1"/>
  <c r="O1646" i="2" s="1"/>
  <c r="A1647" i="2"/>
  <c r="M1647" i="2" s="1"/>
  <c r="O1647" i="2" s="1"/>
  <c r="A1648" i="2"/>
  <c r="M1648" i="2" s="1"/>
  <c r="O1648" i="2" s="1"/>
  <c r="A1649" i="2"/>
  <c r="M1649" i="2" s="1"/>
  <c r="O1649" i="2" s="1"/>
  <c r="A1650" i="2"/>
  <c r="M1650" i="2" s="1"/>
  <c r="O1650" i="2" s="1"/>
  <c r="A1651" i="2"/>
  <c r="M1651" i="2" s="1"/>
  <c r="O1651" i="2" s="1"/>
  <c r="A1652" i="2"/>
  <c r="M1652" i="2" s="1"/>
  <c r="O1652" i="2" s="1"/>
  <c r="A1653" i="2"/>
  <c r="M1653" i="2" s="1"/>
  <c r="O1653" i="2" s="1"/>
  <c r="A1654" i="2"/>
  <c r="M1654" i="2" s="1"/>
  <c r="O1654" i="2" s="1"/>
  <c r="A1655" i="2"/>
  <c r="M1655" i="2" s="1"/>
  <c r="O1655" i="2" s="1"/>
  <c r="A1656" i="2"/>
  <c r="M1656" i="2" s="1"/>
  <c r="O1656" i="2" s="1"/>
  <c r="A1657" i="2"/>
  <c r="M1657" i="2" s="1"/>
  <c r="O1657" i="2" s="1"/>
  <c r="A1658" i="2"/>
  <c r="M1658" i="2" s="1"/>
  <c r="O1658" i="2" s="1"/>
  <c r="A1659" i="2"/>
  <c r="M1659" i="2" s="1"/>
  <c r="O1659" i="2" s="1"/>
  <c r="A1660" i="2"/>
  <c r="M1660" i="2" s="1"/>
  <c r="O1660" i="2" s="1"/>
  <c r="A1661" i="2"/>
  <c r="M1661" i="2" s="1"/>
  <c r="O1661" i="2" s="1"/>
  <c r="A1662" i="2"/>
  <c r="M1662" i="2" s="1"/>
  <c r="O1662" i="2" s="1"/>
  <c r="A1663" i="2"/>
  <c r="M1663" i="2" s="1"/>
  <c r="O1663" i="2" s="1"/>
  <c r="A1664" i="2"/>
  <c r="M1664" i="2" s="1"/>
  <c r="O1664" i="2" s="1"/>
  <c r="A1665" i="2"/>
  <c r="M1665" i="2" s="1"/>
  <c r="O1665" i="2" s="1"/>
  <c r="A1666" i="2"/>
  <c r="M1666" i="2" s="1"/>
  <c r="O1666" i="2" s="1"/>
  <c r="A1667" i="2"/>
  <c r="M1667" i="2" s="1"/>
  <c r="O1667" i="2" s="1"/>
  <c r="A1668" i="2"/>
  <c r="M1668" i="2" s="1"/>
  <c r="O1668" i="2" s="1"/>
  <c r="A1669" i="2"/>
  <c r="M1669" i="2" s="1"/>
  <c r="O1669" i="2" s="1"/>
  <c r="A1670" i="2"/>
  <c r="M1670" i="2" s="1"/>
  <c r="O1670" i="2" s="1"/>
  <c r="A1671" i="2"/>
  <c r="M1671" i="2" s="1"/>
  <c r="O1671" i="2" s="1"/>
  <c r="A1672" i="2"/>
  <c r="M1672" i="2" s="1"/>
  <c r="O1672" i="2" s="1"/>
  <c r="A1673" i="2"/>
  <c r="M1673" i="2" s="1"/>
  <c r="O1673" i="2" s="1"/>
  <c r="A1674" i="2"/>
  <c r="M1674" i="2" s="1"/>
  <c r="O1674" i="2" s="1"/>
  <c r="A1675" i="2"/>
  <c r="M1675" i="2" s="1"/>
  <c r="O1675" i="2" s="1"/>
  <c r="A1676" i="2"/>
  <c r="M1676" i="2" s="1"/>
  <c r="O1676" i="2" s="1"/>
  <c r="A1677" i="2"/>
  <c r="M1677" i="2" s="1"/>
  <c r="O1677" i="2" s="1"/>
  <c r="A1678" i="2"/>
  <c r="M1678" i="2" s="1"/>
  <c r="O1678" i="2" s="1"/>
  <c r="A1679" i="2"/>
  <c r="M1679" i="2" s="1"/>
  <c r="O1679" i="2" s="1"/>
  <c r="A1680" i="2"/>
  <c r="M1680" i="2" s="1"/>
  <c r="O1680" i="2" s="1"/>
  <c r="A1681" i="2"/>
  <c r="M1681" i="2" s="1"/>
  <c r="O1681" i="2" s="1"/>
  <c r="A1682" i="2"/>
  <c r="M1682" i="2" s="1"/>
  <c r="O1682" i="2" s="1"/>
  <c r="A1683" i="2"/>
  <c r="M1683" i="2" s="1"/>
  <c r="O1683" i="2" s="1"/>
  <c r="A1684" i="2"/>
  <c r="M1684" i="2" s="1"/>
  <c r="O1684" i="2" s="1"/>
  <c r="A1685" i="2"/>
  <c r="M1685" i="2" s="1"/>
  <c r="O1685" i="2" s="1"/>
  <c r="A1686" i="2"/>
  <c r="M1686" i="2" s="1"/>
  <c r="O1686" i="2" s="1"/>
  <c r="A1687" i="2"/>
  <c r="M1687" i="2" s="1"/>
  <c r="O1687" i="2" s="1"/>
  <c r="A1688" i="2"/>
  <c r="M1688" i="2" s="1"/>
  <c r="O1688" i="2" s="1"/>
  <c r="A1689" i="2"/>
  <c r="M1689" i="2" s="1"/>
  <c r="O1689" i="2" s="1"/>
  <c r="A1690" i="2"/>
  <c r="M1690" i="2" s="1"/>
  <c r="O1690" i="2" s="1"/>
  <c r="A1691" i="2"/>
  <c r="M1691" i="2" s="1"/>
  <c r="O1691" i="2" s="1"/>
  <c r="A1692" i="2"/>
  <c r="M1692" i="2" s="1"/>
  <c r="O1692" i="2" s="1"/>
  <c r="A1693" i="2"/>
  <c r="M1693" i="2" s="1"/>
  <c r="O1693" i="2" s="1"/>
  <c r="A1694" i="2"/>
  <c r="M1694" i="2" s="1"/>
  <c r="O1694" i="2" s="1"/>
  <c r="A1695" i="2"/>
  <c r="M1695" i="2" s="1"/>
  <c r="O1695" i="2" s="1"/>
  <c r="A1696" i="2"/>
  <c r="M1696" i="2" s="1"/>
  <c r="O1696" i="2" s="1"/>
  <c r="A1697" i="2"/>
  <c r="M1697" i="2" s="1"/>
  <c r="O1697" i="2" s="1"/>
  <c r="A1698" i="2"/>
  <c r="M1698" i="2" s="1"/>
  <c r="O1698" i="2" s="1"/>
  <c r="A1699" i="2"/>
  <c r="M1699" i="2" s="1"/>
  <c r="O1699" i="2" s="1"/>
  <c r="A1700" i="2"/>
  <c r="M1700" i="2" s="1"/>
  <c r="O1700" i="2" s="1"/>
  <c r="A1701" i="2"/>
  <c r="M1701" i="2" s="1"/>
  <c r="O1701" i="2" s="1"/>
  <c r="A1702" i="2"/>
  <c r="M1702" i="2" s="1"/>
  <c r="O1702" i="2" s="1"/>
  <c r="A1703" i="2"/>
  <c r="M1703" i="2" s="1"/>
  <c r="O1703" i="2" s="1"/>
  <c r="A1704" i="2"/>
  <c r="M1704" i="2" s="1"/>
  <c r="O1704" i="2" s="1"/>
  <c r="A1705" i="2"/>
  <c r="M1705" i="2" s="1"/>
  <c r="O1705" i="2" s="1"/>
  <c r="A1706" i="2"/>
  <c r="M1706" i="2" s="1"/>
  <c r="O1706" i="2" s="1"/>
  <c r="A1707" i="2"/>
  <c r="M1707" i="2" s="1"/>
  <c r="O1707" i="2" s="1"/>
  <c r="A1708" i="2"/>
  <c r="M1708" i="2" s="1"/>
  <c r="O1708" i="2" s="1"/>
  <c r="A1709" i="2"/>
  <c r="M1709" i="2" s="1"/>
  <c r="O1709" i="2" s="1"/>
  <c r="A1710" i="2"/>
  <c r="M1710" i="2" s="1"/>
  <c r="O1710" i="2" s="1"/>
  <c r="A1711" i="2"/>
  <c r="M1711" i="2" s="1"/>
  <c r="O1711" i="2" s="1"/>
  <c r="A1712" i="2"/>
  <c r="M1712" i="2" s="1"/>
  <c r="O1712" i="2" s="1"/>
  <c r="A1713" i="2"/>
  <c r="M1713" i="2" s="1"/>
  <c r="O1713" i="2" s="1"/>
  <c r="A1714" i="2"/>
  <c r="M1714" i="2" s="1"/>
  <c r="O1714" i="2" s="1"/>
  <c r="A1715" i="2"/>
  <c r="M1715" i="2" s="1"/>
  <c r="O1715" i="2" s="1"/>
  <c r="A1716" i="2"/>
  <c r="M1716" i="2" s="1"/>
  <c r="O1716" i="2" s="1"/>
  <c r="A1717" i="2"/>
  <c r="M1717" i="2" s="1"/>
  <c r="O1717" i="2" s="1"/>
  <c r="A1718" i="2"/>
  <c r="M1718" i="2" s="1"/>
  <c r="O1718" i="2" s="1"/>
  <c r="A1719" i="2"/>
  <c r="M1719" i="2" s="1"/>
  <c r="O1719" i="2" s="1"/>
  <c r="A1720" i="2"/>
  <c r="M1720" i="2" s="1"/>
  <c r="O1720" i="2" s="1"/>
  <c r="A1721" i="2"/>
  <c r="M1721" i="2" s="1"/>
  <c r="O1721" i="2" s="1"/>
  <c r="A1722" i="2"/>
  <c r="M1722" i="2" s="1"/>
  <c r="O1722" i="2" s="1"/>
  <c r="A1723" i="2"/>
  <c r="M1723" i="2" s="1"/>
  <c r="O1723" i="2" s="1"/>
  <c r="A1724" i="2"/>
  <c r="M1724" i="2" s="1"/>
  <c r="O1724" i="2" s="1"/>
  <c r="A1725" i="2"/>
  <c r="M1725" i="2" s="1"/>
  <c r="O1725" i="2" s="1"/>
  <c r="A1726" i="2"/>
  <c r="M1726" i="2" s="1"/>
  <c r="O1726" i="2" s="1"/>
  <c r="A1727" i="2"/>
  <c r="M1727" i="2" s="1"/>
  <c r="O1727" i="2" s="1"/>
  <c r="A1728" i="2"/>
  <c r="M1728" i="2" s="1"/>
  <c r="O1728" i="2" s="1"/>
  <c r="A1729" i="2"/>
  <c r="M1729" i="2" s="1"/>
  <c r="O1729" i="2" s="1"/>
  <c r="A1730" i="2"/>
  <c r="M1730" i="2" s="1"/>
  <c r="O1730" i="2" s="1"/>
  <c r="A1731" i="2"/>
  <c r="M1731" i="2" s="1"/>
  <c r="O1731" i="2" s="1"/>
  <c r="A1732" i="2"/>
  <c r="M1732" i="2" s="1"/>
  <c r="O1732" i="2" s="1"/>
  <c r="A1733" i="2"/>
  <c r="M1733" i="2" s="1"/>
  <c r="O1733" i="2" s="1"/>
  <c r="A1734" i="2"/>
  <c r="M1734" i="2" s="1"/>
  <c r="O1734" i="2" s="1"/>
  <c r="A1735" i="2"/>
  <c r="M1735" i="2" s="1"/>
  <c r="O1735" i="2" s="1"/>
  <c r="A1736" i="2"/>
  <c r="M1736" i="2" s="1"/>
  <c r="O1736" i="2" s="1"/>
  <c r="A1737" i="2"/>
  <c r="M1737" i="2" s="1"/>
  <c r="O1737" i="2" s="1"/>
  <c r="A1738" i="2"/>
  <c r="M1738" i="2" s="1"/>
  <c r="O1738" i="2" s="1"/>
  <c r="A1739" i="2"/>
  <c r="M1739" i="2" s="1"/>
  <c r="O1739" i="2" s="1"/>
  <c r="A1740" i="2"/>
  <c r="M1740" i="2" s="1"/>
  <c r="O1740" i="2" s="1"/>
  <c r="A1741" i="2"/>
  <c r="M1741" i="2" s="1"/>
  <c r="O1741" i="2" s="1"/>
  <c r="A1742" i="2"/>
  <c r="M1742" i="2" s="1"/>
  <c r="O1742" i="2" s="1"/>
  <c r="A1743" i="2"/>
  <c r="M1743" i="2" s="1"/>
  <c r="O1743" i="2" s="1"/>
  <c r="A1744" i="2"/>
  <c r="M1744" i="2" s="1"/>
  <c r="O1744" i="2" s="1"/>
  <c r="A1745" i="2"/>
  <c r="M1745" i="2" s="1"/>
  <c r="O1745" i="2" s="1"/>
  <c r="A1746" i="2"/>
  <c r="M1746" i="2" s="1"/>
  <c r="O1746" i="2" s="1"/>
  <c r="A1747" i="2"/>
  <c r="M1747" i="2" s="1"/>
  <c r="O1747" i="2" s="1"/>
  <c r="A1748" i="2"/>
  <c r="M1748" i="2" s="1"/>
  <c r="O1748" i="2" s="1"/>
  <c r="A1749" i="2"/>
  <c r="M1749" i="2" s="1"/>
  <c r="O1749" i="2" s="1"/>
  <c r="A1750" i="2"/>
  <c r="M1750" i="2" s="1"/>
  <c r="O1750" i="2" s="1"/>
  <c r="A1751" i="2"/>
  <c r="M1751" i="2" s="1"/>
  <c r="O1751" i="2" s="1"/>
  <c r="A1752" i="2"/>
  <c r="M1752" i="2" s="1"/>
  <c r="O1752" i="2" s="1"/>
  <c r="A1753" i="2"/>
  <c r="M1753" i="2" s="1"/>
  <c r="O1753" i="2" s="1"/>
  <c r="A1754" i="2"/>
  <c r="M1754" i="2" s="1"/>
  <c r="O1754" i="2" s="1"/>
  <c r="A1755" i="2"/>
  <c r="M1755" i="2" s="1"/>
  <c r="O1755" i="2" s="1"/>
  <c r="A1756" i="2"/>
  <c r="M1756" i="2" s="1"/>
  <c r="O1756" i="2" s="1"/>
  <c r="A1757" i="2"/>
  <c r="M1757" i="2" s="1"/>
  <c r="O1757" i="2" s="1"/>
  <c r="A1758" i="2"/>
  <c r="M1758" i="2" s="1"/>
  <c r="O1758" i="2" s="1"/>
  <c r="A1759" i="2"/>
  <c r="M1759" i="2" s="1"/>
  <c r="O1759" i="2" s="1"/>
  <c r="A1760" i="2"/>
  <c r="M1760" i="2" s="1"/>
  <c r="O1760" i="2" s="1"/>
  <c r="A1761" i="2"/>
  <c r="M1761" i="2" s="1"/>
  <c r="O1761" i="2" s="1"/>
  <c r="A1762" i="2"/>
  <c r="M1762" i="2" s="1"/>
  <c r="O1762" i="2" s="1"/>
  <c r="A1763" i="2"/>
  <c r="M1763" i="2" s="1"/>
  <c r="O1763" i="2" s="1"/>
  <c r="A1764" i="2"/>
  <c r="M1764" i="2" s="1"/>
  <c r="O1764" i="2" s="1"/>
  <c r="A1765" i="2"/>
  <c r="M1765" i="2" s="1"/>
  <c r="O1765" i="2" s="1"/>
  <c r="A1766" i="2"/>
  <c r="M1766" i="2" s="1"/>
  <c r="O1766" i="2" s="1"/>
  <c r="A1767" i="2"/>
  <c r="M1767" i="2" s="1"/>
  <c r="O1767" i="2" s="1"/>
  <c r="A1768" i="2"/>
  <c r="M1768" i="2" s="1"/>
  <c r="O1768" i="2" s="1"/>
  <c r="A1769" i="2"/>
  <c r="M1769" i="2" s="1"/>
  <c r="O1769" i="2" s="1"/>
  <c r="A1770" i="2"/>
  <c r="M1770" i="2" s="1"/>
  <c r="O1770" i="2" s="1"/>
  <c r="A1771" i="2"/>
  <c r="M1771" i="2" s="1"/>
  <c r="O1771" i="2" s="1"/>
  <c r="A1772" i="2"/>
  <c r="M1772" i="2" s="1"/>
  <c r="O1772" i="2" s="1"/>
  <c r="A1773" i="2"/>
  <c r="M1773" i="2" s="1"/>
  <c r="O1773" i="2" s="1"/>
  <c r="A1774" i="2"/>
  <c r="M1774" i="2" s="1"/>
  <c r="O1774" i="2" s="1"/>
  <c r="A1775" i="2"/>
  <c r="M1775" i="2" s="1"/>
  <c r="O1775" i="2" s="1"/>
  <c r="A1776" i="2"/>
  <c r="M1776" i="2" s="1"/>
  <c r="O1776" i="2" s="1"/>
  <c r="A1777" i="2"/>
  <c r="M1777" i="2" s="1"/>
  <c r="O1777" i="2" s="1"/>
  <c r="A1778" i="2"/>
  <c r="M1778" i="2" s="1"/>
  <c r="O1778" i="2" s="1"/>
  <c r="A1779" i="2"/>
  <c r="M1779" i="2" s="1"/>
  <c r="O1779" i="2" s="1"/>
  <c r="A1780" i="2"/>
  <c r="M1780" i="2" s="1"/>
  <c r="O1780" i="2" s="1"/>
  <c r="A1781" i="2"/>
  <c r="M1781" i="2" s="1"/>
  <c r="O1781" i="2" s="1"/>
  <c r="A1782" i="2"/>
  <c r="M1782" i="2" s="1"/>
  <c r="O1782" i="2" s="1"/>
  <c r="A1783" i="2"/>
  <c r="M1783" i="2" s="1"/>
  <c r="O1783" i="2" s="1"/>
  <c r="A1784" i="2"/>
  <c r="M1784" i="2" s="1"/>
  <c r="O1784" i="2" s="1"/>
  <c r="A1785" i="2"/>
  <c r="M1785" i="2" s="1"/>
  <c r="O1785" i="2" s="1"/>
  <c r="A1786" i="2"/>
  <c r="M1786" i="2" s="1"/>
  <c r="O1786" i="2" s="1"/>
  <c r="A1787" i="2"/>
  <c r="M1787" i="2" s="1"/>
  <c r="O1787" i="2" s="1"/>
  <c r="A1788" i="2"/>
  <c r="M1788" i="2" s="1"/>
  <c r="O1788" i="2" s="1"/>
  <c r="A1789" i="2"/>
  <c r="M1789" i="2" s="1"/>
  <c r="O1789" i="2" s="1"/>
  <c r="A1790" i="2"/>
  <c r="M1790" i="2" s="1"/>
  <c r="O1790" i="2" s="1"/>
  <c r="A1791" i="2"/>
  <c r="M1791" i="2" s="1"/>
  <c r="O1791" i="2" s="1"/>
  <c r="A1792" i="2"/>
  <c r="M1792" i="2" s="1"/>
  <c r="O1792" i="2" s="1"/>
  <c r="A1793" i="2"/>
  <c r="M1793" i="2" s="1"/>
  <c r="O1793" i="2" s="1"/>
  <c r="A1794" i="2"/>
  <c r="M1794" i="2" s="1"/>
  <c r="O1794" i="2" s="1"/>
  <c r="A1795" i="2"/>
  <c r="M1795" i="2" s="1"/>
  <c r="O1795" i="2" s="1"/>
  <c r="A1796" i="2"/>
  <c r="M1796" i="2" s="1"/>
  <c r="O1796" i="2" s="1"/>
  <c r="A1797" i="2"/>
  <c r="M1797" i="2" s="1"/>
  <c r="O1797" i="2" s="1"/>
  <c r="A1798" i="2"/>
  <c r="M1798" i="2" s="1"/>
  <c r="O1798" i="2" s="1"/>
  <c r="A1799" i="2"/>
  <c r="M1799" i="2" s="1"/>
  <c r="O1799" i="2" s="1"/>
  <c r="A1800" i="2"/>
  <c r="M1800" i="2" s="1"/>
  <c r="O1800" i="2" s="1"/>
  <c r="A1801" i="2"/>
  <c r="M1801" i="2" s="1"/>
  <c r="O1801" i="2" s="1"/>
  <c r="A1802" i="2"/>
  <c r="M1802" i="2" s="1"/>
  <c r="O1802" i="2" s="1"/>
  <c r="A1803" i="2"/>
  <c r="M1803" i="2" s="1"/>
  <c r="O1803" i="2" s="1"/>
  <c r="A1804" i="2"/>
  <c r="M1804" i="2" s="1"/>
  <c r="O1804" i="2" s="1"/>
  <c r="A1805" i="2"/>
  <c r="M1805" i="2" s="1"/>
  <c r="O1805" i="2" s="1"/>
  <c r="A1806" i="2"/>
  <c r="M1806" i="2" s="1"/>
  <c r="O1806" i="2" s="1"/>
  <c r="A1807" i="2"/>
  <c r="M1807" i="2" s="1"/>
  <c r="O1807" i="2" s="1"/>
  <c r="A1808" i="2"/>
  <c r="M1808" i="2" s="1"/>
  <c r="O1808" i="2" s="1"/>
  <c r="A1809" i="2"/>
  <c r="M1809" i="2" s="1"/>
  <c r="O1809" i="2" s="1"/>
  <c r="A1810" i="2"/>
  <c r="M1810" i="2" s="1"/>
  <c r="O1810" i="2" s="1"/>
  <c r="A1811" i="2"/>
  <c r="M1811" i="2" s="1"/>
  <c r="O1811" i="2" s="1"/>
  <c r="A1812" i="2"/>
  <c r="M1812" i="2" s="1"/>
  <c r="O1812" i="2" s="1"/>
  <c r="A1813" i="2"/>
  <c r="M1813" i="2" s="1"/>
  <c r="O1813" i="2" s="1"/>
  <c r="A1814" i="2"/>
  <c r="M1814" i="2" s="1"/>
  <c r="O1814" i="2" s="1"/>
  <c r="A1815" i="2"/>
  <c r="M1815" i="2" s="1"/>
  <c r="O1815" i="2" s="1"/>
  <c r="A1816" i="2"/>
  <c r="M1816" i="2" s="1"/>
  <c r="O1816" i="2" s="1"/>
  <c r="A1817" i="2"/>
  <c r="M1817" i="2" s="1"/>
  <c r="O1817" i="2" s="1"/>
  <c r="A1818" i="2"/>
  <c r="M1818" i="2" s="1"/>
  <c r="O1818" i="2" s="1"/>
  <c r="A1819" i="2"/>
  <c r="M1819" i="2" s="1"/>
  <c r="O1819" i="2" s="1"/>
  <c r="A1820" i="2"/>
  <c r="M1820" i="2" s="1"/>
  <c r="O1820" i="2" s="1"/>
  <c r="A1821" i="2"/>
  <c r="M1821" i="2" s="1"/>
  <c r="O1821" i="2" s="1"/>
  <c r="A1822" i="2"/>
  <c r="M1822" i="2" s="1"/>
  <c r="O1822" i="2" s="1"/>
  <c r="A1823" i="2"/>
  <c r="M1823" i="2" s="1"/>
  <c r="O1823" i="2" s="1"/>
  <c r="A1824" i="2"/>
  <c r="M1824" i="2" s="1"/>
  <c r="O1824" i="2" s="1"/>
  <c r="A1825" i="2"/>
  <c r="M1825" i="2" s="1"/>
  <c r="O1825" i="2" s="1"/>
  <c r="A1826" i="2"/>
  <c r="M1826" i="2" s="1"/>
  <c r="O1826" i="2" s="1"/>
  <c r="A1827" i="2"/>
  <c r="M1827" i="2" s="1"/>
  <c r="O1827" i="2" s="1"/>
  <c r="A1828" i="2"/>
  <c r="M1828" i="2" s="1"/>
  <c r="O1828" i="2" s="1"/>
  <c r="A1829" i="2"/>
  <c r="M1829" i="2" s="1"/>
  <c r="O1829" i="2" s="1"/>
  <c r="A1830" i="2"/>
  <c r="M1830" i="2" s="1"/>
  <c r="O1830" i="2" s="1"/>
  <c r="A1831" i="2"/>
  <c r="M1831" i="2" s="1"/>
  <c r="O1831" i="2" s="1"/>
  <c r="A1832" i="2"/>
  <c r="M1832" i="2" s="1"/>
  <c r="O1832" i="2" s="1"/>
  <c r="A1833" i="2"/>
  <c r="M1833" i="2" s="1"/>
  <c r="O1833" i="2" s="1"/>
  <c r="A1834" i="2"/>
  <c r="M1834" i="2" s="1"/>
  <c r="O1834" i="2" s="1"/>
  <c r="A1835" i="2"/>
  <c r="M1835" i="2" s="1"/>
  <c r="O1835" i="2" s="1"/>
  <c r="A1836" i="2"/>
  <c r="M1836" i="2" s="1"/>
  <c r="O1836" i="2" s="1"/>
  <c r="A1837" i="2"/>
  <c r="M1837" i="2" s="1"/>
  <c r="O1837" i="2" s="1"/>
  <c r="A1838" i="2"/>
  <c r="M1838" i="2" s="1"/>
  <c r="O1838" i="2" s="1"/>
  <c r="A1839" i="2"/>
  <c r="M1839" i="2" s="1"/>
  <c r="O1839" i="2" s="1"/>
  <c r="A1840" i="2"/>
  <c r="M1840" i="2" s="1"/>
  <c r="O1840" i="2" s="1"/>
  <c r="A1841" i="2"/>
  <c r="M1841" i="2" s="1"/>
  <c r="O1841" i="2" s="1"/>
  <c r="A1842" i="2"/>
  <c r="M1842" i="2" s="1"/>
  <c r="O1842" i="2" s="1"/>
  <c r="A1843" i="2"/>
  <c r="M1843" i="2" s="1"/>
  <c r="O1843" i="2" s="1"/>
  <c r="A1844" i="2"/>
  <c r="M1844" i="2" s="1"/>
  <c r="O1844" i="2" s="1"/>
  <c r="A1845" i="2"/>
  <c r="M1845" i="2" s="1"/>
  <c r="O1845" i="2" s="1"/>
  <c r="A1846" i="2"/>
  <c r="M1846" i="2" s="1"/>
  <c r="O1846" i="2" s="1"/>
  <c r="A1847" i="2"/>
  <c r="M1847" i="2" s="1"/>
  <c r="O1847" i="2" s="1"/>
  <c r="A1848" i="2"/>
  <c r="M1848" i="2" s="1"/>
  <c r="O1848" i="2" s="1"/>
  <c r="A1849" i="2"/>
  <c r="M1849" i="2" s="1"/>
  <c r="O1849" i="2" s="1"/>
  <c r="A1850" i="2"/>
  <c r="M1850" i="2" s="1"/>
  <c r="O1850" i="2" s="1"/>
  <c r="A1851" i="2"/>
  <c r="M1851" i="2" s="1"/>
  <c r="O1851" i="2" s="1"/>
  <c r="A1852" i="2"/>
  <c r="M1852" i="2" s="1"/>
  <c r="O1852" i="2" s="1"/>
  <c r="A1853" i="2"/>
  <c r="M1853" i="2" s="1"/>
  <c r="O1853" i="2" s="1"/>
  <c r="A1854" i="2"/>
  <c r="M1854" i="2" s="1"/>
  <c r="O1854" i="2" s="1"/>
  <c r="A1855" i="2"/>
  <c r="M1855" i="2" s="1"/>
  <c r="O1855" i="2" s="1"/>
  <c r="A1856" i="2"/>
  <c r="M1856" i="2" s="1"/>
  <c r="O1856" i="2" s="1"/>
  <c r="A1857" i="2"/>
  <c r="M1857" i="2" s="1"/>
  <c r="O1857" i="2" s="1"/>
  <c r="A1858" i="2"/>
  <c r="M1858" i="2" s="1"/>
  <c r="O1858" i="2" s="1"/>
  <c r="A1859" i="2"/>
  <c r="M1859" i="2" s="1"/>
  <c r="O1859" i="2" s="1"/>
  <c r="A1860" i="2"/>
  <c r="M1860" i="2" s="1"/>
  <c r="O1860" i="2" s="1"/>
  <c r="A1861" i="2"/>
  <c r="M1861" i="2" s="1"/>
  <c r="O1861" i="2" s="1"/>
  <c r="A1862" i="2"/>
  <c r="M1862" i="2" s="1"/>
  <c r="O1862" i="2" s="1"/>
  <c r="A1863" i="2"/>
  <c r="M1863" i="2" s="1"/>
  <c r="O1863" i="2" s="1"/>
  <c r="A1864" i="2"/>
  <c r="M1864" i="2" s="1"/>
  <c r="O1864" i="2" s="1"/>
  <c r="A1865" i="2"/>
  <c r="M1865" i="2" s="1"/>
  <c r="O1865" i="2" s="1"/>
  <c r="A1866" i="2"/>
  <c r="M1866" i="2" s="1"/>
  <c r="O1866" i="2" s="1"/>
  <c r="A1867" i="2"/>
  <c r="M1867" i="2" s="1"/>
  <c r="O1867" i="2" s="1"/>
  <c r="A1868" i="2"/>
  <c r="M1868" i="2" s="1"/>
  <c r="O1868" i="2" s="1"/>
  <c r="A1869" i="2"/>
  <c r="M1869" i="2" s="1"/>
  <c r="O1869" i="2" s="1"/>
  <c r="A1870" i="2"/>
  <c r="M1870" i="2" s="1"/>
  <c r="O1870" i="2" s="1"/>
  <c r="A1871" i="2"/>
  <c r="M1871" i="2" s="1"/>
  <c r="O1871" i="2" s="1"/>
  <c r="A1872" i="2"/>
  <c r="M1872" i="2" s="1"/>
  <c r="O1872" i="2" s="1"/>
  <c r="A1873" i="2"/>
  <c r="M1873" i="2" s="1"/>
  <c r="O1873" i="2" s="1"/>
  <c r="A1874" i="2"/>
  <c r="M1874" i="2" s="1"/>
  <c r="O1874" i="2" s="1"/>
  <c r="A1875" i="2"/>
  <c r="M1875" i="2" s="1"/>
  <c r="O1875" i="2" s="1"/>
  <c r="A1876" i="2"/>
  <c r="M1876" i="2" s="1"/>
  <c r="O1876" i="2" s="1"/>
  <c r="A1877" i="2"/>
  <c r="M1877" i="2" s="1"/>
  <c r="O1877" i="2" s="1"/>
  <c r="A1878" i="2"/>
  <c r="M1878" i="2" s="1"/>
  <c r="O1878" i="2" s="1"/>
  <c r="A1879" i="2"/>
  <c r="M1879" i="2" s="1"/>
  <c r="O1879" i="2" s="1"/>
  <c r="A1880" i="2"/>
  <c r="M1880" i="2" s="1"/>
  <c r="O1880" i="2" s="1"/>
  <c r="A1881" i="2"/>
  <c r="M1881" i="2" s="1"/>
  <c r="O1881" i="2" s="1"/>
  <c r="A1882" i="2"/>
  <c r="M1882" i="2" s="1"/>
  <c r="O1882" i="2" s="1"/>
  <c r="A1883" i="2"/>
  <c r="M1883" i="2" s="1"/>
  <c r="O1883" i="2" s="1"/>
  <c r="A1884" i="2"/>
  <c r="M1884" i="2" s="1"/>
  <c r="O1884" i="2" s="1"/>
  <c r="A1885" i="2"/>
  <c r="M1885" i="2" s="1"/>
  <c r="O1885" i="2" s="1"/>
  <c r="A1886" i="2"/>
  <c r="M1886" i="2" s="1"/>
  <c r="O1886" i="2" s="1"/>
  <c r="A1887" i="2"/>
  <c r="M1887" i="2" s="1"/>
  <c r="O1887" i="2" s="1"/>
  <c r="A1888" i="2"/>
  <c r="M1888" i="2" s="1"/>
  <c r="O1888" i="2" s="1"/>
  <c r="A1889" i="2"/>
  <c r="M1889" i="2" s="1"/>
  <c r="O1889" i="2" s="1"/>
  <c r="A1890" i="2"/>
  <c r="M1890" i="2" s="1"/>
  <c r="O1890" i="2" s="1"/>
  <c r="A1891" i="2"/>
  <c r="M1891" i="2" s="1"/>
  <c r="O1891" i="2" s="1"/>
  <c r="A1892" i="2"/>
  <c r="M1892" i="2" s="1"/>
  <c r="O1892" i="2" s="1"/>
  <c r="A1893" i="2"/>
  <c r="M1893" i="2" s="1"/>
  <c r="O1893" i="2" s="1"/>
  <c r="A1894" i="2"/>
  <c r="M1894" i="2" s="1"/>
  <c r="O1894" i="2" s="1"/>
  <c r="A1895" i="2"/>
  <c r="M1895" i="2" s="1"/>
  <c r="O1895" i="2" s="1"/>
  <c r="A1896" i="2"/>
  <c r="M1896" i="2" s="1"/>
  <c r="O1896" i="2" s="1"/>
  <c r="A1897" i="2"/>
  <c r="M1897" i="2" s="1"/>
  <c r="O1897" i="2" s="1"/>
  <c r="A1898" i="2"/>
  <c r="M1898" i="2" s="1"/>
  <c r="O1898" i="2" s="1"/>
  <c r="A1899" i="2"/>
  <c r="M1899" i="2" s="1"/>
  <c r="O1899" i="2" s="1"/>
  <c r="A1900" i="2"/>
  <c r="M1900" i="2" s="1"/>
  <c r="O1900" i="2" s="1"/>
  <c r="A1901" i="2"/>
  <c r="M1901" i="2" s="1"/>
  <c r="O1901" i="2" s="1"/>
  <c r="A1902" i="2"/>
  <c r="M1902" i="2" s="1"/>
  <c r="O1902" i="2" s="1"/>
  <c r="A1903" i="2"/>
  <c r="M1903" i="2" s="1"/>
  <c r="O1903" i="2" s="1"/>
  <c r="A1904" i="2"/>
  <c r="M1904" i="2" s="1"/>
  <c r="O1904" i="2" s="1"/>
  <c r="A1905" i="2"/>
  <c r="M1905" i="2" s="1"/>
  <c r="O1905" i="2" s="1"/>
  <c r="A1906" i="2"/>
  <c r="M1906" i="2" s="1"/>
  <c r="O1906" i="2" s="1"/>
  <c r="A1907" i="2"/>
  <c r="M1907" i="2" s="1"/>
  <c r="O1907" i="2" s="1"/>
  <c r="A1908" i="2"/>
  <c r="M1908" i="2" s="1"/>
  <c r="O1908" i="2" s="1"/>
  <c r="A1909" i="2"/>
  <c r="M1909" i="2" s="1"/>
  <c r="O1909" i="2" s="1"/>
  <c r="A1910" i="2"/>
  <c r="M1910" i="2" s="1"/>
  <c r="O1910" i="2" s="1"/>
  <c r="A1911" i="2"/>
  <c r="M1911" i="2" s="1"/>
  <c r="O1911" i="2" s="1"/>
  <c r="A1912" i="2"/>
  <c r="M1912" i="2" s="1"/>
  <c r="O1912" i="2" s="1"/>
  <c r="A1913" i="2"/>
  <c r="M1913" i="2" s="1"/>
  <c r="O1913" i="2" s="1"/>
  <c r="A1914" i="2"/>
  <c r="M1914" i="2" s="1"/>
  <c r="O1914" i="2" s="1"/>
  <c r="A1915" i="2"/>
  <c r="M1915" i="2" s="1"/>
  <c r="O1915" i="2" s="1"/>
  <c r="A1916" i="2"/>
  <c r="M1916" i="2" s="1"/>
  <c r="O1916" i="2" s="1"/>
  <c r="A1917" i="2"/>
  <c r="M1917" i="2" s="1"/>
  <c r="O1917" i="2" s="1"/>
  <c r="A1918" i="2"/>
  <c r="M1918" i="2" s="1"/>
  <c r="O1918" i="2" s="1"/>
  <c r="A1919" i="2"/>
  <c r="M1919" i="2" s="1"/>
  <c r="O1919" i="2" s="1"/>
  <c r="A1920" i="2"/>
  <c r="M1920" i="2" s="1"/>
  <c r="O1920" i="2" s="1"/>
  <c r="A1921" i="2"/>
  <c r="M1921" i="2" s="1"/>
  <c r="O1921" i="2" s="1"/>
  <c r="A1922" i="2"/>
  <c r="M1922" i="2" s="1"/>
  <c r="O1922" i="2" s="1"/>
  <c r="A1923" i="2"/>
  <c r="M1923" i="2" s="1"/>
  <c r="O1923" i="2" s="1"/>
  <c r="A1924" i="2"/>
  <c r="M1924" i="2" s="1"/>
  <c r="O1924" i="2" s="1"/>
  <c r="A1925" i="2"/>
  <c r="M1925" i="2" s="1"/>
  <c r="O1925" i="2" s="1"/>
  <c r="A1926" i="2"/>
  <c r="M1926" i="2" s="1"/>
  <c r="O1926" i="2" s="1"/>
  <c r="A1927" i="2"/>
  <c r="M1927" i="2" s="1"/>
  <c r="O1927" i="2" s="1"/>
  <c r="A1928" i="2"/>
  <c r="M1928" i="2" s="1"/>
  <c r="O1928" i="2" s="1"/>
  <c r="A1929" i="2"/>
  <c r="M1929" i="2" s="1"/>
  <c r="O1929" i="2" s="1"/>
  <c r="A1930" i="2"/>
  <c r="M1930" i="2" s="1"/>
  <c r="O1930" i="2" s="1"/>
  <c r="A1931" i="2"/>
  <c r="M1931" i="2" s="1"/>
  <c r="O1931" i="2" s="1"/>
  <c r="A1932" i="2"/>
  <c r="M1932" i="2" s="1"/>
  <c r="O1932" i="2" s="1"/>
  <c r="A1933" i="2"/>
  <c r="M1933" i="2" s="1"/>
  <c r="O1933" i="2" s="1"/>
  <c r="A1934" i="2"/>
  <c r="M1934" i="2" s="1"/>
  <c r="O1934" i="2" s="1"/>
  <c r="A1935" i="2"/>
  <c r="M1935" i="2" s="1"/>
  <c r="O1935" i="2" s="1"/>
  <c r="A1936" i="2"/>
  <c r="M1936" i="2" s="1"/>
  <c r="O1936" i="2" s="1"/>
  <c r="A1937" i="2"/>
  <c r="M1937" i="2" s="1"/>
  <c r="O1937" i="2" s="1"/>
  <c r="A1938" i="2"/>
  <c r="M1938" i="2" s="1"/>
  <c r="O1938" i="2" s="1"/>
  <c r="A1939" i="2"/>
  <c r="M1939" i="2" s="1"/>
  <c r="O1939" i="2" s="1"/>
  <c r="A1940" i="2"/>
  <c r="M1940" i="2" s="1"/>
  <c r="O1940" i="2" s="1"/>
  <c r="A1941" i="2"/>
  <c r="M1941" i="2" s="1"/>
  <c r="O1941" i="2" s="1"/>
  <c r="A1942" i="2"/>
  <c r="M1942" i="2" s="1"/>
  <c r="O1942" i="2" s="1"/>
  <c r="A1943" i="2"/>
  <c r="M1943" i="2" s="1"/>
  <c r="O1943" i="2" s="1"/>
  <c r="A1944" i="2"/>
  <c r="M1944" i="2" s="1"/>
  <c r="O1944" i="2" s="1"/>
  <c r="A1945" i="2"/>
  <c r="M1945" i="2" s="1"/>
  <c r="O1945" i="2" s="1"/>
  <c r="A1946" i="2"/>
  <c r="M1946" i="2" s="1"/>
  <c r="O1946" i="2" s="1"/>
  <c r="A1947" i="2"/>
  <c r="M1947" i="2" s="1"/>
  <c r="O1947" i="2" s="1"/>
  <c r="A1948" i="2"/>
  <c r="M1948" i="2" s="1"/>
  <c r="O1948" i="2" s="1"/>
  <c r="A1949" i="2"/>
  <c r="M1949" i="2" s="1"/>
  <c r="O1949" i="2" s="1"/>
  <c r="A1950" i="2"/>
  <c r="M1950" i="2" s="1"/>
  <c r="O1950" i="2" s="1"/>
  <c r="A1951" i="2"/>
  <c r="M1951" i="2" s="1"/>
  <c r="O1951" i="2" s="1"/>
  <c r="A1952" i="2"/>
  <c r="M1952" i="2" s="1"/>
  <c r="O1952" i="2" s="1"/>
  <c r="A1953" i="2"/>
  <c r="M1953" i="2" s="1"/>
  <c r="O1953" i="2" s="1"/>
  <c r="A1954" i="2"/>
  <c r="M1954" i="2" s="1"/>
  <c r="O1954" i="2" s="1"/>
  <c r="A1955" i="2"/>
  <c r="M1955" i="2" s="1"/>
  <c r="O1955" i="2" s="1"/>
  <c r="A1956" i="2"/>
  <c r="M1956" i="2" s="1"/>
  <c r="O1956" i="2" s="1"/>
  <c r="A1957" i="2"/>
  <c r="M1957" i="2" s="1"/>
  <c r="O1957" i="2" s="1"/>
  <c r="A1958" i="2"/>
  <c r="M1958" i="2" s="1"/>
  <c r="O1958" i="2" s="1"/>
  <c r="A1959" i="2"/>
  <c r="M1959" i="2" s="1"/>
  <c r="O1959" i="2" s="1"/>
  <c r="A1960" i="2"/>
  <c r="M1960" i="2" s="1"/>
  <c r="O1960" i="2" s="1"/>
  <c r="A1961" i="2"/>
  <c r="M1961" i="2" s="1"/>
  <c r="O1961" i="2" s="1"/>
  <c r="A1962" i="2"/>
  <c r="M1962" i="2" s="1"/>
  <c r="O1962" i="2" s="1"/>
  <c r="A1963" i="2"/>
  <c r="M1963" i="2" s="1"/>
  <c r="O1963" i="2" s="1"/>
  <c r="A1964" i="2"/>
  <c r="M1964" i="2" s="1"/>
  <c r="O1964" i="2" s="1"/>
  <c r="A1965" i="2"/>
  <c r="M1965" i="2" s="1"/>
  <c r="O1965" i="2" s="1"/>
  <c r="A1966" i="2"/>
  <c r="M1966" i="2" s="1"/>
  <c r="O1966" i="2" s="1"/>
  <c r="A1967" i="2"/>
  <c r="M1967" i="2" s="1"/>
  <c r="O1967" i="2" s="1"/>
  <c r="A1968" i="2"/>
  <c r="M1968" i="2" s="1"/>
  <c r="O1968" i="2" s="1"/>
  <c r="A1969" i="2"/>
  <c r="M1969" i="2" s="1"/>
  <c r="O1969" i="2" s="1"/>
  <c r="A1970" i="2"/>
  <c r="M1970" i="2" s="1"/>
  <c r="O1970" i="2" s="1"/>
  <c r="A1971" i="2"/>
  <c r="M1971" i="2" s="1"/>
  <c r="O1971" i="2" s="1"/>
  <c r="A1972" i="2"/>
  <c r="M1972" i="2" s="1"/>
  <c r="O1972" i="2" s="1"/>
  <c r="A1973" i="2"/>
  <c r="M1973" i="2" s="1"/>
  <c r="O1973" i="2" s="1"/>
  <c r="A1974" i="2"/>
  <c r="M1974" i="2" s="1"/>
  <c r="O1974" i="2" s="1"/>
  <c r="A1975" i="2"/>
  <c r="M1975" i="2" s="1"/>
  <c r="O1975" i="2" s="1"/>
  <c r="A1976" i="2"/>
  <c r="M1976" i="2" s="1"/>
  <c r="O1976" i="2" s="1"/>
  <c r="A1977" i="2"/>
  <c r="M1977" i="2" s="1"/>
  <c r="O1977" i="2" s="1"/>
  <c r="A1978" i="2"/>
  <c r="M1978" i="2" s="1"/>
  <c r="O1978" i="2" s="1"/>
  <c r="A1979" i="2"/>
  <c r="M1979" i="2" s="1"/>
  <c r="O1979" i="2" s="1"/>
  <c r="A1980" i="2"/>
  <c r="M1980" i="2" s="1"/>
  <c r="O1980" i="2" s="1"/>
  <c r="A1981" i="2"/>
  <c r="M1981" i="2" s="1"/>
  <c r="O1981" i="2" s="1"/>
  <c r="A1982" i="2"/>
  <c r="M1982" i="2" s="1"/>
  <c r="O1982" i="2" s="1"/>
  <c r="A1983" i="2"/>
  <c r="M1983" i="2" s="1"/>
  <c r="O1983" i="2" s="1"/>
  <c r="A1984" i="2"/>
  <c r="M1984" i="2" s="1"/>
  <c r="O1984" i="2" s="1"/>
  <c r="A1985" i="2"/>
  <c r="M1985" i="2" s="1"/>
  <c r="O1985" i="2" s="1"/>
  <c r="A1986" i="2"/>
  <c r="M1986" i="2" s="1"/>
  <c r="O1986" i="2" s="1"/>
  <c r="A1987" i="2"/>
  <c r="M1987" i="2" s="1"/>
  <c r="O1987" i="2" s="1"/>
  <c r="A1988" i="2"/>
  <c r="M1988" i="2" s="1"/>
  <c r="O1988" i="2" s="1"/>
  <c r="A1989" i="2"/>
  <c r="M1989" i="2" s="1"/>
  <c r="O1989" i="2" s="1"/>
  <c r="A1990" i="2"/>
  <c r="M1990" i="2" s="1"/>
  <c r="O1990" i="2" s="1"/>
  <c r="A1991" i="2"/>
  <c r="M1991" i="2" s="1"/>
  <c r="O1991" i="2" s="1"/>
  <c r="A1992" i="2"/>
  <c r="M1992" i="2" s="1"/>
  <c r="O1992" i="2" s="1"/>
  <c r="A1993" i="2"/>
  <c r="M1993" i="2" s="1"/>
  <c r="O1993" i="2" s="1"/>
  <c r="A1994" i="2"/>
  <c r="M1994" i="2" s="1"/>
  <c r="O1994" i="2" s="1"/>
  <c r="A1995" i="2"/>
  <c r="M1995" i="2" s="1"/>
  <c r="O1995" i="2" s="1"/>
  <c r="A1996" i="2"/>
  <c r="M1996" i="2" s="1"/>
  <c r="O1996" i="2" s="1"/>
  <c r="A1997" i="2"/>
  <c r="M1997" i="2" s="1"/>
  <c r="O1997" i="2" s="1"/>
  <c r="A1998" i="2"/>
  <c r="M1998" i="2" s="1"/>
  <c r="O1998" i="2" s="1"/>
  <c r="A1999" i="2"/>
  <c r="M1999" i="2" s="1"/>
  <c r="O1999" i="2" s="1"/>
  <c r="A2000" i="2"/>
  <c r="M2000" i="2" s="1"/>
  <c r="O2000" i="2" s="1"/>
  <c r="A2001" i="2"/>
  <c r="M2001" i="2" s="1"/>
  <c r="O2001" i="2" s="1"/>
  <c r="A2002" i="2"/>
  <c r="M2002" i="2" s="1"/>
  <c r="O2002" i="2" s="1"/>
  <c r="A2003" i="2"/>
  <c r="M2003" i="2" s="1"/>
  <c r="O2003" i="2" s="1"/>
  <c r="A2004" i="2"/>
  <c r="M2004" i="2" s="1"/>
  <c r="O2004" i="2" s="1"/>
  <c r="A2005" i="2"/>
  <c r="M2005" i="2" s="1"/>
  <c r="O2005" i="2" s="1"/>
  <c r="A2006" i="2"/>
  <c r="M2006" i="2" s="1"/>
  <c r="O2006" i="2" s="1"/>
  <c r="A2007" i="2"/>
  <c r="M2007" i="2" s="1"/>
  <c r="O2007" i="2" s="1"/>
  <c r="A2008" i="2"/>
  <c r="M2008" i="2" s="1"/>
  <c r="O2008" i="2" s="1"/>
  <c r="A2009" i="2"/>
  <c r="M2009" i="2" s="1"/>
  <c r="O2009" i="2" s="1"/>
  <c r="A2010" i="2"/>
  <c r="M2010" i="2" s="1"/>
  <c r="O2010" i="2" s="1"/>
  <c r="A2011" i="2"/>
  <c r="M2011" i="2" s="1"/>
  <c r="O2011" i="2" s="1"/>
  <c r="A2012" i="2"/>
  <c r="M2012" i="2" s="1"/>
  <c r="O2012" i="2" s="1"/>
  <c r="A2013" i="2"/>
  <c r="M2013" i="2" s="1"/>
  <c r="O2013" i="2" s="1"/>
  <c r="A2014" i="2"/>
  <c r="M2014" i="2" s="1"/>
  <c r="O2014" i="2" s="1"/>
  <c r="A2015" i="2"/>
  <c r="M2015" i="2" s="1"/>
  <c r="O2015" i="2" s="1"/>
  <c r="A2016" i="2"/>
  <c r="M2016" i="2" s="1"/>
  <c r="O2016" i="2" s="1"/>
  <c r="A2017" i="2"/>
  <c r="M2017" i="2" s="1"/>
  <c r="O2017" i="2" s="1"/>
  <c r="A2018" i="2"/>
  <c r="M2018" i="2" s="1"/>
  <c r="O2018" i="2" s="1"/>
  <c r="A2019" i="2"/>
  <c r="M2019" i="2" s="1"/>
  <c r="O2019" i="2" s="1"/>
  <c r="A2020" i="2"/>
  <c r="M2020" i="2" s="1"/>
  <c r="O2020" i="2" s="1"/>
  <c r="A2021" i="2"/>
  <c r="M2021" i="2" s="1"/>
  <c r="O2021" i="2" s="1"/>
  <c r="A2022" i="2"/>
  <c r="M2022" i="2" s="1"/>
  <c r="O2022" i="2" s="1"/>
  <c r="A2023" i="2"/>
  <c r="M2023" i="2" s="1"/>
  <c r="O2023" i="2" s="1"/>
  <c r="A2024" i="2"/>
  <c r="M2024" i="2" s="1"/>
  <c r="O2024" i="2" s="1"/>
  <c r="A2025" i="2"/>
  <c r="M2025" i="2" s="1"/>
  <c r="O2025" i="2" s="1"/>
  <c r="A2026" i="2"/>
  <c r="M2026" i="2" s="1"/>
  <c r="O2026" i="2" s="1"/>
  <c r="A2027" i="2"/>
  <c r="M2027" i="2" s="1"/>
  <c r="O2027" i="2" s="1"/>
  <c r="A2028" i="2"/>
  <c r="M2028" i="2" s="1"/>
  <c r="O2028" i="2" s="1"/>
  <c r="A2029" i="2"/>
  <c r="M2029" i="2" s="1"/>
  <c r="O2029" i="2" s="1"/>
  <c r="A2030" i="2"/>
  <c r="M2030" i="2" s="1"/>
  <c r="O2030" i="2" s="1"/>
  <c r="A2031" i="2"/>
  <c r="M2031" i="2" s="1"/>
  <c r="O2031" i="2" s="1"/>
  <c r="A2032" i="2"/>
  <c r="M2032" i="2" s="1"/>
  <c r="O2032" i="2" s="1"/>
  <c r="A2033" i="2"/>
  <c r="M2033" i="2" s="1"/>
  <c r="O2033" i="2" s="1"/>
  <c r="A2034" i="2"/>
  <c r="M2034" i="2" s="1"/>
  <c r="O2034" i="2" s="1"/>
  <c r="A2035" i="2"/>
  <c r="M2035" i="2" s="1"/>
  <c r="O2035" i="2" s="1"/>
  <c r="A2036" i="2"/>
  <c r="M2036" i="2" s="1"/>
  <c r="O2036" i="2" s="1"/>
  <c r="A2037" i="2"/>
  <c r="M2037" i="2" s="1"/>
  <c r="O2037" i="2" s="1"/>
  <c r="A2038" i="2"/>
  <c r="M2038" i="2" s="1"/>
  <c r="O2038" i="2" s="1"/>
  <c r="A2039" i="2"/>
  <c r="M2039" i="2" s="1"/>
  <c r="O2039" i="2" s="1"/>
  <c r="A2040" i="2"/>
  <c r="M2040" i="2" s="1"/>
  <c r="O2040" i="2" s="1"/>
  <c r="A2041" i="2"/>
  <c r="M2041" i="2" s="1"/>
  <c r="O2041" i="2" s="1"/>
  <c r="A2042" i="2"/>
  <c r="M2042" i="2" s="1"/>
  <c r="O2042" i="2" s="1"/>
  <c r="A2043" i="2"/>
  <c r="M2043" i="2" s="1"/>
  <c r="O2043" i="2" s="1"/>
  <c r="A2044" i="2"/>
  <c r="M2044" i="2" s="1"/>
  <c r="O2044" i="2" s="1"/>
  <c r="A2045" i="2"/>
  <c r="M2045" i="2" s="1"/>
  <c r="O2045" i="2" s="1"/>
  <c r="A2046" i="2"/>
  <c r="M2046" i="2" s="1"/>
  <c r="O2046" i="2" s="1"/>
  <c r="A2047" i="2"/>
  <c r="M2047" i="2" s="1"/>
  <c r="O2047" i="2" s="1"/>
  <c r="A2048" i="2"/>
  <c r="M2048" i="2" s="1"/>
  <c r="O2048" i="2" s="1"/>
  <c r="A2049" i="2"/>
  <c r="M2049" i="2" s="1"/>
  <c r="O2049" i="2" s="1"/>
  <c r="A2050" i="2"/>
  <c r="M2050" i="2" s="1"/>
  <c r="O2050" i="2" s="1"/>
  <c r="A2051" i="2"/>
  <c r="M2051" i="2" s="1"/>
  <c r="O2051" i="2" s="1"/>
  <c r="A2052" i="2"/>
  <c r="M2052" i="2" s="1"/>
  <c r="O2052" i="2" s="1"/>
  <c r="A2053" i="2"/>
  <c r="M2053" i="2" s="1"/>
  <c r="O2053" i="2" s="1"/>
  <c r="A2054" i="2"/>
  <c r="M2054" i="2" s="1"/>
  <c r="O2054" i="2" s="1"/>
  <c r="A2055" i="2"/>
  <c r="M2055" i="2" s="1"/>
  <c r="O2055" i="2" s="1"/>
  <c r="A2056" i="2"/>
  <c r="M2056" i="2" s="1"/>
  <c r="O2056" i="2" s="1"/>
  <c r="A2057" i="2"/>
  <c r="M2057" i="2" s="1"/>
  <c r="O2057" i="2" s="1"/>
  <c r="A2058" i="2"/>
  <c r="M2058" i="2" s="1"/>
  <c r="O2058" i="2" s="1"/>
  <c r="A2059" i="2"/>
  <c r="M2059" i="2" s="1"/>
  <c r="O2059" i="2" s="1"/>
  <c r="A2060" i="2"/>
  <c r="M2060" i="2" s="1"/>
  <c r="O2060" i="2" s="1"/>
  <c r="A2061" i="2"/>
  <c r="M2061" i="2" s="1"/>
  <c r="O2061" i="2" s="1"/>
  <c r="A2062" i="2"/>
  <c r="M2062" i="2" s="1"/>
  <c r="O2062" i="2" s="1"/>
  <c r="A2063" i="2"/>
  <c r="M2063" i="2" s="1"/>
  <c r="O2063" i="2" s="1"/>
  <c r="A2064" i="2"/>
  <c r="M2064" i="2" s="1"/>
  <c r="O2064" i="2" s="1"/>
  <c r="A2065" i="2"/>
  <c r="M2065" i="2" s="1"/>
  <c r="O2065" i="2" s="1"/>
  <c r="A2066" i="2"/>
  <c r="M2066" i="2" s="1"/>
  <c r="O2066" i="2" s="1"/>
  <c r="A2067" i="2"/>
  <c r="M2067" i="2" s="1"/>
  <c r="O2067" i="2" s="1"/>
  <c r="A2068" i="2"/>
  <c r="M2068" i="2" s="1"/>
  <c r="O2068" i="2" s="1"/>
  <c r="A2069" i="2"/>
  <c r="M2069" i="2" s="1"/>
  <c r="O2069" i="2" s="1"/>
  <c r="A2070" i="2"/>
  <c r="M2070" i="2" s="1"/>
  <c r="O2070" i="2" s="1"/>
  <c r="A2071" i="2"/>
  <c r="M2071" i="2" s="1"/>
  <c r="O2071" i="2" s="1"/>
  <c r="A2072" i="2"/>
  <c r="M2072" i="2" s="1"/>
  <c r="O2072" i="2" s="1"/>
  <c r="A2073" i="2"/>
  <c r="M2073" i="2" s="1"/>
  <c r="O2073" i="2" s="1"/>
  <c r="A2074" i="2"/>
  <c r="M2074" i="2" s="1"/>
  <c r="O2074" i="2" s="1"/>
  <c r="A2075" i="2"/>
  <c r="M2075" i="2" s="1"/>
  <c r="O2075" i="2" s="1"/>
  <c r="A2076" i="2"/>
  <c r="M2076" i="2" s="1"/>
  <c r="O2076" i="2" s="1"/>
  <c r="A2077" i="2"/>
  <c r="M2077" i="2" s="1"/>
  <c r="O2077" i="2" s="1"/>
  <c r="A2078" i="2"/>
  <c r="M2078" i="2" s="1"/>
  <c r="O2078" i="2" s="1"/>
  <c r="A2079" i="2"/>
  <c r="M2079" i="2" s="1"/>
  <c r="O2079" i="2" s="1"/>
  <c r="A2080" i="2"/>
  <c r="M2080" i="2" s="1"/>
  <c r="O2080" i="2" s="1"/>
  <c r="A2081" i="2"/>
  <c r="M2081" i="2" s="1"/>
  <c r="O2081" i="2" s="1"/>
  <c r="A2082" i="2"/>
  <c r="M2082" i="2" s="1"/>
  <c r="O2082" i="2" s="1"/>
  <c r="A2083" i="2"/>
  <c r="M2083" i="2" s="1"/>
  <c r="O2083" i="2" s="1"/>
  <c r="A2084" i="2"/>
  <c r="M2084" i="2" s="1"/>
  <c r="O2084" i="2" s="1"/>
  <c r="A2085" i="2"/>
  <c r="M2085" i="2" s="1"/>
  <c r="O2085" i="2" s="1"/>
  <c r="A2086" i="2"/>
  <c r="M2086" i="2" s="1"/>
  <c r="O2086" i="2" s="1"/>
  <c r="A2087" i="2"/>
  <c r="M2087" i="2" s="1"/>
  <c r="O2087" i="2" s="1"/>
  <c r="A2088" i="2"/>
  <c r="M2088" i="2" s="1"/>
  <c r="O2088" i="2" s="1"/>
  <c r="A2089" i="2"/>
  <c r="M2089" i="2" s="1"/>
  <c r="O2089" i="2" s="1"/>
  <c r="A2090" i="2"/>
  <c r="M2090" i="2" s="1"/>
  <c r="O2090" i="2" s="1"/>
  <c r="A2091" i="2"/>
  <c r="M2091" i="2" s="1"/>
  <c r="O2091" i="2" s="1"/>
  <c r="A2092" i="2"/>
  <c r="M2092" i="2" s="1"/>
  <c r="O2092" i="2" s="1"/>
  <c r="A2093" i="2"/>
  <c r="M2093" i="2" s="1"/>
  <c r="O2093" i="2" s="1"/>
  <c r="A2094" i="2"/>
  <c r="M2094" i="2" s="1"/>
  <c r="O2094" i="2" s="1"/>
  <c r="A2095" i="2"/>
  <c r="M2095" i="2" s="1"/>
  <c r="O2095" i="2" s="1"/>
  <c r="A2096" i="2"/>
  <c r="M2096" i="2" s="1"/>
  <c r="O2096" i="2" s="1"/>
  <c r="A2097" i="2"/>
  <c r="M2097" i="2" s="1"/>
  <c r="O2097" i="2" s="1"/>
  <c r="A2098" i="2"/>
  <c r="M2098" i="2" s="1"/>
  <c r="O2098" i="2" s="1"/>
  <c r="A2099" i="2"/>
  <c r="M2099" i="2" s="1"/>
  <c r="O2099" i="2" s="1"/>
  <c r="A2100" i="2"/>
  <c r="M2100" i="2" s="1"/>
  <c r="O2100" i="2" s="1"/>
  <c r="A2101" i="2"/>
  <c r="M2101" i="2" s="1"/>
  <c r="O2101" i="2" s="1"/>
  <c r="A2102" i="2"/>
  <c r="M2102" i="2" s="1"/>
  <c r="O2102" i="2" s="1"/>
  <c r="A2103" i="2"/>
  <c r="M2103" i="2" s="1"/>
  <c r="O2103" i="2" s="1"/>
  <c r="A2104" i="2"/>
  <c r="M2104" i="2" s="1"/>
  <c r="O2104" i="2" s="1"/>
  <c r="A2105" i="2"/>
  <c r="M2105" i="2" s="1"/>
  <c r="O2105" i="2" s="1"/>
  <c r="A2106" i="2"/>
  <c r="M2106" i="2" s="1"/>
  <c r="O2106" i="2" s="1"/>
  <c r="A2107" i="2"/>
  <c r="M2107" i="2" s="1"/>
  <c r="O2107" i="2" s="1"/>
  <c r="A2108" i="2"/>
  <c r="M2108" i="2" s="1"/>
  <c r="O2108" i="2" s="1"/>
  <c r="A2109" i="2"/>
  <c r="M2109" i="2" s="1"/>
  <c r="O2109" i="2" s="1"/>
  <c r="A2110" i="2"/>
  <c r="M2110" i="2" s="1"/>
  <c r="O2110" i="2" s="1"/>
  <c r="A2111" i="2"/>
  <c r="M2111" i="2" s="1"/>
  <c r="O2111" i="2" s="1"/>
  <c r="A2112" i="2"/>
  <c r="M2112" i="2" s="1"/>
  <c r="O2112" i="2" s="1"/>
  <c r="A2113" i="2"/>
  <c r="M2113" i="2" s="1"/>
  <c r="O2113" i="2" s="1"/>
  <c r="A2114" i="2"/>
  <c r="M2114" i="2" s="1"/>
  <c r="O2114" i="2" s="1"/>
  <c r="A2115" i="2"/>
  <c r="M2115" i="2" s="1"/>
  <c r="O2115" i="2" s="1"/>
  <c r="A2116" i="2"/>
  <c r="M2116" i="2" s="1"/>
  <c r="O2116" i="2" s="1"/>
  <c r="A2117" i="2"/>
  <c r="M2117" i="2" s="1"/>
  <c r="O2117" i="2" s="1"/>
  <c r="A2118" i="2"/>
  <c r="M2118" i="2" s="1"/>
  <c r="O2118" i="2" s="1"/>
  <c r="A2119" i="2"/>
  <c r="M2119" i="2" s="1"/>
  <c r="O2119" i="2" s="1"/>
  <c r="A2120" i="2"/>
  <c r="M2120" i="2" s="1"/>
  <c r="O2120" i="2" s="1"/>
  <c r="A2121" i="2"/>
  <c r="M2121" i="2" s="1"/>
  <c r="O2121" i="2" s="1"/>
  <c r="A2122" i="2"/>
  <c r="M2122" i="2" s="1"/>
  <c r="O2122" i="2" s="1"/>
  <c r="A2123" i="2"/>
  <c r="M2123" i="2" s="1"/>
  <c r="O2123" i="2" s="1"/>
  <c r="A2124" i="2"/>
  <c r="M2124" i="2" s="1"/>
  <c r="O2124" i="2" s="1"/>
  <c r="A2125" i="2"/>
  <c r="M2125" i="2" s="1"/>
  <c r="O2125" i="2" s="1"/>
  <c r="A2126" i="2"/>
  <c r="M2126" i="2" s="1"/>
  <c r="O2126" i="2" s="1"/>
  <c r="A2127" i="2"/>
  <c r="M2127" i="2" s="1"/>
  <c r="O2127" i="2" s="1"/>
  <c r="A2128" i="2"/>
  <c r="M2128" i="2" s="1"/>
  <c r="O2128" i="2" s="1"/>
  <c r="A2129" i="2"/>
  <c r="M2129" i="2" s="1"/>
  <c r="O2129" i="2" s="1"/>
  <c r="A2130" i="2"/>
  <c r="M2130" i="2" s="1"/>
  <c r="O2130" i="2" s="1"/>
  <c r="A2131" i="2"/>
  <c r="M2131" i="2" s="1"/>
  <c r="O2131" i="2" s="1"/>
  <c r="A2132" i="2"/>
  <c r="M2132" i="2" s="1"/>
  <c r="O2132" i="2" s="1"/>
  <c r="A2133" i="2"/>
  <c r="M2133" i="2" s="1"/>
  <c r="O2133" i="2" s="1"/>
  <c r="A2134" i="2"/>
  <c r="M2134" i="2" s="1"/>
  <c r="O2134" i="2" s="1"/>
  <c r="A2135" i="2"/>
  <c r="M2135" i="2" s="1"/>
  <c r="O2135" i="2" s="1"/>
  <c r="A2136" i="2"/>
  <c r="M2136" i="2" s="1"/>
  <c r="O2136" i="2" s="1"/>
  <c r="A2137" i="2"/>
  <c r="M2137" i="2" s="1"/>
  <c r="O2137" i="2" s="1"/>
  <c r="A2138" i="2"/>
  <c r="M2138" i="2" s="1"/>
  <c r="O2138" i="2" s="1"/>
  <c r="A2139" i="2"/>
  <c r="M2139" i="2" s="1"/>
  <c r="O2139" i="2" s="1"/>
  <c r="A2140" i="2"/>
  <c r="M2140" i="2" s="1"/>
  <c r="O2140" i="2" s="1"/>
  <c r="A2141" i="2"/>
  <c r="M2141" i="2" s="1"/>
  <c r="O2141" i="2" s="1"/>
  <c r="A2142" i="2"/>
  <c r="M2142" i="2" s="1"/>
  <c r="O2142" i="2" s="1"/>
  <c r="A2143" i="2"/>
  <c r="M2143" i="2" s="1"/>
  <c r="O2143" i="2" s="1"/>
  <c r="A2144" i="2"/>
  <c r="M2144" i="2" s="1"/>
  <c r="O2144" i="2" s="1"/>
  <c r="A2145" i="2"/>
  <c r="M2145" i="2" s="1"/>
  <c r="O2145" i="2" s="1"/>
  <c r="A2146" i="2"/>
  <c r="M2146" i="2" s="1"/>
  <c r="O2146" i="2" s="1"/>
  <c r="A2147" i="2"/>
  <c r="M2147" i="2" s="1"/>
  <c r="O2147" i="2" s="1"/>
  <c r="A2148" i="2"/>
  <c r="M2148" i="2" s="1"/>
  <c r="O2148" i="2" s="1"/>
  <c r="A2149" i="2"/>
  <c r="M2149" i="2" s="1"/>
  <c r="O2149" i="2" s="1"/>
  <c r="A2150" i="2"/>
  <c r="M2150" i="2" s="1"/>
  <c r="O2150" i="2" s="1"/>
  <c r="A2151" i="2"/>
  <c r="M2151" i="2" s="1"/>
  <c r="O2151" i="2" s="1"/>
  <c r="A2152" i="2"/>
  <c r="M2152" i="2" s="1"/>
  <c r="O2152" i="2" s="1"/>
  <c r="A2153" i="2"/>
  <c r="M2153" i="2" s="1"/>
  <c r="O2153" i="2" s="1"/>
  <c r="A2154" i="2"/>
  <c r="M2154" i="2" s="1"/>
  <c r="O2154" i="2" s="1"/>
  <c r="A2155" i="2"/>
  <c r="M2155" i="2" s="1"/>
  <c r="O2155" i="2" s="1"/>
  <c r="A2156" i="2"/>
  <c r="M2156" i="2" s="1"/>
  <c r="O2156" i="2" s="1"/>
  <c r="A2157" i="2"/>
  <c r="M2157" i="2" s="1"/>
  <c r="O2157" i="2" s="1"/>
  <c r="A2158" i="2"/>
  <c r="M2158" i="2" s="1"/>
  <c r="O2158" i="2" s="1"/>
  <c r="A2159" i="2"/>
  <c r="M2159" i="2" s="1"/>
  <c r="O2159" i="2" s="1"/>
  <c r="A2160" i="2"/>
  <c r="M2160" i="2" s="1"/>
  <c r="O2160" i="2" s="1"/>
  <c r="A2161" i="2"/>
  <c r="M2161" i="2" s="1"/>
  <c r="O2161" i="2" s="1"/>
  <c r="A2162" i="2"/>
  <c r="M2162" i="2" s="1"/>
  <c r="O2162" i="2" s="1"/>
  <c r="A2163" i="2"/>
  <c r="M2163" i="2" s="1"/>
  <c r="O2163" i="2" s="1"/>
  <c r="A2164" i="2"/>
  <c r="M2164" i="2" s="1"/>
  <c r="O2164" i="2" s="1"/>
  <c r="A2165" i="2"/>
  <c r="M2165" i="2" s="1"/>
  <c r="O2165" i="2" s="1"/>
  <c r="A2166" i="2"/>
  <c r="M2166" i="2" s="1"/>
  <c r="O2166" i="2" s="1"/>
  <c r="A2167" i="2"/>
  <c r="M2167" i="2" s="1"/>
  <c r="O2167" i="2" s="1"/>
  <c r="A2168" i="2"/>
  <c r="M2168" i="2" s="1"/>
  <c r="O2168" i="2" s="1"/>
  <c r="A2169" i="2"/>
  <c r="M2169" i="2" s="1"/>
  <c r="O2169" i="2" s="1"/>
  <c r="A2170" i="2"/>
  <c r="M2170" i="2" s="1"/>
  <c r="O2170" i="2" s="1"/>
  <c r="A2171" i="2"/>
  <c r="M2171" i="2" s="1"/>
  <c r="O2171" i="2" s="1"/>
  <c r="A2172" i="2"/>
  <c r="M2172" i="2" s="1"/>
  <c r="O2172" i="2" s="1"/>
  <c r="A2173" i="2"/>
  <c r="M2173" i="2" s="1"/>
  <c r="O2173" i="2" s="1"/>
  <c r="A2174" i="2"/>
  <c r="M2174" i="2" s="1"/>
  <c r="O2174" i="2" s="1"/>
  <c r="A2175" i="2"/>
  <c r="M2175" i="2" s="1"/>
  <c r="O2175" i="2" s="1"/>
  <c r="A2176" i="2"/>
  <c r="M2176" i="2" s="1"/>
  <c r="O2176" i="2" s="1"/>
  <c r="A2177" i="2"/>
  <c r="M2177" i="2" s="1"/>
  <c r="O2177" i="2" s="1"/>
  <c r="A2178" i="2"/>
  <c r="M2178" i="2" s="1"/>
  <c r="O2178" i="2" s="1"/>
  <c r="A2179" i="2"/>
  <c r="M2179" i="2" s="1"/>
  <c r="O2179" i="2" s="1"/>
  <c r="A2180" i="2"/>
  <c r="M2180" i="2" s="1"/>
  <c r="O2180" i="2" s="1"/>
  <c r="A2181" i="2"/>
  <c r="M2181" i="2" s="1"/>
  <c r="O2181" i="2" s="1"/>
  <c r="A2182" i="2"/>
  <c r="M2182" i="2" s="1"/>
  <c r="O2182" i="2" s="1"/>
  <c r="A2183" i="2"/>
  <c r="M2183" i="2" s="1"/>
  <c r="O2183" i="2" s="1"/>
  <c r="A2184" i="2"/>
  <c r="M2184" i="2" s="1"/>
  <c r="O2184" i="2" s="1"/>
  <c r="A2185" i="2"/>
  <c r="M2185" i="2" s="1"/>
  <c r="O2185" i="2" s="1"/>
  <c r="A2186" i="2"/>
  <c r="M2186" i="2" s="1"/>
  <c r="O2186" i="2" s="1"/>
  <c r="A2187" i="2"/>
  <c r="M2187" i="2" s="1"/>
  <c r="O2187" i="2" s="1"/>
  <c r="A2188" i="2"/>
  <c r="M2188" i="2" s="1"/>
  <c r="O2188" i="2" s="1"/>
  <c r="A2189" i="2"/>
  <c r="M2189" i="2" s="1"/>
  <c r="O2189" i="2" s="1"/>
  <c r="A2190" i="2"/>
  <c r="M2190" i="2" s="1"/>
  <c r="O2190" i="2" s="1"/>
  <c r="A2191" i="2"/>
  <c r="M2191" i="2" s="1"/>
  <c r="O2191" i="2" s="1"/>
  <c r="A2192" i="2"/>
  <c r="M2192" i="2" s="1"/>
  <c r="O2192" i="2" s="1"/>
  <c r="A2193" i="2"/>
  <c r="M2193" i="2" s="1"/>
  <c r="O2193" i="2" s="1"/>
  <c r="A2194" i="2"/>
  <c r="M2194" i="2" s="1"/>
  <c r="O2194" i="2" s="1"/>
  <c r="A2195" i="2"/>
  <c r="M2195" i="2" s="1"/>
  <c r="O2195" i="2" s="1"/>
  <c r="A2196" i="2"/>
  <c r="M2196" i="2" s="1"/>
  <c r="O2196" i="2" s="1"/>
  <c r="A2197" i="2"/>
  <c r="M2197" i="2" s="1"/>
  <c r="O2197" i="2" s="1"/>
  <c r="A2198" i="2"/>
  <c r="M2198" i="2" s="1"/>
  <c r="O2198" i="2" s="1"/>
  <c r="A2199" i="2"/>
  <c r="M2199" i="2" s="1"/>
  <c r="O2199" i="2" s="1"/>
  <c r="A2200" i="2"/>
  <c r="M2200" i="2" s="1"/>
  <c r="O2200" i="2" s="1"/>
  <c r="A2201" i="2"/>
  <c r="M2201" i="2" s="1"/>
  <c r="O2201" i="2" s="1"/>
  <c r="A2202" i="2"/>
  <c r="M2202" i="2" s="1"/>
  <c r="O2202" i="2" s="1"/>
  <c r="A2203" i="2"/>
  <c r="M2203" i="2" s="1"/>
  <c r="O2203" i="2" s="1"/>
  <c r="A2204" i="2"/>
  <c r="M2204" i="2" s="1"/>
  <c r="O2204" i="2" s="1"/>
  <c r="A2205" i="2"/>
  <c r="M2205" i="2" s="1"/>
  <c r="O2205" i="2" s="1"/>
  <c r="A2206" i="2"/>
  <c r="M2206" i="2" s="1"/>
  <c r="O2206" i="2" s="1"/>
  <c r="A2207" i="2"/>
  <c r="M2207" i="2" s="1"/>
  <c r="O2207" i="2" s="1"/>
  <c r="A2208" i="2"/>
  <c r="M2208" i="2" s="1"/>
  <c r="O2208" i="2" s="1"/>
  <c r="A2209" i="2"/>
  <c r="M2209" i="2" s="1"/>
  <c r="O2209" i="2" s="1"/>
  <c r="A2210" i="2"/>
  <c r="M2210" i="2" s="1"/>
  <c r="O2210" i="2" s="1"/>
  <c r="A2211" i="2"/>
  <c r="M2211" i="2" s="1"/>
  <c r="O2211" i="2" s="1"/>
  <c r="A2212" i="2"/>
  <c r="M2212" i="2" s="1"/>
  <c r="O2212" i="2" s="1"/>
  <c r="A2213" i="2"/>
  <c r="M2213" i="2" s="1"/>
  <c r="O2213" i="2" s="1"/>
  <c r="A2214" i="2"/>
  <c r="M2214" i="2" s="1"/>
  <c r="O2214" i="2" s="1"/>
  <c r="A2215" i="2"/>
  <c r="M2215" i="2" s="1"/>
  <c r="O2215" i="2" s="1"/>
  <c r="A2216" i="2"/>
  <c r="M2216" i="2" s="1"/>
  <c r="O2216" i="2" s="1"/>
  <c r="A2217" i="2"/>
  <c r="M2217" i="2" s="1"/>
  <c r="O2217" i="2" s="1"/>
  <c r="A2218" i="2"/>
  <c r="M2218" i="2" s="1"/>
  <c r="O2218" i="2" s="1"/>
  <c r="A2219" i="2"/>
  <c r="M2219" i="2" s="1"/>
  <c r="O2219" i="2" s="1"/>
  <c r="A2220" i="2"/>
  <c r="M2220" i="2" s="1"/>
  <c r="O2220" i="2" s="1"/>
  <c r="A2221" i="2"/>
  <c r="M2221" i="2" s="1"/>
  <c r="O2221" i="2" s="1"/>
  <c r="A2222" i="2"/>
  <c r="M2222" i="2" s="1"/>
  <c r="O2222" i="2" s="1"/>
  <c r="A2223" i="2"/>
  <c r="M2223" i="2" s="1"/>
  <c r="O2223" i="2" s="1"/>
  <c r="A2224" i="2"/>
  <c r="M2224" i="2" s="1"/>
  <c r="O2224" i="2" s="1"/>
  <c r="A2225" i="2"/>
  <c r="M2225" i="2" s="1"/>
  <c r="O2225" i="2" s="1"/>
  <c r="A2226" i="2"/>
  <c r="M2226" i="2" s="1"/>
  <c r="O2226" i="2" s="1"/>
  <c r="A2227" i="2"/>
  <c r="M2227" i="2" s="1"/>
  <c r="O2227" i="2" s="1"/>
  <c r="A2228" i="2"/>
  <c r="M2228" i="2" s="1"/>
  <c r="O2228" i="2" s="1"/>
  <c r="A2229" i="2"/>
  <c r="M2229" i="2" s="1"/>
  <c r="O2229" i="2" s="1"/>
  <c r="A2230" i="2"/>
  <c r="M2230" i="2" s="1"/>
  <c r="O2230" i="2" s="1"/>
  <c r="A2231" i="2"/>
  <c r="M2231" i="2" s="1"/>
  <c r="O2231" i="2" s="1"/>
  <c r="A2232" i="2"/>
  <c r="M2232" i="2" s="1"/>
  <c r="O2232" i="2" s="1"/>
  <c r="A2233" i="2"/>
  <c r="M2233" i="2" s="1"/>
  <c r="O2233" i="2" s="1"/>
  <c r="A2234" i="2"/>
  <c r="M2234" i="2" s="1"/>
  <c r="O2234" i="2" s="1"/>
  <c r="A2235" i="2"/>
  <c r="M2235" i="2" s="1"/>
  <c r="O2235" i="2" s="1"/>
  <c r="A2236" i="2"/>
  <c r="M2236" i="2" s="1"/>
  <c r="O2236" i="2" s="1"/>
  <c r="A2237" i="2"/>
  <c r="M2237" i="2" s="1"/>
  <c r="O2237" i="2" s="1"/>
  <c r="A2238" i="2"/>
  <c r="M2238" i="2" s="1"/>
  <c r="O2238" i="2" s="1"/>
  <c r="A2239" i="2"/>
  <c r="M2239" i="2" s="1"/>
  <c r="O2239" i="2" s="1"/>
  <c r="A2240" i="2"/>
  <c r="M2240" i="2" s="1"/>
  <c r="O2240" i="2" s="1"/>
  <c r="A2241" i="2"/>
  <c r="M2241" i="2" s="1"/>
  <c r="O2241" i="2" s="1"/>
  <c r="A2242" i="2"/>
  <c r="M2242" i="2" s="1"/>
  <c r="O2242" i="2" s="1"/>
  <c r="A2243" i="2"/>
  <c r="M2243" i="2" s="1"/>
  <c r="O2243" i="2" s="1"/>
  <c r="A2244" i="2"/>
  <c r="M2244" i="2" s="1"/>
  <c r="O2244" i="2" s="1"/>
  <c r="A2245" i="2"/>
  <c r="M2245" i="2" s="1"/>
  <c r="O2245" i="2" s="1"/>
  <c r="A2246" i="2"/>
  <c r="M2246" i="2" s="1"/>
  <c r="O2246" i="2" s="1"/>
  <c r="A2247" i="2"/>
  <c r="M2247" i="2" s="1"/>
  <c r="O2247" i="2" s="1"/>
  <c r="A2248" i="2"/>
  <c r="M2248" i="2" s="1"/>
  <c r="O2248" i="2" s="1"/>
  <c r="A2249" i="2"/>
  <c r="M2249" i="2" s="1"/>
  <c r="O2249" i="2" s="1"/>
  <c r="A2250" i="2"/>
  <c r="M2250" i="2" s="1"/>
  <c r="O2250" i="2" s="1"/>
  <c r="A2251" i="2"/>
  <c r="M2251" i="2" s="1"/>
  <c r="O2251" i="2" s="1"/>
  <c r="A2252" i="2"/>
  <c r="M2252" i="2" s="1"/>
  <c r="O2252" i="2" s="1"/>
  <c r="A2253" i="2"/>
  <c r="M2253" i="2" s="1"/>
  <c r="O2253" i="2" s="1"/>
  <c r="A2254" i="2"/>
  <c r="M2254" i="2" s="1"/>
  <c r="O2254" i="2" s="1"/>
  <c r="A2255" i="2"/>
  <c r="M2255" i="2" s="1"/>
  <c r="O2255" i="2" s="1"/>
  <c r="A2256" i="2"/>
  <c r="M2256" i="2" s="1"/>
  <c r="O2256" i="2" s="1"/>
  <c r="A2257" i="2"/>
  <c r="M2257" i="2" s="1"/>
  <c r="O2257" i="2" s="1"/>
  <c r="A2258" i="2"/>
  <c r="M2258" i="2" s="1"/>
  <c r="O2258" i="2" s="1"/>
  <c r="A2259" i="2"/>
  <c r="M2259" i="2" s="1"/>
  <c r="O2259" i="2" s="1"/>
  <c r="A2260" i="2"/>
  <c r="M2260" i="2" s="1"/>
  <c r="O2260" i="2" s="1"/>
  <c r="A2261" i="2"/>
  <c r="M2261" i="2" s="1"/>
  <c r="O2261" i="2" s="1"/>
  <c r="A2262" i="2"/>
  <c r="M2262" i="2" s="1"/>
  <c r="O2262" i="2" s="1"/>
  <c r="A2263" i="2"/>
  <c r="M2263" i="2" s="1"/>
  <c r="O2263" i="2" s="1"/>
  <c r="A2264" i="2"/>
  <c r="M2264" i="2" s="1"/>
  <c r="O2264" i="2" s="1"/>
  <c r="A2265" i="2"/>
  <c r="M2265" i="2" s="1"/>
  <c r="O2265" i="2" s="1"/>
  <c r="A2266" i="2"/>
  <c r="M2266" i="2" s="1"/>
  <c r="O2266" i="2" s="1"/>
  <c r="A2267" i="2"/>
  <c r="M2267" i="2" s="1"/>
  <c r="O2267" i="2" s="1"/>
  <c r="A2268" i="2"/>
  <c r="M2268" i="2" s="1"/>
  <c r="O2268" i="2" s="1"/>
  <c r="A2269" i="2"/>
  <c r="M2269" i="2" s="1"/>
  <c r="O2269" i="2" s="1"/>
  <c r="A2270" i="2"/>
  <c r="M2270" i="2" s="1"/>
  <c r="O2270" i="2" s="1"/>
  <c r="A2271" i="2"/>
  <c r="M2271" i="2" s="1"/>
  <c r="O2271" i="2" s="1"/>
  <c r="A2272" i="2"/>
  <c r="M2272" i="2" s="1"/>
  <c r="O2272" i="2" s="1"/>
  <c r="A2273" i="2"/>
  <c r="M2273" i="2" s="1"/>
  <c r="O2273" i="2" s="1"/>
  <c r="A2274" i="2"/>
  <c r="M2274" i="2" s="1"/>
  <c r="O2274" i="2" s="1"/>
  <c r="A2275" i="2"/>
  <c r="M2275" i="2" s="1"/>
  <c r="O2275" i="2" s="1"/>
  <c r="A2276" i="2"/>
  <c r="M2276" i="2" s="1"/>
  <c r="O2276" i="2" s="1"/>
  <c r="A2277" i="2"/>
  <c r="M2277" i="2" s="1"/>
  <c r="O2277" i="2" s="1"/>
  <c r="A2278" i="2"/>
  <c r="M2278" i="2" s="1"/>
  <c r="O2278" i="2" s="1"/>
  <c r="A2279" i="2"/>
  <c r="M2279" i="2" s="1"/>
  <c r="O2279" i="2" s="1"/>
  <c r="A2280" i="2"/>
  <c r="M2280" i="2" s="1"/>
  <c r="O2280" i="2" s="1"/>
  <c r="A2281" i="2"/>
  <c r="M2281" i="2" s="1"/>
  <c r="O2281" i="2" s="1"/>
  <c r="A2282" i="2"/>
  <c r="M2282" i="2" s="1"/>
  <c r="O2282" i="2" s="1"/>
  <c r="A2283" i="2"/>
  <c r="M2283" i="2" s="1"/>
  <c r="O2283" i="2" s="1"/>
  <c r="A2284" i="2"/>
  <c r="M2284" i="2" s="1"/>
  <c r="O2284" i="2" s="1"/>
  <c r="A2285" i="2"/>
  <c r="M2285" i="2" s="1"/>
  <c r="O2285" i="2" s="1"/>
  <c r="A2286" i="2"/>
  <c r="M2286" i="2" s="1"/>
  <c r="O2286" i="2" s="1"/>
  <c r="A2287" i="2"/>
  <c r="M2287" i="2" s="1"/>
  <c r="O2287" i="2" s="1"/>
  <c r="A2288" i="2"/>
  <c r="M2288" i="2" s="1"/>
  <c r="O2288" i="2" s="1"/>
  <c r="A2289" i="2"/>
  <c r="M2289" i="2" s="1"/>
  <c r="O2289" i="2" s="1"/>
  <c r="A2290" i="2"/>
  <c r="M2290" i="2" s="1"/>
  <c r="O2290" i="2" s="1"/>
  <c r="A2291" i="2"/>
  <c r="M2291" i="2" s="1"/>
  <c r="O2291" i="2" s="1"/>
  <c r="A2292" i="2"/>
  <c r="M2292" i="2" s="1"/>
  <c r="O2292" i="2" s="1"/>
  <c r="A2293" i="2"/>
  <c r="M2293" i="2" s="1"/>
  <c r="O2293" i="2" s="1"/>
  <c r="A2294" i="2"/>
  <c r="M2294" i="2" s="1"/>
  <c r="O2294" i="2" s="1"/>
  <c r="A2295" i="2"/>
  <c r="M2295" i="2" s="1"/>
  <c r="O2295" i="2" s="1"/>
  <c r="A2296" i="2"/>
  <c r="M2296" i="2" s="1"/>
  <c r="O2296" i="2" s="1"/>
  <c r="A2297" i="2"/>
  <c r="M2297" i="2" s="1"/>
  <c r="O2297" i="2" s="1"/>
  <c r="A2298" i="2"/>
  <c r="M2298" i="2" s="1"/>
  <c r="O2298" i="2" s="1"/>
  <c r="A2299" i="2"/>
  <c r="M2299" i="2" s="1"/>
  <c r="O2299" i="2" s="1"/>
  <c r="A2300" i="2"/>
  <c r="M2300" i="2" s="1"/>
  <c r="O2300" i="2" s="1"/>
  <c r="A2301" i="2"/>
  <c r="M2301" i="2" s="1"/>
  <c r="O2301" i="2" s="1"/>
  <c r="A2302" i="2"/>
  <c r="M2302" i="2" s="1"/>
  <c r="O2302" i="2" s="1"/>
  <c r="A2303" i="2"/>
  <c r="M2303" i="2" s="1"/>
  <c r="O2303" i="2" s="1"/>
  <c r="A2304" i="2"/>
  <c r="M2304" i="2" s="1"/>
  <c r="O2304" i="2" s="1"/>
  <c r="A2305" i="2"/>
  <c r="M2305" i="2" s="1"/>
  <c r="O2305" i="2" s="1"/>
  <c r="A2306" i="2"/>
  <c r="M2306" i="2" s="1"/>
  <c r="O2306" i="2" s="1"/>
  <c r="A2307" i="2"/>
  <c r="M2307" i="2" s="1"/>
  <c r="O2307" i="2" s="1"/>
  <c r="A2308" i="2"/>
  <c r="M2308" i="2" s="1"/>
  <c r="O2308" i="2" s="1"/>
  <c r="A2309" i="2"/>
  <c r="M2309" i="2" s="1"/>
  <c r="O2309" i="2" s="1"/>
  <c r="A2310" i="2"/>
  <c r="M2310" i="2" s="1"/>
  <c r="O2310" i="2" s="1"/>
  <c r="A2311" i="2"/>
  <c r="M2311" i="2" s="1"/>
  <c r="O2311" i="2" s="1"/>
  <c r="A2312" i="2"/>
  <c r="M2312" i="2" s="1"/>
  <c r="O2312" i="2" s="1"/>
  <c r="A2313" i="2"/>
  <c r="M2313" i="2" s="1"/>
  <c r="O2313" i="2" s="1"/>
  <c r="A2314" i="2"/>
  <c r="M2314" i="2" s="1"/>
  <c r="O2314" i="2" s="1"/>
  <c r="A2315" i="2"/>
  <c r="M2315" i="2" s="1"/>
  <c r="O2315" i="2" s="1"/>
  <c r="A2316" i="2"/>
  <c r="M2316" i="2" s="1"/>
  <c r="O2316" i="2" s="1"/>
  <c r="A2317" i="2"/>
  <c r="M2317" i="2" s="1"/>
  <c r="O2317" i="2" s="1"/>
  <c r="A2318" i="2"/>
  <c r="M2318" i="2" s="1"/>
  <c r="O2318" i="2" s="1"/>
  <c r="A2319" i="2"/>
  <c r="M2319" i="2" s="1"/>
  <c r="O2319" i="2" s="1"/>
  <c r="A2320" i="2"/>
  <c r="M2320" i="2" s="1"/>
  <c r="O2320" i="2" s="1"/>
  <c r="A2321" i="2"/>
  <c r="M2321" i="2" s="1"/>
  <c r="O2321" i="2" s="1"/>
  <c r="A2322" i="2"/>
  <c r="M2322" i="2" s="1"/>
  <c r="O2322" i="2" s="1"/>
  <c r="A2323" i="2"/>
  <c r="M2323" i="2" s="1"/>
  <c r="O2323" i="2" s="1"/>
  <c r="A2324" i="2"/>
  <c r="M2324" i="2" s="1"/>
  <c r="O2324" i="2" s="1"/>
  <c r="A2325" i="2"/>
  <c r="M2325" i="2" s="1"/>
  <c r="O2325" i="2" s="1"/>
  <c r="A2326" i="2"/>
  <c r="M2326" i="2" s="1"/>
  <c r="O2326" i="2" s="1"/>
  <c r="A2327" i="2"/>
  <c r="M2327" i="2" s="1"/>
  <c r="O2327" i="2" s="1"/>
  <c r="A2328" i="2"/>
  <c r="M2328" i="2" s="1"/>
  <c r="O2328" i="2" s="1"/>
  <c r="A2329" i="2"/>
  <c r="M2329" i="2" s="1"/>
  <c r="O2329" i="2" s="1"/>
  <c r="A2330" i="2"/>
  <c r="M2330" i="2" s="1"/>
  <c r="O2330" i="2" s="1"/>
  <c r="A2331" i="2"/>
  <c r="M2331" i="2" s="1"/>
  <c r="O2331" i="2" s="1"/>
  <c r="A2332" i="2"/>
  <c r="M2332" i="2" s="1"/>
  <c r="O2332" i="2" s="1"/>
  <c r="A2333" i="2"/>
  <c r="M2333" i="2" s="1"/>
  <c r="O2333" i="2" s="1"/>
  <c r="A2334" i="2"/>
  <c r="M2334" i="2" s="1"/>
  <c r="O2334" i="2" s="1"/>
  <c r="A2335" i="2"/>
  <c r="M2335" i="2" s="1"/>
  <c r="O2335" i="2" s="1"/>
  <c r="A2336" i="2"/>
  <c r="M2336" i="2" s="1"/>
  <c r="O2336" i="2" s="1"/>
  <c r="A2337" i="2"/>
  <c r="M2337" i="2" s="1"/>
  <c r="O2337" i="2" s="1"/>
  <c r="A2338" i="2"/>
  <c r="M2338" i="2" s="1"/>
  <c r="O2338" i="2" s="1"/>
  <c r="A2339" i="2"/>
  <c r="M2339" i="2" s="1"/>
  <c r="O2339" i="2" s="1"/>
  <c r="A2340" i="2"/>
  <c r="M2340" i="2" s="1"/>
  <c r="O2340" i="2" s="1"/>
  <c r="A2341" i="2"/>
  <c r="M2341" i="2" s="1"/>
  <c r="O2341" i="2" s="1"/>
  <c r="A2342" i="2"/>
  <c r="M2342" i="2" s="1"/>
  <c r="O2342" i="2" s="1"/>
  <c r="A2343" i="2"/>
  <c r="M2343" i="2" s="1"/>
  <c r="O2343" i="2" s="1"/>
  <c r="A2344" i="2"/>
  <c r="M2344" i="2" s="1"/>
  <c r="O2344" i="2" s="1"/>
  <c r="A2345" i="2"/>
  <c r="M2345" i="2" s="1"/>
  <c r="O2345" i="2" s="1"/>
  <c r="A2346" i="2"/>
  <c r="M2346" i="2" s="1"/>
  <c r="O2346" i="2" s="1"/>
  <c r="A2347" i="2"/>
  <c r="M2347" i="2" s="1"/>
  <c r="O2347" i="2" s="1"/>
  <c r="A2348" i="2"/>
  <c r="M2348" i="2" s="1"/>
  <c r="O2348" i="2" s="1"/>
  <c r="A2349" i="2"/>
  <c r="M2349" i="2" s="1"/>
  <c r="O2349" i="2" s="1"/>
  <c r="A2350" i="2"/>
  <c r="M2350" i="2" s="1"/>
  <c r="O2350" i="2" s="1"/>
  <c r="A2351" i="2"/>
  <c r="M2351" i="2" s="1"/>
  <c r="O2351" i="2" s="1"/>
  <c r="A2352" i="2"/>
  <c r="M2352" i="2" s="1"/>
  <c r="O2352" i="2" s="1"/>
  <c r="A2353" i="2"/>
  <c r="M2353" i="2" s="1"/>
  <c r="O2353" i="2" s="1"/>
  <c r="A2354" i="2"/>
  <c r="M2354" i="2" s="1"/>
  <c r="O2354" i="2" s="1"/>
  <c r="A2355" i="2"/>
  <c r="M2355" i="2" s="1"/>
  <c r="O2355" i="2" s="1"/>
  <c r="A2356" i="2"/>
  <c r="M2356" i="2" s="1"/>
  <c r="O2356" i="2" s="1"/>
  <c r="A2357" i="2"/>
  <c r="M2357" i="2" s="1"/>
  <c r="O2357" i="2" s="1"/>
  <c r="A2358" i="2"/>
  <c r="M2358" i="2" s="1"/>
  <c r="O2358" i="2" s="1"/>
  <c r="A2359" i="2"/>
  <c r="M2359" i="2" s="1"/>
  <c r="O2359" i="2" s="1"/>
  <c r="A2360" i="2"/>
  <c r="M2360" i="2" s="1"/>
  <c r="O2360" i="2" s="1"/>
  <c r="A2361" i="2"/>
  <c r="M2361" i="2" s="1"/>
  <c r="O2361" i="2" s="1"/>
  <c r="A2362" i="2"/>
  <c r="M2362" i="2" s="1"/>
  <c r="O2362" i="2" s="1"/>
  <c r="A2363" i="2"/>
  <c r="M2363" i="2" s="1"/>
  <c r="O2363" i="2" s="1"/>
  <c r="A2364" i="2"/>
  <c r="M2364" i="2" s="1"/>
  <c r="O2364" i="2" s="1"/>
  <c r="A2365" i="2"/>
  <c r="M2365" i="2" s="1"/>
  <c r="O2365" i="2" s="1"/>
  <c r="A2366" i="2"/>
  <c r="M2366" i="2" s="1"/>
  <c r="O2366" i="2" s="1"/>
  <c r="A2367" i="2"/>
  <c r="M2367" i="2" s="1"/>
  <c r="O2367" i="2" s="1"/>
  <c r="A2368" i="2"/>
  <c r="M2368" i="2" s="1"/>
  <c r="O2368" i="2" s="1"/>
  <c r="A2369" i="2"/>
  <c r="M2369" i="2" s="1"/>
  <c r="O2369" i="2" s="1"/>
  <c r="A2370" i="2"/>
  <c r="M2370" i="2" s="1"/>
  <c r="O2370" i="2" s="1"/>
  <c r="A2371" i="2"/>
  <c r="M2371" i="2" s="1"/>
  <c r="O2371" i="2" s="1"/>
  <c r="A2372" i="2"/>
  <c r="M2372" i="2" s="1"/>
  <c r="O2372" i="2" s="1"/>
  <c r="A2373" i="2"/>
  <c r="M2373" i="2" s="1"/>
  <c r="O2373" i="2" s="1"/>
  <c r="A2374" i="2"/>
  <c r="M2374" i="2" s="1"/>
  <c r="O2374" i="2" s="1"/>
  <c r="A2375" i="2"/>
  <c r="M2375" i="2" s="1"/>
  <c r="O2375" i="2" s="1"/>
  <c r="A2376" i="2"/>
  <c r="M2376" i="2" s="1"/>
  <c r="O2376" i="2" s="1"/>
  <c r="A2377" i="2"/>
  <c r="M2377" i="2" s="1"/>
  <c r="O2377" i="2" s="1"/>
  <c r="A2378" i="2"/>
  <c r="M2378" i="2" s="1"/>
  <c r="O2378" i="2" s="1"/>
  <c r="A2379" i="2"/>
  <c r="M2379" i="2" s="1"/>
  <c r="O2379" i="2" s="1"/>
  <c r="A2380" i="2"/>
  <c r="M2380" i="2" s="1"/>
  <c r="O2380" i="2" s="1"/>
  <c r="A2381" i="2"/>
  <c r="M2381" i="2" s="1"/>
  <c r="O2381" i="2" s="1"/>
  <c r="A2382" i="2"/>
  <c r="M2382" i="2" s="1"/>
  <c r="O2382" i="2" s="1"/>
  <c r="A2383" i="2"/>
  <c r="M2383" i="2" s="1"/>
  <c r="O2383" i="2" s="1"/>
  <c r="A2384" i="2"/>
  <c r="M2384" i="2" s="1"/>
  <c r="O2384" i="2" s="1"/>
  <c r="A2385" i="2"/>
  <c r="M2385" i="2" s="1"/>
  <c r="O2385" i="2" s="1"/>
  <c r="A2386" i="2"/>
  <c r="M2386" i="2" s="1"/>
  <c r="O2386" i="2" s="1"/>
  <c r="A2387" i="2"/>
  <c r="M2387" i="2" s="1"/>
  <c r="O2387" i="2" s="1"/>
  <c r="A2388" i="2"/>
  <c r="M2388" i="2" s="1"/>
  <c r="O2388" i="2" s="1"/>
  <c r="A2389" i="2"/>
  <c r="M2389" i="2" s="1"/>
  <c r="O2389" i="2" s="1"/>
  <c r="A2390" i="2"/>
  <c r="M2390" i="2" s="1"/>
  <c r="O2390" i="2" s="1"/>
  <c r="A2391" i="2"/>
  <c r="M2391" i="2" s="1"/>
  <c r="O2391" i="2" s="1"/>
  <c r="A2392" i="2"/>
  <c r="M2392" i="2" s="1"/>
  <c r="O2392" i="2" s="1"/>
  <c r="A2393" i="2"/>
  <c r="M2393" i="2" s="1"/>
  <c r="O2393" i="2" s="1"/>
  <c r="A2394" i="2"/>
  <c r="M2394" i="2" s="1"/>
  <c r="O2394" i="2" s="1"/>
  <c r="A2395" i="2"/>
  <c r="M2395" i="2" s="1"/>
  <c r="O2395" i="2" s="1"/>
  <c r="A2396" i="2"/>
  <c r="M2396" i="2" s="1"/>
  <c r="O2396" i="2" s="1"/>
  <c r="A2397" i="2"/>
  <c r="M2397" i="2" s="1"/>
  <c r="O2397" i="2" s="1"/>
  <c r="A2398" i="2"/>
  <c r="M2398" i="2" s="1"/>
  <c r="O2398" i="2" s="1"/>
  <c r="A2399" i="2"/>
  <c r="M2399" i="2" s="1"/>
  <c r="O2399" i="2" s="1"/>
  <c r="A2400" i="2"/>
  <c r="M2400" i="2" s="1"/>
  <c r="O2400" i="2" s="1"/>
  <c r="A2401" i="2"/>
  <c r="M2401" i="2" s="1"/>
  <c r="O2401" i="2" s="1"/>
  <c r="A2402" i="2"/>
  <c r="M2402" i="2" s="1"/>
  <c r="O2402" i="2" s="1"/>
  <c r="A2403" i="2"/>
  <c r="M2403" i="2" s="1"/>
  <c r="O2403" i="2" s="1"/>
  <c r="A2404" i="2"/>
  <c r="M2404" i="2" s="1"/>
  <c r="O2404" i="2" s="1"/>
  <c r="A2405" i="2"/>
  <c r="M2405" i="2" s="1"/>
  <c r="O2405" i="2" s="1"/>
  <c r="A2406" i="2"/>
  <c r="M2406" i="2" s="1"/>
  <c r="O2406" i="2" s="1"/>
  <c r="A2407" i="2"/>
  <c r="M2407" i="2" s="1"/>
  <c r="O2407" i="2" s="1"/>
  <c r="A2408" i="2"/>
  <c r="M2408" i="2" s="1"/>
  <c r="O2408" i="2" s="1"/>
  <c r="A2409" i="2"/>
  <c r="M2409" i="2" s="1"/>
  <c r="O2409" i="2" s="1"/>
  <c r="A2410" i="2"/>
  <c r="M2410" i="2" s="1"/>
  <c r="O2410" i="2" s="1"/>
  <c r="A2411" i="2"/>
  <c r="M2411" i="2" s="1"/>
  <c r="O2411" i="2" s="1"/>
  <c r="A2412" i="2"/>
  <c r="M2412" i="2" s="1"/>
  <c r="O2412" i="2" s="1"/>
  <c r="A2413" i="2"/>
  <c r="M2413" i="2" s="1"/>
  <c r="O2413" i="2" s="1"/>
  <c r="A2414" i="2"/>
  <c r="M2414" i="2" s="1"/>
  <c r="O2414" i="2" s="1"/>
  <c r="A2415" i="2"/>
  <c r="M2415" i="2" s="1"/>
  <c r="O2415" i="2" s="1"/>
  <c r="A2416" i="2"/>
  <c r="M2416" i="2" s="1"/>
  <c r="O2416" i="2" s="1"/>
  <c r="A2417" i="2"/>
  <c r="M2417" i="2" s="1"/>
  <c r="O2417" i="2" s="1"/>
  <c r="A2418" i="2"/>
  <c r="M2418" i="2" s="1"/>
  <c r="O2418" i="2" s="1"/>
  <c r="A2419" i="2"/>
  <c r="M2419" i="2" s="1"/>
  <c r="O2419" i="2" s="1"/>
  <c r="A2420" i="2"/>
  <c r="M2420" i="2" s="1"/>
  <c r="O2420" i="2" s="1"/>
  <c r="A2421" i="2"/>
  <c r="M2421" i="2" s="1"/>
  <c r="O2421" i="2" s="1"/>
  <c r="A2422" i="2"/>
  <c r="M2422" i="2" s="1"/>
  <c r="O2422" i="2" s="1"/>
  <c r="A2423" i="2"/>
  <c r="M2423" i="2" s="1"/>
  <c r="O2423" i="2" s="1"/>
  <c r="A2424" i="2"/>
  <c r="M2424" i="2" s="1"/>
  <c r="O2424" i="2" s="1"/>
  <c r="A2425" i="2"/>
  <c r="M2425" i="2" s="1"/>
  <c r="O2425" i="2" s="1"/>
  <c r="A2426" i="2"/>
  <c r="M2426" i="2" s="1"/>
  <c r="O2426" i="2" s="1"/>
  <c r="A2427" i="2"/>
  <c r="M2427" i="2" s="1"/>
  <c r="O2427" i="2" s="1"/>
  <c r="A2428" i="2"/>
  <c r="M2428" i="2" s="1"/>
  <c r="O2428" i="2" s="1"/>
  <c r="A2429" i="2"/>
  <c r="M2429" i="2" s="1"/>
  <c r="O2429" i="2" s="1"/>
  <c r="A2430" i="2"/>
  <c r="M2430" i="2" s="1"/>
  <c r="O2430" i="2" s="1"/>
  <c r="A2431" i="2"/>
  <c r="M2431" i="2" s="1"/>
  <c r="O2431" i="2" s="1"/>
  <c r="A2432" i="2"/>
  <c r="M2432" i="2" s="1"/>
  <c r="O2432" i="2" s="1"/>
  <c r="A2433" i="2"/>
  <c r="M2433" i="2" s="1"/>
  <c r="O2433" i="2" s="1"/>
  <c r="A2434" i="2"/>
  <c r="M2434" i="2" s="1"/>
  <c r="O2434" i="2" s="1"/>
  <c r="A2435" i="2"/>
  <c r="M2435" i="2" s="1"/>
  <c r="O2435" i="2" s="1"/>
  <c r="A2436" i="2"/>
  <c r="M2436" i="2" s="1"/>
  <c r="O2436" i="2" s="1"/>
  <c r="A2437" i="2"/>
  <c r="M2437" i="2" s="1"/>
  <c r="O2437" i="2" s="1"/>
  <c r="A2438" i="2"/>
  <c r="M2438" i="2" s="1"/>
  <c r="O2438" i="2" s="1"/>
  <c r="A2439" i="2"/>
  <c r="M2439" i="2" s="1"/>
  <c r="O2439" i="2" s="1"/>
  <c r="A2440" i="2"/>
  <c r="M2440" i="2" s="1"/>
  <c r="O2440" i="2" s="1"/>
  <c r="A2441" i="2"/>
  <c r="M2441" i="2" s="1"/>
  <c r="O2441" i="2" s="1"/>
  <c r="A2442" i="2"/>
  <c r="M2442" i="2" s="1"/>
  <c r="O2442" i="2" s="1"/>
  <c r="A2443" i="2"/>
  <c r="M2443" i="2" s="1"/>
  <c r="O2443" i="2" s="1"/>
  <c r="A2444" i="2"/>
  <c r="M2444" i="2" s="1"/>
  <c r="O2444" i="2" s="1"/>
  <c r="A2445" i="2"/>
  <c r="M2445" i="2" s="1"/>
  <c r="O2445" i="2" s="1"/>
  <c r="A2446" i="2"/>
  <c r="M2446" i="2" s="1"/>
  <c r="O2446" i="2" s="1"/>
  <c r="A2447" i="2"/>
  <c r="M2447" i="2" s="1"/>
  <c r="O2447" i="2" s="1"/>
  <c r="A2448" i="2"/>
  <c r="M2448" i="2" s="1"/>
  <c r="O2448" i="2" s="1"/>
  <c r="A2449" i="2"/>
  <c r="M2449" i="2" s="1"/>
  <c r="O2449" i="2" s="1"/>
  <c r="A2450" i="2"/>
  <c r="M2450" i="2" s="1"/>
  <c r="O2450" i="2" s="1"/>
  <c r="A2451" i="2"/>
  <c r="M2451" i="2" s="1"/>
  <c r="O2451" i="2" s="1"/>
  <c r="A2452" i="2"/>
  <c r="M2452" i="2" s="1"/>
  <c r="O2452" i="2" s="1"/>
  <c r="A2453" i="2"/>
  <c r="M2453" i="2" s="1"/>
  <c r="O2453" i="2" s="1"/>
  <c r="A2454" i="2"/>
  <c r="M2454" i="2" s="1"/>
  <c r="O2454" i="2" s="1"/>
  <c r="A2455" i="2"/>
  <c r="M2455" i="2" s="1"/>
  <c r="O2455" i="2" s="1"/>
  <c r="A2456" i="2"/>
  <c r="M2456" i="2" s="1"/>
  <c r="O2456" i="2" s="1"/>
  <c r="A2457" i="2"/>
  <c r="M2457" i="2" s="1"/>
  <c r="O2457" i="2" s="1"/>
  <c r="A2458" i="2"/>
  <c r="M2458" i="2" s="1"/>
  <c r="O2458" i="2" s="1"/>
  <c r="A2459" i="2"/>
  <c r="M2459" i="2" s="1"/>
  <c r="O2459" i="2" s="1"/>
  <c r="A2460" i="2"/>
  <c r="M2460" i="2" s="1"/>
  <c r="O2460" i="2" s="1"/>
  <c r="A2461" i="2"/>
  <c r="M2461" i="2" s="1"/>
  <c r="O2461" i="2" s="1"/>
  <c r="A2462" i="2"/>
  <c r="M2462" i="2" s="1"/>
  <c r="O2462" i="2" s="1"/>
  <c r="A2463" i="2"/>
  <c r="M2463" i="2" s="1"/>
  <c r="O2463" i="2" s="1"/>
  <c r="A2464" i="2"/>
  <c r="M2464" i="2" s="1"/>
  <c r="O2464" i="2" s="1"/>
  <c r="A2465" i="2"/>
  <c r="M2465" i="2" s="1"/>
  <c r="O2465" i="2" s="1"/>
  <c r="A2466" i="2"/>
  <c r="M2466" i="2" s="1"/>
  <c r="O2466" i="2" s="1"/>
  <c r="A2467" i="2"/>
  <c r="M2467" i="2" s="1"/>
  <c r="O2467" i="2" s="1"/>
  <c r="A2468" i="2"/>
  <c r="M2468" i="2" s="1"/>
  <c r="O2468" i="2" s="1"/>
  <c r="A2469" i="2"/>
  <c r="M2469" i="2" s="1"/>
  <c r="O2469" i="2" s="1"/>
  <c r="A2470" i="2"/>
  <c r="M2470" i="2" s="1"/>
  <c r="O2470" i="2" s="1"/>
  <c r="A2471" i="2"/>
  <c r="M2471" i="2" s="1"/>
  <c r="O2471" i="2" s="1"/>
  <c r="A2472" i="2"/>
  <c r="M2472" i="2" s="1"/>
  <c r="O2472" i="2" s="1"/>
  <c r="A2473" i="2"/>
  <c r="M2473" i="2" s="1"/>
  <c r="O2473" i="2" s="1"/>
  <c r="A2474" i="2"/>
  <c r="M2474" i="2" s="1"/>
  <c r="O2474" i="2" s="1"/>
  <c r="A2475" i="2"/>
  <c r="M2475" i="2" s="1"/>
  <c r="O2475" i="2" s="1"/>
  <c r="A2476" i="2"/>
  <c r="M2476" i="2" s="1"/>
  <c r="O2476" i="2" s="1"/>
  <c r="A2477" i="2"/>
  <c r="M2477" i="2" s="1"/>
  <c r="O2477" i="2" s="1"/>
  <c r="A2478" i="2"/>
  <c r="M2478" i="2" s="1"/>
  <c r="O2478" i="2" s="1"/>
  <c r="A2479" i="2"/>
  <c r="M2479" i="2" s="1"/>
  <c r="O2479" i="2" s="1"/>
  <c r="A2480" i="2"/>
  <c r="M2480" i="2" s="1"/>
  <c r="O2480" i="2" s="1"/>
  <c r="A2481" i="2"/>
  <c r="M2481" i="2" s="1"/>
  <c r="O2481" i="2" s="1"/>
  <c r="A2482" i="2"/>
  <c r="M2482" i="2" s="1"/>
  <c r="O2482" i="2" s="1"/>
  <c r="A2483" i="2"/>
  <c r="M2483" i="2" s="1"/>
  <c r="O2483" i="2" s="1"/>
  <c r="A2484" i="2"/>
  <c r="M2484" i="2" s="1"/>
  <c r="O2484" i="2" s="1"/>
  <c r="A2485" i="2"/>
  <c r="M2485" i="2" s="1"/>
  <c r="O2485" i="2" s="1"/>
  <c r="A2486" i="2"/>
  <c r="M2486" i="2" s="1"/>
  <c r="O2486" i="2" s="1"/>
  <c r="A2487" i="2"/>
  <c r="M2487" i="2" s="1"/>
  <c r="O2487" i="2" s="1"/>
  <c r="A2488" i="2"/>
  <c r="M2488" i="2" s="1"/>
  <c r="O2488" i="2" s="1"/>
  <c r="A2489" i="2"/>
  <c r="M2489" i="2" s="1"/>
  <c r="O2489" i="2" s="1"/>
  <c r="A2490" i="2"/>
  <c r="M2490" i="2" s="1"/>
  <c r="O2490" i="2" s="1"/>
  <c r="A2491" i="2"/>
  <c r="M2491" i="2" s="1"/>
  <c r="O2491" i="2" s="1"/>
  <c r="A2492" i="2"/>
  <c r="M2492" i="2" s="1"/>
  <c r="O2492" i="2" s="1"/>
  <c r="A2493" i="2"/>
  <c r="M2493" i="2" s="1"/>
  <c r="O2493" i="2" s="1"/>
  <c r="A2494" i="2"/>
  <c r="M2494" i="2" s="1"/>
  <c r="O2494" i="2" s="1"/>
  <c r="A2495" i="2"/>
  <c r="M2495" i="2" s="1"/>
  <c r="O2495" i="2" s="1"/>
  <c r="A2496" i="2"/>
  <c r="M2496" i="2" s="1"/>
  <c r="O2496" i="2" s="1"/>
  <c r="A2497" i="2"/>
  <c r="M2497" i="2" s="1"/>
  <c r="O2497" i="2" s="1"/>
  <c r="A2498" i="2"/>
  <c r="M2498" i="2" s="1"/>
  <c r="O2498" i="2" s="1"/>
  <c r="A2499" i="2"/>
  <c r="M2499" i="2" s="1"/>
  <c r="O2499" i="2" s="1"/>
  <c r="A2500" i="2"/>
  <c r="M2500" i="2" s="1"/>
  <c r="O2500" i="2" s="1"/>
  <c r="A2501" i="2"/>
  <c r="M2501" i="2" s="1"/>
  <c r="O2501" i="2" s="1"/>
  <c r="A2502" i="2"/>
  <c r="M2502" i="2" s="1"/>
  <c r="O2502" i="2" s="1"/>
  <c r="A2503" i="2"/>
  <c r="M2503" i="2" s="1"/>
  <c r="O2503" i="2" s="1"/>
  <c r="A2504" i="2"/>
  <c r="M2504" i="2" s="1"/>
  <c r="O2504" i="2" s="1"/>
  <c r="A2505" i="2"/>
  <c r="M2505" i="2" s="1"/>
  <c r="O2505" i="2" s="1"/>
  <c r="A2506" i="2"/>
  <c r="M2506" i="2" s="1"/>
  <c r="O2506" i="2" s="1"/>
  <c r="A2507" i="2"/>
  <c r="M2507" i="2" s="1"/>
  <c r="O2507" i="2" s="1"/>
  <c r="A2508" i="2"/>
  <c r="M2508" i="2" s="1"/>
  <c r="O2508" i="2" s="1"/>
  <c r="A2509" i="2"/>
  <c r="M2509" i="2" s="1"/>
  <c r="O2509" i="2" s="1"/>
  <c r="A2510" i="2"/>
  <c r="M2510" i="2" s="1"/>
  <c r="O2510" i="2" s="1"/>
  <c r="A2511" i="2"/>
  <c r="M2511" i="2" s="1"/>
  <c r="O2511" i="2" s="1"/>
  <c r="A2512" i="2"/>
  <c r="M2512" i="2" s="1"/>
  <c r="O2512" i="2" s="1"/>
  <c r="A2513" i="2"/>
  <c r="M2513" i="2" s="1"/>
  <c r="O2513" i="2" s="1"/>
  <c r="A2514" i="2"/>
  <c r="M2514" i="2" s="1"/>
  <c r="O2514" i="2" s="1"/>
  <c r="A2515" i="2"/>
  <c r="M2515" i="2" s="1"/>
  <c r="O2515" i="2" s="1"/>
  <c r="A2516" i="2"/>
  <c r="M2516" i="2" s="1"/>
  <c r="O2516" i="2" s="1"/>
  <c r="A2517" i="2"/>
  <c r="M2517" i="2" s="1"/>
  <c r="O2517" i="2" s="1"/>
  <c r="A2518" i="2"/>
  <c r="M2518" i="2" s="1"/>
  <c r="O2518" i="2" s="1"/>
  <c r="A2519" i="2"/>
  <c r="M2519" i="2" s="1"/>
  <c r="O2519" i="2" s="1"/>
  <c r="A2520" i="2"/>
  <c r="M2520" i="2" s="1"/>
  <c r="O2520" i="2" s="1"/>
  <c r="A2521" i="2"/>
  <c r="M2521" i="2" s="1"/>
  <c r="O2521" i="2" s="1"/>
  <c r="A2522" i="2"/>
  <c r="M2522" i="2" s="1"/>
  <c r="O2522" i="2" s="1"/>
  <c r="A2523" i="2"/>
  <c r="M2523" i="2" s="1"/>
  <c r="O2523" i="2" s="1"/>
  <c r="A2524" i="2"/>
  <c r="M2524" i="2" s="1"/>
  <c r="O2524" i="2" s="1"/>
  <c r="A2525" i="2"/>
  <c r="M2525" i="2" s="1"/>
  <c r="O2525" i="2" s="1"/>
  <c r="A2526" i="2"/>
  <c r="M2526" i="2" s="1"/>
  <c r="O2526" i="2" s="1"/>
  <c r="A2527" i="2"/>
  <c r="M2527" i="2" s="1"/>
  <c r="O2527" i="2" s="1"/>
  <c r="A2528" i="2"/>
  <c r="M2528" i="2" s="1"/>
  <c r="O2528" i="2" s="1"/>
  <c r="A2529" i="2"/>
  <c r="M2529" i="2" s="1"/>
  <c r="O2529" i="2" s="1"/>
  <c r="A2530" i="2"/>
  <c r="M2530" i="2" s="1"/>
  <c r="O2530" i="2" s="1"/>
  <c r="A2531" i="2"/>
  <c r="M2531" i="2" s="1"/>
  <c r="O2531" i="2" s="1"/>
  <c r="A2532" i="2"/>
  <c r="M2532" i="2" s="1"/>
  <c r="O2532" i="2" s="1"/>
  <c r="A2533" i="2"/>
  <c r="M2533" i="2" s="1"/>
  <c r="O2533" i="2" s="1"/>
  <c r="A2534" i="2"/>
  <c r="M2534" i="2" s="1"/>
  <c r="O2534" i="2" s="1"/>
  <c r="A2535" i="2"/>
  <c r="M2535" i="2" s="1"/>
  <c r="O2535" i="2" s="1"/>
  <c r="A2536" i="2"/>
  <c r="M2536" i="2" s="1"/>
  <c r="O2536" i="2" s="1"/>
  <c r="A2537" i="2"/>
  <c r="M2537" i="2" s="1"/>
  <c r="O2537" i="2" s="1"/>
  <c r="A2538" i="2"/>
  <c r="M2538" i="2" s="1"/>
  <c r="O2538" i="2" s="1"/>
  <c r="A2539" i="2"/>
  <c r="M2539" i="2" s="1"/>
  <c r="O2539" i="2" s="1"/>
  <c r="A2540" i="2"/>
  <c r="M2540" i="2" s="1"/>
  <c r="O2540" i="2" s="1"/>
  <c r="A2541" i="2"/>
  <c r="M2541" i="2" s="1"/>
  <c r="O2541" i="2" s="1"/>
  <c r="A2542" i="2"/>
  <c r="M2542" i="2" s="1"/>
  <c r="O2542" i="2" s="1"/>
  <c r="A2543" i="2"/>
  <c r="M2543" i="2" s="1"/>
  <c r="O2543" i="2" s="1"/>
  <c r="A2544" i="2"/>
  <c r="M2544" i="2" s="1"/>
  <c r="O2544" i="2" s="1"/>
  <c r="A2545" i="2"/>
  <c r="M2545" i="2" s="1"/>
  <c r="O2545" i="2" s="1"/>
  <c r="A2546" i="2"/>
  <c r="M2546" i="2" s="1"/>
  <c r="O2546" i="2" s="1"/>
  <c r="A2547" i="2"/>
  <c r="M2547" i="2" s="1"/>
  <c r="O2547" i="2" s="1"/>
  <c r="A2548" i="2"/>
  <c r="M2548" i="2" s="1"/>
  <c r="O2548" i="2" s="1"/>
  <c r="A2549" i="2"/>
  <c r="M2549" i="2" s="1"/>
  <c r="O2549" i="2" s="1"/>
  <c r="A2550" i="2"/>
  <c r="M2550" i="2" s="1"/>
  <c r="O2550" i="2" s="1"/>
  <c r="A2551" i="2"/>
  <c r="M2551" i="2" s="1"/>
  <c r="O2551" i="2" s="1"/>
  <c r="A2552" i="2"/>
  <c r="M2552" i="2" s="1"/>
  <c r="O2552" i="2" s="1"/>
  <c r="A2553" i="2"/>
  <c r="M2553" i="2" s="1"/>
  <c r="O2553" i="2" s="1"/>
  <c r="A2554" i="2"/>
  <c r="M2554" i="2" s="1"/>
  <c r="O2554" i="2" s="1"/>
  <c r="A2555" i="2"/>
  <c r="M2555" i="2" s="1"/>
  <c r="O2555" i="2" s="1"/>
  <c r="A2556" i="2"/>
  <c r="M2556" i="2" s="1"/>
  <c r="O2556" i="2" s="1"/>
  <c r="A2557" i="2"/>
  <c r="M2557" i="2" s="1"/>
  <c r="O2557" i="2" s="1"/>
  <c r="A2558" i="2"/>
  <c r="M2558" i="2" s="1"/>
  <c r="O2558" i="2" s="1"/>
  <c r="A2559" i="2"/>
  <c r="M2559" i="2" s="1"/>
  <c r="O2559" i="2" s="1"/>
  <c r="A2560" i="2"/>
  <c r="M2560" i="2" s="1"/>
  <c r="O2560" i="2" s="1"/>
  <c r="A2561" i="2"/>
  <c r="M2561" i="2" s="1"/>
  <c r="O2561" i="2" s="1"/>
  <c r="A2562" i="2"/>
  <c r="M2562" i="2" s="1"/>
  <c r="O2562" i="2" s="1"/>
  <c r="A2563" i="2"/>
  <c r="M2563" i="2" s="1"/>
  <c r="O2563" i="2" s="1"/>
  <c r="A2564" i="2"/>
  <c r="M2564" i="2" s="1"/>
  <c r="O2564" i="2" s="1"/>
  <c r="A2565" i="2"/>
  <c r="M2565" i="2" s="1"/>
  <c r="O2565" i="2" s="1"/>
  <c r="A2566" i="2"/>
  <c r="M2566" i="2" s="1"/>
  <c r="O2566" i="2" s="1"/>
  <c r="A2567" i="2"/>
  <c r="M2567" i="2" s="1"/>
  <c r="O2567" i="2" s="1"/>
  <c r="A2568" i="2"/>
  <c r="M2568" i="2" s="1"/>
  <c r="O2568" i="2" s="1"/>
  <c r="A2569" i="2"/>
  <c r="M2569" i="2" s="1"/>
  <c r="O2569" i="2" s="1"/>
  <c r="A2570" i="2"/>
  <c r="M2570" i="2" s="1"/>
  <c r="O2570" i="2" s="1"/>
  <c r="A2571" i="2"/>
  <c r="M2571" i="2" s="1"/>
  <c r="O2571" i="2" s="1"/>
  <c r="A2572" i="2"/>
  <c r="M2572" i="2" s="1"/>
  <c r="O2572" i="2" s="1"/>
  <c r="A2573" i="2"/>
  <c r="M2573" i="2" s="1"/>
  <c r="O2573" i="2" s="1"/>
  <c r="A2574" i="2"/>
  <c r="M2574" i="2" s="1"/>
  <c r="O2574" i="2" s="1"/>
  <c r="A2575" i="2"/>
  <c r="M2575" i="2" s="1"/>
  <c r="O2575" i="2" s="1"/>
  <c r="A2576" i="2"/>
  <c r="M2576" i="2" s="1"/>
  <c r="O2576" i="2" s="1"/>
  <c r="A2577" i="2"/>
  <c r="M2577" i="2" s="1"/>
  <c r="O2577" i="2" s="1"/>
  <c r="A2578" i="2"/>
  <c r="M2578" i="2" s="1"/>
  <c r="O2578" i="2" s="1"/>
  <c r="A2579" i="2"/>
  <c r="M2579" i="2" s="1"/>
  <c r="O2579" i="2" s="1"/>
  <c r="A2580" i="2"/>
  <c r="M2580" i="2" s="1"/>
  <c r="O2580" i="2" s="1"/>
  <c r="A2581" i="2"/>
  <c r="M2581" i="2" s="1"/>
  <c r="O2581" i="2" s="1"/>
  <c r="A2582" i="2"/>
  <c r="M2582" i="2" s="1"/>
  <c r="O2582" i="2" s="1"/>
  <c r="A2583" i="2"/>
  <c r="M2583" i="2" s="1"/>
  <c r="O2583" i="2" s="1"/>
  <c r="A2584" i="2"/>
  <c r="M2584" i="2" s="1"/>
  <c r="O2584" i="2" s="1"/>
  <c r="A2585" i="2"/>
  <c r="M2585" i="2" s="1"/>
  <c r="O2585" i="2" s="1"/>
  <c r="A2586" i="2"/>
  <c r="M2586" i="2" s="1"/>
  <c r="O2586" i="2" s="1"/>
  <c r="A2587" i="2"/>
  <c r="M2587" i="2" s="1"/>
  <c r="O2587" i="2" s="1"/>
  <c r="A2588" i="2"/>
  <c r="M2588" i="2" s="1"/>
  <c r="O2588" i="2" s="1"/>
  <c r="A2589" i="2"/>
  <c r="M2589" i="2" s="1"/>
  <c r="O2589" i="2" s="1"/>
  <c r="A2590" i="2"/>
  <c r="M2590" i="2" s="1"/>
  <c r="O2590" i="2" s="1"/>
  <c r="A2591" i="2"/>
  <c r="M2591" i="2" s="1"/>
  <c r="O2591" i="2" s="1"/>
  <c r="A2592" i="2"/>
  <c r="M2592" i="2" s="1"/>
  <c r="O2592" i="2" s="1"/>
  <c r="A2593" i="2"/>
  <c r="M2593" i="2" s="1"/>
  <c r="O2593" i="2" s="1"/>
  <c r="A2594" i="2"/>
  <c r="M2594" i="2" s="1"/>
  <c r="O2594" i="2" s="1"/>
  <c r="A2595" i="2"/>
  <c r="M2595" i="2" s="1"/>
  <c r="O2595" i="2" s="1"/>
  <c r="A2596" i="2"/>
  <c r="M2596" i="2" s="1"/>
  <c r="O2596" i="2" s="1"/>
  <c r="A2597" i="2"/>
  <c r="M2597" i="2" s="1"/>
  <c r="O2597" i="2" s="1"/>
  <c r="A2598" i="2"/>
  <c r="M2598" i="2" s="1"/>
  <c r="O2598" i="2" s="1"/>
  <c r="A2599" i="2"/>
  <c r="M2599" i="2" s="1"/>
  <c r="O2599" i="2" s="1"/>
  <c r="A2600" i="2"/>
  <c r="M2600" i="2" s="1"/>
  <c r="O2600" i="2" s="1"/>
  <c r="A2601" i="2"/>
  <c r="M2601" i="2" s="1"/>
  <c r="O2601" i="2" s="1"/>
  <c r="A2602" i="2"/>
  <c r="M2602" i="2" s="1"/>
  <c r="O2602" i="2" s="1"/>
  <c r="A2603" i="2"/>
  <c r="M2603" i="2" s="1"/>
  <c r="O2603" i="2" s="1"/>
  <c r="A2604" i="2"/>
  <c r="M2604" i="2" s="1"/>
  <c r="O2604" i="2" s="1"/>
  <c r="A2605" i="2"/>
  <c r="M2605" i="2" s="1"/>
  <c r="O2605" i="2" s="1"/>
  <c r="A2606" i="2"/>
  <c r="M2606" i="2" s="1"/>
  <c r="O2606" i="2" s="1"/>
  <c r="A2607" i="2"/>
  <c r="M2607" i="2" s="1"/>
  <c r="O2607" i="2" s="1"/>
  <c r="A2608" i="2"/>
  <c r="M2608" i="2" s="1"/>
  <c r="O2608" i="2" s="1"/>
  <c r="A2609" i="2"/>
  <c r="M2609" i="2" s="1"/>
  <c r="O2609" i="2" s="1"/>
  <c r="A2610" i="2"/>
  <c r="M2610" i="2" s="1"/>
  <c r="O2610" i="2" s="1"/>
  <c r="A2611" i="2"/>
  <c r="M2611" i="2" s="1"/>
  <c r="O2611" i="2" s="1"/>
  <c r="A2612" i="2"/>
  <c r="M2612" i="2" s="1"/>
  <c r="O2612" i="2" s="1"/>
  <c r="A2613" i="2"/>
  <c r="M2613" i="2" s="1"/>
  <c r="O2613" i="2" s="1"/>
  <c r="A2614" i="2"/>
  <c r="M2614" i="2" s="1"/>
  <c r="O2614" i="2" s="1"/>
  <c r="A2615" i="2"/>
  <c r="M2615" i="2" s="1"/>
  <c r="O2615" i="2" s="1"/>
  <c r="A2616" i="2"/>
  <c r="M2616" i="2" s="1"/>
  <c r="O2616" i="2" s="1"/>
  <c r="A2617" i="2"/>
  <c r="M2617" i="2" s="1"/>
  <c r="O2617" i="2" s="1"/>
  <c r="A2618" i="2"/>
  <c r="M2618" i="2" s="1"/>
  <c r="O2618" i="2" s="1"/>
  <c r="A2619" i="2"/>
  <c r="M2619" i="2" s="1"/>
  <c r="O2619" i="2" s="1"/>
  <c r="A2620" i="2"/>
  <c r="M2620" i="2" s="1"/>
  <c r="O2620" i="2" s="1"/>
  <c r="A2621" i="2"/>
  <c r="M2621" i="2" s="1"/>
  <c r="O2621" i="2" s="1"/>
  <c r="A2622" i="2"/>
  <c r="M2622" i="2" s="1"/>
  <c r="O2622" i="2" s="1"/>
  <c r="A2623" i="2"/>
  <c r="M2623" i="2" s="1"/>
  <c r="O2623" i="2" s="1"/>
  <c r="A2624" i="2"/>
  <c r="M2624" i="2" s="1"/>
  <c r="O2624" i="2" s="1"/>
  <c r="A2625" i="2"/>
  <c r="M2625" i="2" s="1"/>
  <c r="O2625" i="2" s="1"/>
  <c r="A2626" i="2"/>
  <c r="M2626" i="2" s="1"/>
  <c r="O2626" i="2" s="1"/>
  <c r="A2627" i="2"/>
  <c r="M2627" i="2" s="1"/>
  <c r="O2627" i="2" s="1"/>
  <c r="A2628" i="2"/>
  <c r="M2628" i="2" s="1"/>
  <c r="O2628" i="2" s="1"/>
  <c r="A2629" i="2"/>
  <c r="M2629" i="2" s="1"/>
  <c r="O2629" i="2" s="1"/>
  <c r="A2630" i="2"/>
  <c r="M2630" i="2" s="1"/>
  <c r="O2630" i="2" s="1"/>
  <c r="A2631" i="2"/>
  <c r="M2631" i="2" s="1"/>
  <c r="O2631" i="2" s="1"/>
  <c r="A2632" i="2"/>
  <c r="M2632" i="2" s="1"/>
  <c r="O2632" i="2" s="1"/>
  <c r="A2633" i="2"/>
  <c r="M2633" i="2" s="1"/>
  <c r="O2633" i="2" s="1"/>
  <c r="A2634" i="2"/>
  <c r="M2634" i="2" s="1"/>
  <c r="O2634" i="2" s="1"/>
  <c r="A2635" i="2"/>
  <c r="M2635" i="2" s="1"/>
  <c r="O2635" i="2" s="1"/>
  <c r="A2636" i="2"/>
  <c r="M2636" i="2" s="1"/>
  <c r="O2636" i="2" s="1"/>
  <c r="A2637" i="2"/>
  <c r="M2637" i="2" s="1"/>
  <c r="O2637" i="2" s="1"/>
  <c r="A2638" i="2"/>
  <c r="M2638" i="2" s="1"/>
  <c r="O2638" i="2" s="1"/>
  <c r="A2639" i="2"/>
  <c r="M2639" i="2" s="1"/>
  <c r="O2639" i="2" s="1"/>
  <c r="A2640" i="2"/>
  <c r="M2640" i="2" s="1"/>
  <c r="O2640" i="2" s="1"/>
  <c r="A2641" i="2"/>
  <c r="M2641" i="2" s="1"/>
  <c r="O2641" i="2" s="1"/>
  <c r="A2642" i="2"/>
  <c r="M2642" i="2" s="1"/>
  <c r="O2642" i="2" s="1"/>
  <c r="A2643" i="2"/>
  <c r="M2643" i="2" s="1"/>
  <c r="O2643" i="2" s="1"/>
  <c r="A2644" i="2"/>
  <c r="M2644" i="2" s="1"/>
  <c r="O2644" i="2" s="1"/>
  <c r="A2645" i="2"/>
  <c r="M2645" i="2" s="1"/>
  <c r="O2645" i="2" s="1"/>
  <c r="A2646" i="2"/>
  <c r="M2646" i="2" s="1"/>
  <c r="O2646" i="2" s="1"/>
  <c r="A2647" i="2"/>
  <c r="M2647" i="2" s="1"/>
  <c r="O2647" i="2" s="1"/>
  <c r="A2648" i="2"/>
  <c r="M2648" i="2" s="1"/>
  <c r="O2648" i="2" s="1"/>
  <c r="A2649" i="2"/>
  <c r="M2649" i="2" s="1"/>
  <c r="O2649" i="2" s="1"/>
  <c r="A2650" i="2"/>
  <c r="M2650" i="2" s="1"/>
  <c r="O2650" i="2" s="1"/>
  <c r="A2651" i="2"/>
  <c r="M2651" i="2" s="1"/>
  <c r="O2651" i="2" s="1"/>
  <c r="A2652" i="2"/>
  <c r="M2652" i="2" s="1"/>
  <c r="O2652" i="2" s="1"/>
  <c r="A2653" i="2"/>
  <c r="M2653" i="2" s="1"/>
  <c r="O2653" i="2" s="1"/>
  <c r="A2654" i="2"/>
  <c r="M2654" i="2" s="1"/>
  <c r="O2654" i="2" s="1"/>
  <c r="A2655" i="2"/>
  <c r="M2655" i="2" s="1"/>
  <c r="O2655" i="2" s="1"/>
  <c r="A2656" i="2"/>
  <c r="M2656" i="2" s="1"/>
  <c r="O2656" i="2" s="1"/>
  <c r="A2657" i="2"/>
  <c r="M2657" i="2" s="1"/>
  <c r="O2657" i="2" s="1"/>
  <c r="A2658" i="2"/>
  <c r="M2658" i="2" s="1"/>
  <c r="O2658" i="2" s="1"/>
  <c r="A2659" i="2"/>
  <c r="M2659" i="2" s="1"/>
  <c r="O2659" i="2" s="1"/>
  <c r="A2660" i="2"/>
  <c r="M2660" i="2" s="1"/>
  <c r="O2660" i="2" s="1"/>
  <c r="A2661" i="2"/>
  <c r="M2661" i="2" s="1"/>
  <c r="O2661" i="2" s="1"/>
  <c r="A2662" i="2"/>
  <c r="M2662" i="2" s="1"/>
  <c r="O2662" i="2" s="1"/>
  <c r="A2663" i="2"/>
  <c r="M2663" i="2" s="1"/>
  <c r="O2663" i="2" s="1"/>
  <c r="A2664" i="2"/>
  <c r="M2664" i="2" s="1"/>
  <c r="O2664" i="2" s="1"/>
  <c r="A2665" i="2"/>
  <c r="M2665" i="2" s="1"/>
  <c r="O2665" i="2" s="1"/>
  <c r="A2666" i="2"/>
  <c r="M2666" i="2" s="1"/>
  <c r="O2666" i="2" s="1"/>
  <c r="A2667" i="2"/>
  <c r="M2667" i="2" s="1"/>
  <c r="O2667" i="2" s="1"/>
  <c r="A2668" i="2"/>
  <c r="M2668" i="2" s="1"/>
  <c r="O2668" i="2" s="1"/>
  <c r="A2669" i="2"/>
  <c r="M2669" i="2" s="1"/>
  <c r="O2669" i="2" s="1"/>
  <c r="A2670" i="2"/>
  <c r="M2670" i="2" s="1"/>
  <c r="O2670" i="2" s="1"/>
  <c r="A2671" i="2"/>
  <c r="M2671" i="2" s="1"/>
  <c r="O2671" i="2" s="1"/>
  <c r="A2672" i="2"/>
  <c r="M2672" i="2" s="1"/>
  <c r="O2672" i="2" s="1"/>
  <c r="A2673" i="2"/>
  <c r="M2673" i="2" s="1"/>
  <c r="O2673" i="2" s="1"/>
  <c r="A2674" i="2"/>
  <c r="M2674" i="2" s="1"/>
  <c r="O2674" i="2" s="1"/>
  <c r="A2675" i="2"/>
  <c r="M2675" i="2" s="1"/>
  <c r="O2675" i="2" s="1"/>
  <c r="A2676" i="2"/>
  <c r="M2676" i="2" s="1"/>
  <c r="O2676" i="2" s="1"/>
  <c r="A2677" i="2"/>
  <c r="M2677" i="2" s="1"/>
  <c r="O2677" i="2" s="1"/>
  <c r="A2678" i="2"/>
  <c r="M2678" i="2" s="1"/>
  <c r="O2678" i="2" s="1"/>
  <c r="A2679" i="2"/>
  <c r="M2679" i="2" s="1"/>
  <c r="O2679" i="2" s="1"/>
  <c r="A2680" i="2"/>
  <c r="M2680" i="2" s="1"/>
  <c r="O2680" i="2" s="1"/>
  <c r="A2681" i="2"/>
  <c r="M2681" i="2" s="1"/>
  <c r="O2681" i="2" s="1"/>
  <c r="A2682" i="2"/>
  <c r="M2682" i="2" s="1"/>
  <c r="O2682" i="2" s="1"/>
  <c r="A2683" i="2"/>
  <c r="M2683" i="2" s="1"/>
  <c r="O2683" i="2" s="1"/>
  <c r="A2684" i="2"/>
  <c r="M2684" i="2" s="1"/>
  <c r="O2684" i="2" s="1"/>
  <c r="A2685" i="2"/>
  <c r="M2685" i="2" s="1"/>
  <c r="O2685" i="2" s="1"/>
  <c r="A2686" i="2"/>
  <c r="M2686" i="2" s="1"/>
  <c r="O2686" i="2" s="1"/>
  <c r="A2687" i="2"/>
  <c r="M2687" i="2" s="1"/>
  <c r="O2687" i="2" s="1"/>
  <c r="A2688" i="2"/>
  <c r="M2688" i="2" s="1"/>
  <c r="O2688" i="2" s="1"/>
  <c r="A2689" i="2"/>
  <c r="M2689" i="2" s="1"/>
  <c r="O2689" i="2" s="1"/>
  <c r="A2690" i="2"/>
  <c r="M2690" i="2" s="1"/>
  <c r="O2690" i="2" s="1"/>
  <c r="A2691" i="2"/>
  <c r="M2691" i="2" s="1"/>
  <c r="O2691" i="2" s="1"/>
  <c r="A2692" i="2"/>
  <c r="M2692" i="2" s="1"/>
  <c r="O2692" i="2" s="1"/>
  <c r="A2693" i="2"/>
  <c r="M2693" i="2" s="1"/>
  <c r="O2693" i="2" s="1"/>
  <c r="A2694" i="2"/>
  <c r="M2694" i="2" s="1"/>
  <c r="O2694" i="2" s="1"/>
  <c r="A2695" i="2"/>
  <c r="M2695" i="2" s="1"/>
  <c r="O2695" i="2" s="1"/>
  <c r="A2696" i="2"/>
  <c r="M2696" i="2" s="1"/>
  <c r="O2696" i="2" s="1"/>
  <c r="A2697" i="2"/>
  <c r="M2697" i="2" s="1"/>
  <c r="O2697" i="2" s="1"/>
  <c r="A2698" i="2"/>
  <c r="M2698" i="2" s="1"/>
  <c r="O2698" i="2" s="1"/>
  <c r="A2699" i="2"/>
  <c r="M2699" i="2" s="1"/>
  <c r="O2699" i="2" s="1"/>
  <c r="A2700" i="2"/>
  <c r="M2700" i="2" s="1"/>
  <c r="O2700" i="2" s="1"/>
  <c r="A2701" i="2"/>
  <c r="M2701" i="2" s="1"/>
  <c r="O2701" i="2" s="1"/>
  <c r="A2702" i="2"/>
  <c r="M2702" i="2" s="1"/>
  <c r="O2702" i="2" s="1"/>
  <c r="A2703" i="2"/>
  <c r="M2703" i="2" s="1"/>
  <c r="O2703" i="2" s="1"/>
  <c r="A2704" i="2"/>
  <c r="M2704" i="2" s="1"/>
  <c r="O2704" i="2" s="1"/>
  <c r="A2705" i="2"/>
  <c r="M2705" i="2" s="1"/>
  <c r="O2705" i="2" s="1"/>
  <c r="A2706" i="2"/>
  <c r="M2706" i="2" s="1"/>
  <c r="O2706" i="2" s="1"/>
  <c r="A2707" i="2"/>
  <c r="M2707" i="2" s="1"/>
  <c r="O2707" i="2" s="1"/>
  <c r="A2708" i="2"/>
  <c r="M2708" i="2" s="1"/>
  <c r="O2708" i="2" s="1"/>
  <c r="A2709" i="2"/>
  <c r="M2709" i="2" s="1"/>
  <c r="O2709" i="2" s="1"/>
  <c r="A2710" i="2"/>
  <c r="M2710" i="2" s="1"/>
  <c r="O2710" i="2" s="1"/>
  <c r="A2711" i="2"/>
  <c r="M2711" i="2" s="1"/>
  <c r="O2711" i="2" s="1"/>
  <c r="A2712" i="2"/>
  <c r="M2712" i="2" s="1"/>
  <c r="O2712" i="2" s="1"/>
  <c r="A2713" i="2"/>
  <c r="M2713" i="2" s="1"/>
  <c r="O2713" i="2" s="1"/>
  <c r="A2714" i="2"/>
  <c r="M2714" i="2" s="1"/>
  <c r="O2714" i="2" s="1"/>
  <c r="A2715" i="2"/>
  <c r="M2715" i="2" s="1"/>
  <c r="O2715" i="2" s="1"/>
  <c r="A2716" i="2"/>
  <c r="M2716" i="2" s="1"/>
  <c r="O2716" i="2" s="1"/>
  <c r="A2717" i="2"/>
  <c r="M2717" i="2" s="1"/>
  <c r="O2717" i="2" s="1"/>
  <c r="A2718" i="2"/>
  <c r="M2718" i="2" s="1"/>
  <c r="O2718" i="2" s="1"/>
  <c r="A2719" i="2"/>
  <c r="M2719" i="2" s="1"/>
  <c r="O2719" i="2" s="1"/>
  <c r="A2720" i="2"/>
  <c r="M2720" i="2" s="1"/>
  <c r="O2720" i="2" s="1"/>
  <c r="A2721" i="2"/>
  <c r="M2721" i="2" s="1"/>
  <c r="O2721" i="2" s="1"/>
  <c r="A2722" i="2"/>
  <c r="M2722" i="2" s="1"/>
  <c r="O2722" i="2" s="1"/>
  <c r="A2723" i="2"/>
  <c r="M2723" i="2" s="1"/>
  <c r="O2723" i="2" s="1"/>
  <c r="A2724" i="2"/>
  <c r="M2724" i="2" s="1"/>
  <c r="O2724" i="2" s="1"/>
  <c r="A2725" i="2"/>
  <c r="M2725" i="2" s="1"/>
  <c r="O2725" i="2" s="1"/>
  <c r="A2726" i="2"/>
  <c r="M2726" i="2" s="1"/>
  <c r="O2726" i="2" s="1"/>
  <c r="A2727" i="2"/>
  <c r="M2727" i="2" s="1"/>
  <c r="O2727" i="2" s="1"/>
  <c r="A2728" i="2"/>
  <c r="M2728" i="2" s="1"/>
  <c r="O2728" i="2" s="1"/>
  <c r="A2729" i="2"/>
  <c r="M2729" i="2" s="1"/>
  <c r="O2729" i="2" s="1"/>
  <c r="A2730" i="2"/>
  <c r="M2730" i="2" s="1"/>
  <c r="O2730" i="2" s="1"/>
  <c r="A2731" i="2"/>
  <c r="M2731" i="2" s="1"/>
  <c r="O2731" i="2" s="1"/>
  <c r="A2732" i="2"/>
  <c r="M2732" i="2" s="1"/>
  <c r="O2732" i="2" s="1"/>
  <c r="A2733" i="2"/>
  <c r="M2733" i="2" s="1"/>
  <c r="O2733" i="2" s="1"/>
  <c r="A2734" i="2"/>
  <c r="M2734" i="2" s="1"/>
  <c r="O2734" i="2" s="1"/>
  <c r="A2735" i="2"/>
  <c r="M2735" i="2" s="1"/>
  <c r="O2735" i="2" s="1"/>
  <c r="A2736" i="2"/>
  <c r="M2736" i="2" s="1"/>
  <c r="O2736" i="2" s="1"/>
  <c r="A2737" i="2"/>
  <c r="M2737" i="2" s="1"/>
  <c r="O2737" i="2" s="1"/>
  <c r="A2738" i="2"/>
  <c r="M2738" i="2" s="1"/>
  <c r="O2738" i="2" s="1"/>
  <c r="A2739" i="2"/>
  <c r="M2739" i="2" s="1"/>
  <c r="O2739" i="2" s="1"/>
  <c r="A2740" i="2"/>
  <c r="M2740" i="2" s="1"/>
  <c r="O2740" i="2" s="1"/>
  <c r="A2741" i="2"/>
  <c r="M2741" i="2" s="1"/>
  <c r="O2741" i="2" s="1"/>
  <c r="A2742" i="2"/>
  <c r="M2742" i="2" s="1"/>
  <c r="O2742" i="2" s="1"/>
  <c r="A2743" i="2"/>
  <c r="M2743" i="2" s="1"/>
  <c r="O2743" i="2" s="1"/>
  <c r="A2744" i="2"/>
  <c r="M2744" i="2" s="1"/>
  <c r="O2744" i="2" s="1"/>
  <c r="A2745" i="2"/>
  <c r="M2745" i="2" s="1"/>
  <c r="O2745" i="2" s="1"/>
  <c r="A2746" i="2"/>
  <c r="M2746" i="2" s="1"/>
  <c r="O2746" i="2" s="1"/>
  <c r="A2747" i="2"/>
  <c r="M2747" i="2" s="1"/>
  <c r="O2747" i="2" s="1"/>
  <c r="A2748" i="2"/>
  <c r="M2748" i="2" s="1"/>
  <c r="O2748" i="2" s="1"/>
  <c r="A2749" i="2"/>
  <c r="M2749" i="2" s="1"/>
  <c r="O2749" i="2" s="1"/>
  <c r="A2750" i="2"/>
  <c r="M2750" i="2" s="1"/>
  <c r="O2750" i="2" s="1"/>
  <c r="A2751" i="2"/>
  <c r="M2751" i="2" s="1"/>
  <c r="O2751" i="2" s="1"/>
  <c r="A2752" i="2"/>
  <c r="M2752" i="2" s="1"/>
  <c r="O2752" i="2" s="1"/>
  <c r="A2753" i="2"/>
  <c r="M2753" i="2" s="1"/>
  <c r="O2753" i="2" s="1"/>
  <c r="A2754" i="2"/>
  <c r="M2754" i="2" s="1"/>
  <c r="O2754" i="2" s="1"/>
  <c r="A2755" i="2"/>
  <c r="M2755" i="2" s="1"/>
  <c r="O2755" i="2" s="1"/>
  <c r="A2756" i="2"/>
  <c r="M2756" i="2" s="1"/>
  <c r="O2756" i="2" s="1"/>
  <c r="A2757" i="2"/>
  <c r="M2757" i="2" s="1"/>
  <c r="O2757" i="2" s="1"/>
  <c r="A2758" i="2"/>
  <c r="M2758" i="2" s="1"/>
  <c r="O2758" i="2" s="1"/>
  <c r="A2759" i="2"/>
  <c r="M2759" i="2" s="1"/>
  <c r="O2759" i="2" s="1"/>
  <c r="A2760" i="2"/>
  <c r="M2760" i="2" s="1"/>
  <c r="O2760" i="2" s="1"/>
  <c r="A2761" i="2"/>
  <c r="M2761" i="2" s="1"/>
  <c r="O2761" i="2" s="1"/>
  <c r="A2762" i="2"/>
  <c r="M2762" i="2" s="1"/>
  <c r="O2762" i="2" s="1"/>
  <c r="A2763" i="2"/>
  <c r="M2763" i="2" s="1"/>
  <c r="O2763" i="2" s="1"/>
  <c r="A2764" i="2"/>
  <c r="M2764" i="2" s="1"/>
  <c r="O2764" i="2" s="1"/>
  <c r="A2765" i="2"/>
  <c r="M2765" i="2" s="1"/>
  <c r="O2765" i="2" s="1"/>
  <c r="A2766" i="2"/>
  <c r="M2766" i="2" s="1"/>
  <c r="O2766" i="2" s="1"/>
  <c r="A2767" i="2"/>
  <c r="M2767" i="2" s="1"/>
  <c r="O2767" i="2" s="1"/>
  <c r="A2768" i="2"/>
  <c r="M2768" i="2" s="1"/>
  <c r="O2768" i="2" s="1"/>
  <c r="A2769" i="2"/>
  <c r="M2769" i="2" s="1"/>
  <c r="O2769" i="2" s="1"/>
  <c r="A2770" i="2"/>
  <c r="M2770" i="2" s="1"/>
  <c r="O2770" i="2" s="1"/>
  <c r="A2771" i="2"/>
  <c r="M2771" i="2" s="1"/>
  <c r="O2771" i="2" s="1"/>
  <c r="A2772" i="2"/>
  <c r="M2772" i="2" s="1"/>
  <c r="O2772" i="2" s="1"/>
  <c r="A2773" i="2"/>
  <c r="M2773" i="2" s="1"/>
  <c r="O2773" i="2" s="1"/>
  <c r="A2774" i="2"/>
  <c r="M2774" i="2" s="1"/>
  <c r="O2774" i="2" s="1"/>
  <c r="A2775" i="2"/>
  <c r="M2775" i="2" s="1"/>
  <c r="O2775" i="2" s="1"/>
  <c r="A2776" i="2"/>
  <c r="M2776" i="2" s="1"/>
  <c r="O2776" i="2" s="1"/>
  <c r="A2777" i="2"/>
  <c r="M2777" i="2" s="1"/>
  <c r="O2777" i="2" s="1"/>
  <c r="A2778" i="2"/>
  <c r="M2778" i="2" s="1"/>
  <c r="O2778" i="2" s="1"/>
  <c r="A2779" i="2"/>
  <c r="M2779" i="2" s="1"/>
  <c r="O2779" i="2" s="1"/>
  <c r="A2780" i="2"/>
  <c r="M2780" i="2" s="1"/>
  <c r="O2780" i="2" s="1"/>
  <c r="A2781" i="2"/>
  <c r="M2781" i="2" s="1"/>
  <c r="O2781" i="2" s="1"/>
  <c r="A2782" i="2"/>
  <c r="M2782" i="2" s="1"/>
  <c r="O2782" i="2" s="1"/>
  <c r="A2783" i="2"/>
  <c r="M2783" i="2" s="1"/>
  <c r="O2783" i="2" s="1"/>
  <c r="A2784" i="2"/>
  <c r="M2784" i="2" s="1"/>
  <c r="O2784" i="2" s="1"/>
  <c r="A2785" i="2"/>
  <c r="M2785" i="2" s="1"/>
  <c r="O2785" i="2" s="1"/>
  <c r="A2786" i="2"/>
  <c r="M2786" i="2" s="1"/>
  <c r="O2786" i="2" s="1"/>
  <c r="A2787" i="2"/>
  <c r="M2787" i="2" s="1"/>
  <c r="O2787" i="2" s="1"/>
  <c r="A2788" i="2"/>
  <c r="M2788" i="2" s="1"/>
  <c r="O2788" i="2" s="1"/>
  <c r="A2789" i="2"/>
  <c r="M2789" i="2" s="1"/>
  <c r="O2789" i="2" s="1"/>
  <c r="A2790" i="2"/>
  <c r="M2790" i="2" s="1"/>
  <c r="O2790" i="2" s="1"/>
  <c r="A2791" i="2"/>
  <c r="M2791" i="2" s="1"/>
  <c r="O2791" i="2" s="1"/>
  <c r="A2792" i="2"/>
  <c r="M2792" i="2" s="1"/>
  <c r="O2792" i="2" s="1"/>
  <c r="A2793" i="2"/>
  <c r="M2793" i="2" s="1"/>
  <c r="O2793" i="2" s="1"/>
  <c r="A2794" i="2"/>
  <c r="M2794" i="2" s="1"/>
  <c r="O2794" i="2" s="1"/>
  <c r="A2795" i="2"/>
  <c r="M2795" i="2" s="1"/>
  <c r="O2795" i="2" s="1"/>
  <c r="A2796" i="2"/>
  <c r="M2796" i="2" s="1"/>
  <c r="O2796" i="2" s="1"/>
  <c r="A2797" i="2"/>
  <c r="M2797" i="2" s="1"/>
  <c r="O2797" i="2" s="1"/>
  <c r="A2798" i="2"/>
  <c r="M2798" i="2" s="1"/>
  <c r="O2798" i="2" s="1"/>
  <c r="A2799" i="2"/>
  <c r="M2799" i="2" s="1"/>
  <c r="O2799" i="2" s="1"/>
  <c r="A2800" i="2"/>
  <c r="M2800" i="2" s="1"/>
  <c r="O2800" i="2" s="1"/>
  <c r="A2801" i="2"/>
  <c r="M2801" i="2" s="1"/>
  <c r="O2801" i="2" s="1"/>
  <c r="A2802" i="2"/>
  <c r="M2802" i="2" s="1"/>
  <c r="O2802" i="2" s="1"/>
  <c r="A2803" i="2"/>
  <c r="M2803" i="2" s="1"/>
  <c r="O2803" i="2" s="1"/>
  <c r="A2804" i="2"/>
  <c r="M2804" i="2" s="1"/>
  <c r="O2804" i="2" s="1"/>
  <c r="A2805" i="2"/>
  <c r="M2805" i="2" s="1"/>
  <c r="O2805" i="2" s="1"/>
  <c r="A2806" i="2"/>
  <c r="M2806" i="2" s="1"/>
  <c r="O2806" i="2" s="1"/>
  <c r="A2807" i="2"/>
  <c r="M2807" i="2" s="1"/>
  <c r="O2807" i="2" s="1"/>
  <c r="A2808" i="2"/>
  <c r="M2808" i="2" s="1"/>
  <c r="O2808" i="2" s="1"/>
  <c r="A2809" i="2"/>
  <c r="M2809" i="2" s="1"/>
  <c r="O2809" i="2" s="1"/>
  <c r="A2810" i="2"/>
  <c r="M2810" i="2" s="1"/>
  <c r="O2810" i="2" s="1"/>
  <c r="A2811" i="2"/>
  <c r="M2811" i="2" s="1"/>
  <c r="O2811" i="2" s="1"/>
  <c r="A2812" i="2"/>
  <c r="M2812" i="2" s="1"/>
  <c r="O2812" i="2" s="1"/>
  <c r="A2813" i="2"/>
  <c r="M2813" i="2" s="1"/>
  <c r="O2813" i="2" s="1"/>
  <c r="A2814" i="2"/>
  <c r="M2814" i="2" s="1"/>
  <c r="O2814" i="2" s="1"/>
  <c r="A2815" i="2"/>
  <c r="M2815" i="2" s="1"/>
  <c r="O2815" i="2" s="1"/>
  <c r="A2816" i="2"/>
  <c r="M2816" i="2" s="1"/>
  <c r="O2816" i="2" s="1"/>
  <c r="A2817" i="2"/>
  <c r="M2817" i="2" s="1"/>
  <c r="O2817" i="2" s="1"/>
  <c r="A2818" i="2"/>
  <c r="M2818" i="2" s="1"/>
  <c r="O2818" i="2" s="1"/>
  <c r="A2819" i="2"/>
  <c r="M2819" i="2" s="1"/>
  <c r="O2819" i="2" s="1"/>
  <c r="A2820" i="2"/>
  <c r="M2820" i="2" s="1"/>
  <c r="O2820" i="2" s="1"/>
  <c r="A2821" i="2"/>
  <c r="M2821" i="2" s="1"/>
  <c r="O2821" i="2" s="1"/>
  <c r="A2822" i="2"/>
  <c r="M2822" i="2" s="1"/>
  <c r="O2822" i="2" s="1"/>
  <c r="A2823" i="2"/>
  <c r="M2823" i="2" s="1"/>
  <c r="O2823" i="2" s="1"/>
  <c r="A2824" i="2"/>
  <c r="M2824" i="2" s="1"/>
  <c r="O2824" i="2" s="1"/>
  <c r="A2825" i="2"/>
  <c r="M2825" i="2" s="1"/>
  <c r="O2825" i="2" s="1"/>
  <c r="A2826" i="2"/>
  <c r="M2826" i="2" s="1"/>
  <c r="O2826" i="2" s="1"/>
  <c r="A2827" i="2"/>
  <c r="M2827" i="2" s="1"/>
  <c r="O2827" i="2" s="1"/>
  <c r="A2828" i="2"/>
  <c r="M2828" i="2" s="1"/>
  <c r="O2828" i="2" s="1"/>
  <c r="A2829" i="2"/>
  <c r="M2829" i="2" s="1"/>
  <c r="O2829" i="2" s="1"/>
  <c r="A2830" i="2"/>
  <c r="M2830" i="2" s="1"/>
  <c r="O2830" i="2" s="1"/>
  <c r="A2831" i="2"/>
  <c r="M2831" i="2" s="1"/>
  <c r="O2831" i="2" s="1"/>
  <c r="A2832" i="2"/>
  <c r="M2832" i="2" s="1"/>
  <c r="O2832" i="2" s="1"/>
  <c r="A2833" i="2"/>
  <c r="M2833" i="2" s="1"/>
  <c r="O2833" i="2" s="1"/>
  <c r="A2834" i="2"/>
  <c r="M2834" i="2" s="1"/>
  <c r="O2834" i="2" s="1"/>
  <c r="A2835" i="2"/>
  <c r="M2835" i="2" s="1"/>
  <c r="O2835" i="2" s="1"/>
  <c r="A2836" i="2"/>
  <c r="M2836" i="2" s="1"/>
  <c r="O2836" i="2" s="1"/>
  <c r="A2837" i="2"/>
  <c r="M2837" i="2" s="1"/>
  <c r="O2837" i="2" s="1"/>
  <c r="A2838" i="2"/>
  <c r="M2838" i="2" s="1"/>
  <c r="O2838" i="2" s="1"/>
  <c r="A2839" i="2"/>
  <c r="M2839" i="2" s="1"/>
  <c r="O2839" i="2" s="1"/>
  <c r="A2840" i="2"/>
  <c r="M2840" i="2" s="1"/>
  <c r="O2840" i="2" s="1"/>
  <c r="A2841" i="2"/>
  <c r="M2841" i="2" s="1"/>
  <c r="O2841" i="2" s="1"/>
  <c r="A2842" i="2"/>
  <c r="M2842" i="2" s="1"/>
  <c r="O2842" i="2" s="1"/>
  <c r="A2843" i="2"/>
  <c r="M2843" i="2" s="1"/>
  <c r="O2843" i="2" s="1"/>
  <c r="A2844" i="2"/>
  <c r="M2844" i="2" s="1"/>
  <c r="O2844" i="2" s="1"/>
  <c r="A2845" i="2"/>
  <c r="M2845" i="2" s="1"/>
  <c r="O2845" i="2" s="1"/>
  <c r="A2846" i="2"/>
  <c r="M2846" i="2" s="1"/>
  <c r="O2846" i="2" s="1"/>
  <c r="A2847" i="2"/>
  <c r="M2847" i="2" s="1"/>
  <c r="O2847" i="2" s="1"/>
  <c r="A2848" i="2"/>
  <c r="M2848" i="2" s="1"/>
  <c r="O2848" i="2" s="1"/>
  <c r="A2849" i="2"/>
  <c r="M2849" i="2" s="1"/>
  <c r="O2849" i="2" s="1"/>
  <c r="A2850" i="2"/>
  <c r="M2850" i="2" s="1"/>
  <c r="O2850" i="2" s="1"/>
  <c r="A2851" i="2"/>
  <c r="M2851" i="2" s="1"/>
  <c r="O2851" i="2" s="1"/>
  <c r="A2852" i="2"/>
  <c r="M2852" i="2" s="1"/>
  <c r="O2852" i="2" s="1"/>
  <c r="A2853" i="2"/>
  <c r="M2853" i="2" s="1"/>
  <c r="O2853" i="2" s="1"/>
  <c r="A2854" i="2"/>
  <c r="M2854" i="2" s="1"/>
  <c r="O2854" i="2" s="1"/>
  <c r="A2855" i="2"/>
  <c r="M2855" i="2" s="1"/>
  <c r="O2855" i="2" s="1"/>
  <c r="A2856" i="2"/>
  <c r="M2856" i="2" s="1"/>
  <c r="O2856" i="2" s="1"/>
  <c r="A2857" i="2"/>
  <c r="M2857" i="2" s="1"/>
  <c r="O2857" i="2" s="1"/>
  <c r="A2858" i="2"/>
  <c r="M2858" i="2" s="1"/>
  <c r="O2858" i="2" s="1"/>
  <c r="A2859" i="2"/>
  <c r="M2859" i="2" s="1"/>
  <c r="O2859" i="2" s="1"/>
  <c r="A2860" i="2"/>
  <c r="M2860" i="2" s="1"/>
  <c r="O2860" i="2" s="1"/>
  <c r="A2861" i="2"/>
  <c r="M2861" i="2" s="1"/>
  <c r="O2861" i="2" s="1"/>
  <c r="A2862" i="2"/>
  <c r="M2862" i="2" s="1"/>
  <c r="O2862" i="2" s="1"/>
  <c r="A2863" i="2"/>
  <c r="M2863" i="2" s="1"/>
  <c r="O2863" i="2" s="1"/>
  <c r="A2864" i="2"/>
  <c r="M2864" i="2" s="1"/>
  <c r="O2864" i="2" s="1"/>
  <c r="A2865" i="2"/>
  <c r="M2865" i="2" s="1"/>
  <c r="O2865" i="2" s="1"/>
  <c r="A2866" i="2"/>
  <c r="M2866" i="2" s="1"/>
  <c r="O2866" i="2" s="1"/>
  <c r="A2867" i="2"/>
  <c r="M2867" i="2" s="1"/>
  <c r="O2867" i="2" s="1"/>
  <c r="A2868" i="2"/>
  <c r="M2868" i="2" s="1"/>
  <c r="O2868" i="2" s="1"/>
  <c r="A2869" i="2"/>
  <c r="M2869" i="2" s="1"/>
  <c r="O2869" i="2" s="1"/>
  <c r="A2870" i="2"/>
  <c r="M2870" i="2" s="1"/>
  <c r="O2870" i="2" s="1"/>
  <c r="A2871" i="2"/>
  <c r="M2871" i="2" s="1"/>
  <c r="O2871" i="2" s="1"/>
  <c r="A2872" i="2"/>
  <c r="M2872" i="2" s="1"/>
  <c r="O2872" i="2" s="1"/>
  <c r="A2873" i="2"/>
  <c r="M2873" i="2" s="1"/>
  <c r="O2873" i="2" s="1"/>
  <c r="A2874" i="2"/>
  <c r="M2874" i="2" s="1"/>
  <c r="O2874" i="2" s="1"/>
  <c r="A2875" i="2"/>
  <c r="M2875" i="2" s="1"/>
  <c r="O2875" i="2" s="1"/>
  <c r="A2876" i="2"/>
  <c r="M2876" i="2" s="1"/>
  <c r="O2876" i="2" s="1"/>
  <c r="A2877" i="2"/>
  <c r="M2877" i="2" s="1"/>
  <c r="O2877" i="2" s="1"/>
  <c r="A2878" i="2"/>
  <c r="M2878" i="2" s="1"/>
  <c r="O2878" i="2" s="1"/>
  <c r="A2879" i="2"/>
  <c r="M2879" i="2" s="1"/>
  <c r="O2879" i="2" s="1"/>
  <c r="A2880" i="2"/>
  <c r="M2880" i="2" s="1"/>
  <c r="O2880" i="2" s="1"/>
  <c r="A2881" i="2"/>
  <c r="M2881" i="2" s="1"/>
  <c r="O2881" i="2" s="1"/>
  <c r="A2882" i="2"/>
  <c r="M2882" i="2" s="1"/>
  <c r="O2882" i="2" s="1"/>
  <c r="A2883" i="2"/>
  <c r="M2883" i="2" s="1"/>
  <c r="O2883" i="2" s="1"/>
  <c r="A2884" i="2"/>
  <c r="M2884" i="2" s="1"/>
  <c r="O2884" i="2" s="1"/>
  <c r="A2885" i="2"/>
  <c r="M2885" i="2" s="1"/>
  <c r="O2885" i="2" s="1"/>
  <c r="A2886" i="2"/>
  <c r="M2886" i="2" s="1"/>
  <c r="O2886" i="2" s="1"/>
  <c r="A2887" i="2"/>
  <c r="M2887" i="2" s="1"/>
  <c r="O2887" i="2" s="1"/>
  <c r="A2888" i="2"/>
  <c r="M2888" i="2" s="1"/>
  <c r="O2888" i="2" s="1"/>
  <c r="A2889" i="2"/>
  <c r="M2889" i="2" s="1"/>
  <c r="O2889" i="2" s="1"/>
  <c r="A2890" i="2"/>
  <c r="M2890" i="2" s="1"/>
  <c r="O2890" i="2" s="1"/>
  <c r="A2891" i="2"/>
  <c r="M2891" i="2" s="1"/>
  <c r="O2891" i="2" s="1"/>
  <c r="A2892" i="2"/>
  <c r="M2892" i="2" s="1"/>
  <c r="O2892" i="2" s="1"/>
  <c r="A2893" i="2"/>
  <c r="M2893" i="2" s="1"/>
  <c r="O2893" i="2" s="1"/>
  <c r="A2894" i="2"/>
  <c r="M2894" i="2" s="1"/>
  <c r="O2894" i="2" s="1"/>
  <c r="A2895" i="2"/>
  <c r="M2895" i="2" s="1"/>
  <c r="O2895" i="2" s="1"/>
  <c r="A2896" i="2"/>
  <c r="M2896" i="2" s="1"/>
  <c r="O2896" i="2" s="1"/>
  <c r="A2897" i="2"/>
  <c r="M2897" i="2" s="1"/>
  <c r="O2897" i="2" s="1"/>
  <c r="A2898" i="2"/>
  <c r="M2898" i="2" s="1"/>
  <c r="O2898" i="2" s="1"/>
  <c r="A2899" i="2"/>
  <c r="M2899" i="2" s="1"/>
  <c r="O2899" i="2" s="1"/>
  <c r="A2900" i="2"/>
  <c r="M2900" i="2" s="1"/>
  <c r="O2900" i="2" s="1"/>
  <c r="A2901" i="2"/>
  <c r="M2901" i="2" s="1"/>
  <c r="O2901" i="2" s="1"/>
  <c r="A2902" i="2"/>
  <c r="M2902" i="2" s="1"/>
  <c r="O2902" i="2" s="1"/>
  <c r="A2903" i="2"/>
  <c r="M2903" i="2" s="1"/>
  <c r="O2903" i="2" s="1"/>
  <c r="A2904" i="2"/>
  <c r="M2904" i="2" s="1"/>
  <c r="O2904" i="2" s="1"/>
  <c r="A2905" i="2"/>
  <c r="M2905" i="2" s="1"/>
  <c r="O2905" i="2" s="1"/>
  <c r="A2906" i="2"/>
  <c r="M2906" i="2" s="1"/>
  <c r="O2906" i="2" s="1"/>
  <c r="A2907" i="2"/>
  <c r="M2907" i="2" s="1"/>
  <c r="O2907" i="2" s="1"/>
  <c r="A2908" i="2"/>
  <c r="M2908" i="2" s="1"/>
  <c r="O2908" i="2" s="1"/>
  <c r="A2909" i="2"/>
  <c r="M2909" i="2" s="1"/>
  <c r="O2909" i="2" s="1"/>
  <c r="A2910" i="2"/>
  <c r="M2910" i="2" s="1"/>
  <c r="O2910" i="2" s="1"/>
  <c r="A2911" i="2"/>
  <c r="M2911" i="2" s="1"/>
  <c r="O2911" i="2" s="1"/>
  <c r="A2912" i="2"/>
  <c r="M2912" i="2" s="1"/>
  <c r="O2912" i="2" s="1"/>
  <c r="A2913" i="2"/>
  <c r="M2913" i="2" s="1"/>
  <c r="O2913" i="2" s="1"/>
  <c r="A2914" i="2"/>
  <c r="M2914" i="2" s="1"/>
  <c r="O2914" i="2" s="1"/>
  <c r="A2915" i="2"/>
  <c r="M2915" i="2" s="1"/>
  <c r="O2915" i="2" s="1"/>
  <c r="A2916" i="2"/>
  <c r="M2916" i="2" s="1"/>
  <c r="O2916" i="2" s="1"/>
  <c r="A2917" i="2"/>
  <c r="M2917" i="2" s="1"/>
  <c r="O2917" i="2" s="1"/>
  <c r="A2918" i="2"/>
  <c r="M2918" i="2" s="1"/>
  <c r="O2918" i="2" s="1"/>
  <c r="A2919" i="2"/>
  <c r="M2919" i="2" s="1"/>
  <c r="O2919" i="2" s="1"/>
  <c r="A2920" i="2"/>
  <c r="M2920" i="2" s="1"/>
  <c r="O2920" i="2" s="1"/>
  <c r="A2921" i="2"/>
  <c r="M2921" i="2" s="1"/>
  <c r="O2921" i="2" s="1"/>
  <c r="A2922" i="2"/>
  <c r="M2922" i="2" s="1"/>
  <c r="O2922" i="2" s="1"/>
  <c r="A2923" i="2"/>
  <c r="M2923" i="2" s="1"/>
  <c r="O2923" i="2" s="1"/>
  <c r="A2924" i="2"/>
  <c r="M2924" i="2" s="1"/>
  <c r="O2924" i="2" s="1"/>
  <c r="A2925" i="2"/>
  <c r="M2925" i="2" s="1"/>
  <c r="O2925" i="2" s="1"/>
  <c r="A2926" i="2"/>
  <c r="M2926" i="2" s="1"/>
  <c r="O2926" i="2" s="1"/>
  <c r="A2927" i="2"/>
  <c r="M2927" i="2" s="1"/>
  <c r="O2927" i="2" s="1"/>
  <c r="A2928" i="2"/>
  <c r="M2928" i="2" s="1"/>
  <c r="O2928" i="2" s="1"/>
  <c r="A2929" i="2"/>
  <c r="M2929" i="2" s="1"/>
  <c r="O2929" i="2" s="1"/>
  <c r="A2930" i="2"/>
  <c r="M2930" i="2" s="1"/>
  <c r="O2930" i="2" s="1"/>
  <c r="A2931" i="2"/>
  <c r="M2931" i="2" s="1"/>
  <c r="O2931" i="2" s="1"/>
  <c r="A2932" i="2"/>
  <c r="M2932" i="2" s="1"/>
  <c r="O2932" i="2" s="1"/>
  <c r="A2933" i="2"/>
  <c r="M2933" i="2" s="1"/>
  <c r="O2933" i="2" s="1"/>
  <c r="A2934" i="2"/>
  <c r="M2934" i="2" s="1"/>
  <c r="O2934" i="2" s="1"/>
  <c r="A2935" i="2"/>
  <c r="M2935" i="2" s="1"/>
  <c r="O2935" i="2" s="1"/>
  <c r="A2936" i="2"/>
  <c r="M2936" i="2" s="1"/>
  <c r="O2936" i="2" s="1"/>
  <c r="A2937" i="2"/>
  <c r="M2937" i="2" s="1"/>
  <c r="O2937" i="2" s="1"/>
  <c r="A2938" i="2"/>
  <c r="M2938" i="2" s="1"/>
  <c r="O2938" i="2" s="1"/>
  <c r="A2939" i="2"/>
  <c r="M2939" i="2" s="1"/>
  <c r="O2939" i="2" s="1"/>
  <c r="A2940" i="2"/>
  <c r="M2940" i="2" s="1"/>
  <c r="O2940" i="2" s="1"/>
  <c r="A2941" i="2"/>
  <c r="M2941" i="2" s="1"/>
  <c r="O2941" i="2" s="1"/>
  <c r="A2942" i="2"/>
  <c r="M2942" i="2" s="1"/>
  <c r="O2942" i="2" s="1"/>
  <c r="A2943" i="2"/>
  <c r="M2943" i="2" s="1"/>
  <c r="O2943" i="2" s="1"/>
  <c r="A2944" i="2"/>
  <c r="M2944" i="2" s="1"/>
  <c r="O2944" i="2" s="1"/>
  <c r="A2945" i="2"/>
  <c r="M2945" i="2" s="1"/>
  <c r="O2945" i="2" s="1"/>
  <c r="A2946" i="2"/>
  <c r="M2946" i="2" s="1"/>
  <c r="O2946" i="2" s="1"/>
  <c r="A2947" i="2"/>
  <c r="M2947" i="2" s="1"/>
  <c r="O2947" i="2" s="1"/>
  <c r="A2948" i="2"/>
  <c r="M2948" i="2" s="1"/>
  <c r="O2948" i="2" s="1"/>
  <c r="A2949" i="2"/>
  <c r="M2949" i="2" s="1"/>
  <c r="O2949" i="2" s="1"/>
  <c r="A2950" i="2"/>
  <c r="M2950" i="2" s="1"/>
  <c r="O2950" i="2" s="1"/>
  <c r="A2951" i="2"/>
  <c r="M2951" i="2" s="1"/>
  <c r="O2951" i="2" s="1"/>
  <c r="A2952" i="2"/>
  <c r="M2952" i="2" s="1"/>
  <c r="O2952" i="2" s="1"/>
  <c r="A2953" i="2"/>
  <c r="M2953" i="2" s="1"/>
  <c r="O2953" i="2" s="1"/>
  <c r="A2954" i="2"/>
  <c r="M2954" i="2" s="1"/>
  <c r="O2954" i="2" s="1"/>
  <c r="A2955" i="2"/>
  <c r="M2955" i="2" s="1"/>
  <c r="O2955" i="2" s="1"/>
  <c r="A2956" i="2"/>
  <c r="M2956" i="2" s="1"/>
  <c r="O2956" i="2" s="1"/>
  <c r="A2957" i="2"/>
  <c r="M2957" i="2" s="1"/>
  <c r="O2957" i="2" s="1"/>
  <c r="A2958" i="2"/>
  <c r="M2958" i="2" s="1"/>
  <c r="O2958" i="2" s="1"/>
  <c r="A2959" i="2"/>
  <c r="M2959" i="2" s="1"/>
  <c r="O2959" i="2" s="1"/>
  <c r="A2960" i="2"/>
  <c r="M2960" i="2" s="1"/>
  <c r="O2960" i="2" s="1"/>
  <c r="A2961" i="2"/>
  <c r="M2961" i="2" s="1"/>
  <c r="O2961" i="2" s="1"/>
  <c r="A2962" i="2"/>
  <c r="M2962" i="2" s="1"/>
  <c r="O2962" i="2" s="1"/>
  <c r="A2963" i="2"/>
  <c r="M2963" i="2" s="1"/>
  <c r="O2963" i="2" s="1"/>
  <c r="A2964" i="2"/>
  <c r="M2964" i="2" s="1"/>
  <c r="O2964" i="2" s="1"/>
  <c r="A2965" i="2"/>
  <c r="M2965" i="2" s="1"/>
  <c r="O2965" i="2" s="1"/>
  <c r="A2966" i="2"/>
  <c r="M2966" i="2" s="1"/>
  <c r="O2966" i="2" s="1"/>
  <c r="A2967" i="2"/>
  <c r="M2967" i="2" s="1"/>
  <c r="O2967" i="2" s="1"/>
  <c r="A2968" i="2"/>
  <c r="M2968" i="2" s="1"/>
  <c r="O2968" i="2" s="1"/>
  <c r="A2969" i="2"/>
  <c r="M2969" i="2" s="1"/>
  <c r="O2969" i="2" s="1"/>
  <c r="A2970" i="2"/>
  <c r="M2970" i="2" s="1"/>
  <c r="O2970" i="2" s="1"/>
  <c r="A2971" i="2"/>
  <c r="M2971" i="2" s="1"/>
  <c r="O2971" i="2" s="1"/>
  <c r="A2972" i="2"/>
  <c r="M2972" i="2" s="1"/>
  <c r="O2972" i="2" s="1"/>
  <c r="A2973" i="2"/>
  <c r="M2973" i="2" s="1"/>
  <c r="O2973" i="2" s="1"/>
  <c r="A2974" i="2"/>
  <c r="M2974" i="2" s="1"/>
  <c r="O2974" i="2" s="1"/>
  <c r="A2975" i="2"/>
  <c r="M2975" i="2" s="1"/>
  <c r="O2975" i="2" s="1"/>
  <c r="A2976" i="2"/>
  <c r="M2976" i="2" s="1"/>
  <c r="O2976" i="2" s="1"/>
  <c r="A2977" i="2"/>
  <c r="M2977" i="2" s="1"/>
  <c r="O2977" i="2" s="1"/>
  <c r="A2978" i="2"/>
  <c r="M2978" i="2" s="1"/>
  <c r="O2978" i="2" s="1"/>
  <c r="A2979" i="2"/>
  <c r="M2979" i="2" s="1"/>
  <c r="O2979" i="2" s="1"/>
  <c r="A2980" i="2"/>
  <c r="M2980" i="2" s="1"/>
  <c r="O2980" i="2" s="1"/>
  <c r="A2981" i="2"/>
  <c r="M2981" i="2" s="1"/>
  <c r="O2981" i="2" s="1"/>
  <c r="A2982" i="2"/>
  <c r="M2982" i="2" s="1"/>
  <c r="O2982" i="2" s="1"/>
  <c r="A2983" i="2"/>
  <c r="M2983" i="2" s="1"/>
  <c r="O2983" i="2" s="1"/>
  <c r="A2984" i="2"/>
  <c r="M2984" i="2" s="1"/>
  <c r="O2984" i="2" s="1"/>
  <c r="A2985" i="2"/>
  <c r="M2985" i="2" s="1"/>
  <c r="O2985" i="2" s="1"/>
  <c r="A2986" i="2"/>
  <c r="M2986" i="2" s="1"/>
  <c r="O2986" i="2" s="1"/>
  <c r="A2987" i="2"/>
  <c r="M2987" i="2" s="1"/>
  <c r="O2987" i="2" s="1"/>
  <c r="A2988" i="2"/>
  <c r="M2988" i="2" s="1"/>
  <c r="O2988" i="2" s="1"/>
  <c r="A2989" i="2"/>
  <c r="M2989" i="2" s="1"/>
  <c r="O2989" i="2" s="1"/>
  <c r="A2990" i="2"/>
  <c r="M2990" i="2" s="1"/>
  <c r="O2990" i="2" s="1"/>
  <c r="A2991" i="2"/>
  <c r="M2991" i="2" s="1"/>
  <c r="O2991" i="2" s="1"/>
  <c r="A2992" i="2"/>
  <c r="M2992" i="2" s="1"/>
  <c r="O2992" i="2" s="1"/>
  <c r="A2993" i="2"/>
  <c r="M2993" i="2" s="1"/>
  <c r="O2993" i="2" s="1"/>
  <c r="A2994" i="2"/>
  <c r="M2994" i="2" s="1"/>
  <c r="O2994" i="2" s="1"/>
  <c r="A2995" i="2"/>
  <c r="M2995" i="2" s="1"/>
  <c r="O2995" i="2" s="1"/>
  <c r="A2996" i="2"/>
  <c r="M2996" i="2" s="1"/>
  <c r="O2996" i="2" s="1"/>
  <c r="A2997" i="2"/>
  <c r="M2997" i="2" s="1"/>
  <c r="O2997" i="2" s="1"/>
  <c r="A2998" i="2"/>
  <c r="M2998" i="2" s="1"/>
  <c r="O2998" i="2" s="1"/>
  <c r="A2999" i="2"/>
  <c r="M2999" i="2" s="1"/>
  <c r="O2999" i="2" s="1"/>
  <c r="A3000" i="2"/>
  <c r="M3000" i="2" s="1"/>
  <c r="O3000" i="2" s="1"/>
  <c r="A3001" i="2"/>
  <c r="M3001" i="2" s="1"/>
  <c r="O3001" i="2" s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N2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1486" i="2"/>
  <c r="L1487" i="2"/>
  <c r="L1488" i="2"/>
  <c r="L1489" i="2"/>
  <c r="L1490" i="2"/>
  <c r="L1491" i="2"/>
  <c r="L1492" i="2"/>
  <c r="L1493" i="2"/>
  <c r="L1494" i="2"/>
  <c r="L1495" i="2"/>
  <c r="L1496" i="2"/>
  <c r="L1497" i="2"/>
  <c r="L1498" i="2"/>
  <c r="L1499" i="2"/>
  <c r="L1500" i="2"/>
  <c r="L1501" i="2"/>
  <c r="L1502" i="2"/>
  <c r="L1503" i="2"/>
  <c r="L1504" i="2"/>
  <c r="L1505" i="2"/>
  <c r="L1506" i="2"/>
  <c r="L1507" i="2"/>
  <c r="L1508" i="2"/>
  <c r="L1509" i="2"/>
  <c r="L1510" i="2"/>
  <c r="L1511" i="2"/>
  <c r="L1512" i="2"/>
  <c r="L1513" i="2"/>
  <c r="L1514" i="2"/>
  <c r="L1515" i="2"/>
  <c r="L1516" i="2"/>
  <c r="L1517" i="2"/>
  <c r="L1518" i="2"/>
  <c r="L1519" i="2"/>
  <c r="L1520" i="2"/>
  <c r="L1521" i="2"/>
  <c r="L1522" i="2"/>
  <c r="L1523" i="2"/>
  <c r="L1524" i="2"/>
  <c r="L1525" i="2"/>
  <c r="L1526" i="2"/>
  <c r="L1527" i="2"/>
  <c r="L1528" i="2"/>
  <c r="L1529" i="2"/>
  <c r="L1530" i="2"/>
  <c r="L1531" i="2"/>
  <c r="L1532" i="2"/>
  <c r="L1533" i="2"/>
  <c r="L1534" i="2"/>
  <c r="L1535" i="2"/>
  <c r="L1536" i="2"/>
  <c r="L1537" i="2"/>
  <c r="L1538" i="2"/>
  <c r="L1539" i="2"/>
  <c r="L1540" i="2"/>
  <c r="L1541" i="2"/>
  <c r="L1542" i="2"/>
  <c r="L1543" i="2"/>
  <c r="L1544" i="2"/>
  <c r="L1545" i="2"/>
  <c r="L1546" i="2"/>
  <c r="L1547" i="2"/>
  <c r="L1548" i="2"/>
  <c r="L1549" i="2"/>
  <c r="L1550" i="2"/>
  <c r="L1551" i="2"/>
  <c r="L1552" i="2"/>
  <c r="L1553" i="2"/>
  <c r="L1554" i="2"/>
  <c r="L1555" i="2"/>
  <c r="L1556" i="2"/>
  <c r="L1557" i="2"/>
  <c r="L1558" i="2"/>
  <c r="L1559" i="2"/>
  <c r="L1560" i="2"/>
  <c r="L1561" i="2"/>
  <c r="L1562" i="2"/>
  <c r="L1563" i="2"/>
  <c r="L1564" i="2"/>
  <c r="L1565" i="2"/>
  <c r="L1566" i="2"/>
  <c r="L1567" i="2"/>
  <c r="L1568" i="2"/>
  <c r="L1569" i="2"/>
  <c r="L1570" i="2"/>
  <c r="L1571" i="2"/>
  <c r="L1572" i="2"/>
  <c r="L1573" i="2"/>
  <c r="L1574" i="2"/>
  <c r="L1575" i="2"/>
  <c r="L1576" i="2"/>
  <c r="L1577" i="2"/>
  <c r="L1578" i="2"/>
  <c r="L1579" i="2"/>
  <c r="L1580" i="2"/>
  <c r="L1581" i="2"/>
  <c r="L1582" i="2"/>
  <c r="L1583" i="2"/>
  <c r="L1584" i="2"/>
  <c r="L1585" i="2"/>
  <c r="L1586" i="2"/>
  <c r="L1587" i="2"/>
  <c r="L1588" i="2"/>
  <c r="L1589" i="2"/>
  <c r="L1590" i="2"/>
  <c r="L1591" i="2"/>
  <c r="L1592" i="2"/>
  <c r="L1593" i="2"/>
  <c r="L1594" i="2"/>
  <c r="L1595" i="2"/>
  <c r="L1596" i="2"/>
  <c r="L1597" i="2"/>
  <c r="L1598" i="2"/>
  <c r="L1599" i="2"/>
  <c r="L1600" i="2"/>
  <c r="L1601" i="2"/>
  <c r="L1602" i="2"/>
  <c r="L1603" i="2"/>
  <c r="L1604" i="2"/>
  <c r="L1605" i="2"/>
  <c r="L1606" i="2"/>
  <c r="L1607" i="2"/>
  <c r="L1608" i="2"/>
  <c r="L1609" i="2"/>
  <c r="L1610" i="2"/>
  <c r="L1611" i="2"/>
  <c r="L1612" i="2"/>
  <c r="L1613" i="2"/>
  <c r="L1614" i="2"/>
  <c r="L1615" i="2"/>
  <c r="L1616" i="2"/>
  <c r="L1617" i="2"/>
  <c r="L1618" i="2"/>
  <c r="L1619" i="2"/>
  <c r="L1620" i="2"/>
  <c r="L1621" i="2"/>
  <c r="L1622" i="2"/>
  <c r="L1623" i="2"/>
  <c r="L1624" i="2"/>
  <c r="L1625" i="2"/>
  <c r="L1626" i="2"/>
  <c r="L1627" i="2"/>
  <c r="L1628" i="2"/>
  <c r="L1629" i="2"/>
  <c r="L1630" i="2"/>
  <c r="L1631" i="2"/>
  <c r="L1632" i="2"/>
  <c r="L1633" i="2"/>
  <c r="L1634" i="2"/>
  <c r="L1635" i="2"/>
  <c r="L1636" i="2"/>
  <c r="L1637" i="2"/>
  <c r="L1638" i="2"/>
  <c r="L1639" i="2"/>
  <c r="L1640" i="2"/>
  <c r="L1641" i="2"/>
  <c r="L1642" i="2"/>
  <c r="L1643" i="2"/>
  <c r="L1644" i="2"/>
  <c r="L1645" i="2"/>
  <c r="L1646" i="2"/>
  <c r="L1647" i="2"/>
  <c r="L1648" i="2"/>
  <c r="L1649" i="2"/>
  <c r="L1650" i="2"/>
  <c r="L1651" i="2"/>
  <c r="L1652" i="2"/>
  <c r="L1653" i="2"/>
  <c r="L1654" i="2"/>
  <c r="L1655" i="2"/>
  <c r="L1656" i="2"/>
  <c r="L1657" i="2"/>
  <c r="L1658" i="2"/>
  <c r="L1659" i="2"/>
  <c r="L1660" i="2"/>
  <c r="L1661" i="2"/>
  <c r="L1662" i="2"/>
  <c r="L1663" i="2"/>
  <c r="L1664" i="2"/>
  <c r="L1665" i="2"/>
  <c r="L1666" i="2"/>
  <c r="L1667" i="2"/>
  <c r="L1668" i="2"/>
  <c r="L1669" i="2"/>
  <c r="L1670" i="2"/>
  <c r="L1671" i="2"/>
  <c r="L1672" i="2"/>
  <c r="L1673" i="2"/>
  <c r="L1674" i="2"/>
  <c r="L1675" i="2"/>
  <c r="L1676" i="2"/>
  <c r="L1677" i="2"/>
  <c r="L1678" i="2"/>
  <c r="L1679" i="2"/>
  <c r="L1680" i="2"/>
  <c r="L1681" i="2"/>
  <c r="L1682" i="2"/>
  <c r="L1683" i="2"/>
  <c r="L1684" i="2"/>
  <c r="L1685" i="2"/>
  <c r="L1686" i="2"/>
  <c r="L1687" i="2"/>
  <c r="L1688" i="2"/>
  <c r="L1689" i="2"/>
  <c r="L1690" i="2"/>
  <c r="L1691" i="2"/>
  <c r="L1692" i="2"/>
  <c r="L1693" i="2"/>
  <c r="L1694" i="2"/>
  <c r="L1695" i="2"/>
  <c r="L1696" i="2"/>
  <c r="L1697" i="2"/>
  <c r="L1698" i="2"/>
  <c r="L1699" i="2"/>
  <c r="L1700" i="2"/>
  <c r="L1701" i="2"/>
  <c r="L1702" i="2"/>
  <c r="L1703" i="2"/>
  <c r="L1704" i="2"/>
  <c r="L1705" i="2"/>
  <c r="L1706" i="2"/>
  <c r="L1707" i="2"/>
  <c r="L1708" i="2"/>
  <c r="L1709" i="2"/>
  <c r="L1710" i="2"/>
  <c r="L1711" i="2"/>
  <c r="L1712" i="2"/>
  <c r="L1713" i="2"/>
  <c r="L1714" i="2"/>
  <c r="L1715" i="2"/>
  <c r="L1716" i="2"/>
  <c r="L1717" i="2"/>
  <c r="L1718" i="2"/>
  <c r="L1719" i="2"/>
  <c r="L1720" i="2"/>
  <c r="L1721" i="2"/>
  <c r="L1722" i="2"/>
  <c r="L1723" i="2"/>
  <c r="L1724" i="2"/>
  <c r="L1725" i="2"/>
  <c r="L1726" i="2"/>
  <c r="L1727" i="2"/>
  <c r="L1728" i="2"/>
  <c r="L1729" i="2"/>
  <c r="L1730" i="2"/>
  <c r="L1731" i="2"/>
  <c r="L1732" i="2"/>
  <c r="L1733" i="2"/>
  <c r="L1734" i="2"/>
  <c r="L1735" i="2"/>
  <c r="L1736" i="2"/>
  <c r="L1737" i="2"/>
  <c r="L1738" i="2"/>
  <c r="L1739" i="2"/>
  <c r="L1740" i="2"/>
  <c r="L1741" i="2"/>
  <c r="L1742" i="2"/>
  <c r="L1743" i="2"/>
  <c r="L1744" i="2"/>
  <c r="L1745" i="2"/>
  <c r="L1746" i="2"/>
  <c r="L1747" i="2"/>
  <c r="L1748" i="2"/>
  <c r="L1749" i="2"/>
  <c r="L1750" i="2"/>
  <c r="L1751" i="2"/>
  <c r="L1752" i="2"/>
  <c r="L1753" i="2"/>
  <c r="L1754" i="2"/>
  <c r="L1755" i="2"/>
  <c r="L1756" i="2"/>
  <c r="L1757" i="2"/>
  <c r="L1758" i="2"/>
  <c r="L1759" i="2"/>
  <c r="L1760" i="2"/>
  <c r="L1761" i="2"/>
  <c r="L1762" i="2"/>
  <c r="L1763" i="2"/>
  <c r="L1764" i="2"/>
  <c r="L1765" i="2"/>
  <c r="L1766" i="2"/>
  <c r="L1767" i="2"/>
  <c r="L1768" i="2"/>
  <c r="L1769" i="2"/>
  <c r="L1770" i="2"/>
  <c r="L1771" i="2"/>
  <c r="L1772" i="2"/>
  <c r="L1773" i="2"/>
  <c r="L1774" i="2"/>
  <c r="L1775" i="2"/>
  <c r="L1776" i="2"/>
  <c r="L1777" i="2"/>
  <c r="L1778" i="2"/>
  <c r="L1779" i="2"/>
  <c r="L1780" i="2"/>
  <c r="L1781" i="2"/>
  <c r="L1782" i="2"/>
  <c r="L1783" i="2"/>
  <c r="L1784" i="2"/>
  <c r="L1785" i="2"/>
  <c r="L1786" i="2"/>
  <c r="L1787" i="2"/>
  <c r="L1788" i="2"/>
  <c r="L1789" i="2"/>
  <c r="L1790" i="2"/>
  <c r="L1791" i="2"/>
  <c r="L1792" i="2"/>
  <c r="L1793" i="2"/>
  <c r="L1794" i="2"/>
  <c r="L1795" i="2"/>
  <c r="L1796" i="2"/>
  <c r="L1797" i="2"/>
  <c r="L1798" i="2"/>
  <c r="L1799" i="2"/>
  <c r="L1800" i="2"/>
  <c r="L1801" i="2"/>
  <c r="L1802" i="2"/>
  <c r="L1803" i="2"/>
  <c r="L1804" i="2"/>
  <c r="L1805" i="2"/>
  <c r="L1806" i="2"/>
  <c r="L1807" i="2"/>
  <c r="L1808" i="2"/>
  <c r="L1809" i="2"/>
  <c r="L1810" i="2"/>
  <c r="L1811" i="2"/>
  <c r="L1812" i="2"/>
  <c r="L1813" i="2"/>
  <c r="L1814" i="2"/>
  <c r="L1815" i="2"/>
  <c r="L1816" i="2"/>
  <c r="L1817" i="2"/>
  <c r="L1818" i="2"/>
  <c r="L1819" i="2"/>
  <c r="L1820" i="2"/>
  <c r="L1821" i="2"/>
  <c r="L1822" i="2"/>
  <c r="L1823" i="2"/>
  <c r="L1824" i="2"/>
  <c r="L1825" i="2"/>
  <c r="L1826" i="2"/>
  <c r="L1827" i="2"/>
  <c r="L1828" i="2"/>
  <c r="L1829" i="2"/>
  <c r="L1830" i="2"/>
  <c r="L1831" i="2"/>
  <c r="L1832" i="2"/>
  <c r="L1833" i="2"/>
  <c r="L1834" i="2"/>
  <c r="L1835" i="2"/>
  <c r="L1836" i="2"/>
  <c r="L1837" i="2"/>
  <c r="L1838" i="2"/>
  <c r="L1839" i="2"/>
  <c r="L1840" i="2"/>
  <c r="L1841" i="2"/>
  <c r="L1842" i="2"/>
  <c r="L1843" i="2"/>
  <c r="L1844" i="2"/>
  <c r="L1845" i="2"/>
  <c r="L1846" i="2"/>
  <c r="L1847" i="2"/>
  <c r="L1848" i="2"/>
  <c r="L1849" i="2"/>
  <c r="L1850" i="2"/>
  <c r="L1851" i="2"/>
  <c r="L1852" i="2"/>
  <c r="L1853" i="2"/>
  <c r="L1854" i="2"/>
  <c r="L1855" i="2"/>
  <c r="L1856" i="2"/>
  <c r="L1857" i="2"/>
  <c r="L1858" i="2"/>
  <c r="L1859" i="2"/>
  <c r="L1860" i="2"/>
  <c r="L1861" i="2"/>
  <c r="L1862" i="2"/>
  <c r="L1863" i="2"/>
  <c r="L1864" i="2"/>
  <c r="L1865" i="2"/>
  <c r="L1866" i="2"/>
  <c r="L1867" i="2"/>
  <c r="L1868" i="2"/>
  <c r="L1869" i="2"/>
  <c r="L1870" i="2"/>
  <c r="L1871" i="2"/>
  <c r="L1872" i="2"/>
  <c r="L1873" i="2"/>
  <c r="L1874" i="2"/>
  <c r="L1875" i="2"/>
  <c r="L1876" i="2"/>
  <c r="L1877" i="2"/>
  <c r="L1878" i="2"/>
  <c r="L1879" i="2"/>
  <c r="L1880" i="2"/>
  <c r="L1881" i="2"/>
  <c r="L1882" i="2"/>
  <c r="L1883" i="2"/>
  <c r="L1884" i="2"/>
  <c r="L1885" i="2"/>
  <c r="L1886" i="2"/>
  <c r="L1887" i="2"/>
  <c r="L1888" i="2"/>
  <c r="L1889" i="2"/>
  <c r="L1890" i="2"/>
  <c r="L1891" i="2"/>
  <c r="L1892" i="2"/>
  <c r="L1893" i="2"/>
  <c r="L1894" i="2"/>
  <c r="L1895" i="2"/>
  <c r="L1896" i="2"/>
  <c r="L1897" i="2"/>
  <c r="L1898" i="2"/>
  <c r="L1899" i="2"/>
  <c r="L1900" i="2"/>
  <c r="L1901" i="2"/>
  <c r="L1902" i="2"/>
  <c r="L1903" i="2"/>
  <c r="L1904" i="2"/>
  <c r="L1905" i="2"/>
  <c r="L1906" i="2"/>
  <c r="L1907" i="2"/>
  <c r="L1908" i="2"/>
  <c r="L1909" i="2"/>
  <c r="L1910" i="2"/>
  <c r="L1911" i="2"/>
  <c r="L1912" i="2"/>
  <c r="L1913" i="2"/>
  <c r="L1914" i="2"/>
  <c r="L1915" i="2"/>
  <c r="L1916" i="2"/>
  <c r="L1917" i="2"/>
  <c r="L1918" i="2"/>
  <c r="L1919" i="2"/>
  <c r="L1920" i="2"/>
  <c r="L1921" i="2"/>
  <c r="L1922" i="2"/>
  <c r="L1923" i="2"/>
  <c r="L1924" i="2"/>
  <c r="L1925" i="2"/>
  <c r="L1926" i="2"/>
  <c r="L1927" i="2"/>
  <c r="L1928" i="2"/>
  <c r="L1929" i="2"/>
  <c r="L1930" i="2"/>
  <c r="L1931" i="2"/>
  <c r="L1932" i="2"/>
  <c r="L1933" i="2"/>
  <c r="L1934" i="2"/>
  <c r="L1935" i="2"/>
  <c r="L1936" i="2"/>
  <c r="L1937" i="2"/>
  <c r="L1938" i="2"/>
  <c r="L1939" i="2"/>
  <c r="L1940" i="2"/>
  <c r="L1941" i="2"/>
  <c r="L1942" i="2"/>
  <c r="L1943" i="2"/>
  <c r="L1944" i="2"/>
  <c r="L1945" i="2"/>
  <c r="L1946" i="2"/>
  <c r="L1947" i="2"/>
  <c r="L1948" i="2"/>
  <c r="L1949" i="2"/>
  <c r="L1950" i="2"/>
  <c r="L1951" i="2"/>
  <c r="L1952" i="2"/>
  <c r="L1953" i="2"/>
  <c r="L1954" i="2"/>
  <c r="L1955" i="2"/>
  <c r="L1956" i="2"/>
  <c r="L1957" i="2"/>
  <c r="L1958" i="2"/>
  <c r="L1959" i="2"/>
  <c r="L1960" i="2"/>
  <c r="L1961" i="2"/>
  <c r="L1962" i="2"/>
  <c r="L1963" i="2"/>
  <c r="L1964" i="2"/>
  <c r="L1965" i="2"/>
  <c r="L1966" i="2"/>
  <c r="L1967" i="2"/>
  <c r="L1968" i="2"/>
  <c r="L1969" i="2"/>
  <c r="L1970" i="2"/>
  <c r="L1971" i="2"/>
  <c r="L1972" i="2"/>
  <c r="L1973" i="2"/>
  <c r="L1974" i="2"/>
  <c r="L1975" i="2"/>
  <c r="L1976" i="2"/>
  <c r="L1977" i="2"/>
  <c r="L1978" i="2"/>
  <c r="L1979" i="2"/>
  <c r="L1980" i="2"/>
  <c r="L1981" i="2"/>
  <c r="L1982" i="2"/>
  <c r="L1983" i="2"/>
  <c r="L1984" i="2"/>
  <c r="L1985" i="2"/>
  <c r="L1986" i="2"/>
  <c r="L1987" i="2"/>
  <c r="L1988" i="2"/>
  <c r="L1989" i="2"/>
  <c r="L1990" i="2"/>
  <c r="L1991" i="2"/>
  <c r="L1992" i="2"/>
  <c r="L1993" i="2"/>
  <c r="L1994" i="2"/>
  <c r="L1995" i="2"/>
  <c r="L1996" i="2"/>
  <c r="L1997" i="2"/>
  <c r="L1998" i="2"/>
  <c r="L1999" i="2"/>
  <c r="L2000" i="2"/>
  <c r="L2001" i="2"/>
  <c r="L2002" i="2"/>
  <c r="L2003" i="2"/>
  <c r="L2004" i="2"/>
  <c r="L2005" i="2"/>
  <c r="L2006" i="2"/>
  <c r="L2007" i="2"/>
  <c r="L2008" i="2"/>
  <c r="L2009" i="2"/>
  <c r="L2010" i="2"/>
  <c r="L2011" i="2"/>
  <c r="L2012" i="2"/>
  <c r="L2013" i="2"/>
  <c r="L2014" i="2"/>
  <c r="L2015" i="2"/>
  <c r="L2016" i="2"/>
  <c r="L2017" i="2"/>
  <c r="L2018" i="2"/>
  <c r="L2019" i="2"/>
  <c r="L2020" i="2"/>
  <c r="L2021" i="2"/>
  <c r="L2022" i="2"/>
  <c r="L2023" i="2"/>
  <c r="L2024" i="2"/>
  <c r="L2025" i="2"/>
  <c r="L2026" i="2"/>
  <c r="L2027" i="2"/>
  <c r="L2028" i="2"/>
  <c r="L2029" i="2"/>
  <c r="L2030" i="2"/>
  <c r="L2031" i="2"/>
  <c r="L2032" i="2"/>
  <c r="L2033" i="2"/>
  <c r="L2034" i="2"/>
  <c r="L2035" i="2"/>
  <c r="L2036" i="2"/>
  <c r="L2037" i="2"/>
  <c r="L2038" i="2"/>
  <c r="L2039" i="2"/>
  <c r="L2040" i="2"/>
  <c r="L2041" i="2"/>
  <c r="L2042" i="2"/>
  <c r="L2043" i="2"/>
  <c r="L2044" i="2"/>
  <c r="L2045" i="2"/>
  <c r="L2046" i="2"/>
  <c r="L2047" i="2"/>
  <c r="L2048" i="2"/>
  <c r="L2049" i="2"/>
  <c r="L2050" i="2"/>
  <c r="L2051" i="2"/>
  <c r="L2052" i="2"/>
  <c r="L2053" i="2"/>
  <c r="L2054" i="2"/>
  <c r="L2055" i="2"/>
  <c r="L2056" i="2"/>
  <c r="L2057" i="2"/>
  <c r="L2058" i="2"/>
  <c r="L2059" i="2"/>
  <c r="L2060" i="2"/>
  <c r="L2061" i="2"/>
  <c r="L2062" i="2"/>
  <c r="L2063" i="2"/>
  <c r="L2064" i="2"/>
  <c r="L2065" i="2"/>
  <c r="L2066" i="2"/>
  <c r="L2067" i="2"/>
  <c r="L2068" i="2"/>
  <c r="L2069" i="2"/>
  <c r="L2070" i="2"/>
  <c r="L2071" i="2"/>
  <c r="L2072" i="2"/>
  <c r="L2073" i="2"/>
  <c r="L2074" i="2"/>
  <c r="L2075" i="2"/>
  <c r="L2076" i="2"/>
  <c r="L2077" i="2"/>
  <c r="L2078" i="2"/>
  <c r="L2079" i="2"/>
  <c r="L2080" i="2"/>
  <c r="L2081" i="2"/>
  <c r="L2082" i="2"/>
  <c r="L2083" i="2"/>
  <c r="L2084" i="2"/>
  <c r="L2085" i="2"/>
  <c r="L2086" i="2"/>
  <c r="L2087" i="2"/>
  <c r="L2088" i="2"/>
  <c r="L2089" i="2"/>
  <c r="L2090" i="2"/>
  <c r="L2091" i="2"/>
  <c r="L2092" i="2"/>
  <c r="L2093" i="2"/>
  <c r="L2094" i="2"/>
  <c r="L2095" i="2"/>
  <c r="L2096" i="2"/>
  <c r="L2097" i="2"/>
  <c r="L2098" i="2"/>
  <c r="L2099" i="2"/>
  <c r="L2100" i="2"/>
  <c r="L2101" i="2"/>
  <c r="L2102" i="2"/>
  <c r="L2103" i="2"/>
  <c r="L2104" i="2"/>
  <c r="L2105" i="2"/>
  <c r="L2106" i="2"/>
  <c r="L2107" i="2"/>
  <c r="L2108" i="2"/>
  <c r="L2109" i="2"/>
  <c r="L2110" i="2"/>
  <c r="L2111" i="2"/>
  <c r="L2112" i="2"/>
  <c r="L2113" i="2"/>
  <c r="L2114" i="2"/>
  <c r="L2115" i="2"/>
  <c r="L2116" i="2"/>
  <c r="L2117" i="2"/>
  <c r="L2118" i="2"/>
  <c r="L2119" i="2"/>
  <c r="L2120" i="2"/>
  <c r="L2121" i="2"/>
  <c r="L2122" i="2"/>
  <c r="L2123" i="2"/>
  <c r="L2124" i="2"/>
  <c r="L2125" i="2"/>
  <c r="L2126" i="2"/>
  <c r="L2127" i="2"/>
  <c r="L2128" i="2"/>
  <c r="L2129" i="2"/>
  <c r="L2130" i="2"/>
  <c r="L2131" i="2"/>
  <c r="L2132" i="2"/>
  <c r="L2133" i="2"/>
  <c r="L2134" i="2"/>
  <c r="L2135" i="2"/>
  <c r="L2136" i="2"/>
  <c r="L2137" i="2"/>
  <c r="L2138" i="2"/>
  <c r="L2139" i="2"/>
  <c r="L2140" i="2"/>
  <c r="L2141" i="2"/>
  <c r="L2142" i="2"/>
  <c r="L2143" i="2"/>
  <c r="L2144" i="2"/>
  <c r="L2145" i="2"/>
  <c r="L2146" i="2"/>
  <c r="L2147" i="2"/>
  <c r="L2148" i="2"/>
  <c r="L2149" i="2"/>
  <c r="L2150" i="2"/>
  <c r="L2151" i="2"/>
  <c r="L2152" i="2"/>
  <c r="L2153" i="2"/>
  <c r="L2154" i="2"/>
  <c r="L2155" i="2"/>
  <c r="L2156" i="2"/>
  <c r="L2157" i="2"/>
  <c r="L2158" i="2"/>
  <c r="L2159" i="2"/>
  <c r="L2160" i="2"/>
  <c r="L2161" i="2"/>
  <c r="L2162" i="2"/>
  <c r="L2163" i="2"/>
  <c r="L2164" i="2"/>
  <c r="L2165" i="2"/>
  <c r="L2166" i="2"/>
  <c r="L2167" i="2"/>
  <c r="L2168" i="2"/>
  <c r="L2169" i="2"/>
  <c r="L2170" i="2"/>
  <c r="L2171" i="2"/>
  <c r="L2172" i="2"/>
  <c r="L2173" i="2"/>
  <c r="L2174" i="2"/>
  <c r="L2175" i="2"/>
  <c r="L2176" i="2"/>
  <c r="L2177" i="2"/>
  <c r="L2178" i="2"/>
  <c r="L2179" i="2"/>
  <c r="L2180" i="2"/>
  <c r="L2181" i="2"/>
  <c r="L2182" i="2"/>
  <c r="L2183" i="2"/>
  <c r="L2184" i="2"/>
  <c r="L2185" i="2"/>
  <c r="L2186" i="2"/>
  <c r="L2187" i="2"/>
  <c r="L2188" i="2"/>
  <c r="L2189" i="2"/>
  <c r="L2190" i="2"/>
  <c r="L2191" i="2"/>
  <c r="L2192" i="2"/>
  <c r="L2193" i="2"/>
  <c r="L2194" i="2"/>
  <c r="L2195" i="2"/>
  <c r="L2196" i="2"/>
  <c r="L2197" i="2"/>
  <c r="L2198" i="2"/>
  <c r="L2199" i="2"/>
  <c r="L2200" i="2"/>
  <c r="L2201" i="2"/>
  <c r="L2202" i="2"/>
  <c r="L2203" i="2"/>
  <c r="L2204" i="2"/>
  <c r="L2205" i="2"/>
  <c r="L2206" i="2"/>
  <c r="L2207" i="2"/>
  <c r="L2208" i="2"/>
  <c r="L2209" i="2"/>
  <c r="L2210" i="2"/>
  <c r="L2211" i="2"/>
  <c r="L2212" i="2"/>
  <c r="L2213" i="2"/>
  <c r="L2214" i="2"/>
  <c r="L2215" i="2"/>
  <c r="L2216" i="2"/>
  <c r="L2217" i="2"/>
  <c r="L2218" i="2"/>
  <c r="L2219" i="2"/>
  <c r="L2220" i="2"/>
  <c r="L2221" i="2"/>
  <c r="L2222" i="2"/>
  <c r="L2223" i="2"/>
  <c r="L2224" i="2"/>
  <c r="L2225" i="2"/>
  <c r="L2226" i="2"/>
  <c r="L2227" i="2"/>
  <c r="L2228" i="2"/>
  <c r="L2229" i="2"/>
  <c r="L2230" i="2"/>
  <c r="L2231" i="2"/>
  <c r="L2232" i="2"/>
  <c r="L2233" i="2"/>
  <c r="L2234" i="2"/>
  <c r="L2235" i="2"/>
  <c r="L2236" i="2"/>
  <c r="L2237" i="2"/>
  <c r="L2238" i="2"/>
  <c r="L2239" i="2"/>
  <c r="L2240" i="2"/>
  <c r="L2241" i="2"/>
  <c r="L2242" i="2"/>
  <c r="L2243" i="2"/>
  <c r="L2244" i="2"/>
  <c r="L2245" i="2"/>
  <c r="L2246" i="2"/>
  <c r="L2247" i="2"/>
  <c r="L2248" i="2"/>
  <c r="L2249" i="2"/>
  <c r="L2250" i="2"/>
  <c r="L2251" i="2"/>
  <c r="L2252" i="2"/>
  <c r="L2253" i="2"/>
  <c r="L2254" i="2"/>
  <c r="L2255" i="2"/>
  <c r="L2256" i="2"/>
  <c r="L2257" i="2"/>
  <c r="L2258" i="2"/>
  <c r="L2259" i="2"/>
  <c r="L2260" i="2"/>
  <c r="L2261" i="2"/>
  <c r="L2262" i="2"/>
  <c r="L2263" i="2"/>
  <c r="L2264" i="2"/>
  <c r="L2265" i="2"/>
  <c r="L2266" i="2"/>
  <c r="L2267" i="2"/>
  <c r="L2268" i="2"/>
  <c r="L2269" i="2"/>
  <c r="L2270" i="2"/>
  <c r="L2271" i="2"/>
  <c r="L2272" i="2"/>
  <c r="L2273" i="2"/>
  <c r="L2274" i="2"/>
  <c r="L2275" i="2"/>
  <c r="L2276" i="2"/>
  <c r="L2277" i="2"/>
  <c r="L2278" i="2"/>
  <c r="L2279" i="2"/>
  <c r="L2280" i="2"/>
  <c r="L2281" i="2"/>
  <c r="L2282" i="2"/>
  <c r="L2283" i="2"/>
  <c r="L2284" i="2"/>
  <c r="L2285" i="2"/>
  <c r="L2286" i="2"/>
  <c r="L2287" i="2"/>
  <c r="L2288" i="2"/>
  <c r="L2289" i="2"/>
  <c r="L2290" i="2"/>
  <c r="L2291" i="2"/>
  <c r="L2292" i="2"/>
  <c r="L2293" i="2"/>
  <c r="L2294" i="2"/>
  <c r="L2295" i="2"/>
  <c r="L2296" i="2"/>
  <c r="L2297" i="2"/>
  <c r="L2298" i="2"/>
  <c r="L2299" i="2"/>
  <c r="L2300" i="2"/>
  <c r="L2301" i="2"/>
  <c r="L2302" i="2"/>
  <c r="L2303" i="2"/>
  <c r="L2304" i="2"/>
  <c r="L2305" i="2"/>
  <c r="L2306" i="2"/>
  <c r="L2307" i="2"/>
  <c r="L2308" i="2"/>
  <c r="L2309" i="2"/>
  <c r="L2310" i="2"/>
  <c r="L2311" i="2"/>
  <c r="L2312" i="2"/>
  <c r="L2313" i="2"/>
  <c r="L2314" i="2"/>
  <c r="L2315" i="2"/>
  <c r="L2316" i="2"/>
  <c r="L2317" i="2"/>
  <c r="L2318" i="2"/>
  <c r="L2319" i="2"/>
  <c r="L2320" i="2"/>
  <c r="L2321" i="2"/>
  <c r="L2322" i="2"/>
  <c r="L2323" i="2"/>
  <c r="L2324" i="2"/>
  <c r="L2325" i="2"/>
  <c r="L2326" i="2"/>
  <c r="L2327" i="2"/>
  <c r="L2328" i="2"/>
  <c r="L2329" i="2"/>
  <c r="L2330" i="2"/>
  <c r="L2331" i="2"/>
  <c r="L2332" i="2"/>
  <c r="L2333" i="2"/>
  <c r="L2334" i="2"/>
  <c r="L2335" i="2"/>
  <c r="L2336" i="2"/>
  <c r="L2337" i="2"/>
  <c r="L2338" i="2"/>
  <c r="L2339" i="2"/>
  <c r="L2340" i="2"/>
  <c r="L2341" i="2"/>
  <c r="L2342" i="2"/>
  <c r="L2343" i="2"/>
  <c r="L2344" i="2"/>
  <c r="L2345" i="2"/>
  <c r="L2346" i="2"/>
  <c r="L2347" i="2"/>
  <c r="L2348" i="2"/>
  <c r="L2349" i="2"/>
  <c r="L2350" i="2"/>
  <c r="L2351" i="2"/>
  <c r="L2352" i="2"/>
  <c r="L2353" i="2"/>
  <c r="L2354" i="2"/>
  <c r="L2355" i="2"/>
  <c r="L2356" i="2"/>
  <c r="L2357" i="2"/>
  <c r="L2358" i="2"/>
  <c r="L2359" i="2"/>
  <c r="L2360" i="2"/>
  <c r="L2361" i="2"/>
  <c r="L2362" i="2"/>
  <c r="L2363" i="2"/>
  <c r="L2364" i="2"/>
  <c r="L2365" i="2"/>
  <c r="L2366" i="2"/>
  <c r="L2367" i="2"/>
  <c r="L2368" i="2"/>
  <c r="L2369" i="2"/>
  <c r="L2370" i="2"/>
  <c r="L2371" i="2"/>
  <c r="L2372" i="2"/>
  <c r="L2373" i="2"/>
  <c r="L2374" i="2"/>
  <c r="L2375" i="2"/>
  <c r="L2376" i="2"/>
  <c r="L2377" i="2"/>
  <c r="L2378" i="2"/>
  <c r="L2379" i="2"/>
  <c r="L2380" i="2"/>
  <c r="L2381" i="2"/>
  <c r="L2382" i="2"/>
  <c r="L2383" i="2"/>
  <c r="L2384" i="2"/>
  <c r="L2385" i="2"/>
  <c r="L2386" i="2"/>
  <c r="L2387" i="2"/>
  <c r="L2388" i="2"/>
  <c r="L2389" i="2"/>
  <c r="L2390" i="2"/>
  <c r="L2391" i="2"/>
  <c r="L2392" i="2"/>
  <c r="L2393" i="2"/>
  <c r="L2394" i="2"/>
  <c r="L2395" i="2"/>
  <c r="L2396" i="2"/>
  <c r="L2397" i="2"/>
  <c r="L2398" i="2"/>
  <c r="L2399" i="2"/>
  <c r="L2400" i="2"/>
  <c r="L2401" i="2"/>
  <c r="L2402" i="2"/>
  <c r="L2403" i="2"/>
  <c r="L2404" i="2"/>
  <c r="L2405" i="2"/>
  <c r="L2406" i="2"/>
  <c r="L2407" i="2"/>
  <c r="L2408" i="2"/>
  <c r="L2409" i="2"/>
  <c r="L2410" i="2"/>
  <c r="L2411" i="2"/>
  <c r="L2412" i="2"/>
  <c r="L2413" i="2"/>
  <c r="L2414" i="2"/>
  <c r="L2415" i="2"/>
  <c r="L2416" i="2"/>
  <c r="L2417" i="2"/>
  <c r="L2418" i="2"/>
  <c r="L2419" i="2"/>
  <c r="L2420" i="2"/>
  <c r="L2421" i="2"/>
  <c r="L2422" i="2"/>
  <c r="L2423" i="2"/>
  <c r="L2424" i="2"/>
  <c r="L2425" i="2"/>
  <c r="L2426" i="2"/>
  <c r="L2427" i="2"/>
  <c r="L2428" i="2"/>
  <c r="L2429" i="2"/>
  <c r="L2430" i="2"/>
  <c r="L2431" i="2"/>
  <c r="L2432" i="2"/>
  <c r="L2433" i="2"/>
  <c r="L2434" i="2"/>
  <c r="L2435" i="2"/>
  <c r="L2436" i="2"/>
  <c r="L2437" i="2"/>
  <c r="L2438" i="2"/>
  <c r="L2439" i="2"/>
  <c r="L2440" i="2"/>
  <c r="L2441" i="2"/>
  <c r="L2442" i="2"/>
  <c r="L2443" i="2"/>
  <c r="L2444" i="2"/>
  <c r="L2445" i="2"/>
  <c r="L2446" i="2"/>
  <c r="L2447" i="2"/>
  <c r="L2448" i="2"/>
  <c r="L2449" i="2"/>
  <c r="L2450" i="2"/>
  <c r="L2451" i="2"/>
  <c r="L2452" i="2"/>
  <c r="L2453" i="2"/>
  <c r="L2454" i="2"/>
  <c r="L2455" i="2"/>
  <c r="L2456" i="2"/>
  <c r="L2457" i="2"/>
  <c r="L2458" i="2"/>
  <c r="L2459" i="2"/>
  <c r="L2460" i="2"/>
  <c r="L2461" i="2"/>
  <c r="L2462" i="2"/>
  <c r="L2463" i="2"/>
  <c r="L2464" i="2"/>
  <c r="L2465" i="2"/>
  <c r="L2466" i="2"/>
  <c r="L2467" i="2"/>
  <c r="L2468" i="2"/>
  <c r="L2469" i="2"/>
  <c r="L2470" i="2"/>
  <c r="L2471" i="2"/>
  <c r="L2472" i="2"/>
  <c r="L2473" i="2"/>
  <c r="L2474" i="2"/>
  <c r="L2475" i="2"/>
  <c r="L2476" i="2"/>
  <c r="L2477" i="2"/>
  <c r="L2478" i="2"/>
  <c r="L2479" i="2"/>
  <c r="L2480" i="2"/>
  <c r="L2481" i="2"/>
  <c r="L2482" i="2"/>
  <c r="L2483" i="2"/>
  <c r="L2484" i="2"/>
  <c r="L2485" i="2"/>
  <c r="L2486" i="2"/>
  <c r="L2487" i="2"/>
  <c r="L2488" i="2"/>
  <c r="L2489" i="2"/>
  <c r="L2490" i="2"/>
  <c r="L2491" i="2"/>
  <c r="L2492" i="2"/>
  <c r="L2493" i="2"/>
  <c r="L2494" i="2"/>
  <c r="L2495" i="2"/>
  <c r="L2496" i="2"/>
  <c r="L2497" i="2"/>
  <c r="L2498" i="2"/>
  <c r="L2499" i="2"/>
  <c r="L2500" i="2"/>
  <c r="L2501" i="2"/>
  <c r="L2502" i="2"/>
  <c r="L2503" i="2"/>
  <c r="L2504" i="2"/>
  <c r="L2505" i="2"/>
  <c r="L2506" i="2"/>
  <c r="L2507" i="2"/>
  <c r="L2508" i="2"/>
  <c r="L2509" i="2"/>
  <c r="L2510" i="2"/>
  <c r="L2511" i="2"/>
  <c r="L2512" i="2"/>
  <c r="L2513" i="2"/>
  <c r="L2514" i="2"/>
  <c r="L2515" i="2"/>
  <c r="L2516" i="2"/>
  <c r="L2517" i="2"/>
  <c r="L2518" i="2"/>
  <c r="L2519" i="2"/>
  <c r="L2520" i="2"/>
  <c r="L2521" i="2"/>
  <c r="L2522" i="2"/>
  <c r="L2523" i="2"/>
  <c r="L2524" i="2"/>
  <c r="L2525" i="2"/>
  <c r="L2526" i="2"/>
  <c r="L2527" i="2"/>
  <c r="L2528" i="2"/>
  <c r="L2529" i="2"/>
  <c r="L2530" i="2"/>
  <c r="L2531" i="2"/>
  <c r="L2532" i="2"/>
  <c r="L2533" i="2"/>
  <c r="L2534" i="2"/>
  <c r="L2535" i="2"/>
  <c r="L2536" i="2"/>
  <c r="L2537" i="2"/>
  <c r="L2538" i="2"/>
  <c r="L2539" i="2"/>
  <c r="L2540" i="2"/>
  <c r="L2541" i="2"/>
  <c r="L2542" i="2"/>
  <c r="L2543" i="2"/>
  <c r="L2544" i="2"/>
  <c r="L2545" i="2"/>
  <c r="L2546" i="2"/>
  <c r="L2547" i="2"/>
  <c r="L2548" i="2"/>
  <c r="L2549" i="2"/>
  <c r="L2550" i="2"/>
  <c r="L2551" i="2"/>
  <c r="L2552" i="2"/>
  <c r="L2553" i="2"/>
  <c r="L2554" i="2"/>
  <c r="L2555" i="2"/>
  <c r="L2556" i="2"/>
  <c r="L2557" i="2"/>
  <c r="L2558" i="2"/>
  <c r="L2559" i="2"/>
  <c r="L2560" i="2"/>
  <c r="L2561" i="2"/>
  <c r="L2562" i="2"/>
  <c r="L2563" i="2"/>
  <c r="L2564" i="2"/>
  <c r="L2565" i="2"/>
  <c r="L2566" i="2"/>
  <c r="L2567" i="2"/>
  <c r="L2568" i="2"/>
  <c r="L2569" i="2"/>
  <c r="L2570" i="2"/>
  <c r="L2571" i="2"/>
  <c r="L2572" i="2"/>
  <c r="L2573" i="2"/>
  <c r="L2574" i="2"/>
  <c r="L2575" i="2"/>
  <c r="L2576" i="2"/>
  <c r="L2577" i="2"/>
  <c r="L2578" i="2"/>
  <c r="L2579" i="2"/>
  <c r="L2580" i="2"/>
  <c r="L2581" i="2"/>
  <c r="L2582" i="2"/>
  <c r="L2583" i="2"/>
  <c r="L2584" i="2"/>
  <c r="L2585" i="2"/>
  <c r="L2586" i="2"/>
  <c r="L2587" i="2"/>
  <c r="L2588" i="2"/>
  <c r="L2589" i="2"/>
  <c r="L2590" i="2"/>
  <c r="L2591" i="2"/>
  <c r="L2592" i="2"/>
  <c r="L2593" i="2"/>
  <c r="L2594" i="2"/>
  <c r="L2595" i="2"/>
  <c r="L2596" i="2"/>
  <c r="L2597" i="2"/>
  <c r="L2598" i="2"/>
  <c r="L2599" i="2"/>
  <c r="L2600" i="2"/>
  <c r="L2601" i="2"/>
  <c r="L2602" i="2"/>
  <c r="L2603" i="2"/>
  <c r="L2604" i="2"/>
  <c r="L2605" i="2"/>
  <c r="L2606" i="2"/>
  <c r="L2607" i="2"/>
  <c r="L2608" i="2"/>
  <c r="L2609" i="2"/>
  <c r="L2610" i="2"/>
  <c r="L2611" i="2"/>
  <c r="L2612" i="2"/>
  <c r="L2613" i="2"/>
  <c r="L2614" i="2"/>
  <c r="L2615" i="2"/>
  <c r="L2616" i="2"/>
  <c r="L2617" i="2"/>
  <c r="L2618" i="2"/>
  <c r="L2619" i="2"/>
  <c r="L2620" i="2"/>
  <c r="L2621" i="2"/>
  <c r="L2622" i="2"/>
  <c r="L2623" i="2"/>
  <c r="L2624" i="2"/>
  <c r="L2625" i="2"/>
  <c r="L2626" i="2"/>
  <c r="L2627" i="2"/>
  <c r="L2628" i="2"/>
  <c r="L2629" i="2"/>
  <c r="L2630" i="2"/>
  <c r="L2631" i="2"/>
  <c r="L2632" i="2"/>
  <c r="L2633" i="2"/>
  <c r="L2634" i="2"/>
  <c r="L2635" i="2"/>
  <c r="L2636" i="2"/>
  <c r="L2637" i="2"/>
  <c r="L2638" i="2"/>
  <c r="L2639" i="2"/>
  <c r="L2640" i="2"/>
  <c r="L2641" i="2"/>
  <c r="L2642" i="2"/>
  <c r="L2643" i="2"/>
  <c r="L2644" i="2"/>
  <c r="L2645" i="2"/>
  <c r="L2646" i="2"/>
  <c r="L2647" i="2"/>
  <c r="L2648" i="2"/>
  <c r="L2649" i="2"/>
  <c r="L2650" i="2"/>
  <c r="L2651" i="2"/>
  <c r="L2652" i="2"/>
  <c r="L2653" i="2"/>
  <c r="L2654" i="2"/>
  <c r="L2655" i="2"/>
  <c r="L2656" i="2"/>
  <c r="L2657" i="2"/>
  <c r="L2658" i="2"/>
  <c r="L2659" i="2"/>
  <c r="L2660" i="2"/>
  <c r="L2661" i="2"/>
  <c r="L2662" i="2"/>
  <c r="L2663" i="2"/>
  <c r="L2664" i="2"/>
  <c r="L2665" i="2"/>
  <c r="L2666" i="2"/>
  <c r="L2667" i="2"/>
  <c r="L2668" i="2"/>
  <c r="L2669" i="2"/>
  <c r="L2670" i="2"/>
  <c r="L2671" i="2"/>
  <c r="L2672" i="2"/>
  <c r="L2673" i="2"/>
  <c r="L2674" i="2"/>
  <c r="L2675" i="2"/>
  <c r="L2676" i="2"/>
  <c r="L2677" i="2"/>
  <c r="L2678" i="2"/>
  <c r="L2679" i="2"/>
  <c r="L2680" i="2"/>
  <c r="L2681" i="2"/>
  <c r="L2682" i="2"/>
  <c r="L2683" i="2"/>
  <c r="L2684" i="2"/>
  <c r="L2685" i="2"/>
  <c r="L2686" i="2"/>
  <c r="L2687" i="2"/>
  <c r="L2688" i="2"/>
  <c r="L2689" i="2"/>
  <c r="L2690" i="2"/>
  <c r="L2691" i="2"/>
  <c r="L2692" i="2"/>
  <c r="L2693" i="2"/>
  <c r="L2694" i="2"/>
  <c r="L2695" i="2"/>
  <c r="L2696" i="2"/>
  <c r="L2697" i="2"/>
  <c r="L2698" i="2"/>
  <c r="L2699" i="2"/>
  <c r="L2700" i="2"/>
  <c r="L2701" i="2"/>
  <c r="L2702" i="2"/>
  <c r="L2703" i="2"/>
  <c r="L2704" i="2"/>
  <c r="L2705" i="2"/>
  <c r="L2706" i="2"/>
  <c r="L2707" i="2"/>
  <c r="L2708" i="2"/>
  <c r="L2709" i="2"/>
  <c r="L2710" i="2"/>
  <c r="L2711" i="2"/>
  <c r="L2712" i="2"/>
  <c r="L2713" i="2"/>
  <c r="L2714" i="2"/>
  <c r="L2715" i="2"/>
  <c r="L2716" i="2"/>
  <c r="L2717" i="2"/>
  <c r="L2718" i="2"/>
  <c r="L2719" i="2"/>
  <c r="L2720" i="2"/>
  <c r="L2721" i="2"/>
  <c r="L2722" i="2"/>
  <c r="L2723" i="2"/>
  <c r="L2724" i="2"/>
  <c r="L2725" i="2"/>
  <c r="L2726" i="2"/>
  <c r="L2727" i="2"/>
  <c r="L2728" i="2"/>
  <c r="L2729" i="2"/>
  <c r="L2730" i="2"/>
  <c r="L2731" i="2"/>
  <c r="L2732" i="2"/>
  <c r="L2733" i="2"/>
  <c r="L2734" i="2"/>
  <c r="L2735" i="2"/>
  <c r="L2736" i="2"/>
  <c r="L2737" i="2"/>
  <c r="L2738" i="2"/>
  <c r="L2739" i="2"/>
  <c r="L2740" i="2"/>
  <c r="L2741" i="2"/>
  <c r="L2742" i="2"/>
  <c r="L2743" i="2"/>
  <c r="L2744" i="2"/>
  <c r="L2745" i="2"/>
  <c r="L2746" i="2"/>
  <c r="L2747" i="2"/>
  <c r="L2748" i="2"/>
  <c r="L2749" i="2"/>
  <c r="L2750" i="2"/>
  <c r="L2751" i="2"/>
  <c r="L2752" i="2"/>
  <c r="L2753" i="2"/>
  <c r="L2754" i="2"/>
  <c r="L2755" i="2"/>
  <c r="L2756" i="2"/>
  <c r="L2757" i="2"/>
  <c r="L2758" i="2"/>
  <c r="L2759" i="2"/>
  <c r="L2760" i="2"/>
  <c r="L2761" i="2"/>
  <c r="L2762" i="2"/>
  <c r="L2763" i="2"/>
  <c r="L2764" i="2"/>
  <c r="L2765" i="2"/>
  <c r="L2766" i="2"/>
  <c r="L2767" i="2"/>
  <c r="L2768" i="2"/>
  <c r="L2769" i="2"/>
  <c r="L2770" i="2"/>
  <c r="L2771" i="2"/>
  <c r="L2772" i="2"/>
  <c r="L2773" i="2"/>
  <c r="L2774" i="2"/>
  <c r="L2775" i="2"/>
  <c r="L2776" i="2"/>
  <c r="L2777" i="2"/>
  <c r="L2778" i="2"/>
  <c r="L2779" i="2"/>
  <c r="L2780" i="2"/>
  <c r="L2781" i="2"/>
  <c r="L2782" i="2"/>
  <c r="L2783" i="2"/>
  <c r="L2784" i="2"/>
  <c r="L2785" i="2"/>
  <c r="L2786" i="2"/>
  <c r="L2787" i="2"/>
  <c r="L2788" i="2"/>
  <c r="L2789" i="2"/>
  <c r="L2790" i="2"/>
  <c r="L2791" i="2"/>
  <c r="L2792" i="2"/>
  <c r="L2793" i="2"/>
  <c r="L2794" i="2"/>
  <c r="L2795" i="2"/>
  <c r="L2796" i="2"/>
  <c r="L2797" i="2"/>
  <c r="L2798" i="2"/>
  <c r="L2799" i="2"/>
  <c r="L2800" i="2"/>
  <c r="L2801" i="2"/>
  <c r="L2802" i="2"/>
  <c r="L2803" i="2"/>
  <c r="L2804" i="2"/>
  <c r="L2805" i="2"/>
  <c r="L2806" i="2"/>
  <c r="L2807" i="2"/>
  <c r="L2808" i="2"/>
  <c r="L2809" i="2"/>
  <c r="L2810" i="2"/>
  <c r="L2811" i="2"/>
  <c r="L2812" i="2"/>
  <c r="L2813" i="2"/>
  <c r="L2814" i="2"/>
  <c r="L2815" i="2"/>
  <c r="L2816" i="2"/>
  <c r="L2817" i="2"/>
  <c r="L2818" i="2"/>
  <c r="L2819" i="2"/>
  <c r="L2820" i="2"/>
  <c r="L2821" i="2"/>
  <c r="L2822" i="2"/>
  <c r="L2823" i="2"/>
  <c r="L2824" i="2"/>
  <c r="L2825" i="2"/>
  <c r="L2826" i="2"/>
  <c r="L2827" i="2"/>
  <c r="L2828" i="2"/>
  <c r="L2829" i="2"/>
  <c r="L2830" i="2"/>
  <c r="L2831" i="2"/>
  <c r="L2832" i="2"/>
  <c r="L2833" i="2"/>
  <c r="L2834" i="2"/>
  <c r="L2835" i="2"/>
  <c r="L2836" i="2"/>
  <c r="L2837" i="2"/>
  <c r="L2838" i="2"/>
  <c r="L2839" i="2"/>
  <c r="L2840" i="2"/>
  <c r="L2841" i="2"/>
  <c r="L2842" i="2"/>
  <c r="L2843" i="2"/>
  <c r="L2844" i="2"/>
  <c r="L2845" i="2"/>
  <c r="L2846" i="2"/>
  <c r="L2847" i="2"/>
  <c r="L2848" i="2"/>
  <c r="L2849" i="2"/>
  <c r="L2850" i="2"/>
  <c r="L2851" i="2"/>
  <c r="L2852" i="2"/>
  <c r="L2853" i="2"/>
  <c r="L2854" i="2"/>
  <c r="L2855" i="2"/>
  <c r="L2856" i="2"/>
  <c r="L2857" i="2"/>
  <c r="L2858" i="2"/>
  <c r="L2859" i="2"/>
  <c r="L2860" i="2"/>
  <c r="L2861" i="2"/>
  <c r="L2862" i="2"/>
  <c r="L2863" i="2"/>
  <c r="L2864" i="2"/>
  <c r="L2865" i="2"/>
  <c r="L2866" i="2"/>
  <c r="L2867" i="2"/>
  <c r="L2868" i="2"/>
  <c r="L2869" i="2"/>
  <c r="L2870" i="2"/>
  <c r="L2871" i="2"/>
  <c r="L2872" i="2"/>
  <c r="L2873" i="2"/>
  <c r="L2874" i="2"/>
  <c r="L2875" i="2"/>
  <c r="L2876" i="2"/>
  <c r="L2877" i="2"/>
  <c r="L2878" i="2"/>
  <c r="L2879" i="2"/>
  <c r="L2880" i="2"/>
  <c r="L2881" i="2"/>
  <c r="L2882" i="2"/>
  <c r="L2883" i="2"/>
  <c r="L2884" i="2"/>
  <c r="L2885" i="2"/>
  <c r="L2886" i="2"/>
  <c r="L2887" i="2"/>
  <c r="L2888" i="2"/>
  <c r="L2889" i="2"/>
  <c r="L2890" i="2"/>
  <c r="L2891" i="2"/>
  <c r="L2892" i="2"/>
  <c r="L2893" i="2"/>
  <c r="L2894" i="2"/>
  <c r="L2895" i="2"/>
  <c r="L2896" i="2"/>
  <c r="L2897" i="2"/>
  <c r="L2898" i="2"/>
  <c r="L2899" i="2"/>
  <c r="L2900" i="2"/>
  <c r="L2901" i="2"/>
  <c r="L2902" i="2"/>
  <c r="L2903" i="2"/>
  <c r="L2904" i="2"/>
  <c r="L2905" i="2"/>
  <c r="L2906" i="2"/>
  <c r="L2907" i="2"/>
  <c r="L2908" i="2"/>
  <c r="L2909" i="2"/>
  <c r="L2910" i="2"/>
  <c r="L2911" i="2"/>
  <c r="L2912" i="2"/>
  <c r="L2913" i="2"/>
  <c r="L2914" i="2"/>
  <c r="L2915" i="2"/>
  <c r="L2916" i="2"/>
  <c r="L2917" i="2"/>
  <c r="L2918" i="2"/>
  <c r="L2919" i="2"/>
  <c r="L2920" i="2"/>
  <c r="L2921" i="2"/>
  <c r="L2922" i="2"/>
  <c r="L2923" i="2"/>
  <c r="L2924" i="2"/>
  <c r="L2925" i="2"/>
  <c r="L2926" i="2"/>
  <c r="L2927" i="2"/>
  <c r="L2928" i="2"/>
  <c r="L2929" i="2"/>
  <c r="L2930" i="2"/>
  <c r="L2931" i="2"/>
  <c r="L2932" i="2"/>
  <c r="L2933" i="2"/>
  <c r="L2934" i="2"/>
  <c r="L2935" i="2"/>
  <c r="L2936" i="2"/>
  <c r="L2937" i="2"/>
  <c r="L2938" i="2"/>
  <c r="L2939" i="2"/>
  <c r="L2940" i="2"/>
  <c r="L2941" i="2"/>
  <c r="L2942" i="2"/>
  <c r="L2943" i="2"/>
  <c r="L2944" i="2"/>
  <c r="L2945" i="2"/>
  <c r="L2946" i="2"/>
  <c r="L2947" i="2"/>
  <c r="L2948" i="2"/>
  <c r="L2949" i="2"/>
  <c r="L2950" i="2"/>
  <c r="L2951" i="2"/>
  <c r="L2952" i="2"/>
  <c r="L2953" i="2"/>
  <c r="L2954" i="2"/>
  <c r="L2955" i="2"/>
  <c r="L2956" i="2"/>
  <c r="L2957" i="2"/>
  <c r="L2958" i="2"/>
  <c r="L2959" i="2"/>
  <c r="L2960" i="2"/>
  <c r="L2961" i="2"/>
  <c r="L2962" i="2"/>
  <c r="L2963" i="2"/>
  <c r="L2964" i="2"/>
  <c r="L2965" i="2"/>
  <c r="L2966" i="2"/>
  <c r="L2967" i="2"/>
  <c r="L2968" i="2"/>
  <c r="L2969" i="2"/>
  <c r="L2970" i="2"/>
  <c r="L2971" i="2"/>
  <c r="L2972" i="2"/>
  <c r="L2973" i="2"/>
  <c r="L2974" i="2"/>
  <c r="L2975" i="2"/>
  <c r="L2976" i="2"/>
  <c r="L2977" i="2"/>
  <c r="L2978" i="2"/>
  <c r="L2979" i="2"/>
  <c r="L2980" i="2"/>
  <c r="L2981" i="2"/>
  <c r="L2982" i="2"/>
  <c r="L2983" i="2"/>
  <c r="L2984" i="2"/>
  <c r="L2985" i="2"/>
  <c r="L2986" i="2"/>
  <c r="L2987" i="2"/>
  <c r="L2988" i="2"/>
  <c r="L2989" i="2"/>
  <c r="L2990" i="2"/>
  <c r="L2991" i="2"/>
  <c r="L2992" i="2"/>
  <c r="L2993" i="2"/>
  <c r="L2994" i="2"/>
  <c r="L2995" i="2"/>
  <c r="L2996" i="2"/>
  <c r="L2997" i="2"/>
  <c r="L2998" i="2"/>
  <c r="L2999" i="2"/>
  <c r="L3000" i="2"/>
  <c r="L3001" i="2"/>
  <c r="Q6" i="6" l="1"/>
  <c r="Q5" i="6"/>
  <c r="Q4" i="6"/>
  <c r="Q3" i="6"/>
  <c r="I5" i="5"/>
  <c r="J2" i="5"/>
  <c r="J4" i="5"/>
  <c r="J6" i="5"/>
  <c r="J8" i="5"/>
  <c r="J10" i="5"/>
  <c r="J3" i="5"/>
  <c r="J5" i="5"/>
  <c r="J7" i="5"/>
  <c r="J9" i="5"/>
  <c r="J11" i="5"/>
  <c r="I2" i="5"/>
  <c r="I4" i="5"/>
  <c r="I6" i="5"/>
  <c r="I8" i="5"/>
  <c r="I11" i="5"/>
  <c r="I3" i="5"/>
  <c r="I7" i="5"/>
  <c r="I9" i="5"/>
  <c r="I10" i="5"/>
</calcChain>
</file>

<file path=xl/sharedStrings.xml><?xml version="1.0" encoding="utf-8"?>
<sst xmlns="http://schemas.openxmlformats.org/spreadsheetml/2006/main" count="30128" uniqueCount="3064">
  <si>
    <t>Nom</t>
  </si>
  <si>
    <t>Prénom</t>
  </si>
  <si>
    <t>Sexe</t>
  </si>
  <si>
    <t>Grade</t>
  </si>
  <si>
    <t>Filière</t>
  </si>
  <si>
    <t>Salaire Brut annuel</t>
  </si>
  <si>
    <t>Prime année en cours</t>
  </si>
  <si>
    <t>Ancienneté</t>
  </si>
  <si>
    <t>Date de naissance</t>
  </si>
  <si>
    <t>Richard</t>
  </si>
  <si>
    <t>Bennett</t>
  </si>
  <si>
    <t>Victor</t>
  </si>
  <si>
    <t>Little</t>
  </si>
  <si>
    <t>Irene</t>
  </si>
  <si>
    <t>Sanchez</t>
  </si>
  <si>
    <t>Donna</t>
  </si>
  <si>
    <t>Hunter</t>
  </si>
  <si>
    <t>Stewart</t>
  </si>
  <si>
    <t>Payne</t>
  </si>
  <si>
    <t>Wayne</t>
  </si>
  <si>
    <t>Newman</t>
  </si>
  <si>
    <t>Steve</t>
  </si>
  <si>
    <t>Dodd</t>
  </si>
  <si>
    <t>Henry</t>
  </si>
  <si>
    <t>Baker</t>
  </si>
  <si>
    <t>Robert</t>
  </si>
  <si>
    <t>Reynolds</t>
  </si>
  <si>
    <t>Merlino</t>
  </si>
  <si>
    <t>Taylor</t>
  </si>
  <si>
    <t>Jacques</t>
  </si>
  <si>
    <t>Amanda</t>
  </si>
  <si>
    <t>Christian</t>
  </si>
  <si>
    <t>Ronald</t>
  </si>
  <si>
    <t>Wicker</t>
  </si>
  <si>
    <t>Doris</t>
  </si>
  <si>
    <t>Quach</t>
  </si>
  <si>
    <t>Seth</t>
  </si>
  <si>
    <t>Delariva</t>
  </si>
  <si>
    <t>Timmy</t>
  </si>
  <si>
    <t>Davidson</t>
  </si>
  <si>
    <t>Dustin</t>
  </si>
  <si>
    <t>Johnson</t>
  </si>
  <si>
    <t>Lou</t>
  </si>
  <si>
    <t>Ries</t>
  </si>
  <si>
    <t>Dale</t>
  </si>
  <si>
    <t>Lee</t>
  </si>
  <si>
    <t>Cyril</t>
  </si>
  <si>
    <t>Kendall</t>
  </si>
  <si>
    <t>Lovett</t>
  </si>
  <si>
    <t>Charlie</t>
  </si>
  <si>
    <t>Gonzales</t>
  </si>
  <si>
    <t>Lindsay</t>
  </si>
  <si>
    <t>Roberson</t>
  </si>
  <si>
    <t>Avis</t>
  </si>
  <si>
    <t>Choi</t>
  </si>
  <si>
    <t>Tasha</t>
  </si>
  <si>
    <t>Wright</t>
  </si>
  <si>
    <t>Greg</t>
  </si>
  <si>
    <t>Gordon</t>
  </si>
  <si>
    <t>Diane</t>
  </si>
  <si>
    <t>West</t>
  </si>
  <si>
    <t>Bobby</t>
  </si>
  <si>
    <t>Pfeifer</t>
  </si>
  <si>
    <t>William</t>
  </si>
  <si>
    <t>Alling</t>
  </si>
  <si>
    <t>David</t>
  </si>
  <si>
    <t>Griffis</t>
  </si>
  <si>
    <t>Otis</t>
  </si>
  <si>
    <t>Reed</t>
  </si>
  <si>
    <t>Marion</t>
  </si>
  <si>
    <t>Berge</t>
  </si>
  <si>
    <t>Christopher</t>
  </si>
  <si>
    <t>Crider</t>
  </si>
  <si>
    <t>Larry</t>
  </si>
  <si>
    <t>Weakley</t>
  </si>
  <si>
    <t>Casey</t>
  </si>
  <si>
    <t>Ferguson</t>
  </si>
  <si>
    <t>Mae</t>
  </si>
  <si>
    <t>Davis</t>
  </si>
  <si>
    <t>Brown</t>
  </si>
  <si>
    <t>Abby</t>
  </si>
  <si>
    <t>Rigby</t>
  </si>
  <si>
    <t>Charles</t>
  </si>
  <si>
    <t>Nance</t>
  </si>
  <si>
    <t>Bruce</t>
  </si>
  <si>
    <t>Acosta</t>
  </si>
  <si>
    <t>Nelly</t>
  </si>
  <si>
    <t>Zamudio</t>
  </si>
  <si>
    <t>Sylvia</t>
  </si>
  <si>
    <t>Ottman</t>
  </si>
  <si>
    <t>Joseph</t>
  </si>
  <si>
    <t>Simmons</t>
  </si>
  <si>
    <t>George</t>
  </si>
  <si>
    <t>Zamorano</t>
  </si>
  <si>
    <t>Martha</t>
  </si>
  <si>
    <t>Edwards</t>
  </si>
  <si>
    <t>Peggy</t>
  </si>
  <si>
    <t>Martinez</t>
  </si>
  <si>
    <t>Warren</t>
  </si>
  <si>
    <t>Peguero</t>
  </si>
  <si>
    <t>Streeter</t>
  </si>
  <si>
    <t>Viola</t>
  </si>
  <si>
    <t>Graham</t>
  </si>
  <si>
    <t>Arthur</t>
  </si>
  <si>
    <t>Sharpe</t>
  </si>
  <si>
    <t>Daniel</t>
  </si>
  <si>
    <t>Luna</t>
  </si>
  <si>
    <t>Judith</t>
  </si>
  <si>
    <t>Brewster</t>
  </si>
  <si>
    <t>Anthony</t>
  </si>
  <si>
    <t>McCreight</t>
  </si>
  <si>
    <t>Jon</t>
  </si>
  <si>
    <t>Curiel</t>
  </si>
  <si>
    <t>Colleen</t>
  </si>
  <si>
    <t>Torres</t>
  </si>
  <si>
    <t>Garry</t>
  </si>
  <si>
    <t>Harrington</t>
  </si>
  <si>
    <t>Jacob</t>
  </si>
  <si>
    <t>Higby</t>
  </si>
  <si>
    <t>Paul</t>
  </si>
  <si>
    <t>Clement</t>
  </si>
  <si>
    <t>Eric</t>
  </si>
  <si>
    <t>Garcia</t>
  </si>
  <si>
    <t>Leonard</t>
  </si>
  <si>
    <t>Moody</t>
  </si>
  <si>
    <t>Jean</t>
  </si>
  <si>
    <t>Weeks</t>
  </si>
  <si>
    <t>Patton</t>
  </si>
  <si>
    <t>Candace</t>
  </si>
  <si>
    <t>Day</t>
  </si>
  <si>
    <t>Matthew</t>
  </si>
  <si>
    <t>Wilson</t>
  </si>
  <si>
    <t>Brendan</t>
  </si>
  <si>
    <t>Donald</t>
  </si>
  <si>
    <t>Maxwell</t>
  </si>
  <si>
    <t>Hopkins</t>
  </si>
  <si>
    <t>Melissa</t>
  </si>
  <si>
    <t>Heffner</t>
  </si>
  <si>
    <t>Floyd</t>
  </si>
  <si>
    <t>Kenneth</t>
  </si>
  <si>
    <t>Tonya</t>
  </si>
  <si>
    <t>Goode</t>
  </si>
  <si>
    <t>Ed</t>
  </si>
  <si>
    <t>Griffin</t>
  </si>
  <si>
    <t>Parish</t>
  </si>
  <si>
    <t>Emily</t>
  </si>
  <si>
    <t>Hawkins</t>
  </si>
  <si>
    <t>James</t>
  </si>
  <si>
    <t>Bellows</t>
  </si>
  <si>
    <t>Eusebia</t>
  </si>
  <si>
    <t>Underwood</t>
  </si>
  <si>
    <t>Landrum</t>
  </si>
  <si>
    <t>Moore</t>
  </si>
  <si>
    <t>Bessie</t>
  </si>
  <si>
    <t>Chandler</t>
  </si>
  <si>
    <t>Whiddon</t>
  </si>
  <si>
    <t>Mary</t>
  </si>
  <si>
    <t>Terry</t>
  </si>
  <si>
    <t>Blanche</t>
  </si>
  <si>
    <t>Field</t>
  </si>
  <si>
    <t>Florence</t>
  </si>
  <si>
    <t>Camara</t>
  </si>
  <si>
    <t>Keith</t>
  </si>
  <si>
    <t>Hamilton</t>
  </si>
  <si>
    <t>Banks</t>
  </si>
  <si>
    <t>Jared</t>
  </si>
  <si>
    <t>Wheeler</t>
  </si>
  <si>
    <t>Evelyn</t>
  </si>
  <si>
    <t>Stapleton</t>
  </si>
  <si>
    <t>Higgin</t>
  </si>
  <si>
    <t>Campbell</t>
  </si>
  <si>
    <t>Julie</t>
  </si>
  <si>
    <t>Ayers</t>
  </si>
  <si>
    <t>Brock</t>
  </si>
  <si>
    <t>McNabb</t>
  </si>
  <si>
    <t>Nellie</t>
  </si>
  <si>
    <t>Granger</t>
  </si>
  <si>
    <t>Joshua</t>
  </si>
  <si>
    <t>Haller</t>
  </si>
  <si>
    <t>Kathleen</t>
  </si>
  <si>
    <t>Boyd</t>
  </si>
  <si>
    <t>Jack</t>
  </si>
  <si>
    <t>Foti</t>
  </si>
  <si>
    <t>Clements</t>
  </si>
  <si>
    <t>Chris</t>
  </si>
  <si>
    <t>Jackson</t>
  </si>
  <si>
    <t>Jill</t>
  </si>
  <si>
    <t>Thornton</t>
  </si>
  <si>
    <t>Sharon</t>
  </si>
  <si>
    <t>Dawson</t>
  </si>
  <si>
    <t>Curt</t>
  </si>
  <si>
    <t>Hanson</t>
  </si>
  <si>
    <t>King</t>
  </si>
  <si>
    <t>Stephens</t>
  </si>
  <si>
    <t>Allen</t>
  </si>
  <si>
    <t>Roger</t>
  </si>
  <si>
    <t>Lazo</t>
  </si>
  <si>
    <t>Rick</t>
  </si>
  <si>
    <t>Majors</t>
  </si>
  <si>
    <t>Harvey</t>
  </si>
  <si>
    <t>Felicia</t>
  </si>
  <si>
    <t>Boone</t>
  </si>
  <si>
    <t>Willis</t>
  </si>
  <si>
    <t>Ruby</t>
  </si>
  <si>
    <t>Hidalgo</t>
  </si>
  <si>
    <t>Michael</t>
  </si>
  <si>
    <t>Castro</t>
  </si>
  <si>
    <t>Darla</t>
  </si>
  <si>
    <t>Centers</t>
  </si>
  <si>
    <t>Maurice</t>
  </si>
  <si>
    <t>Burnside</t>
  </si>
  <si>
    <t>Darrell</t>
  </si>
  <si>
    <t>Walsh</t>
  </si>
  <si>
    <t>John</t>
  </si>
  <si>
    <t>Lorenz</t>
  </si>
  <si>
    <t>Dominick</t>
  </si>
  <si>
    <t>Bell</t>
  </si>
  <si>
    <t>Holstein</t>
  </si>
  <si>
    <t>Katherine</t>
  </si>
  <si>
    <t>Watts</t>
  </si>
  <si>
    <t>Wanda</t>
  </si>
  <si>
    <t>Hughes</t>
  </si>
  <si>
    <t>Jefferson</t>
  </si>
  <si>
    <t>Kevin</t>
  </si>
  <si>
    <t>Barnes</t>
  </si>
  <si>
    <t>Jeremy</t>
  </si>
  <si>
    <t>Lacher</t>
  </si>
  <si>
    <t>Rosado</t>
  </si>
  <si>
    <t>Choy</t>
  </si>
  <si>
    <t>Drake</t>
  </si>
  <si>
    <t>Belle</t>
  </si>
  <si>
    <t>Devoe</t>
  </si>
  <si>
    <t>Patricia</t>
  </si>
  <si>
    <t>Haman</t>
  </si>
  <si>
    <t>Carolyn</t>
  </si>
  <si>
    <t>Swasey</t>
  </si>
  <si>
    <t>Leon</t>
  </si>
  <si>
    <t>Barone</t>
  </si>
  <si>
    <t>Bobbi</t>
  </si>
  <si>
    <t>Cerrato</t>
  </si>
  <si>
    <t>McKeehan</t>
  </si>
  <si>
    <t>Gonzalez</t>
  </si>
  <si>
    <t>Miyoko</t>
  </si>
  <si>
    <t>Ramos</t>
  </si>
  <si>
    <t>Holly</t>
  </si>
  <si>
    <t>Rutland</t>
  </si>
  <si>
    <t>Estelle</t>
  </si>
  <si>
    <t>Steed</t>
  </si>
  <si>
    <t>Barbara</t>
  </si>
  <si>
    <t>Dejesus</t>
  </si>
  <si>
    <t>Hipolito</t>
  </si>
  <si>
    <t>Nottingham</t>
  </si>
  <si>
    <t>Mark</t>
  </si>
  <si>
    <t>Rosborough</t>
  </si>
  <si>
    <t>Gardner</t>
  </si>
  <si>
    <t>Stephanie</t>
  </si>
  <si>
    <t>Bonnell</t>
  </si>
  <si>
    <t>Tina</t>
  </si>
  <si>
    <t>Wimberly</t>
  </si>
  <si>
    <t>Gloria</t>
  </si>
  <si>
    <t>Hardesty</t>
  </si>
  <si>
    <t>Solomon</t>
  </si>
  <si>
    <t>Hitz</t>
  </si>
  <si>
    <t>Jeanette</t>
  </si>
  <si>
    <t>Henderson</t>
  </si>
  <si>
    <t>Raul</t>
  </si>
  <si>
    <t>Davenport</t>
  </si>
  <si>
    <t>Gibbs</t>
  </si>
  <si>
    <t>Bryan</t>
  </si>
  <si>
    <t>Thomas</t>
  </si>
  <si>
    <t>Andrews</t>
  </si>
  <si>
    <t>Robinson</t>
  </si>
  <si>
    <t>Melvin</t>
  </si>
  <si>
    <t>Price</t>
  </si>
  <si>
    <t>Overbay</t>
  </si>
  <si>
    <t>Moniz</t>
  </si>
  <si>
    <t>Elmore</t>
  </si>
  <si>
    <t>Christen</t>
  </si>
  <si>
    <t>Ortega</t>
  </si>
  <si>
    <t>Snider</t>
  </si>
  <si>
    <t>Cordie</t>
  </si>
  <si>
    <t>Miller</t>
  </si>
  <si>
    <t>Marcos</t>
  </si>
  <si>
    <t>Jones</t>
  </si>
  <si>
    <t>Jose</t>
  </si>
  <si>
    <t>Knight</t>
  </si>
  <si>
    <t>Andres</t>
  </si>
  <si>
    <t>Anderson</t>
  </si>
  <si>
    <t>Marcus</t>
  </si>
  <si>
    <t>Bevins</t>
  </si>
  <si>
    <t>Pamela</t>
  </si>
  <si>
    <t>Zane</t>
  </si>
  <si>
    <t>Bethea</t>
  </si>
  <si>
    <t>Lillian</t>
  </si>
  <si>
    <t>Metoyer</t>
  </si>
  <si>
    <t>Berry</t>
  </si>
  <si>
    <t>Dwight</t>
  </si>
  <si>
    <t>Meeks</t>
  </si>
  <si>
    <t>Stlouis</t>
  </si>
  <si>
    <t>Stickney</t>
  </si>
  <si>
    <t>Lila</t>
  </si>
  <si>
    <t>Addy</t>
  </si>
  <si>
    <t>Drew</t>
  </si>
  <si>
    <t>Spry</t>
  </si>
  <si>
    <t>Sellers</t>
  </si>
  <si>
    <t>Larson</t>
  </si>
  <si>
    <t>Clarice</t>
  </si>
  <si>
    <t>Holmes</t>
  </si>
  <si>
    <t>Judy</t>
  </si>
  <si>
    <t>Hernandez</t>
  </si>
  <si>
    <t>Francisco</t>
  </si>
  <si>
    <t>Humphery</t>
  </si>
  <si>
    <t>Melendez</t>
  </si>
  <si>
    <t>Victoria</t>
  </si>
  <si>
    <t>Christie</t>
  </si>
  <si>
    <t>Lam</t>
  </si>
  <si>
    <t>Derrick</t>
  </si>
  <si>
    <t>Hilda</t>
  </si>
  <si>
    <t>Doering</t>
  </si>
  <si>
    <t>Sandra</t>
  </si>
  <si>
    <t>Roldan</t>
  </si>
  <si>
    <t>Yates</t>
  </si>
  <si>
    <t>Smith</t>
  </si>
  <si>
    <t>Celentano</t>
  </si>
  <si>
    <t>Norma</t>
  </si>
  <si>
    <t>Bittner</t>
  </si>
  <si>
    <t>Alton</t>
  </si>
  <si>
    <t>Peterson</t>
  </si>
  <si>
    <t>Blakeney</t>
  </si>
  <si>
    <t>Alfred</t>
  </si>
  <si>
    <t>Truman</t>
  </si>
  <si>
    <t>Major</t>
  </si>
  <si>
    <t>Sunderman</t>
  </si>
  <si>
    <t>Frances</t>
  </si>
  <si>
    <t>Laury</t>
  </si>
  <si>
    <t>Philip</t>
  </si>
  <si>
    <t>Ver</t>
  </si>
  <si>
    <t>Vicki</t>
  </si>
  <si>
    <t>Pool</t>
  </si>
  <si>
    <t>Mason</t>
  </si>
  <si>
    <t>Marie</t>
  </si>
  <si>
    <t>Scott</t>
  </si>
  <si>
    <t>Parrott</t>
  </si>
  <si>
    <t>Thurmond</t>
  </si>
  <si>
    <t>Mena</t>
  </si>
  <si>
    <t>Alan</t>
  </si>
  <si>
    <t>Locklear</t>
  </si>
  <si>
    <t>Sara</t>
  </si>
  <si>
    <t>Valdez</t>
  </si>
  <si>
    <t>Jay</t>
  </si>
  <si>
    <t>Wagner</t>
  </si>
  <si>
    <t>Leroy</t>
  </si>
  <si>
    <t>Beckman</t>
  </si>
  <si>
    <t>Jason</t>
  </si>
  <si>
    <t>Doe</t>
  </si>
  <si>
    <t>Green</t>
  </si>
  <si>
    <t>Collier</t>
  </si>
  <si>
    <t>Osborn</t>
  </si>
  <si>
    <t>Pearce</t>
  </si>
  <si>
    <t>Clark</t>
  </si>
  <si>
    <t>Dion</t>
  </si>
  <si>
    <t>Strother</t>
  </si>
  <si>
    <t>Kristen</t>
  </si>
  <si>
    <t>Hoffman</t>
  </si>
  <si>
    <t>Glenn</t>
  </si>
  <si>
    <t>Sandoval</t>
  </si>
  <si>
    <t>Angelo</t>
  </si>
  <si>
    <t>Quesada</t>
  </si>
  <si>
    <t>Joyce</t>
  </si>
  <si>
    <t>Trumble</t>
  </si>
  <si>
    <t>Oscar</t>
  </si>
  <si>
    <t>Woodford</t>
  </si>
  <si>
    <t>Evan</t>
  </si>
  <si>
    <t>Lamoureux</t>
  </si>
  <si>
    <t>Lori</t>
  </si>
  <si>
    <t>Morris</t>
  </si>
  <si>
    <t>Tammy</t>
  </si>
  <si>
    <t>Carlson</t>
  </si>
  <si>
    <t>Karl</t>
  </si>
  <si>
    <t>Aldridge</t>
  </si>
  <si>
    <t>Aaron</t>
  </si>
  <si>
    <t>Stark</t>
  </si>
  <si>
    <t>Sidney</t>
  </si>
  <si>
    <t>White</t>
  </si>
  <si>
    <t>Eslinger</t>
  </si>
  <si>
    <t>Galbraith</t>
  </si>
  <si>
    <t>Romero</t>
  </si>
  <si>
    <t>Ford</t>
  </si>
  <si>
    <t>McMillian</t>
  </si>
  <si>
    <t>Archie</t>
  </si>
  <si>
    <t>Cooks</t>
  </si>
  <si>
    <t>Paula</t>
  </si>
  <si>
    <t>Ortiz</t>
  </si>
  <si>
    <t>Isabell</t>
  </si>
  <si>
    <t>Elliott</t>
  </si>
  <si>
    <t>Palumbo</t>
  </si>
  <si>
    <t>Mitchell</t>
  </si>
  <si>
    <t>Deleon</t>
  </si>
  <si>
    <t>Norman</t>
  </si>
  <si>
    <t>Octavio</t>
  </si>
  <si>
    <t>Hostetler</t>
  </si>
  <si>
    <t>Stephen</t>
  </si>
  <si>
    <t>Phillips</t>
  </si>
  <si>
    <t>Blank</t>
  </si>
  <si>
    <t>Marc</t>
  </si>
  <si>
    <t>Humphrey</t>
  </si>
  <si>
    <t>Debra</t>
  </si>
  <si>
    <t>Foster</t>
  </si>
  <si>
    <t>Milton</t>
  </si>
  <si>
    <t>Stanton</t>
  </si>
  <si>
    <t>Slaughter</t>
  </si>
  <si>
    <t>Hubert</t>
  </si>
  <si>
    <t>Ruff</t>
  </si>
  <si>
    <t>Webber</t>
  </si>
  <si>
    <t>Carl</t>
  </si>
  <si>
    <t>Cogdell</t>
  </si>
  <si>
    <t>Carter</t>
  </si>
  <si>
    <t>Williams</t>
  </si>
  <si>
    <t>Pyles</t>
  </si>
  <si>
    <t>Anna</t>
  </si>
  <si>
    <t>Nicholson</t>
  </si>
  <si>
    <t>Gallant</t>
  </si>
  <si>
    <t>Katrina</t>
  </si>
  <si>
    <t>Perales</t>
  </si>
  <si>
    <t>Rob</t>
  </si>
  <si>
    <t>Hinton</t>
  </si>
  <si>
    <t>Nicholas</t>
  </si>
  <si>
    <t>Baxley</t>
  </si>
  <si>
    <t>Danny</t>
  </si>
  <si>
    <t>Gilbert</t>
  </si>
  <si>
    <t>Ruth</t>
  </si>
  <si>
    <t>Millan</t>
  </si>
  <si>
    <t>Maclin</t>
  </si>
  <si>
    <t>Christine</t>
  </si>
  <si>
    <t>Coleman</t>
  </si>
  <si>
    <t>Trey</t>
  </si>
  <si>
    <t>Cree</t>
  </si>
  <si>
    <t>Haven</t>
  </si>
  <si>
    <t>Ryan</t>
  </si>
  <si>
    <t>Estrada</t>
  </si>
  <si>
    <t>Halliburton</t>
  </si>
  <si>
    <t>Feltner</t>
  </si>
  <si>
    <t>Cynthia</t>
  </si>
  <si>
    <t>Byrd</t>
  </si>
  <si>
    <t>Medina</t>
  </si>
  <si>
    <t>Mercer</t>
  </si>
  <si>
    <t>McCarthy</t>
  </si>
  <si>
    <t>Angel</t>
  </si>
  <si>
    <t>Beaman</t>
  </si>
  <si>
    <t>Hayden</t>
  </si>
  <si>
    <t>Herrick</t>
  </si>
  <si>
    <t>Josefina</t>
  </si>
  <si>
    <t>Soto</t>
  </si>
  <si>
    <t>Humberto</t>
  </si>
  <si>
    <t>Collie</t>
  </si>
  <si>
    <t>Reedy</t>
  </si>
  <si>
    <t>Rose</t>
  </si>
  <si>
    <t>Andrade</t>
  </si>
  <si>
    <t>Eddie</t>
  </si>
  <si>
    <t>Russell</t>
  </si>
  <si>
    <t>Giddens</t>
  </si>
  <si>
    <t>Jennifer</t>
  </si>
  <si>
    <t>Tucker</t>
  </si>
  <si>
    <t>Cooper</t>
  </si>
  <si>
    <t>Morrison</t>
  </si>
  <si>
    <t>Vance</t>
  </si>
  <si>
    <t>Sally</t>
  </si>
  <si>
    <t>Nixon</t>
  </si>
  <si>
    <t>Luis</t>
  </si>
  <si>
    <t>McClendon</t>
  </si>
  <si>
    <t>Dominique</t>
  </si>
  <si>
    <t>Jaeger</t>
  </si>
  <si>
    <t>Hartman</t>
  </si>
  <si>
    <t>Gilbreath</t>
  </si>
  <si>
    <t>Jarred</t>
  </si>
  <si>
    <t>Nicola</t>
  </si>
  <si>
    <t>Jerome</t>
  </si>
  <si>
    <t>Boyce</t>
  </si>
  <si>
    <t>Tober</t>
  </si>
  <si>
    <t>Daisy</t>
  </si>
  <si>
    <t>Ann</t>
  </si>
  <si>
    <t>Holland</t>
  </si>
  <si>
    <t>Tony</t>
  </si>
  <si>
    <t>Mack</t>
  </si>
  <si>
    <t>Mi</t>
  </si>
  <si>
    <t>Clarke</t>
  </si>
  <si>
    <t>Belt</t>
  </si>
  <si>
    <t>Rosa</t>
  </si>
  <si>
    <t>Richards</t>
  </si>
  <si>
    <t>Cindy</t>
  </si>
  <si>
    <t>Fisher</t>
  </si>
  <si>
    <t>Linda</t>
  </si>
  <si>
    <t>Perez</t>
  </si>
  <si>
    <t>Lisa</t>
  </si>
  <si>
    <t>Bearden</t>
  </si>
  <si>
    <t>Brockway</t>
  </si>
  <si>
    <t>Hancock</t>
  </si>
  <si>
    <t>Howard</t>
  </si>
  <si>
    <t>Daniels</t>
  </si>
  <si>
    <t>Douglas</t>
  </si>
  <si>
    <t>Gilley</t>
  </si>
  <si>
    <t>Timothy</t>
  </si>
  <si>
    <t>Ewald</t>
  </si>
  <si>
    <t>Marilyn</t>
  </si>
  <si>
    <t>Buckley</t>
  </si>
  <si>
    <t>Ronnie</t>
  </si>
  <si>
    <t>Freitas</t>
  </si>
  <si>
    <t>Albert</t>
  </si>
  <si>
    <t>Frederick</t>
  </si>
  <si>
    <t>Katheleen</t>
  </si>
  <si>
    <t>Dodgen</t>
  </si>
  <si>
    <t>Piedra</t>
  </si>
  <si>
    <t>Dorothy</t>
  </si>
  <si>
    <t>Arteaga</t>
  </si>
  <si>
    <t>McManus</t>
  </si>
  <si>
    <t>Jenkins</t>
  </si>
  <si>
    <t>Devine</t>
  </si>
  <si>
    <t>Cora</t>
  </si>
  <si>
    <t>Shaw</t>
  </si>
  <si>
    <t>Stacey</t>
  </si>
  <si>
    <t>Forsman</t>
  </si>
  <si>
    <t>Creech</t>
  </si>
  <si>
    <t>Comes</t>
  </si>
  <si>
    <t>Clifton</t>
  </si>
  <si>
    <t>Mysliwiec</t>
  </si>
  <si>
    <t>Pursell</t>
  </si>
  <si>
    <t>Lynn</t>
  </si>
  <si>
    <t>Evans</t>
  </si>
  <si>
    <t>Reyes</t>
  </si>
  <si>
    <t>Demetrius</t>
  </si>
  <si>
    <t>Chad</t>
  </si>
  <si>
    <t>Tyree</t>
  </si>
  <si>
    <t>Dawn</t>
  </si>
  <si>
    <t>Castillo</t>
  </si>
  <si>
    <t>Rhonda</t>
  </si>
  <si>
    <t>Woodward</t>
  </si>
  <si>
    <t>Jeffrey</t>
  </si>
  <si>
    <t>Haffey</t>
  </si>
  <si>
    <t>Robyn</t>
  </si>
  <si>
    <t>Applebaum</t>
  </si>
  <si>
    <t>Jonathon</t>
  </si>
  <si>
    <t>Hill</t>
  </si>
  <si>
    <t>Lin</t>
  </si>
  <si>
    <t>Osbourne</t>
  </si>
  <si>
    <t>Howze</t>
  </si>
  <si>
    <t>Yeager</t>
  </si>
  <si>
    <t>Josie</t>
  </si>
  <si>
    <t>Hardin</t>
  </si>
  <si>
    <t>Farris</t>
  </si>
  <si>
    <t>Sturgill</t>
  </si>
  <si>
    <t>Phillip</t>
  </si>
  <si>
    <t>Mitchel</t>
  </si>
  <si>
    <t>Josephine</t>
  </si>
  <si>
    <t>Compton</t>
  </si>
  <si>
    <t>Margaret</t>
  </si>
  <si>
    <t>Sites</t>
  </si>
  <si>
    <t>Roland</t>
  </si>
  <si>
    <t>Mathis</t>
  </si>
  <si>
    <t>Dan</t>
  </si>
  <si>
    <t>Padgett</t>
  </si>
  <si>
    <t>Lillie</t>
  </si>
  <si>
    <t>Ellis</t>
  </si>
  <si>
    <t>Mariana</t>
  </si>
  <si>
    <t>Janet</t>
  </si>
  <si>
    <t>Wilkerson</t>
  </si>
  <si>
    <t>Nguyen</t>
  </si>
  <si>
    <t>Ingram</t>
  </si>
  <si>
    <t>Juan</t>
  </si>
  <si>
    <t>Licht</t>
  </si>
  <si>
    <t>Urbina</t>
  </si>
  <si>
    <t>Pacheco</t>
  </si>
  <si>
    <t>Swanson</t>
  </si>
  <si>
    <t>Brandon</t>
  </si>
  <si>
    <t>Sund</t>
  </si>
  <si>
    <t>Kimberly</t>
  </si>
  <si>
    <t>Monahan</t>
  </si>
  <si>
    <t>Elias</t>
  </si>
  <si>
    <t>Woods</t>
  </si>
  <si>
    <t>Carrie</t>
  </si>
  <si>
    <t>Heldt</t>
  </si>
  <si>
    <t>Perry</t>
  </si>
  <si>
    <t>Christy</t>
  </si>
  <si>
    <t>Daw</t>
  </si>
  <si>
    <t>Guy</t>
  </si>
  <si>
    <t>Broomfield</t>
  </si>
  <si>
    <t>Joe</t>
  </si>
  <si>
    <t>Cawthon</t>
  </si>
  <si>
    <t>Jeanne</t>
  </si>
  <si>
    <t>Paxton</t>
  </si>
  <si>
    <t>Peter</t>
  </si>
  <si>
    <t>Cornelius</t>
  </si>
  <si>
    <t>Jama</t>
  </si>
  <si>
    <t>Ruis</t>
  </si>
  <si>
    <t>Lawrence</t>
  </si>
  <si>
    <t>Caitlin</t>
  </si>
  <si>
    <t>Migdalia</t>
  </si>
  <si>
    <t>Harris</t>
  </si>
  <si>
    <t>Marcella</t>
  </si>
  <si>
    <t>Steele</t>
  </si>
  <si>
    <t>Maria</t>
  </si>
  <si>
    <t>Jeffery</t>
  </si>
  <si>
    <t>Brent</t>
  </si>
  <si>
    <t>Winstead</t>
  </si>
  <si>
    <t>Randy</t>
  </si>
  <si>
    <t>Wiley</t>
  </si>
  <si>
    <t>Joey</t>
  </si>
  <si>
    <t>Pimental</t>
  </si>
  <si>
    <t>Boatright</t>
  </si>
  <si>
    <t>Elaine</t>
  </si>
  <si>
    <t>Seibert</t>
  </si>
  <si>
    <t>Magallanes</t>
  </si>
  <si>
    <t>Louise</t>
  </si>
  <si>
    <t>Chilton</t>
  </si>
  <si>
    <t>Sigler</t>
  </si>
  <si>
    <t>Bob</t>
  </si>
  <si>
    <t>Stanley</t>
  </si>
  <si>
    <t>Araujo</t>
  </si>
  <si>
    <t>Elsie</t>
  </si>
  <si>
    <t>Sample</t>
  </si>
  <si>
    <t>Monty</t>
  </si>
  <si>
    <t>Curtis</t>
  </si>
  <si>
    <t>Abel</t>
  </si>
  <si>
    <t>Guzman</t>
  </si>
  <si>
    <t>Todd</t>
  </si>
  <si>
    <t>Quinonez</t>
  </si>
  <si>
    <t>Snyder</t>
  </si>
  <si>
    <t>Lorraine</t>
  </si>
  <si>
    <t>Schmeltzer</t>
  </si>
  <si>
    <t>Vanessa</t>
  </si>
  <si>
    <t>Lewis</t>
  </si>
  <si>
    <t>Neal</t>
  </si>
  <si>
    <t>Oliver</t>
  </si>
  <si>
    <t>Jerry</t>
  </si>
  <si>
    <t>Cohee</t>
  </si>
  <si>
    <t>Paulk</t>
  </si>
  <si>
    <t>Sequeira</t>
  </si>
  <si>
    <t>Odegaard</t>
  </si>
  <si>
    <t>Cruz</t>
  </si>
  <si>
    <t>Perrodin</t>
  </si>
  <si>
    <t>Dolores</t>
  </si>
  <si>
    <t>Sumner</t>
  </si>
  <si>
    <t>Custis</t>
  </si>
  <si>
    <t>Duncan</t>
  </si>
  <si>
    <t>Brian</t>
  </si>
  <si>
    <t>Irwin</t>
  </si>
  <si>
    <t>Martin</t>
  </si>
  <si>
    <t>Laura</t>
  </si>
  <si>
    <t>Morgan</t>
  </si>
  <si>
    <t>Lynch</t>
  </si>
  <si>
    <t>Ralph</t>
  </si>
  <si>
    <t>Lebow</t>
  </si>
  <si>
    <t>Tyrone</t>
  </si>
  <si>
    <t>Bolden</t>
  </si>
  <si>
    <t>Goodman</t>
  </si>
  <si>
    <t>Roberts</t>
  </si>
  <si>
    <t>Bonnie</t>
  </si>
  <si>
    <t>Gutierrez</t>
  </si>
  <si>
    <t>Amy</t>
  </si>
  <si>
    <t>Bryant</t>
  </si>
  <si>
    <t>Bray</t>
  </si>
  <si>
    <t>Chuck</t>
  </si>
  <si>
    <t>Morales</t>
  </si>
  <si>
    <t>Twilley</t>
  </si>
  <si>
    <t>Ken</t>
  </si>
  <si>
    <t>Love</t>
  </si>
  <si>
    <t>Susan</t>
  </si>
  <si>
    <t>Samuel</t>
  </si>
  <si>
    <t>Deady</t>
  </si>
  <si>
    <t>Jessica</t>
  </si>
  <si>
    <t>Scarlett</t>
  </si>
  <si>
    <t>Dolly</t>
  </si>
  <si>
    <t>McCall</t>
  </si>
  <si>
    <t>Carlisle</t>
  </si>
  <si>
    <t>Ivan</t>
  </si>
  <si>
    <t>Gosser</t>
  </si>
  <si>
    <t>Engel</t>
  </si>
  <si>
    <t>Rabideau</t>
  </si>
  <si>
    <t>Isaac</t>
  </si>
  <si>
    <t>Villarreal</t>
  </si>
  <si>
    <t>Mabry</t>
  </si>
  <si>
    <t>Edgar</t>
  </si>
  <si>
    <t>Addington</t>
  </si>
  <si>
    <t>Kaye</t>
  </si>
  <si>
    <t>Watkins</t>
  </si>
  <si>
    <t>Sheri</t>
  </si>
  <si>
    <t>Bloomberg</t>
  </si>
  <si>
    <t>Beavers</t>
  </si>
  <si>
    <t>Nancy</t>
  </si>
  <si>
    <t>Singleton</t>
  </si>
  <si>
    <t>Yarnell</t>
  </si>
  <si>
    <t>Bolling</t>
  </si>
  <si>
    <t>Guillory</t>
  </si>
  <si>
    <t>Mike</t>
  </si>
  <si>
    <t>South</t>
  </si>
  <si>
    <t>Ned</t>
  </si>
  <si>
    <t>Lopez</t>
  </si>
  <si>
    <t>Mann</t>
  </si>
  <si>
    <t>April</t>
  </si>
  <si>
    <t>Hardy</t>
  </si>
  <si>
    <t>Elizabeth</t>
  </si>
  <si>
    <t>Burgess</t>
  </si>
  <si>
    <t>Wysocki</t>
  </si>
  <si>
    <t>Kathe</t>
  </si>
  <si>
    <t>Lampman</t>
  </si>
  <si>
    <t>Legrand</t>
  </si>
  <si>
    <t>Wing</t>
  </si>
  <si>
    <t>Rush</t>
  </si>
  <si>
    <t>Gartner</t>
  </si>
  <si>
    <t>Alexander</t>
  </si>
  <si>
    <t>Sharp</t>
  </si>
  <si>
    <t>Frye</t>
  </si>
  <si>
    <t>Shawn</t>
  </si>
  <si>
    <t>Frazier</t>
  </si>
  <si>
    <t>Fidel</t>
  </si>
  <si>
    <t>Zamora</t>
  </si>
  <si>
    <t>Francis</t>
  </si>
  <si>
    <t>Jonathan</t>
  </si>
  <si>
    <t>Czajkowski</t>
  </si>
  <si>
    <t>Clinton</t>
  </si>
  <si>
    <t>McGhie</t>
  </si>
  <si>
    <t>Senters</t>
  </si>
  <si>
    <t>McBride</t>
  </si>
  <si>
    <t>Sanders</t>
  </si>
  <si>
    <t>Mayo</t>
  </si>
  <si>
    <t>Travis</t>
  </si>
  <si>
    <t>Justis</t>
  </si>
  <si>
    <t>Irvin</t>
  </si>
  <si>
    <t>Louis</t>
  </si>
  <si>
    <t>Roy</t>
  </si>
  <si>
    <t>Ragsdale</t>
  </si>
  <si>
    <t>Sherry</t>
  </si>
  <si>
    <t>Mel</t>
  </si>
  <si>
    <t>Lovelace</t>
  </si>
  <si>
    <t>Kent</t>
  </si>
  <si>
    <t>Flowers</t>
  </si>
  <si>
    <t>Libby</t>
  </si>
  <si>
    <t>Daryl</t>
  </si>
  <si>
    <t>Theriault</t>
  </si>
  <si>
    <t>Nelson</t>
  </si>
  <si>
    <t>Golda</t>
  </si>
  <si>
    <t>Khang</t>
  </si>
  <si>
    <t>Shock</t>
  </si>
  <si>
    <t>Coffman</t>
  </si>
  <si>
    <t>Pietrzak</t>
  </si>
  <si>
    <t>Lorenzo</t>
  </si>
  <si>
    <t>Amber</t>
  </si>
  <si>
    <t>Liggett</t>
  </si>
  <si>
    <t>Denault</t>
  </si>
  <si>
    <t>Goodwin</t>
  </si>
  <si>
    <t>Marlene</t>
  </si>
  <si>
    <t>Carlyle</t>
  </si>
  <si>
    <t>Timmons</t>
  </si>
  <si>
    <t>Alberta</t>
  </si>
  <si>
    <t>Denise</t>
  </si>
  <si>
    <t>Large</t>
  </si>
  <si>
    <t>Browne</t>
  </si>
  <si>
    <t>Ward</t>
  </si>
  <si>
    <t>Anne</t>
  </si>
  <si>
    <t>Cardona</t>
  </si>
  <si>
    <t>Monte</t>
  </si>
  <si>
    <t>Barker</t>
  </si>
  <si>
    <t>Butler</t>
  </si>
  <si>
    <t>Clifford</t>
  </si>
  <si>
    <t>Adamson</t>
  </si>
  <si>
    <t>Jane</t>
  </si>
  <si>
    <t>Black</t>
  </si>
  <si>
    <t>Gerald</t>
  </si>
  <si>
    <t>Laurette</t>
  </si>
  <si>
    <t>Malone</t>
  </si>
  <si>
    <t>Heredia</t>
  </si>
  <si>
    <t>Munoz</t>
  </si>
  <si>
    <t>Wilkins</t>
  </si>
  <si>
    <t>Strickland</t>
  </si>
  <si>
    <t>Tricia</t>
  </si>
  <si>
    <t>Watson</t>
  </si>
  <si>
    <t>Debrah</t>
  </si>
  <si>
    <t>Barney</t>
  </si>
  <si>
    <t>Edna</t>
  </si>
  <si>
    <t>Leister</t>
  </si>
  <si>
    <t>Rocha</t>
  </si>
  <si>
    <t>Shana</t>
  </si>
  <si>
    <t>Lockhart</t>
  </si>
  <si>
    <t>Foley</t>
  </si>
  <si>
    <t>Rios</t>
  </si>
  <si>
    <t>Dimattia</t>
  </si>
  <si>
    <t>Hanshaw</t>
  </si>
  <si>
    <t>Steven</t>
  </si>
  <si>
    <t>Bailey</t>
  </si>
  <si>
    <t>Ben</t>
  </si>
  <si>
    <t>Thompson</t>
  </si>
  <si>
    <t>Theodore</t>
  </si>
  <si>
    <t>Jankowski</t>
  </si>
  <si>
    <t>Hathorn</t>
  </si>
  <si>
    <t>Lieberman</t>
  </si>
  <si>
    <t>Pedro</t>
  </si>
  <si>
    <t>Hunt</t>
  </si>
  <si>
    <t>Gerard</t>
  </si>
  <si>
    <t>Rocco</t>
  </si>
  <si>
    <t>Lacy</t>
  </si>
  <si>
    <t>Laurie</t>
  </si>
  <si>
    <t>Lemay</t>
  </si>
  <si>
    <t>Wilder</t>
  </si>
  <si>
    <t>Shouse</t>
  </si>
  <si>
    <t>Catherine</t>
  </si>
  <si>
    <t>Carnevale</t>
  </si>
  <si>
    <t>Worley</t>
  </si>
  <si>
    <t>Gregory</t>
  </si>
  <si>
    <t>Maillet</t>
  </si>
  <si>
    <t>Desiree</t>
  </si>
  <si>
    <t>Bates</t>
  </si>
  <si>
    <t>Roxanna</t>
  </si>
  <si>
    <t>Middleton</t>
  </si>
  <si>
    <t>Luby</t>
  </si>
  <si>
    <t>Jan</t>
  </si>
  <si>
    <t>Law</t>
  </si>
  <si>
    <t>Jeri</t>
  </si>
  <si>
    <t>McGinnis</t>
  </si>
  <si>
    <t>Willie</t>
  </si>
  <si>
    <t>Rachel</t>
  </si>
  <si>
    <t>Robbins</t>
  </si>
  <si>
    <t>Varney</t>
  </si>
  <si>
    <t>Danielle</t>
  </si>
  <si>
    <t>Stamey</t>
  </si>
  <si>
    <t>Covington</t>
  </si>
  <si>
    <t>Buerger</t>
  </si>
  <si>
    <t>Workman</t>
  </si>
  <si>
    <t>McNair</t>
  </si>
  <si>
    <t>Kempton</t>
  </si>
  <si>
    <t>Putnam</t>
  </si>
  <si>
    <t>Fred</t>
  </si>
  <si>
    <t>Beard</t>
  </si>
  <si>
    <t>Freeman</t>
  </si>
  <si>
    <t>Goheen</t>
  </si>
  <si>
    <t>Andre</t>
  </si>
  <si>
    <t>Haubrich</t>
  </si>
  <si>
    <t>Rivera</t>
  </si>
  <si>
    <t>Al</t>
  </si>
  <si>
    <t>Rodney</t>
  </si>
  <si>
    <t>Massengale</t>
  </si>
  <si>
    <t>Gill</t>
  </si>
  <si>
    <t>Parkhurst</t>
  </si>
  <si>
    <t>Patel</t>
  </si>
  <si>
    <t>Harold</t>
  </si>
  <si>
    <t>Caprio</t>
  </si>
  <si>
    <t>Macey</t>
  </si>
  <si>
    <t>Cleo</t>
  </si>
  <si>
    <t>Lucas</t>
  </si>
  <si>
    <t>Graves</t>
  </si>
  <si>
    <t>Fletcher</t>
  </si>
  <si>
    <t>Carol</t>
  </si>
  <si>
    <t>Tolman</t>
  </si>
  <si>
    <t>Neil</t>
  </si>
  <si>
    <t>Singer</t>
  </si>
  <si>
    <t>Jaynes</t>
  </si>
  <si>
    <t>Lindsey</t>
  </si>
  <si>
    <t>Hyatt</t>
  </si>
  <si>
    <t>Whitley</t>
  </si>
  <si>
    <t>Nathan</t>
  </si>
  <si>
    <t>Caldwell</t>
  </si>
  <si>
    <t>Lynwood</t>
  </si>
  <si>
    <t>Covin</t>
  </si>
  <si>
    <t>Baxter</t>
  </si>
  <si>
    <t>Sabo</t>
  </si>
  <si>
    <t>Richmond</t>
  </si>
  <si>
    <t>Perkins</t>
  </si>
  <si>
    <t>Choudhury</t>
  </si>
  <si>
    <t>Henley</t>
  </si>
  <si>
    <t>Padilla</t>
  </si>
  <si>
    <t>Rodriguez</t>
  </si>
  <si>
    <t>Murphy</t>
  </si>
  <si>
    <t>Barclay</t>
  </si>
  <si>
    <t>Klar</t>
  </si>
  <si>
    <t>Jesus</t>
  </si>
  <si>
    <t>Hudak</t>
  </si>
  <si>
    <t>Andrew</t>
  </si>
  <si>
    <t>Marks</t>
  </si>
  <si>
    <t>Jesse</t>
  </si>
  <si>
    <t>Jimenez</t>
  </si>
  <si>
    <t>Gavin</t>
  </si>
  <si>
    <t>Ruiz</t>
  </si>
  <si>
    <t>Lois</t>
  </si>
  <si>
    <t>Matz</t>
  </si>
  <si>
    <t>Shanon</t>
  </si>
  <si>
    <t>Geller</t>
  </si>
  <si>
    <t>Santangelo</t>
  </si>
  <si>
    <t>Bess</t>
  </si>
  <si>
    <t>Caron</t>
  </si>
  <si>
    <t>Craig</t>
  </si>
  <si>
    <t>Sage</t>
  </si>
  <si>
    <t>Vivian</t>
  </si>
  <si>
    <t>Jarrett</t>
  </si>
  <si>
    <t>Uchida</t>
  </si>
  <si>
    <t>Lawson</t>
  </si>
  <si>
    <t>Alicia</t>
  </si>
  <si>
    <t>Franklin</t>
  </si>
  <si>
    <t>Bush</t>
  </si>
  <si>
    <t>Emma</t>
  </si>
  <si>
    <t>Weinmann</t>
  </si>
  <si>
    <t>Pearman</t>
  </si>
  <si>
    <t>Schexnayder</t>
  </si>
  <si>
    <t>Vest</t>
  </si>
  <si>
    <t>Crossman</t>
  </si>
  <si>
    <t>Sheron</t>
  </si>
  <si>
    <t>Coley</t>
  </si>
  <si>
    <t>Samantha</t>
  </si>
  <si>
    <t>Moreno</t>
  </si>
  <si>
    <t>Hollingsworth</t>
  </si>
  <si>
    <t>Alberto</t>
  </si>
  <si>
    <t>Ensor</t>
  </si>
  <si>
    <t>Eugene</t>
  </si>
  <si>
    <t>Crocker</t>
  </si>
  <si>
    <t>Kirk</t>
  </si>
  <si>
    <t>Lowery</t>
  </si>
  <si>
    <t>Dubose</t>
  </si>
  <si>
    <t>Dennis</t>
  </si>
  <si>
    <t>Manuel</t>
  </si>
  <si>
    <t>Hobbs</t>
  </si>
  <si>
    <t>Greer</t>
  </si>
  <si>
    <t>Clarence</t>
  </si>
  <si>
    <t>Heffernan</t>
  </si>
  <si>
    <t>Richardson</t>
  </si>
  <si>
    <t>Chipps</t>
  </si>
  <si>
    <t>Polanco</t>
  </si>
  <si>
    <t>Adams</t>
  </si>
  <si>
    <t>Drexler</t>
  </si>
  <si>
    <t>Tao</t>
  </si>
  <si>
    <t>Meagher</t>
  </si>
  <si>
    <t>Benjamin</t>
  </si>
  <si>
    <t>Grace</t>
  </si>
  <si>
    <t>Diana</t>
  </si>
  <si>
    <t>Cody</t>
  </si>
  <si>
    <t>Crow</t>
  </si>
  <si>
    <t>Enrique</t>
  </si>
  <si>
    <t>Suggs</t>
  </si>
  <si>
    <t>Walter</t>
  </si>
  <si>
    <t>Miles</t>
  </si>
  <si>
    <t>Carpenter</t>
  </si>
  <si>
    <t>Caryn</t>
  </si>
  <si>
    <t>Daugherty</t>
  </si>
  <si>
    <t>Hendricks</t>
  </si>
  <si>
    <t>Bethany</t>
  </si>
  <si>
    <t>Dickens</t>
  </si>
  <si>
    <t>Bonita</t>
  </si>
  <si>
    <t>Church</t>
  </si>
  <si>
    <t>Bernice</t>
  </si>
  <si>
    <t>Marjorie</t>
  </si>
  <si>
    <t>Bishop</t>
  </si>
  <si>
    <t>Ball</t>
  </si>
  <si>
    <t>Willson</t>
  </si>
  <si>
    <t>Leone</t>
  </si>
  <si>
    <t>Jackman</t>
  </si>
  <si>
    <t>Fannie</t>
  </si>
  <si>
    <t>McPherson</t>
  </si>
  <si>
    <t>Rutherford</t>
  </si>
  <si>
    <t>Karen</t>
  </si>
  <si>
    <t>Eiler</t>
  </si>
  <si>
    <t>Bradley</t>
  </si>
  <si>
    <t>Gulley</t>
  </si>
  <si>
    <t>Oliphant</t>
  </si>
  <si>
    <t>Epperson</t>
  </si>
  <si>
    <t>Bill</t>
  </si>
  <si>
    <t>Petrillo</t>
  </si>
  <si>
    <t>Kristin</t>
  </si>
  <si>
    <t>Patrick</t>
  </si>
  <si>
    <t>Mikkelson</t>
  </si>
  <si>
    <t>Cassidy</t>
  </si>
  <si>
    <t>Betty</t>
  </si>
  <si>
    <t>Marcelino</t>
  </si>
  <si>
    <t>McLeod</t>
  </si>
  <si>
    <t>Dotson</t>
  </si>
  <si>
    <t>Young</t>
  </si>
  <si>
    <t>North</t>
  </si>
  <si>
    <t>Edmunds</t>
  </si>
  <si>
    <t>Duhon</t>
  </si>
  <si>
    <t>Raymond</t>
  </si>
  <si>
    <t>Moss</t>
  </si>
  <si>
    <t>Billy</t>
  </si>
  <si>
    <t>Inman</t>
  </si>
  <si>
    <t>Ida</t>
  </si>
  <si>
    <t>Wood</t>
  </si>
  <si>
    <t>Kastner</t>
  </si>
  <si>
    <t>Shannon</t>
  </si>
  <si>
    <t>McNulty</t>
  </si>
  <si>
    <t>Cook</t>
  </si>
  <si>
    <t>Alison</t>
  </si>
  <si>
    <t>Eastman</t>
  </si>
  <si>
    <t>Debbie</t>
  </si>
  <si>
    <t>Frank</t>
  </si>
  <si>
    <t>Mendenhall</t>
  </si>
  <si>
    <t>Hansen</t>
  </si>
  <si>
    <t>McNeil</t>
  </si>
  <si>
    <t>Nia</t>
  </si>
  <si>
    <t>Novak</t>
  </si>
  <si>
    <t>Letitia</t>
  </si>
  <si>
    <t>Fort</t>
  </si>
  <si>
    <t>Landry</t>
  </si>
  <si>
    <t>Tim</t>
  </si>
  <si>
    <t>Bower</t>
  </si>
  <si>
    <t>Jessie</t>
  </si>
  <si>
    <t>Shivers</t>
  </si>
  <si>
    <t>Leticia</t>
  </si>
  <si>
    <t>Ernest</t>
  </si>
  <si>
    <t>Hand</t>
  </si>
  <si>
    <t>Acker</t>
  </si>
  <si>
    <t>Shipman</t>
  </si>
  <si>
    <t>Jim</t>
  </si>
  <si>
    <t>Burns</t>
  </si>
  <si>
    <t>Watters</t>
  </si>
  <si>
    <t>Huling</t>
  </si>
  <si>
    <t>Orr</t>
  </si>
  <si>
    <t>Cloutier</t>
  </si>
  <si>
    <t>Carrier</t>
  </si>
  <si>
    <t>Myrtle</t>
  </si>
  <si>
    <t>Santos</t>
  </si>
  <si>
    <t>Owen</t>
  </si>
  <si>
    <t>Petersen</t>
  </si>
  <si>
    <t>Ricky</t>
  </si>
  <si>
    <t>Griffith</t>
  </si>
  <si>
    <t>Jennie</t>
  </si>
  <si>
    <t>Palacios</t>
  </si>
  <si>
    <t>Brittany</t>
  </si>
  <si>
    <t>Clemons</t>
  </si>
  <si>
    <t>Lundstrom</t>
  </si>
  <si>
    <t>McNally</t>
  </si>
  <si>
    <t>Keisha</t>
  </si>
  <si>
    <t>Heather</t>
  </si>
  <si>
    <t>Tanya</t>
  </si>
  <si>
    <t>Juanita</t>
  </si>
  <si>
    <t>Nash</t>
  </si>
  <si>
    <t>Rue</t>
  </si>
  <si>
    <t>Lane</t>
  </si>
  <si>
    <t>Soucy</t>
  </si>
  <si>
    <t>Maggie</t>
  </si>
  <si>
    <t>Shunk</t>
  </si>
  <si>
    <t>Simpkins</t>
  </si>
  <si>
    <t>Coppedge</t>
  </si>
  <si>
    <t>Monroe</t>
  </si>
  <si>
    <t>Dupre</t>
  </si>
  <si>
    <t>Landers</t>
  </si>
  <si>
    <t>Magdalena</t>
  </si>
  <si>
    <t>Edward</t>
  </si>
  <si>
    <t>Schoen</t>
  </si>
  <si>
    <t>Doug</t>
  </si>
  <si>
    <t>Rawls</t>
  </si>
  <si>
    <t>Lula</t>
  </si>
  <si>
    <t>Ron</t>
  </si>
  <si>
    <t>Chew</t>
  </si>
  <si>
    <t>Sharkey</t>
  </si>
  <si>
    <t>Nason</t>
  </si>
  <si>
    <t>Carder</t>
  </si>
  <si>
    <t>Goldsmith</t>
  </si>
  <si>
    <t>Wills</t>
  </si>
  <si>
    <t>Savage</t>
  </si>
  <si>
    <t>Militello</t>
  </si>
  <si>
    <t>McClure</t>
  </si>
  <si>
    <t>Homer</t>
  </si>
  <si>
    <t>Parker</t>
  </si>
  <si>
    <t>Bosley</t>
  </si>
  <si>
    <t>Sheila</t>
  </si>
  <si>
    <t>Wyatt</t>
  </si>
  <si>
    <t>Joann</t>
  </si>
  <si>
    <t>Nichols</t>
  </si>
  <si>
    <t>Kam</t>
  </si>
  <si>
    <t>Lilley</t>
  </si>
  <si>
    <t>Dixon</t>
  </si>
  <si>
    <t>Hilton</t>
  </si>
  <si>
    <t>Averett</t>
  </si>
  <si>
    <t>Dowling</t>
  </si>
  <si>
    <t>Horak</t>
  </si>
  <si>
    <t>Teresa</t>
  </si>
  <si>
    <t>Fultz</t>
  </si>
  <si>
    <t>Alice</t>
  </si>
  <si>
    <t>Lefebvre</t>
  </si>
  <si>
    <t>Lord</t>
  </si>
  <si>
    <t>Buttram</t>
  </si>
  <si>
    <t>Sterrett</t>
  </si>
  <si>
    <t>Case</t>
  </si>
  <si>
    <t>Beiler</t>
  </si>
  <si>
    <t>Jeanpierre</t>
  </si>
  <si>
    <t>Vincent</t>
  </si>
  <si>
    <t>Granville</t>
  </si>
  <si>
    <t>Bertha</t>
  </si>
  <si>
    <t>Anders</t>
  </si>
  <si>
    <t>Dallas</t>
  </si>
  <si>
    <t>McCartney</t>
  </si>
  <si>
    <t>Clayton</t>
  </si>
  <si>
    <t>Sergio</t>
  </si>
  <si>
    <t>Leach</t>
  </si>
  <si>
    <t>Blevins</t>
  </si>
  <si>
    <t>Higgins</t>
  </si>
  <si>
    <t>Duran</t>
  </si>
  <si>
    <t>Earl</t>
  </si>
  <si>
    <t>Everett</t>
  </si>
  <si>
    <t>Hicks</t>
  </si>
  <si>
    <t>Oswaldo</t>
  </si>
  <si>
    <t>Kelly</t>
  </si>
  <si>
    <t>Molly</t>
  </si>
  <si>
    <t>Glenda</t>
  </si>
  <si>
    <t>Rockwell</t>
  </si>
  <si>
    <t>Lana</t>
  </si>
  <si>
    <t>Becky</t>
  </si>
  <si>
    <t>Angela</t>
  </si>
  <si>
    <t>Granderson</t>
  </si>
  <si>
    <t>Eaton</t>
  </si>
  <si>
    <t>Lehman</t>
  </si>
  <si>
    <t>Beverly</t>
  </si>
  <si>
    <t>Robles</t>
  </si>
  <si>
    <t>Corey</t>
  </si>
  <si>
    <t>Hutchinson</t>
  </si>
  <si>
    <t>Lela</t>
  </si>
  <si>
    <t>Longenecker</t>
  </si>
  <si>
    <t>McMahan</t>
  </si>
  <si>
    <t>Gillespie</t>
  </si>
  <si>
    <t>Gaston</t>
  </si>
  <si>
    <t>Anderton</t>
  </si>
  <si>
    <t>Burgin</t>
  </si>
  <si>
    <t>Dorothea</t>
  </si>
  <si>
    <t>Payan</t>
  </si>
  <si>
    <t>Yolanda</t>
  </si>
  <si>
    <t>Jennings</t>
  </si>
  <si>
    <t>Henson</t>
  </si>
  <si>
    <t>Marco</t>
  </si>
  <si>
    <t>Daigle</t>
  </si>
  <si>
    <t>McDonald</t>
  </si>
  <si>
    <t>Ventura</t>
  </si>
  <si>
    <t>Waguespack</t>
  </si>
  <si>
    <t>Lawanda</t>
  </si>
  <si>
    <t>Harder</t>
  </si>
  <si>
    <t>Deborah</t>
  </si>
  <si>
    <t>Marcum</t>
  </si>
  <si>
    <t>Moulton</t>
  </si>
  <si>
    <t>Carey</t>
  </si>
  <si>
    <t>Shirley</t>
  </si>
  <si>
    <t>Shaffer</t>
  </si>
  <si>
    <t>Salvador</t>
  </si>
  <si>
    <t>Shelly</t>
  </si>
  <si>
    <t>Frias</t>
  </si>
  <si>
    <t>Staples</t>
  </si>
  <si>
    <t>Alicea</t>
  </si>
  <si>
    <t>Robin</t>
  </si>
  <si>
    <t>Hazel</t>
  </si>
  <si>
    <t>Wingo</t>
  </si>
  <si>
    <t>Antonette</t>
  </si>
  <si>
    <t>Peterman</t>
  </si>
  <si>
    <t>Antonio</t>
  </si>
  <si>
    <t>Austin</t>
  </si>
  <si>
    <t>Rita</t>
  </si>
  <si>
    <t>Ramirez</t>
  </si>
  <si>
    <t>Carmela</t>
  </si>
  <si>
    <t>Dubois</t>
  </si>
  <si>
    <t>Zack</t>
  </si>
  <si>
    <t>Jaime</t>
  </si>
  <si>
    <t>Ochoa</t>
  </si>
  <si>
    <t>Vaughan</t>
  </si>
  <si>
    <t>Prime</t>
  </si>
  <si>
    <t>Maryann</t>
  </si>
  <si>
    <t>Salazar</t>
  </si>
  <si>
    <t>Loren</t>
  </si>
  <si>
    <t>Shields</t>
  </si>
  <si>
    <t>Burkholder</t>
  </si>
  <si>
    <t>Leandra</t>
  </si>
  <si>
    <t>Bradshaw</t>
  </si>
  <si>
    <t>Riemer</t>
  </si>
  <si>
    <t>Marisa</t>
  </si>
  <si>
    <t>Sullivan</t>
  </si>
  <si>
    <t>Rakestraw</t>
  </si>
  <si>
    <t>Gray</t>
  </si>
  <si>
    <t>Leilani</t>
  </si>
  <si>
    <t>Glen</t>
  </si>
  <si>
    <t>Herrington</t>
  </si>
  <si>
    <t>Dowd</t>
  </si>
  <si>
    <t>Garland</t>
  </si>
  <si>
    <t>Roder</t>
  </si>
  <si>
    <t>Estes</t>
  </si>
  <si>
    <t>Jamie</t>
  </si>
  <si>
    <t>Nuckolls</t>
  </si>
  <si>
    <t>Judie</t>
  </si>
  <si>
    <t>Person</t>
  </si>
  <si>
    <t>Ethel</t>
  </si>
  <si>
    <t>Chapple</t>
  </si>
  <si>
    <t>Devin</t>
  </si>
  <si>
    <t>Hoyt</t>
  </si>
  <si>
    <t>Spencer</t>
  </si>
  <si>
    <t>Toomey</t>
  </si>
  <si>
    <t>Word</t>
  </si>
  <si>
    <t>Gates</t>
  </si>
  <si>
    <t>Leta</t>
  </si>
  <si>
    <t>Crawford</t>
  </si>
  <si>
    <t>Griner</t>
  </si>
  <si>
    <t>Vaughn</t>
  </si>
  <si>
    <t>Kelley</t>
  </si>
  <si>
    <t>Tammi</t>
  </si>
  <si>
    <t>Abbie</t>
  </si>
  <si>
    <t>Stephenson</t>
  </si>
  <si>
    <t>Freda</t>
  </si>
  <si>
    <t>Collins</t>
  </si>
  <si>
    <t>Hallie</t>
  </si>
  <si>
    <t>Petty</t>
  </si>
  <si>
    <t>Carmen</t>
  </si>
  <si>
    <t>Mendez</t>
  </si>
  <si>
    <t>Washington</t>
  </si>
  <si>
    <t>Rosita</t>
  </si>
  <si>
    <t>Friedman</t>
  </si>
  <si>
    <t>Isabel</t>
  </si>
  <si>
    <t>Derosa</t>
  </si>
  <si>
    <t>Helen</t>
  </si>
  <si>
    <t>Sweeney</t>
  </si>
  <si>
    <t>Komar</t>
  </si>
  <si>
    <t>Faust</t>
  </si>
  <si>
    <t>Clyde</t>
  </si>
  <si>
    <t>Darren</t>
  </si>
  <si>
    <t>Kowalewski</t>
  </si>
  <si>
    <t>Rizzo</t>
  </si>
  <si>
    <t>Moran</t>
  </si>
  <si>
    <t>Senn</t>
  </si>
  <si>
    <t>Kathy</t>
  </si>
  <si>
    <t>Wooten</t>
  </si>
  <si>
    <t>Haskell</t>
  </si>
  <si>
    <t>Willard</t>
  </si>
  <si>
    <t>Hamlet</t>
  </si>
  <si>
    <t>Patty</t>
  </si>
  <si>
    <t>Nicole</t>
  </si>
  <si>
    <t>Delossantos</t>
  </si>
  <si>
    <t>Carlos</t>
  </si>
  <si>
    <t>Kennedy</t>
  </si>
  <si>
    <t>Whaley</t>
  </si>
  <si>
    <t>Leatherwood</t>
  </si>
  <si>
    <t>Hacker</t>
  </si>
  <si>
    <t>Gaines</t>
  </si>
  <si>
    <t>Sears</t>
  </si>
  <si>
    <t>Riley</t>
  </si>
  <si>
    <t>Sue</t>
  </si>
  <si>
    <t>Reardon</t>
  </si>
  <si>
    <t>Harkins</t>
  </si>
  <si>
    <t>Mahon</t>
  </si>
  <si>
    <t>Meagan</t>
  </si>
  <si>
    <t>Ricardo</t>
  </si>
  <si>
    <t>Straub</t>
  </si>
  <si>
    <t>Dean</t>
  </si>
  <si>
    <t>Webb</t>
  </si>
  <si>
    <t>Deane</t>
  </si>
  <si>
    <t>Rogers</t>
  </si>
  <si>
    <t>Gregg</t>
  </si>
  <si>
    <t>Hull</t>
  </si>
  <si>
    <t>Rafael</t>
  </si>
  <si>
    <t>Robbin</t>
  </si>
  <si>
    <t>Pagan</t>
  </si>
  <si>
    <t>Harry</t>
  </si>
  <si>
    <t>Stokes</t>
  </si>
  <si>
    <t>Clara</t>
  </si>
  <si>
    <t>Worthy</t>
  </si>
  <si>
    <t>Murray</t>
  </si>
  <si>
    <t>Hafford</t>
  </si>
  <si>
    <t>Mata</t>
  </si>
  <si>
    <t>Stockton</t>
  </si>
  <si>
    <t>Obrien</t>
  </si>
  <si>
    <t>Greene</t>
  </si>
  <si>
    <t>Hall</t>
  </si>
  <si>
    <t>Jasper</t>
  </si>
  <si>
    <t>Webster</t>
  </si>
  <si>
    <t>Erna</t>
  </si>
  <si>
    <t>Pierce</t>
  </si>
  <si>
    <t>Tom</t>
  </si>
  <si>
    <t>Wilcox</t>
  </si>
  <si>
    <t>Overton</t>
  </si>
  <si>
    <t>Pilon</t>
  </si>
  <si>
    <t>Alejandro</t>
  </si>
  <si>
    <t>Woodruff</t>
  </si>
  <si>
    <t>Leslie</t>
  </si>
  <si>
    <t>Poe</t>
  </si>
  <si>
    <t>Holladay</t>
  </si>
  <si>
    <t>Gary</t>
  </si>
  <si>
    <t>Towns</t>
  </si>
  <si>
    <t>Hankins</t>
  </si>
  <si>
    <t>Veronica</t>
  </si>
  <si>
    <t>Cecilia</t>
  </si>
  <si>
    <t>Reeves</t>
  </si>
  <si>
    <t>Blanchard</t>
  </si>
  <si>
    <t>Southworth</t>
  </si>
  <si>
    <t>Derek</t>
  </si>
  <si>
    <t>Starcher</t>
  </si>
  <si>
    <t>Rost</t>
  </si>
  <si>
    <t>Yamasaki</t>
  </si>
  <si>
    <t>Rowe</t>
  </si>
  <si>
    <t>Tommy</t>
  </si>
  <si>
    <t>Livengood</t>
  </si>
  <si>
    <t>Kasper</t>
  </si>
  <si>
    <t>Paulina</t>
  </si>
  <si>
    <t>Schell</t>
  </si>
  <si>
    <t>Justin</t>
  </si>
  <si>
    <t>Hewitt</t>
  </si>
  <si>
    <t>Waltrip</t>
  </si>
  <si>
    <t>Dominguez</t>
  </si>
  <si>
    <t>Zimmerman</t>
  </si>
  <si>
    <t>Farrell</t>
  </si>
  <si>
    <t>Raiford</t>
  </si>
  <si>
    <t>Boutte</t>
  </si>
  <si>
    <t>Mayhugh</t>
  </si>
  <si>
    <t>Krause</t>
  </si>
  <si>
    <t>Abigail</t>
  </si>
  <si>
    <t>Odum</t>
  </si>
  <si>
    <t>Wentworth</t>
  </si>
  <si>
    <t>Miriam</t>
  </si>
  <si>
    <t>Pender</t>
  </si>
  <si>
    <t>Huong</t>
  </si>
  <si>
    <t>Turpin</t>
  </si>
  <si>
    <t>Goldberg</t>
  </si>
  <si>
    <t>Leanos</t>
  </si>
  <si>
    <t>Haynes</t>
  </si>
  <si>
    <t>Slemp</t>
  </si>
  <si>
    <t>Cueva</t>
  </si>
  <si>
    <t>Small</t>
  </si>
  <si>
    <t>Capps</t>
  </si>
  <si>
    <t>Hathaway</t>
  </si>
  <si>
    <t>Eckman</t>
  </si>
  <si>
    <t>Ruben</t>
  </si>
  <si>
    <t>Money</t>
  </si>
  <si>
    <t>Glover</t>
  </si>
  <si>
    <t>Hoskins</t>
  </si>
  <si>
    <t>Shuler</t>
  </si>
  <si>
    <t>Ferris</t>
  </si>
  <si>
    <t>Mireille</t>
  </si>
  <si>
    <t>Faulk</t>
  </si>
  <si>
    <t>Carmine</t>
  </si>
  <si>
    <t>Looney</t>
  </si>
  <si>
    <t>Preston</t>
  </si>
  <si>
    <t>Harnden</t>
  </si>
  <si>
    <t>Deal</t>
  </si>
  <si>
    <t>Hollie</t>
  </si>
  <si>
    <t>Pouncy</t>
  </si>
  <si>
    <t>Justice</t>
  </si>
  <si>
    <t>Spence</t>
  </si>
  <si>
    <t>Fahey</t>
  </si>
  <si>
    <t>Milliken</t>
  </si>
  <si>
    <t>Lebouef</t>
  </si>
  <si>
    <t>Siler</t>
  </si>
  <si>
    <t>Mathison</t>
  </si>
  <si>
    <t>Swinehart</t>
  </si>
  <si>
    <t>Turner</t>
  </si>
  <si>
    <t>Myron</t>
  </si>
  <si>
    <t>Ware</t>
  </si>
  <si>
    <t>Engle</t>
  </si>
  <si>
    <t>Terrell</t>
  </si>
  <si>
    <t>Troxler</t>
  </si>
  <si>
    <t>Huffman</t>
  </si>
  <si>
    <t>Joan</t>
  </si>
  <si>
    <t>Zerangue</t>
  </si>
  <si>
    <t>Markowitz</t>
  </si>
  <si>
    <t>Grasser</t>
  </si>
  <si>
    <t>Lebeau</t>
  </si>
  <si>
    <t>Cano</t>
  </si>
  <si>
    <t>Tolle</t>
  </si>
  <si>
    <t>Lourdes</t>
  </si>
  <si>
    <t>Luper</t>
  </si>
  <si>
    <t>Iris</t>
  </si>
  <si>
    <t>Williamson</t>
  </si>
  <si>
    <t>Bagley</t>
  </si>
  <si>
    <t>McNeal</t>
  </si>
  <si>
    <t>Roling</t>
  </si>
  <si>
    <t>Ledbetter</t>
  </si>
  <si>
    <t>Nielsen</t>
  </si>
  <si>
    <t>Richter</t>
  </si>
  <si>
    <t>Nilson</t>
  </si>
  <si>
    <t>Meehan</t>
  </si>
  <si>
    <t>Duty</t>
  </si>
  <si>
    <t>Bazile</t>
  </si>
  <si>
    <t>Fitzgerald</t>
  </si>
  <si>
    <t>Ella</t>
  </si>
  <si>
    <t>Daley</t>
  </si>
  <si>
    <t>Evangelina</t>
  </si>
  <si>
    <t>Long</t>
  </si>
  <si>
    <t>Pam</t>
  </si>
  <si>
    <t>Canales</t>
  </si>
  <si>
    <t>Schulman</t>
  </si>
  <si>
    <t>Kyle</t>
  </si>
  <si>
    <t>Gleaton</t>
  </si>
  <si>
    <t>Harless</t>
  </si>
  <si>
    <t>Kohn</t>
  </si>
  <si>
    <t>Granata</t>
  </si>
  <si>
    <t>Vernon</t>
  </si>
  <si>
    <t>Rouse</t>
  </si>
  <si>
    <t>Choquette</t>
  </si>
  <si>
    <t>Cramer</t>
  </si>
  <si>
    <t>McCulloch</t>
  </si>
  <si>
    <t>Burch</t>
  </si>
  <si>
    <t>Vicky</t>
  </si>
  <si>
    <t>Eady</t>
  </si>
  <si>
    <t>Walker</t>
  </si>
  <si>
    <t>Pettiford</t>
  </si>
  <si>
    <t>Marable</t>
  </si>
  <si>
    <t>Sharen</t>
  </si>
  <si>
    <t>Armstrong</t>
  </si>
  <si>
    <t>Ericksen</t>
  </si>
  <si>
    <t>Rojas</t>
  </si>
  <si>
    <t>Gerardo</t>
  </si>
  <si>
    <t>Lipsey</t>
  </si>
  <si>
    <t>Brett</t>
  </si>
  <si>
    <t>Ruggles</t>
  </si>
  <si>
    <t>Tamara</t>
  </si>
  <si>
    <t>Yesenia</t>
  </si>
  <si>
    <t>Duffy</t>
  </si>
  <si>
    <t>Ferrigno</t>
  </si>
  <si>
    <t>Terri</t>
  </si>
  <si>
    <t>Ingrid</t>
  </si>
  <si>
    <t>Morley</t>
  </si>
  <si>
    <t>Mazzella</t>
  </si>
  <si>
    <t>McKinney</t>
  </si>
  <si>
    <t>Ahmed</t>
  </si>
  <si>
    <t>Harrison</t>
  </si>
  <si>
    <t>Boggs</t>
  </si>
  <si>
    <t>Durham</t>
  </si>
  <si>
    <t>Dash</t>
  </si>
  <si>
    <t>Salvatore</t>
  </si>
  <si>
    <t>Yvonne</t>
  </si>
  <si>
    <t>Atencio</t>
  </si>
  <si>
    <t>Everette</t>
  </si>
  <si>
    <t>Schrack</t>
  </si>
  <si>
    <t>Mario</t>
  </si>
  <si>
    <t>Gist</t>
  </si>
  <si>
    <t>Alexis</t>
  </si>
  <si>
    <t>Shepard</t>
  </si>
  <si>
    <t>Terrio</t>
  </si>
  <si>
    <t>Sallie</t>
  </si>
  <si>
    <t>Spangler</t>
  </si>
  <si>
    <t>Virginia</t>
  </si>
  <si>
    <t>Teri</t>
  </si>
  <si>
    <t>Irving</t>
  </si>
  <si>
    <t>McCandless</t>
  </si>
  <si>
    <t>Bills</t>
  </si>
  <si>
    <t>Lancaster</t>
  </si>
  <si>
    <t>Sabol</t>
  </si>
  <si>
    <t>Landreneau</t>
  </si>
  <si>
    <t>Carruthers</t>
  </si>
  <si>
    <t>Lauver</t>
  </si>
  <si>
    <t>House</t>
  </si>
  <si>
    <t>Lucio</t>
  </si>
  <si>
    <t>McCormick</t>
  </si>
  <si>
    <t>Brenda</t>
  </si>
  <si>
    <t>Cornish</t>
  </si>
  <si>
    <t>Hugh</t>
  </si>
  <si>
    <t>Alvarado</t>
  </si>
  <si>
    <t>Sierra</t>
  </si>
  <si>
    <t>Wally</t>
  </si>
  <si>
    <t>Bottomley</t>
  </si>
  <si>
    <t>Childs</t>
  </si>
  <si>
    <t>Ridgway</t>
  </si>
  <si>
    <t>Geraldine</t>
  </si>
  <si>
    <t>Fleming</t>
  </si>
  <si>
    <t>Dexter</t>
  </si>
  <si>
    <t>Abbott</t>
  </si>
  <si>
    <t>Bermudez</t>
  </si>
  <si>
    <t>Rickey</t>
  </si>
  <si>
    <t>Johns</t>
  </si>
  <si>
    <t>Cheryl</t>
  </si>
  <si>
    <t>Hal</t>
  </si>
  <si>
    <t>Hibbard</t>
  </si>
  <si>
    <t>Sonia</t>
  </si>
  <si>
    <t>Wallace</t>
  </si>
  <si>
    <t>Finley</t>
  </si>
  <si>
    <t>Veda</t>
  </si>
  <si>
    <t>Brooks</t>
  </si>
  <si>
    <t>Tea</t>
  </si>
  <si>
    <t>Jasmin</t>
  </si>
  <si>
    <t>Kozlowski</t>
  </si>
  <si>
    <t>Tiffany</t>
  </si>
  <si>
    <t>Vacca</t>
  </si>
  <si>
    <t>Kathryn</t>
  </si>
  <si>
    <t>Lemons</t>
  </si>
  <si>
    <t>Briggs</t>
  </si>
  <si>
    <t>Whitehead</t>
  </si>
  <si>
    <t>Elmer</t>
  </si>
  <si>
    <t>Fields</t>
  </si>
  <si>
    <t>Delgado</t>
  </si>
  <si>
    <t>Longino</t>
  </si>
  <si>
    <t>Fortunato</t>
  </si>
  <si>
    <t>Wells</t>
  </si>
  <si>
    <t>Mauzy</t>
  </si>
  <si>
    <t>Luebke</t>
  </si>
  <si>
    <t>Peets</t>
  </si>
  <si>
    <t>Ham</t>
  </si>
  <si>
    <t>Samford</t>
  </si>
  <si>
    <t>Slater</t>
  </si>
  <si>
    <t>Colbert</t>
  </si>
  <si>
    <t>Wathen</t>
  </si>
  <si>
    <t>Arlene</t>
  </si>
  <si>
    <t>Glasco</t>
  </si>
  <si>
    <t>Wise</t>
  </si>
  <si>
    <t>Naomi</t>
  </si>
  <si>
    <t>Stevens</t>
  </si>
  <si>
    <t>Arbour</t>
  </si>
  <si>
    <t>Merlin</t>
  </si>
  <si>
    <t>Sheryl</t>
  </si>
  <si>
    <t>Delozier</t>
  </si>
  <si>
    <t>Misty</t>
  </si>
  <si>
    <t>Adrian</t>
  </si>
  <si>
    <t>Stoker</t>
  </si>
  <si>
    <t>Teel</t>
  </si>
  <si>
    <t>Hudson</t>
  </si>
  <si>
    <t>Garza</t>
  </si>
  <si>
    <t>Torrance</t>
  </si>
  <si>
    <t>Geisler</t>
  </si>
  <si>
    <t>France</t>
  </si>
  <si>
    <t>Nadine</t>
  </si>
  <si>
    <t>Peachey</t>
  </si>
  <si>
    <t>Hook</t>
  </si>
  <si>
    <t>Lacour</t>
  </si>
  <si>
    <t>Kitty</t>
  </si>
  <si>
    <t>Eddins</t>
  </si>
  <si>
    <t>Schmitz</t>
  </si>
  <si>
    <t>Ethan</t>
  </si>
  <si>
    <t>Purdy</t>
  </si>
  <si>
    <t>Tow</t>
  </si>
  <si>
    <t>Ginger</t>
  </si>
  <si>
    <t>Mikesell</t>
  </si>
  <si>
    <t>Rudolph</t>
  </si>
  <si>
    <t>Stallings</t>
  </si>
  <si>
    <t>Ruggiero</t>
  </si>
  <si>
    <t>Marotta</t>
  </si>
  <si>
    <t>Weaver</t>
  </si>
  <si>
    <t>Kim</t>
  </si>
  <si>
    <t>Meadows</t>
  </si>
  <si>
    <t>Damian</t>
  </si>
  <si>
    <t>Marr</t>
  </si>
  <si>
    <t>Battle</t>
  </si>
  <si>
    <t>Donny</t>
  </si>
  <si>
    <t>Chambers</t>
  </si>
  <si>
    <t>Cahill</t>
  </si>
  <si>
    <t>Lau</t>
  </si>
  <si>
    <t>Murry</t>
  </si>
  <si>
    <t>Meza</t>
  </si>
  <si>
    <t>Clukey</t>
  </si>
  <si>
    <t>McIntyre</t>
  </si>
  <si>
    <t>Elena</t>
  </si>
  <si>
    <t>Nation</t>
  </si>
  <si>
    <t>Gravitt</t>
  </si>
  <si>
    <t>Stacie</t>
  </si>
  <si>
    <t>Fernandez</t>
  </si>
  <si>
    <t>Ledesma</t>
  </si>
  <si>
    <t>Rathbun</t>
  </si>
  <si>
    <t>Junior</t>
  </si>
  <si>
    <t>Maldonado</t>
  </si>
  <si>
    <t>Beck</t>
  </si>
  <si>
    <t>Lowe</t>
  </si>
  <si>
    <t>Michele</t>
  </si>
  <si>
    <t>Naylor</t>
  </si>
  <si>
    <t>Chase</t>
  </si>
  <si>
    <t>Grant</t>
  </si>
  <si>
    <t>Wickstrom</t>
  </si>
  <si>
    <t>Nick</t>
  </si>
  <si>
    <t>Roxanne</t>
  </si>
  <si>
    <t>Grady</t>
  </si>
  <si>
    <t>Barton</t>
  </si>
  <si>
    <t>Schubert</t>
  </si>
  <si>
    <t>Lockwood</t>
  </si>
  <si>
    <t>Pascoe</t>
  </si>
  <si>
    <t>Papadopoulos</t>
  </si>
  <si>
    <t>Sansbury</t>
  </si>
  <si>
    <t>Whitten</t>
  </si>
  <si>
    <t>Nannette</t>
  </si>
  <si>
    <t>Ouellette</t>
  </si>
  <si>
    <t>Terrence</t>
  </si>
  <si>
    <t>Otoole</t>
  </si>
  <si>
    <t>Launa</t>
  </si>
  <si>
    <t>Duarte</t>
  </si>
  <si>
    <t>Stafford</t>
  </si>
  <si>
    <t>Melda</t>
  </si>
  <si>
    <t>Meek</t>
  </si>
  <si>
    <t>Spivey</t>
  </si>
  <si>
    <t>Hawthorne</t>
  </si>
  <si>
    <t>Rankin</t>
  </si>
  <si>
    <t>Pike</t>
  </si>
  <si>
    <t>Millard</t>
  </si>
  <si>
    <t>Voll</t>
  </si>
  <si>
    <t>Nowicki</t>
  </si>
  <si>
    <t>Burkhart</t>
  </si>
  <si>
    <t>Osborne</t>
  </si>
  <si>
    <t>Villa</t>
  </si>
  <si>
    <t>Ruthie</t>
  </si>
  <si>
    <t>Janice</t>
  </si>
  <si>
    <t>Moser</t>
  </si>
  <si>
    <t>Atherton</t>
  </si>
  <si>
    <t>Manning</t>
  </si>
  <si>
    <t>Garfield</t>
  </si>
  <si>
    <t>Atkins</t>
  </si>
  <si>
    <t>Cage</t>
  </si>
  <si>
    <t>Santillan</t>
  </si>
  <si>
    <t>Guillermo</t>
  </si>
  <si>
    <t>Magnuson</t>
  </si>
  <si>
    <t>Rene</t>
  </si>
  <si>
    <t>Nobles</t>
  </si>
  <si>
    <t>Chester</t>
  </si>
  <si>
    <t>Duane</t>
  </si>
  <si>
    <t>Milligan</t>
  </si>
  <si>
    <t>Anita</t>
  </si>
  <si>
    <t>Cornwell</t>
  </si>
  <si>
    <t>Sumiko</t>
  </si>
  <si>
    <t>Wyant</t>
  </si>
  <si>
    <t>Sampley</t>
  </si>
  <si>
    <t>McGrath</t>
  </si>
  <si>
    <t>Conaway</t>
  </si>
  <si>
    <t>Kulik</t>
  </si>
  <si>
    <t>Cooley</t>
  </si>
  <si>
    <t>Ladwig</t>
  </si>
  <si>
    <t>Tyler</t>
  </si>
  <si>
    <t>Jester</t>
  </si>
  <si>
    <t>Daughtry</t>
  </si>
  <si>
    <t>Ashley</t>
  </si>
  <si>
    <t>Sloan</t>
  </si>
  <si>
    <t>Alfonso</t>
  </si>
  <si>
    <t>Phoenix</t>
  </si>
  <si>
    <t>Cochran</t>
  </si>
  <si>
    <t>Dreher</t>
  </si>
  <si>
    <t>Schaeffer</t>
  </si>
  <si>
    <t>Blake</t>
  </si>
  <si>
    <t>Megan</t>
  </si>
  <si>
    <t>Signorelli</t>
  </si>
  <si>
    <t>Carr</t>
  </si>
  <si>
    <t>Brewer</t>
  </si>
  <si>
    <t>Bone</t>
  </si>
  <si>
    <t>Maginnis</t>
  </si>
  <si>
    <t>Muniz</t>
  </si>
  <si>
    <t>Hardee</t>
  </si>
  <si>
    <t>Tracey</t>
  </si>
  <si>
    <t>Kimble</t>
  </si>
  <si>
    <t>Mazon</t>
  </si>
  <si>
    <t>Max</t>
  </si>
  <si>
    <t>Sherrer</t>
  </si>
  <si>
    <t>Guthrie</t>
  </si>
  <si>
    <t>Books</t>
  </si>
  <si>
    <t>Phelps</t>
  </si>
  <si>
    <t>Bonilla</t>
  </si>
  <si>
    <t>Man</t>
  </si>
  <si>
    <t>Pope</t>
  </si>
  <si>
    <t>Cassady</t>
  </si>
  <si>
    <t>McLaughlin</t>
  </si>
  <si>
    <t>McDougal</t>
  </si>
  <si>
    <t>Hershey</t>
  </si>
  <si>
    <t>Weddle</t>
  </si>
  <si>
    <t>Wendel</t>
  </si>
  <si>
    <t>Ringler</t>
  </si>
  <si>
    <t>Eugenio</t>
  </si>
  <si>
    <t>Pearl</t>
  </si>
  <si>
    <t>McCluskey</t>
  </si>
  <si>
    <t>Reith</t>
  </si>
  <si>
    <t>Folse</t>
  </si>
  <si>
    <t>Moreau</t>
  </si>
  <si>
    <t>Carlton</t>
  </si>
  <si>
    <t>Luther</t>
  </si>
  <si>
    <t>Strong</t>
  </si>
  <si>
    <t>Combs</t>
  </si>
  <si>
    <t>Calhoun</t>
  </si>
  <si>
    <t>Norbert</t>
  </si>
  <si>
    <t>Winsett</t>
  </si>
  <si>
    <t>Cayer</t>
  </si>
  <si>
    <t>Mars</t>
  </si>
  <si>
    <t>Eldridge</t>
  </si>
  <si>
    <t>Roth</t>
  </si>
  <si>
    <t>Fox</t>
  </si>
  <si>
    <t>Cuellar</t>
  </si>
  <si>
    <t>Sutton</t>
  </si>
  <si>
    <t>Decker</t>
  </si>
  <si>
    <t>Peaslee</t>
  </si>
  <si>
    <t>Jeff</t>
  </si>
  <si>
    <t>Castaneda</t>
  </si>
  <si>
    <t>Strasser</t>
  </si>
  <si>
    <t>Michelle</t>
  </si>
  <si>
    <t>Sartin</t>
  </si>
  <si>
    <t>Hewlett</t>
  </si>
  <si>
    <t>Helene</t>
  </si>
  <si>
    <t>Felipe</t>
  </si>
  <si>
    <t>Forrester</t>
  </si>
  <si>
    <t>Geoffrey</t>
  </si>
  <si>
    <t>Staggs</t>
  </si>
  <si>
    <t>Rehberg</t>
  </si>
  <si>
    <t>Jimmy</t>
  </si>
  <si>
    <t>Sais</t>
  </si>
  <si>
    <t>Schmidt</t>
  </si>
  <si>
    <t>Gomez</t>
  </si>
  <si>
    <t>Marissa</t>
  </si>
  <si>
    <t>Derrickson</t>
  </si>
  <si>
    <t>Montgomery</t>
  </si>
  <si>
    <t>Tommie</t>
  </si>
  <si>
    <t>Macgregor</t>
  </si>
  <si>
    <t>Hogan</t>
  </si>
  <si>
    <t>Stiffler</t>
  </si>
  <si>
    <t>Thurman</t>
  </si>
  <si>
    <t>Lavalley</t>
  </si>
  <si>
    <t>Ray</t>
  </si>
  <si>
    <t>Colletti</t>
  </si>
  <si>
    <t>Fitzmaurice</t>
  </si>
  <si>
    <t>Holmquist</t>
  </si>
  <si>
    <t>Noel</t>
  </si>
  <si>
    <t>Lamm</t>
  </si>
  <si>
    <t>Vanhouten</t>
  </si>
  <si>
    <t>Wittmer</t>
  </si>
  <si>
    <t>Sarah</t>
  </si>
  <si>
    <t>Loyd</t>
  </si>
  <si>
    <t>Hector</t>
  </si>
  <si>
    <t>Soares</t>
  </si>
  <si>
    <t>Butcher</t>
  </si>
  <si>
    <t>Dossett</t>
  </si>
  <si>
    <t>Rosalee</t>
  </si>
  <si>
    <t>Yeh</t>
  </si>
  <si>
    <t>McMullen</t>
  </si>
  <si>
    <t>Remillard</t>
  </si>
  <si>
    <t>Kershner</t>
  </si>
  <si>
    <t>Janie</t>
  </si>
  <si>
    <t>Fleck</t>
  </si>
  <si>
    <t>Finn</t>
  </si>
  <si>
    <t>Rebecca</t>
  </si>
  <si>
    <t>Lakin</t>
  </si>
  <si>
    <t>Latonya</t>
  </si>
  <si>
    <t>Vallone</t>
  </si>
  <si>
    <t>Chelsea</t>
  </si>
  <si>
    <t>McQueen</t>
  </si>
  <si>
    <t>Pogue</t>
  </si>
  <si>
    <t>Rayford</t>
  </si>
  <si>
    <t>Montz</t>
  </si>
  <si>
    <t>Arrieta</t>
  </si>
  <si>
    <t>Kessler</t>
  </si>
  <si>
    <t>Deschenes</t>
  </si>
  <si>
    <t>Faustina</t>
  </si>
  <si>
    <t>Cave</t>
  </si>
  <si>
    <t>Hardiman</t>
  </si>
  <si>
    <t>Hatchett</t>
  </si>
  <si>
    <t>Lloyd</t>
  </si>
  <si>
    <t>Bronstein</t>
  </si>
  <si>
    <t>Douse</t>
  </si>
  <si>
    <t>Gause</t>
  </si>
  <si>
    <t>Moses</t>
  </si>
  <si>
    <t>Alfredo</t>
  </si>
  <si>
    <t>Cox</t>
  </si>
  <si>
    <t>Werner</t>
  </si>
  <si>
    <t>Fe</t>
  </si>
  <si>
    <t>Rath</t>
  </si>
  <si>
    <t>Kenny</t>
  </si>
  <si>
    <t>Erwin</t>
  </si>
  <si>
    <t>Zelda</t>
  </si>
  <si>
    <t>Mathes</t>
  </si>
  <si>
    <t>Chung</t>
  </si>
  <si>
    <t>Dempsey</t>
  </si>
  <si>
    <t>Dick</t>
  </si>
  <si>
    <t>Potts</t>
  </si>
  <si>
    <t>Page</t>
  </si>
  <si>
    <t>Swinford</t>
  </si>
  <si>
    <t>Lybarger</t>
  </si>
  <si>
    <t>Wagnon</t>
  </si>
  <si>
    <t>Hare</t>
  </si>
  <si>
    <t>Ewing</t>
  </si>
  <si>
    <t>McIntosh</t>
  </si>
  <si>
    <t>Fischer</t>
  </si>
  <si>
    <t>Gabaldon</t>
  </si>
  <si>
    <t>Marty</t>
  </si>
  <si>
    <t>Roman</t>
  </si>
  <si>
    <t>Khan</t>
  </si>
  <si>
    <t>Reese</t>
  </si>
  <si>
    <t>Romeo</t>
  </si>
  <si>
    <t>Ellman</t>
  </si>
  <si>
    <t>Wortman</t>
  </si>
  <si>
    <t>Amos</t>
  </si>
  <si>
    <t>Perrine</t>
  </si>
  <si>
    <t>Grisham</t>
  </si>
  <si>
    <t>Kubik</t>
  </si>
  <si>
    <t>Burton</t>
  </si>
  <si>
    <t>Velasco</t>
  </si>
  <si>
    <t>Mattingly</t>
  </si>
  <si>
    <t>Waid</t>
  </si>
  <si>
    <t>Ormond</t>
  </si>
  <si>
    <t>Ralston</t>
  </si>
  <si>
    <t>Dortha</t>
  </si>
  <si>
    <t>Call</t>
  </si>
  <si>
    <t>Tara</t>
  </si>
  <si>
    <t>Marianne</t>
  </si>
  <si>
    <t>Fuller</t>
  </si>
  <si>
    <t>Georgia</t>
  </si>
  <si>
    <t>Wes</t>
  </si>
  <si>
    <t>Blaine</t>
  </si>
  <si>
    <t>Fraser</t>
  </si>
  <si>
    <t>Kurt</t>
  </si>
  <si>
    <t>Straight</t>
  </si>
  <si>
    <t>Tamayo</t>
  </si>
  <si>
    <t>Brandi</t>
  </si>
  <si>
    <t>Ponce</t>
  </si>
  <si>
    <t>Annie</t>
  </si>
  <si>
    <t>Snell</t>
  </si>
  <si>
    <t>Arroyo</t>
  </si>
  <si>
    <t>Sy</t>
  </si>
  <si>
    <t>Abernethy</t>
  </si>
  <si>
    <t>Randall</t>
  </si>
  <si>
    <t>Sabin</t>
  </si>
  <si>
    <t>Newsome</t>
  </si>
  <si>
    <t>Ainsworth</t>
  </si>
  <si>
    <t>Zielinski</t>
  </si>
  <si>
    <t>Gipson</t>
  </si>
  <si>
    <t>Alford</t>
  </si>
  <si>
    <t>Westbrook</t>
  </si>
  <si>
    <t>Fabiola</t>
  </si>
  <si>
    <t>Dear</t>
  </si>
  <si>
    <t>Sidwell</t>
  </si>
  <si>
    <t>Laurence</t>
  </si>
  <si>
    <t>Plummer</t>
  </si>
  <si>
    <t>Rowland</t>
  </si>
  <si>
    <t>Erica</t>
  </si>
  <si>
    <t>Peltier</t>
  </si>
  <si>
    <t>Virgie</t>
  </si>
  <si>
    <t>Jewett</t>
  </si>
  <si>
    <t>Omar</t>
  </si>
  <si>
    <t>Penny</t>
  </si>
  <si>
    <t>Ketterer</t>
  </si>
  <si>
    <t>Rocky</t>
  </si>
  <si>
    <t>Langdon</t>
  </si>
  <si>
    <t>Harmon</t>
  </si>
  <si>
    <t>Whitman</t>
  </si>
  <si>
    <t>Alex</t>
  </si>
  <si>
    <t>Goree</t>
  </si>
  <si>
    <t>Rust</t>
  </si>
  <si>
    <t>Alers</t>
  </si>
  <si>
    <t>Hui</t>
  </si>
  <si>
    <t>Wiener</t>
  </si>
  <si>
    <t>Josh</t>
  </si>
  <si>
    <t>Emilio</t>
  </si>
  <si>
    <t>Jimmie</t>
  </si>
  <si>
    <t>Sing</t>
  </si>
  <si>
    <t>Wooden</t>
  </si>
  <si>
    <t>Corinne</t>
  </si>
  <si>
    <t>Dittmar</t>
  </si>
  <si>
    <t>Ulrich</t>
  </si>
  <si>
    <t>Denton</t>
  </si>
  <si>
    <t>Kristie</t>
  </si>
  <si>
    <t>Doby</t>
  </si>
  <si>
    <t>Farber</t>
  </si>
  <si>
    <t>Tristan</t>
  </si>
  <si>
    <t>Koller</t>
  </si>
  <si>
    <t>Conway</t>
  </si>
  <si>
    <t>Deirdre</t>
  </si>
  <si>
    <t>Morton</t>
  </si>
  <si>
    <t>Adam</t>
  </si>
  <si>
    <t>Guerrero</t>
  </si>
  <si>
    <t>Zachary</t>
  </si>
  <si>
    <t>Merriweather</t>
  </si>
  <si>
    <t>Candice</t>
  </si>
  <si>
    <t>Weidman</t>
  </si>
  <si>
    <t>Herbert</t>
  </si>
  <si>
    <t>Batchelor</t>
  </si>
  <si>
    <t>Cesar</t>
  </si>
  <si>
    <t>Sutphin</t>
  </si>
  <si>
    <t>Doyle</t>
  </si>
  <si>
    <t>Wren</t>
  </si>
  <si>
    <t>Smalls</t>
  </si>
  <si>
    <t>Utley</t>
  </si>
  <si>
    <t>Najera</t>
  </si>
  <si>
    <t>Cecil</t>
  </si>
  <si>
    <t>Wilbur</t>
  </si>
  <si>
    <t>Alcala</t>
  </si>
  <si>
    <t>Bridgett</t>
  </si>
  <si>
    <t>Ferry</t>
  </si>
  <si>
    <t>Stickel</t>
  </si>
  <si>
    <t>Elvera</t>
  </si>
  <si>
    <t>Johnny</t>
  </si>
  <si>
    <t>Vega</t>
  </si>
  <si>
    <t>Teed</t>
  </si>
  <si>
    <t>Calvin</t>
  </si>
  <si>
    <t>Kauffman</t>
  </si>
  <si>
    <t>Jinny</t>
  </si>
  <si>
    <t>Welch</t>
  </si>
  <si>
    <t>Robertson</t>
  </si>
  <si>
    <t>Meredith</t>
  </si>
  <si>
    <t>Benedict</t>
  </si>
  <si>
    <t>Rolfes</t>
  </si>
  <si>
    <t>Roosevelt</t>
  </si>
  <si>
    <t>Julia</t>
  </si>
  <si>
    <t>Usher</t>
  </si>
  <si>
    <t>Laverne</t>
  </si>
  <si>
    <t>Yong</t>
  </si>
  <si>
    <t>Kidwell</t>
  </si>
  <si>
    <t>Roden</t>
  </si>
  <si>
    <t>Marta</t>
  </si>
  <si>
    <t>Branham</t>
  </si>
  <si>
    <t>Yip</t>
  </si>
  <si>
    <t>Sheldon</t>
  </si>
  <si>
    <t>Caroline</t>
  </si>
  <si>
    <t>Real</t>
  </si>
  <si>
    <t>Kring</t>
  </si>
  <si>
    <t>Lyle</t>
  </si>
  <si>
    <t>Widmer</t>
  </si>
  <si>
    <t>Fain</t>
  </si>
  <si>
    <t>Arnold</t>
  </si>
  <si>
    <t>Ashford</t>
  </si>
  <si>
    <t>Bromley</t>
  </si>
  <si>
    <t>Sophie</t>
  </si>
  <si>
    <t>Myles</t>
  </si>
  <si>
    <t>Don</t>
  </si>
  <si>
    <t>Fugate</t>
  </si>
  <si>
    <t>Clint</t>
  </si>
  <si>
    <t>Holder</t>
  </si>
  <si>
    <t>Thrasher</t>
  </si>
  <si>
    <t>Selma</t>
  </si>
  <si>
    <t>Hodges</t>
  </si>
  <si>
    <t>Bland</t>
  </si>
  <si>
    <t>Cavazos</t>
  </si>
  <si>
    <t>Tesch</t>
  </si>
  <si>
    <t>Will</t>
  </si>
  <si>
    <t>Archibald</t>
  </si>
  <si>
    <t>Lance</t>
  </si>
  <si>
    <t>Quigley</t>
  </si>
  <si>
    <t>Redding</t>
  </si>
  <si>
    <t>Riddick</t>
  </si>
  <si>
    <t>Deanne</t>
  </si>
  <si>
    <t>Dunn</t>
  </si>
  <si>
    <t>Jorge</t>
  </si>
  <si>
    <t>Cotton</t>
  </si>
  <si>
    <t>Partin</t>
  </si>
  <si>
    <t>Mock</t>
  </si>
  <si>
    <t>Huntington</t>
  </si>
  <si>
    <t>Falco</t>
  </si>
  <si>
    <t>Replogle</t>
  </si>
  <si>
    <t>Romriell</t>
  </si>
  <si>
    <t>Thome</t>
  </si>
  <si>
    <t>Louie</t>
  </si>
  <si>
    <t>Balogh</t>
  </si>
  <si>
    <t>Copeland</t>
  </si>
  <si>
    <t>Colin</t>
  </si>
  <si>
    <t>Santiago</t>
  </si>
  <si>
    <t>Bristow</t>
  </si>
  <si>
    <t>Hayes</t>
  </si>
  <si>
    <t>Flossie</t>
  </si>
  <si>
    <t>Cunningham</t>
  </si>
  <si>
    <t>Cairns</t>
  </si>
  <si>
    <t>Machelle</t>
  </si>
  <si>
    <t>Hufford</t>
  </si>
  <si>
    <t>Cole</t>
  </si>
  <si>
    <t>Hales</t>
  </si>
  <si>
    <t>Kay</t>
  </si>
  <si>
    <t>Dupuis</t>
  </si>
  <si>
    <t>Ignacio</t>
  </si>
  <si>
    <t>Peng</t>
  </si>
  <si>
    <t>Tobias</t>
  </si>
  <si>
    <t>Matta</t>
  </si>
  <si>
    <t>Winston</t>
  </si>
  <si>
    <t>Lombardi</t>
  </si>
  <si>
    <t>Askew</t>
  </si>
  <si>
    <t>Hutcherson</t>
  </si>
  <si>
    <t>Simon</t>
  </si>
  <si>
    <t>Bender</t>
  </si>
  <si>
    <t>McKnight</t>
  </si>
  <si>
    <t>Short</t>
  </si>
  <si>
    <t>Milsap</t>
  </si>
  <si>
    <t>Kline</t>
  </si>
  <si>
    <t>McCreary</t>
  </si>
  <si>
    <t>Luigi</t>
  </si>
  <si>
    <t>Burg</t>
  </si>
  <si>
    <t>Tomlinson</t>
  </si>
  <si>
    <t>Burger</t>
  </si>
  <si>
    <t>Menges</t>
  </si>
  <si>
    <t>Twyla</t>
  </si>
  <si>
    <t>Patterson</t>
  </si>
  <si>
    <t>Olga</t>
  </si>
  <si>
    <t>Marguerita</t>
  </si>
  <si>
    <t>Horrell</t>
  </si>
  <si>
    <t>Geyer</t>
  </si>
  <si>
    <t>Welsh</t>
  </si>
  <si>
    <t>Brazier</t>
  </si>
  <si>
    <t>German</t>
  </si>
  <si>
    <t>Koehler</t>
  </si>
  <si>
    <t>Schulze</t>
  </si>
  <si>
    <t>Rodrick</t>
  </si>
  <si>
    <t>Singh</t>
  </si>
  <si>
    <t>Proctor</t>
  </si>
  <si>
    <t>Say</t>
  </si>
  <si>
    <t>Echols</t>
  </si>
  <si>
    <t>Sims</t>
  </si>
  <si>
    <t>Zell</t>
  </si>
  <si>
    <t>Tuck</t>
  </si>
  <si>
    <t>Owens</t>
  </si>
  <si>
    <t>Braga</t>
  </si>
  <si>
    <t>Shani</t>
  </si>
  <si>
    <t>Mowers</t>
  </si>
  <si>
    <t>Stacy</t>
  </si>
  <si>
    <t>Wallis</t>
  </si>
  <si>
    <t>Saucier</t>
  </si>
  <si>
    <t>Tipton</t>
  </si>
  <si>
    <t>Blackwell</t>
  </si>
  <si>
    <t>Bonny</t>
  </si>
  <si>
    <t>Shapiro</t>
  </si>
  <si>
    <t>Tarr</t>
  </si>
  <si>
    <t>Dryden</t>
  </si>
  <si>
    <t>Kight</t>
  </si>
  <si>
    <t>Ina</t>
  </si>
  <si>
    <t>Ferrill</t>
  </si>
  <si>
    <t>Oberle</t>
  </si>
  <si>
    <t>Marshall</t>
  </si>
  <si>
    <t>Bacchus</t>
  </si>
  <si>
    <t>Rosemarie</t>
  </si>
  <si>
    <t>Reinhart</t>
  </si>
  <si>
    <t>Eleanor</t>
  </si>
  <si>
    <t>Mancia</t>
  </si>
  <si>
    <t>Bowie</t>
  </si>
  <si>
    <t>Liliana</t>
  </si>
  <si>
    <t>Scheel</t>
  </si>
  <si>
    <t>Maxine</t>
  </si>
  <si>
    <t>Lundgren</t>
  </si>
  <si>
    <t>Talbert</t>
  </si>
  <si>
    <t>Kamilah</t>
  </si>
  <si>
    <t>Meyer</t>
  </si>
  <si>
    <t>Malissa</t>
  </si>
  <si>
    <t>Wingert</t>
  </si>
  <si>
    <t>Liriano</t>
  </si>
  <si>
    <t>Lim</t>
  </si>
  <si>
    <t>Marvin</t>
  </si>
  <si>
    <t>Roybal</t>
  </si>
  <si>
    <t>Clever</t>
  </si>
  <si>
    <t>Fink</t>
  </si>
  <si>
    <t>Dillon</t>
  </si>
  <si>
    <t>Almond</t>
  </si>
  <si>
    <t>Sean</t>
  </si>
  <si>
    <t>Avery</t>
  </si>
  <si>
    <t>Caulfield</t>
  </si>
  <si>
    <t>Schaff</t>
  </si>
  <si>
    <t>Quinn</t>
  </si>
  <si>
    <t>Wolfe</t>
  </si>
  <si>
    <t>Tillson</t>
  </si>
  <si>
    <t>Lobdell</t>
  </si>
  <si>
    <t>Dew</t>
  </si>
  <si>
    <t>Denham</t>
  </si>
  <si>
    <t>Silvia</t>
  </si>
  <si>
    <t>McWilliams</t>
  </si>
  <si>
    <t>Howell</t>
  </si>
  <si>
    <t>Brenton</t>
  </si>
  <si>
    <t>Newton</t>
  </si>
  <si>
    <t>Eva</t>
  </si>
  <si>
    <t>Strayer</t>
  </si>
  <si>
    <t>Mabel</t>
  </si>
  <si>
    <t>Damato</t>
  </si>
  <si>
    <t>Damion</t>
  </si>
  <si>
    <t>Remy</t>
  </si>
  <si>
    <t>Templeton</t>
  </si>
  <si>
    <t>Rosenbaum</t>
  </si>
  <si>
    <t>Cullins</t>
  </si>
  <si>
    <t>O'Donnell</t>
  </si>
  <si>
    <t>Harmer</t>
  </si>
  <si>
    <t>Henninger</t>
  </si>
  <si>
    <t>Jefferies</t>
  </si>
  <si>
    <t>Byron</t>
  </si>
  <si>
    <t>Cameron</t>
  </si>
  <si>
    <t>Deines</t>
  </si>
  <si>
    <t>Ronan</t>
  </si>
  <si>
    <t>Whitmire</t>
  </si>
  <si>
    <t>Joel</t>
  </si>
  <si>
    <t>Tolbert</t>
  </si>
  <si>
    <t>Jordan</t>
  </si>
  <si>
    <t>Brimer</t>
  </si>
  <si>
    <t>Lawler</t>
  </si>
  <si>
    <t>Carla</t>
  </si>
  <si>
    <t>Towers</t>
  </si>
  <si>
    <t>Lindsy</t>
  </si>
  <si>
    <t>Saunders</t>
  </si>
  <si>
    <t>Domingo</t>
  </si>
  <si>
    <t>Lenz</t>
  </si>
  <si>
    <t>Bragg</t>
  </si>
  <si>
    <t>Ransom</t>
  </si>
  <si>
    <t>Phyllis</t>
  </si>
  <si>
    <t>Bowman</t>
  </si>
  <si>
    <t>Maybell</t>
  </si>
  <si>
    <t>Lara</t>
  </si>
  <si>
    <t>Gladys</t>
  </si>
  <si>
    <t>Rivas</t>
  </si>
  <si>
    <t>Adair</t>
  </si>
  <si>
    <t>Rollins</t>
  </si>
  <si>
    <t>Kilgore</t>
  </si>
  <si>
    <t>Doss</t>
  </si>
  <si>
    <t>Benfield</t>
  </si>
  <si>
    <t>Vue</t>
  </si>
  <si>
    <t>Lincoln</t>
  </si>
  <si>
    <t>Carroll</t>
  </si>
  <si>
    <t>Mouser</t>
  </si>
  <si>
    <t>Alexandra</t>
  </si>
  <si>
    <t>Swearingen</t>
  </si>
  <si>
    <t>Cottingham</t>
  </si>
  <si>
    <t>Molina</t>
  </si>
  <si>
    <t>Dianne</t>
  </si>
  <si>
    <t>Wardlaw</t>
  </si>
  <si>
    <t>Joanne</t>
  </si>
  <si>
    <t>Rutledge</t>
  </si>
  <si>
    <t>Klug</t>
  </si>
  <si>
    <t>Starnes</t>
  </si>
  <si>
    <t>Pace</t>
  </si>
  <si>
    <t>Downey</t>
  </si>
  <si>
    <t>Devlin</t>
  </si>
  <si>
    <t>Dietrich</t>
  </si>
  <si>
    <t>Overman</t>
  </si>
  <si>
    <t>Conrad</t>
  </si>
  <si>
    <t>Donaldson</t>
  </si>
  <si>
    <t>Seymour</t>
  </si>
  <si>
    <t>McCusker</t>
  </si>
  <si>
    <t>McNamara</t>
  </si>
  <si>
    <t>Hoye</t>
  </si>
  <si>
    <t>Pauline</t>
  </si>
  <si>
    <t>Durant</t>
  </si>
  <si>
    <t>Chadwick</t>
  </si>
  <si>
    <t>McCombs</t>
  </si>
  <si>
    <t>Burnett</t>
  </si>
  <si>
    <t>Israel</t>
  </si>
  <si>
    <t>Baughn</t>
  </si>
  <si>
    <t>Goldstein</t>
  </si>
  <si>
    <t>Myers</t>
  </si>
  <si>
    <t>Roe</t>
  </si>
  <si>
    <t>Salinas</t>
  </si>
  <si>
    <t>Godwin</t>
  </si>
  <si>
    <t>Brad</t>
  </si>
  <si>
    <t>Jerald</t>
  </si>
  <si>
    <t>Applegate</t>
  </si>
  <si>
    <t>Herman</t>
  </si>
  <si>
    <t>Mills</t>
  </si>
  <si>
    <t>Zajicek</t>
  </si>
  <si>
    <t>Ian</t>
  </si>
  <si>
    <t>Forman</t>
  </si>
  <si>
    <t>Potter</t>
  </si>
  <si>
    <t>Saldana</t>
  </si>
  <si>
    <t>Camp</t>
  </si>
  <si>
    <t>Fine</t>
  </si>
  <si>
    <t>Gaiser</t>
  </si>
  <si>
    <t>Nora</t>
  </si>
  <si>
    <t>Mejia</t>
  </si>
  <si>
    <t>Gurney</t>
  </si>
  <si>
    <t>Eng</t>
  </si>
  <si>
    <t>Ragan</t>
  </si>
  <si>
    <t>Tamika</t>
  </si>
  <si>
    <t>Tami</t>
  </si>
  <si>
    <t>Bean</t>
  </si>
  <si>
    <t>Brennan</t>
  </si>
  <si>
    <t>Beltran</t>
  </si>
  <si>
    <t>McInnis</t>
  </si>
  <si>
    <t>Aumiller</t>
  </si>
  <si>
    <t>Hackney</t>
  </si>
  <si>
    <t>Huff</t>
  </si>
  <si>
    <t>Troy</t>
  </si>
  <si>
    <t>Caleb</t>
  </si>
  <si>
    <t>Haney</t>
  </si>
  <si>
    <t>Spruill</t>
  </si>
  <si>
    <t>Deanna</t>
  </si>
  <si>
    <t>Boddie</t>
  </si>
  <si>
    <t>Miguel</t>
  </si>
  <si>
    <t>Biggs</t>
  </si>
  <si>
    <t>Corbitt</t>
  </si>
  <si>
    <t>Spells</t>
  </si>
  <si>
    <t>Porter</t>
  </si>
  <si>
    <t>McCauley</t>
  </si>
  <si>
    <t>Bernadine</t>
  </si>
  <si>
    <t>Rosser</t>
  </si>
  <si>
    <t>Gomes</t>
  </si>
  <si>
    <t>Garrett</t>
  </si>
  <si>
    <t>Brittney</t>
  </si>
  <si>
    <t>Walls</t>
  </si>
  <si>
    <t>Takahashi</t>
  </si>
  <si>
    <t>Balzer</t>
  </si>
  <si>
    <t>Sylva</t>
  </si>
  <si>
    <t>Pratt</t>
  </si>
  <si>
    <t>Crader</t>
  </si>
  <si>
    <t>Jefferey</t>
  </si>
  <si>
    <t>Sumter</t>
  </si>
  <si>
    <t>Matos</t>
  </si>
  <si>
    <t>Giles</t>
  </si>
  <si>
    <t>Vandyke</t>
  </si>
  <si>
    <t>Aceves</t>
  </si>
  <si>
    <t>Vann</t>
  </si>
  <si>
    <t>Guercio</t>
  </si>
  <si>
    <t>Brady</t>
  </si>
  <si>
    <t>Elina</t>
  </si>
  <si>
    <t>Marian</t>
  </si>
  <si>
    <t>Rosario</t>
  </si>
  <si>
    <t>Whitney</t>
  </si>
  <si>
    <t>Noah</t>
  </si>
  <si>
    <t>Mallett</t>
  </si>
  <si>
    <t>Beamon</t>
  </si>
  <si>
    <t>Gant</t>
  </si>
  <si>
    <t>Pugh</t>
  </si>
  <si>
    <t>Glatt</t>
  </si>
  <si>
    <t>Katie</t>
  </si>
  <si>
    <t>McCloud</t>
  </si>
  <si>
    <t>Craver</t>
  </si>
  <si>
    <t>Parr</t>
  </si>
  <si>
    <t>Olson</t>
  </si>
  <si>
    <t>Stone</t>
  </si>
  <si>
    <t>Ismael</t>
  </si>
  <si>
    <t>Stinson</t>
  </si>
  <si>
    <t>Schafer</t>
  </si>
  <si>
    <t>Pete</t>
  </si>
  <si>
    <t>Hays</t>
  </si>
  <si>
    <t>Meier</t>
  </si>
  <si>
    <t>Wm</t>
  </si>
  <si>
    <t>Vogel</t>
  </si>
  <si>
    <t>Birt</t>
  </si>
  <si>
    <t>Twana</t>
  </si>
  <si>
    <t>Loranger</t>
  </si>
  <si>
    <t>Colgan</t>
  </si>
  <si>
    <t>McNeel</t>
  </si>
  <si>
    <t>Lowry</t>
  </si>
  <si>
    <t>Wolford</t>
  </si>
  <si>
    <t>Leona</t>
  </si>
  <si>
    <t>Whitesell</t>
  </si>
  <si>
    <t>Klein</t>
  </si>
  <si>
    <t>Ortego</t>
  </si>
  <si>
    <t>Holsinger</t>
  </si>
  <si>
    <t>Friesen</t>
  </si>
  <si>
    <t>Brand</t>
  </si>
  <si>
    <t>Kindle</t>
  </si>
  <si>
    <t>Wilma</t>
  </si>
  <si>
    <t>Tate</t>
  </si>
  <si>
    <t>Sapienza</t>
  </si>
  <si>
    <t>Gerson</t>
  </si>
  <si>
    <t>Hamm</t>
  </si>
  <si>
    <t>Hirsh</t>
  </si>
  <si>
    <t>Clevenger</t>
  </si>
  <si>
    <t>Quirk</t>
  </si>
  <si>
    <t>Sawyer</t>
  </si>
  <si>
    <t>Thelma</t>
  </si>
  <si>
    <t>Roquemore</t>
  </si>
  <si>
    <t>Marlon</t>
  </si>
  <si>
    <t>Booker</t>
  </si>
  <si>
    <t>Vazquez</t>
  </si>
  <si>
    <t>Freddie</t>
  </si>
  <si>
    <t>Staats</t>
  </si>
  <si>
    <t>Rodgers</t>
  </si>
  <si>
    <t>Della</t>
  </si>
  <si>
    <t>Wexler</t>
  </si>
  <si>
    <t>Dana</t>
  </si>
  <si>
    <t>Pack</t>
  </si>
  <si>
    <t>Haddock</t>
  </si>
  <si>
    <t>Rogerson</t>
  </si>
  <si>
    <t>Esther</t>
  </si>
  <si>
    <t>Pinson</t>
  </si>
  <si>
    <t>Sandin</t>
  </si>
  <si>
    <t>Scurlock</t>
  </si>
  <si>
    <t>Kristine</t>
  </si>
  <si>
    <t>Figueroa</t>
  </si>
  <si>
    <t>Belknap</t>
  </si>
  <si>
    <t>Super</t>
  </si>
  <si>
    <t>Christiansen</t>
  </si>
  <si>
    <t>Kirby</t>
  </si>
  <si>
    <t>Crum</t>
  </si>
  <si>
    <t>Parman</t>
  </si>
  <si>
    <t>Powell</t>
  </si>
  <si>
    <t>Snow</t>
  </si>
  <si>
    <t>Maya</t>
  </si>
  <si>
    <t>Pringle</t>
  </si>
  <si>
    <t>Rethman</t>
  </si>
  <si>
    <t>Alvin</t>
  </si>
  <si>
    <t>Wynn</t>
  </si>
  <si>
    <t>Edmondson</t>
  </si>
  <si>
    <t>Mildred</t>
  </si>
  <si>
    <t>Block</t>
  </si>
  <si>
    <t>Ma</t>
  </si>
  <si>
    <t>Martel</t>
  </si>
  <si>
    <t>Akins</t>
  </si>
  <si>
    <t>Steppe</t>
  </si>
  <si>
    <t>Bolton</t>
  </si>
  <si>
    <t>Aida</t>
  </si>
  <si>
    <t>Loomis</t>
  </si>
  <si>
    <t>McAvoy</t>
  </si>
  <si>
    <t>Leesa</t>
  </si>
  <si>
    <t>Kimberley</t>
  </si>
  <si>
    <t>Dingler</t>
  </si>
  <si>
    <t>Cormier</t>
  </si>
  <si>
    <t>Conners</t>
  </si>
  <si>
    <t>McFarlane</t>
  </si>
  <si>
    <t>Tracy</t>
  </si>
  <si>
    <t>Verena</t>
  </si>
  <si>
    <t>Goforth</t>
  </si>
  <si>
    <t>Bernard</t>
  </si>
  <si>
    <t>Colton</t>
  </si>
  <si>
    <t>Isaacs</t>
  </si>
  <si>
    <t>Vess</t>
  </si>
  <si>
    <t>Levine</t>
  </si>
  <si>
    <t>Lyons</t>
  </si>
  <si>
    <t>Leblanc</t>
  </si>
  <si>
    <t>Graciela</t>
  </si>
  <si>
    <t>Knotts</t>
  </si>
  <si>
    <t>Nagel</t>
  </si>
  <si>
    <t>Duppstadt</t>
  </si>
  <si>
    <t>Bowser</t>
  </si>
  <si>
    <t>Glenna</t>
  </si>
  <si>
    <t>Chavez</t>
  </si>
  <si>
    <t>Oles</t>
  </si>
  <si>
    <t>Olivar</t>
  </si>
  <si>
    <t>Christina</t>
  </si>
  <si>
    <t>Anguiano</t>
  </si>
  <si>
    <t>Gleason</t>
  </si>
  <si>
    <t>Rafferty</t>
  </si>
  <si>
    <t>Ross</t>
  </si>
  <si>
    <t>Ruvalcaba</t>
  </si>
  <si>
    <t>Proulx</t>
  </si>
  <si>
    <t>Bradford</t>
  </si>
  <si>
    <t>Romano</t>
  </si>
  <si>
    <t>Chin</t>
  </si>
  <si>
    <t>Sakamoto</t>
  </si>
  <si>
    <t>Yang</t>
  </si>
  <si>
    <t>Partee</t>
  </si>
  <si>
    <t>Harrelson</t>
  </si>
  <si>
    <t>Mueller</t>
  </si>
  <si>
    <t>Marciano</t>
  </si>
  <si>
    <t>Cantu</t>
  </si>
  <si>
    <t>Weston</t>
  </si>
  <si>
    <t>Trader</t>
  </si>
  <si>
    <t>Desmond</t>
  </si>
  <si>
    <t>Holman</t>
  </si>
  <si>
    <t>Brackman</t>
  </si>
  <si>
    <t>Neale</t>
  </si>
  <si>
    <t>Rodas</t>
  </si>
  <si>
    <t>Heald</t>
  </si>
  <si>
    <t>Milagros</t>
  </si>
  <si>
    <t>Bravo</t>
  </si>
  <si>
    <t>Dorian</t>
  </si>
  <si>
    <t>Liberatore</t>
  </si>
  <si>
    <t>Lohr</t>
  </si>
  <si>
    <t>McCord</t>
  </si>
  <si>
    <t>Rosalind</t>
  </si>
  <si>
    <t>Beverley</t>
  </si>
  <si>
    <t>Burr</t>
  </si>
  <si>
    <t>Julio</t>
  </si>
  <si>
    <t>Valenzuela</t>
  </si>
  <si>
    <t>Branch</t>
  </si>
  <si>
    <t>Vidrio</t>
  </si>
  <si>
    <t>Jake</t>
  </si>
  <si>
    <t>Cornett</t>
  </si>
  <si>
    <t>Marcia</t>
  </si>
  <si>
    <t>McKee</t>
  </si>
  <si>
    <t>Ferrari</t>
  </si>
  <si>
    <t>Beers</t>
  </si>
  <si>
    <t>Alvarez</t>
  </si>
  <si>
    <t>Diemer</t>
  </si>
  <si>
    <t>Fay</t>
  </si>
  <si>
    <t>Kieth</t>
  </si>
  <si>
    <t>Bollinger</t>
  </si>
  <si>
    <t>Kerrick</t>
  </si>
  <si>
    <t>Feeley</t>
  </si>
  <si>
    <t>Tyson</t>
  </si>
  <si>
    <t>McRae</t>
  </si>
  <si>
    <t>Weiser</t>
  </si>
  <si>
    <t>Shively</t>
  </si>
  <si>
    <t>Cabrera</t>
  </si>
  <si>
    <t>Peace</t>
  </si>
  <si>
    <t>Earnest</t>
  </si>
  <si>
    <t>Mallory</t>
  </si>
  <si>
    <t>Mikaela</t>
  </si>
  <si>
    <t>Crosby</t>
  </si>
  <si>
    <t>Blazek</t>
  </si>
  <si>
    <t>Genevieve</t>
  </si>
  <si>
    <t>Jerrie</t>
  </si>
  <si>
    <t>Dorr</t>
  </si>
  <si>
    <t>Runyan</t>
  </si>
  <si>
    <t>Akers</t>
  </si>
  <si>
    <t>Baggett</t>
  </si>
  <si>
    <t>Shell</t>
  </si>
  <si>
    <t>Luckett</t>
  </si>
  <si>
    <t>Tillis</t>
  </si>
  <si>
    <t>Shantelle</t>
  </si>
  <si>
    <t>Bronner</t>
  </si>
  <si>
    <t>Rich</t>
  </si>
  <si>
    <t>Draughn</t>
  </si>
  <si>
    <t>Simpson</t>
  </si>
  <si>
    <t>Micheal</t>
  </si>
  <si>
    <t>Kelsey</t>
  </si>
  <si>
    <t>Gertrude</t>
  </si>
  <si>
    <t>Valencia</t>
  </si>
  <si>
    <t>Medlin</t>
  </si>
  <si>
    <t>Hardaway</t>
  </si>
  <si>
    <t>Craddock</t>
  </si>
  <si>
    <t>Cordero</t>
  </si>
  <si>
    <t>McCoy</t>
  </si>
  <si>
    <t>Haggard</t>
  </si>
  <si>
    <t>Oropeza</t>
  </si>
  <si>
    <t>Trotter</t>
  </si>
  <si>
    <t>Saephan</t>
  </si>
  <si>
    <t>Westley</t>
  </si>
  <si>
    <t>Rhymer</t>
  </si>
  <si>
    <t>Dove</t>
  </si>
  <si>
    <t>Lowenstein</t>
  </si>
  <si>
    <t>Jenny</t>
  </si>
  <si>
    <t>Lovely</t>
  </si>
  <si>
    <t>Baldwin</t>
  </si>
  <si>
    <t>Nickie</t>
  </si>
  <si>
    <t>Syed</t>
  </si>
  <si>
    <t>Slattery</t>
  </si>
  <si>
    <t>Fortuna</t>
  </si>
  <si>
    <t>Erika</t>
  </si>
  <si>
    <t>Gibson</t>
  </si>
  <si>
    <t>Tomas</t>
  </si>
  <si>
    <t>Gailey</t>
  </si>
  <si>
    <t>Roberto</t>
  </si>
  <si>
    <t>Kershaw</t>
  </si>
  <si>
    <t>Schumacher</t>
  </si>
  <si>
    <t>Spratt</t>
  </si>
  <si>
    <t>Rosanne</t>
  </si>
  <si>
    <t>Cantrell</t>
  </si>
  <si>
    <t>Stan</t>
  </si>
  <si>
    <t>Wamsley</t>
  </si>
  <si>
    <t>Griffen</t>
  </si>
  <si>
    <t>Hockett</t>
  </si>
  <si>
    <t>Kloss</t>
  </si>
  <si>
    <t>Elbert</t>
  </si>
  <si>
    <t>Cauthen</t>
  </si>
  <si>
    <t>Hung</t>
  </si>
  <si>
    <t>Willison</t>
  </si>
  <si>
    <t>Ada</t>
  </si>
  <si>
    <t>Witherspoon</t>
  </si>
  <si>
    <t>Stein</t>
  </si>
  <si>
    <t>Lucero</t>
  </si>
  <si>
    <t>Peckham</t>
  </si>
  <si>
    <t>Dineen</t>
  </si>
  <si>
    <t>Rosendo</t>
  </si>
  <si>
    <t>Conyers</t>
  </si>
  <si>
    <t>Lupe</t>
  </si>
  <si>
    <t>Suarez</t>
  </si>
  <si>
    <t>Severs</t>
  </si>
  <si>
    <t>McKay</t>
  </si>
  <si>
    <t>Nunn</t>
  </si>
  <si>
    <t>Romine</t>
  </si>
  <si>
    <t>Stach</t>
  </si>
  <si>
    <t>Bright</t>
  </si>
  <si>
    <t>Haywood</t>
  </si>
  <si>
    <t>Hammon</t>
  </si>
  <si>
    <t>Araceli</t>
  </si>
  <si>
    <t>Jalbert</t>
  </si>
  <si>
    <t>Horvath</t>
  </si>
  <si>
    <t>Norris</t>
  </si>
  <si>
    <t>Violet</t>
  </si>
  <si>
    <t>Best</t>
  </si>
  <si>
    <t>Haight</t>
  </si>
  <si>
    <t>Danita</t>
  </si>
  <si>
    <t>Madden</t>
  </si>
  <si>
    <t>Peek</t>
  </si>
  <si>
    <t>Henrietta</t>
  </si>
  <si>
    <t>Crawley</t>
  </si>
  <si>
    <t>Charlotte</t>
  </si>
  <si>
    <t>Fong</t>
  </si>
  <si>
    <t>Bodily</t>
  </si>
  <si>
    <t>Girardi</t>
  </si>
  <si>
    <t>Armando</t>
  </si>
  <si>
    <t>Wu</t>
  </si>
  <si>
    <t>Goodrich</t>
  </si>
  <si>
    <t>Hillary</t>
  </si>
  <si>
    <t>Vasquez</t>
  </si>
  <si>
    <t>Weigel</t>
  </si>
  <si>
    <t>Charlene</t>
  </si>
  <si>
    <t>Basso</t>
  </si>
  <si>
    <t>Cobb</t>
  </si>
  <si>
    <t>Pinedo</t>
  </si>
  <si>
    <t>Degregorio</t>
  </si>
  <si>
    <t>Priest</t>
  </si>
  <si>
    <t>Claude</t>
  </si>
  <si>
    <t>Silva</t>
  </si>
  <si>
    <t>Fabian</t>
  </si>
  <si>
    <t>Villanueva</t>
  </si>
  <si>
    <t>Gail</t>
  </si>
  <si>
    <t>Scroggins</t>
  </si>
  <si>
    <t>Ratley</t>
  </si>
  <si>
    <t>Senter</t>
  </si>
  <si>
    <t>Benitez</t>
  </si>
  <si>
    <t>Ramiro</t>
  </si>
  <si>
    <t>Chance</t>
  </si>
  <si>
    <t>Woodworth</t>
  </si>
  <si>
    <t>Ferdinand</t>
  </si>
  <si>
    <t>Greenberg</t>
  </si>
  <si>
    <t>Billings</t>
  </si>
  <si>
    <t>Julius</t>
  </si>
  <si>
    <t>Steward</t>
  </si>
  <si>
    <t>Jackie</t>
  </si>
  <si>
    <t>Hines</t>
  </si>
  <si>
    <t>Tookes</t>
  </si>
  <si>
    <t>Baize</t>
  </si>
  <si>
    <t>Fallin</t>
  </si>
  <si>
    <t>Margarito</t>
  </si>
  <si>
    <t>Kroll</t>
  </si>
  <si>
    <t>Kain</t>
  </si>
  <si>
    <t>Dow</t>
  </si>
  <si>
    <t>Ramage</t>
  </si>
  <si>
    <t>Gabriel</t>
  </si>
  <si>
    <t>Reda</t>
  </si>
  <si>
    <t>Preece</t>
  </si>
  <si>
    <t>Cervantes</t>
  </si>
  <si>
    <t>Holloway</t>
  </si>
  <si>
    <t>Allison</t>
  </si>
  <si>
    <t>Bridges</t>
  </si>
  <si>
    <t>Santana</t>
  </si>
  <si>
    <t>Sam</t>
  </si>
  <si>
    <t>Powers</t>
  </si>
  <si>
    <t>Lucy</t>
  </si>
  <si>
    <t>Mays</t>
  </si>
  <si>
    <t>Deloris</t>
  </si>
  <si>
    <t>Darlene</t>
  </si>
  <si>
    <t>Danis</t>
  </si>
  <si>
    <t>Keeler</t>
  </si>
  <si>
    <t>Amparo</t>
  </si>
  <si>
    <t>Yorke</t>
  </si>
  <si>
    <t>Kerstetter</t>
  </si>
  <si>
    <t>Judson</t>
  </si>
  <si>
    <t>Rohrbach</t>
  </si>
  <si>
    <t>Wescott</t>
  </si>
  <si>
    <t>Eads</t>
  </si>
  <si>
    <t>Cummings</t>
  </si>
  <si>
    <t>Hubbard</t>
  </si>
  <si>
    <t>Armstead</t>
  </si>
  <si>
    <t>McCaulley</t>
  </si>
  <si>
    <t>Osman</t>
  </si>
  <si>
    <t>Coop</t>
  </si>
  <si>
    <t>Overby</t>
  </si>
  <si>
    <t>Troupe</t>
  </si>
  <si>
    <t>Howie</t>
  </si>
  <si>
    <t>Delaney</t>
  </si>
  <si>
    <t>Ledoux</t>
  </si>
  <si>
    <t>Jakubowski</t>
  </si>
  <si>
    <t>Dobson</t>
  </si>
  <si>
    <t>Guadalupe</t>
  </si>
  <si>
    <t>Steinberg</t>
  </si>
  <si>
    <t>Ream</t>
  </si>
  <si>
    <t>Lazaro</t>
  </si>
  <si>
    <t>Tarango</t>
  </si>
  <si>
    <t>Harrell</t>
  </si>
  <si>
    <t>Stocking</t>
  </si>
  <si>
    <t>Crews</t>
  </si>
  <si>
    <t>Hobgood</t>
  </si>
  <si>
    <t>Donnie</t>
  </si>
  <si>
    <t>Sailor</t>
  </si>
  <si>
    <t>Villagomez</t>
  </si>
  <si>
    <t>Stout</t>
  </si>
  <si>
    <t>Vick</t>
  </si>
  <si>
    <t>Pruitt</t>
  </si>
  <si>
    <t>Talbott</t>
  </si>
  <si>
    <t>Tirrell</t>
  </si>
  <si>
    <t>Claybrooks</t>
  </si>
  <si>
    <t>Nicoletti</t>
  </si>
  <si>
    <t>Allbright</t>
  </si>
  <si>
    <t>Woolum</t>
  </si>
  <si>
    <t>Quentin</t>
  </si>
  <si>
    <t>Rider</t>
  </si>
  <si>
    <t>Deyoung</t>
  </si>
  <si>
    <t>Brazelton</t>
  </si>
  <si>
    <t>Fernando</t>
  </si>
  <si>
    <t>Barbour</t>
  </si>
  <si>
    <t>Walters</t>
  </si>
  <si>
    <t>Leo</t>
  </si>
  <si>
    <t>Beatrice</t>
  </si>
  <si>
    <t>Morrow</t>
  </si>
  <si>
    <t>McCrory</t>
  </si>
  <si>
    <t>Hixson</t>
  </si>
  <si>
    <t>Saavedra</t>
  </si>
  <si>
    <t>Reeve</t>
  </si>
  <si>
    <t>Ivory</t>
  </si>
  <si>
    <t>Brannon</t>
  </si>
  <si>
    <t>Hope</t>
  </si>
  <si>
    <t>Dinkins</t>
  </si>
  <si>
    <t>Edwin</t>
  </si>
  <si>
    <t>Prince</t>
  </si>
  <si>
    <t>Monica</t>
  </si>
  <si>
    <t>Caton</t>
  </si>
  <si>
    <t>Canty</t>
  </si>
  <si>
    <t>Hermina</t>
  </si>
  <si>
    <t>Kellie</t>
  </si>
  <si>
    <t>Guidry</t>
  </si>
  <si>
    <t>Spiva</t>
  </si>
  <si>
    <t>Higginson</t>
  </si>
  <si>
    <t>Fanning</t>
  </si>
  <si>
    <t>Bolin</t>
  </si>
  <si>
    <t>Gorman</t>
  </si>
  <si>
    <t>Jonas</t>
  </si>
  <si>
    <t>Tinker</t>
  </si>
  <si>
    <t>Houser</t>
  </si>
  <si>
    <t>Kermit</t>
  </si>
  <si>
    <t>Alonso</t>
  </si>
  <si>
    <t>America</t>
  </si>
  <si>
    <t>Nordstrom</t>
  </si>
  <si>
    <t>Holley</t>
  </si>
  <si>
    <t>Greenstein</t>
  </si>
  <si>
    <t>Lape</t>
  </si>
  <si>
    <t>Fleishman</t>
  </si>
  <si>
    <t>Hinojosa</t>
  </si>
  <si>
    <t>Alsop</t>
  </si>
  <si>
    <t>Allard</t>
  </si>
  <si>
    <t>Parra</t>
  </si>
  <si>
    <t>Ramsey</t>
  </si>
  <si>
    <t>Rogelio</t>
  </si>
  <si>
    <t>Keene</t>
  </si>
  <si>
    <t>Morin</t>
  </si>
  <si>
    <t>Shook</t>
  </si>
  <si>
    <t>Navas</t>
  </si>
  <si>
    <t>Shelia</t>
  </si>
  <si>
    <t>Goins</t>
  </si>
  <si>
    <t>Wendy</t>
  </si>
  <si>
    <t>Cartwright</t>
  </si>
  <si>
    <t>Holm</t>
  </si>
  <si>
    <t>Dunlap</t>
  </si>
  <si>
    <t>Irma</t>
  </si>
  <si>
    <t>Flanagan</t>
  </si>
  <si>
    <t>Betsy</t>
  </si>
  <si>
    <t>Sim</t>
  </si>
  <si>
    <t>Hawes</t>
  </si>
  <si>
    <t>Tanner</t>
  </si>
  <si>
    <t>Chowdhury</t>
  </si>
  <si>
    <t>Mora</t>
  </si>
  <si>
    <t>Wendell</t>
  </si>
  <si>
    <t>Adolph</t>
  </si>
  <si>
    <t>Gene</t>
  </si>
  <si>
    <t>Gibbons</t>
  </si>
  <si>
    <t>Pegram</t>
  </si>
  <si>
    <t>Adeline</t>
  </si>
  <si>
    <t>Ramon</t>
  </si>
  <si>
    <t>Delacruz</t>
  </si>
  <si>
    <t>Kroger</t>
  </si>
  <si>
    <t>Beasley</t>
  </si>
  <si>
    <t>Grosz</t>
  </si>
  <si>
    <t>Littrell</t>
  </si>
  <si>
    <t>Sampson</t>
  </si>
  <si>
    <t>Cuyler</t>
  </si>
  <si>
    <t>Heintz</t>
  </si>
  <si>
    <t>Burnley</t>
  </si>
  <si>
    <t>Loucks</t>
  </si>
  <si>
    <t>Lyall</t>
  </si>
  <si>
    <t>McGuire</t>
  </si>
  <si>
    <t>Laird</t>
  </si>
  <si>
    <t>Thai</t>
  </si>
  <si>
    <t>Hammond</t>
  </si>
  <si>
    <t>Stolp</t>
  </si>
  <si>
    <t>Hermanson</t>
  </si>
  <si>
    <t>Yazzie</t>
  </si>
  <si>
    <t>Dixion</t>
  </si>
  <si>
    <t>Lundeen</t>
  </si>
  <si>
    <t>Janna</t>
  </si>
  <si>
    <t>Cardwell</t>
  </si>
  <si>
    <t>Leyva</t>
  </si>
  <si>
    <t>Parkerson</t>
  </si>
  <si>
    <t>Winkler</t>
  </si>
  <si>
    <t>Mullis</t>
  </si>
  <si>
    <t>Irby</t>
  </si>
  <si>
    <t>Bonner</t>
  </si>
  <si>
    <t>Borland</t>
  </si>
  <si>
    <t>Ashby</t>
  </si>
  <si>
    <t>Dwayne</t>
  </si>
  <si>
    <t>Korman</t>
  </si>
  <si>
    <t>Barrett</t>
  </si>
  <si>
    <t>Urbano</t>
  </si>
  <si>
    <t>Flores</t>
  </si>
  <si>
    <t>Mendoza</t>
  </si>
  <si>
    <t>Bullock</t>
  </si>
  <si>
    <t>Curry</t>
  </si>
  <si>
    <t>Laux</t>
  </si>
  <si>
    <t>Johnathan</t>
  </si>
  <si>
    <t>Shinkle</t>
  </si>
  <si>
    <t>Lanham</t>
  </si>
  <si>
    <t>Neely</t>
  </si>
  <si>
    <t>Blanks</t>
  </si>
  <si>
    <t>Collin</t>
  </si>
  <si>
    <t>Colby</t>
  </si>
  <si>
    <t>Darcy</t>
  </si>
  <si>
    <t>Brandy</t>
  </si>
  <si>
    <t>Constantino</t>
  </si>
  <si>
    <t>Madeline</t>
  </si>
  <si>
    <t>Rosalez</t>
  </si>
  <si>
    <t>Brigitte</t>
  </si>
  <si>
    <t>Waldrop</t>
  </si>
  <si>
    <t>Joni</t>
  </si>
  <si>
    <t>Meyers</t>
  </si>
  <si>
    <t>Stengel</t>
  </si>
  <si>
    <t>O'Connor</t>
  </si>
  <si>
    <t>McGonagle</t>
  </si>
  <si>
    <t>Chon</t>
  </si>
  <si>
    <t>Ertl</t>
  </si>
  <si>
    <t>Elwood</t>
  </si>
  <si>
    <t>Woodrow</t>
  </si>
  <si>
    <t>Matthews</t>
  </si>
  <si>
    <t>Cory</t>
  </si>
  <si>
    <t>Barner</t>
  </si>
  <si>
    <t>Linzy</t>
  </si>
  <si>
    <t>Lucille</t>
  </si>
  <si>
    <t>Buchanan</t>
  </si>
  <si>
    <t>Johnston</t>
  </si>
  <si>
    <t>Darius</t>
  </si>
  <si>
    <t>Sheffield</t>
  </si>
  <si>
    <t>Massey</t>
  </si>
  <si>
    <t>Roby</t>
  </si>
  <si>
    <t>Fran</t>
  </si>
  <si>
    <t>Hamrick</t>
  </si>
  <si>
    <t>Randal</t>
  </si>
  <si>
    <t>Buettner</t>
  </si>
  <si>
    <t>Chambliss</t>
  </si>
  <si>
    <t>Mayfield</t>
  </si>
  <si>
    <t>Crank</t>
  </si>
  <si>
    <t>Joaquin</t>
  </si>
  <si>
    <t>Cozad</t>
  </si>
  <si>
    <t>McMiller</t>
  </si>
  <si>
    <t>Broussard</t>
  </si>
  <si>
    <t>Priester</t>
  </si>
  <si>
    <t>August</t>
  </si>
  <si>
    <t>Rhodes</t>
  </si>
  <si>
    <t>Alexandria</t>
  </si>
  <si>
    <t>Lingo</t>
  </si>
  <si>
    <t>Fair</t>
  </si>
  <si>
    <t>Hood</t>
  </si>
  <si>
    <t>Longnecker</t>
  </si>
  <si>
    <t>H</t>
  </si>
  <si>
    <t>F</t>
  </si>
  <si>
    <t>Fonctionnel</t>
  </si>
  <si>
    <t>Technique</t>
  </si>
  <si>
    <t>Business</t>
  </si>
  <si>
    <t>Fonctions transverses</t>
  </si>
  <si>
    <t>Baillie</t>
  </si>
  <si>
    <t>Rebekah</t>
  </si>
  <si>
    <t>Self</t>
  </si>
  <si>
    <t>Frankie</t>
  </si>
  <si>
    <t>Piner</t>
  </si>
  <si>
    <t>Kearse</t>
  </si>
  <si>
    <t>Landy</t>
  </si>
  <si>
    <t>Dorene</t>
  </si>
  <si>
    <t>Michel</t>
  </si>
  <si>
    <t>Shaina</t>
  </si>
  <si>
    <t>Vosburg</t>
  </si>
  <si>
    <t>Gragg</t>
  </si>
  <si>
    <t>Clementina</t>
  </si>
  <si>
    <t>Lapointe</t>
  </si>
  <si>
    <t>Shanti</t>
  </si>
  <si>
    <t>Kelling</t>
  </si>
  <si>
    <t>Whatley</t>
  </si>
  <si>
    <t>Marlyn</t>
  </si>
  <si>
    <t>Allan</t>
  </si>
  <si>
    <t>McCallum</t>
  </si>
  <si>
    <t>O'Neill</t>
  </si>
  <si>
    <t>Tomlin</t>
  </si>
  <si>
    <t>Frieda</t>
  </si>
  <si>
    <t>Givens</t>
  </si>
  <si>
    <t>Theresa</t>
  </si>
  <si>
    <t>Sales</t>
  </si>
  <si>
    <t>Triplett</t>
  </si>
  <si>
    <t>Karla</t>
  </si>
  <si>
    <t>Erin</t>
  </si>
  <si>
    <t>Dixie</t>
  </si>
  <si>
    <t>Gervais</t>
  </si>
  <si>
    <t>Butts</t>
  </si>
  <si>
    <t>Timberlake</t>
  </si>
  <si>
    <t>Teddy</t>
  </si>
  <si>
    <t>Millar</t>
  </si>
  <si>
    <t>Karin</t>
  </si>
  <si>
    <t>Jamika</t>
  </si>
  <si>
    <t>Boling</t>
  </si>
  <si>
    <t>Bellino</t>
  </si>
  <si>
    <t>Julianna</t>
  </si>
  <si>
    <t>Sonja</t>
  </si>
  <si>
    <t>Shelton</t>
  </si>
  <si>
    <t>Marquez</t>
  </si>
  <si>
    <t>Barnhill</t>
  </si>
  <si>
    <t>Crystal</t>
  </si>
  <si>
    <t>Coates</t>
  </si>
  <si>
    <t>Schlesinger</t>
  </si>
  <si>
    <t>Crabtree</t>
  </si>
  <si>
    <t>Jana</t>
  </si>
  <si>
    <t>Heaney</t>
  </si>
  <si>
    <t>Blanch</t>
  </si>
  <si>
    <t>Tart</t>
  </si>
  <si>
    <t>Loughran</t>
  </si>
  <si>
    <t>Carmelina</t>
  </si>
  <si>
    <t>Spears</t>
  </si>
  <si>
    <t>Barlow</t>
  </si>
  <si>
    <t>Hendershot</t>
  </si>
  <si>
    <t>Frierson</t>
  </si>
  <si>
    <t>Lynne</t>
  </si>
  <si>
    <t>Lovejoy</t>
  </si>
  <si>
    <t>Salerno</t>
  </si>
  <si>
    <t>Friedlander</t>
  </si>
  <si>
    <t>Littlejohn</t>
  </si>
  <si>
    <t>Andrea</t>
  </si>
  <si>
    <t>Backlund</t>
  </si>
  <si>
    <t>Malin</t>
  </si>
  <si>
    <t>Dusty</t>
  </si>
  <si>
    <t>Warwick</t>
  </si>
  <si>
    <t>Knox</t>
  </si>
  <si>
    <t>Canning</t>
  </si>
  <si>
    <t>Haigler</t>
  </si>
  <si>
    <t>Dotts</t>
  </si>
  <si>
    <t>Doherty</t>
  </si>
  <si>
    <t>Leonardo</t>
  </si>
  <si>
    <t>Orman</t>
  </si>
  <si>
    <t>Scholl</t>
  </si>
  <si>
    <t>Sandy</t>
  </si>
  <si>
    <t>Pitts</t>
  </si>
  <si>
    <t>Sha</t>
  </si>
  <si>
    <t>Baeza</t>
  </si>
  <si>
    <t>Parsons</t>
  </si>
  <si>
    <t>Mera</t>
  </si>
  <si>
    <t>McAuliffe</t>
  </si>
  <si>
    <t>Connolly</t>
  </si>
  <si>
    <t>Elba</t>
  </si>
  <si>
    <t>Prescott</t>
  </si>
  <si>
    <t>Armistead</t>
  </si>
  <si>
    <t>Billie</t>
  </si>
  <si>
    <t>Tinsley</t>
  </si>
  <si>
    <t>Corner</t>
  </si>
  <si>
    <t>Abrams</t>
  </si>
  <si>
    <t>Waite</t>
  </si>
  <si>
    <t>Begay</t>
  </si>
  <si>
    <t>Brownlee</t>
  </si>
  <si>
    <t>Donahue</t>
  </si>
  <si>
    <t>Rivers</t>
  </si>
  <si>
    <t>Marquerite</t>
  </si>
  <si>
    <t>Amaya</t>
  </si>
  <si>
    <t>Maple</t>
  </si>
  <si>
    <t>Bracero</t>
  </si>
  <si>
    <t>Karp</t>
  </si>
  <si>
    <t>Cadorette</t>
  </si>
  <si>
    <t>Prichard</t>
  </si>
  <si>
    <t>Ramona</t>
  </si>
  <si>
    <t>Wolter</t>
  </si>
  <si>
    <t>Malinda</t>
  </si>
  <si>
    <t>Degeorge</t>
  </si>
  <si>
    <t>Reginald</t>
  </si>
  <si>
    <t>Edge</t>
  </si>
  <si>
    <t>Saenz</t>
  </si>
  <si>
    <t>Redmond</t>
  </si>
  <si>
    <t>Raphael</t>
  </si>
  <si>
    <t>Schantz</t>
  </si>
  <si>
    <t>Gretchen</t>
  </si>
  <si>
    <t>Maes</t>
  </si>
  <si>
    <t>Hinson</t>
  </si>
  <si>
    <t>Mount</t>
  </si>
  <si>
    <t>Ashlee</t>
  </si>
  <si>
    <t>Rupert</t>
  </si>
  <si>
    <t>Bowen</t>
  </si>
  <si>
    <t>Cary</t>
  </si>
  <si>
    <t>Silverman</t>
  </si>
  <si>
    <t>Hugo</t>
  </si>
  <si>
    <t>Beatriz</t>
  </si>
  <si>
    <t>McKoy</t>
  </si>
  <si>
    <t>Gaier</t>
  </si>
  <si>
    <t>Armour</t>
  </si>
  <si>
    <t>Lindner</t>
  </si>
  <si>
    <t>Alica</t>
  </si>
  <si>
    <t>Molden</t>
  </si>
  <si>
    <t>Jarvis</t>
  </si>
  <si>
    <t>Coakley</t>
  </si>
  <si>
    <t>Batten</t>
  </si>
  <si>
    <t>Grier</t>
  </si>
  <si>
    <t>Shanna</t>
  </si>
  <si>
    <t>Karyn</t>
  </si>
  <si>
    <t>Georgetta</t>
  </si>
  <si>
    <t>Karcher</t>
  </si>
  <si>
    <t>Hsieh</t>
  </si>
  <si>
    <t>Kenyon</t>
  </si>
  <si>
    <t>Caro</t>
  </si>
  <si>
    <t>Roberta</t>
  </si>
  <si>
    <t>Longshore</t>
  </si>
  <si>
    <t>Livingston</t>
  </si>
  <si>
    <t>McDonough</t>
  </si>
  <si>
    <t>Madsen</t>
  </si>
  <si>
    <t>Hay</t>
  </si>
  <si>
    <t>Forsyth</t>
  </si>
  <si>
    <t>Mickelson</t>
  </si>
  <si>
    <t>Burt</t>
  </si>
  <si>
    <t>Greaves</t>
  </si>
  <si>
    <t>Jo</t>
  </si>
  <si>
    <t>Widman</t>
  </si>
  <si>
    <t>Schimke</t>
  </si>
  <si>
    <t>Gautreaux</t>
  </si>
  <si>
    <t>Britton</t>
  </si>
  <si>
    <t>Pressley</t>
  </si>
  <si>
    <t>Hoff</t>
  </si>
  <si>
    <t>Chairez</t>
  </si>
  <si>
    <t>Woodall</t>
  </si>
  <si>
    <t>Pedraza</t>
  </si>
  <si>
    <t>Witte</t>
  </si>
  <si>
    <t>Oden</t>
  </si>
  <si>
    <t>Zeitz</t>
  </si>
  <si>
    <t>Pickett</t>
  </si>
  <si>
    <t>Sowers</t>
  </si>
  <si>
    <t>Cotten</t>
  </si>
  <si>
    <t>Garey</t>
  </si>
  <si>
    <t>Krista</t>
  </si>
  <si>
    <t>Hamby</t>
  </si>
  <si>
    <t>Susann</t>
  </si>
  <si>
    <t>Bitting</t>
  </si>
  <si>
    <t>Raelene</t>
  </si>
  <si>
    <t>Lamb</t>
  </si>
  <si>
    <t>Wilfred</t>
  </si>
  <si>
    <t>Overly</t>
  </si>
  <si>
    <t>Brandie</t>
  </si>
  <si>
    <t>Doney</t>
  </si>
  <si>
    <t>Rubin</t>
  </si>
  <si>
    <t>Dingle</t>
  </si>
  <si>
    <t>Beebe</t>
  </si>
  <si>
    <t>Gina</t>
  </si>
  <si>
    <t>Monique</t>
  </si>
  <si>
    <t>Heaton</t>
  </si>
  <si>
    <t>McAteer</t>
  </si>
  <si>
    <t>Bui</t>
  </si>
  <si>
    <t>Solorio</t>
  </si>
  <si>
    <t>Oakley</t>
  </si>
  <si>
    <t>Rosenberger</t>
  </si>
  <si>
    <t>Gagne</t>
  </si>
  <si>
    <t>Bradbury</t>
  </si>
  <si>
    <t>Li</t>
  </si>
  <si>
    <t>Eubanks</t>
  </si>
  <si>
    <t>Argueta</t>
  </si>
  <si>
    <t>Serafina</t>
  </si>
  <si>
    <t>Story</t>
  </si>
  <si>
    <t>Feliciano</t>
  </si>
  <si>
    <t>Lambert</t>
  </si>
  <si>
    <t>Gusman</t>
  </si>
  <si>
    <t>Morphis</t>
  </si>
  <si>
    <t>Tiny</t>
  </si>
  <si>
    <t>Halpern</t>
  </si>
  <si>
    <t>Mandy</t>
  </si>
  <si>
    <t>Tiernan</t>
  </si>
  <si>
    <t>Slate</t>
  </si>
  <si>
    <t>Delano</t>
  </si>
  <si>
    <t>Alvera</t>
  </si>
  <si>
    <t>Lehoux</t>
  </si>
  <si>
    <t>Iola</t>
  </si>
  <si>
    <t>Hanks</t>
  </si>
  <si>
    <t>Harjo</t>
  </si>
  <si>
    <t>Robbs</t>
  </si>
  <si>
    <t>Beverlee</t>
  </si>
  <si>
    <t>Smiley</t>
  </si>
  <si>
    <t>Hendrickson</t>
  </si>
  <si>
    <t>Plascencia</t>
  </si>
  <si>
    <t>Parks</t>
  </si>
  <si>
    <t>Mansfield</t>
  </si>
  <si>
    <t>Runyon</t>
  </si>
  <si>
    <t>Schrupp</t>
  </si>
  <si>
    <t>Keshia</t>
  </si>
  <si>
    <t>Welker</t>
  </si>
  <si>
    <t>Diaz</t>
  </si>
  <si>
    <t>Chouinard</t>
  </si>
  <si>
    <t>Farmer</t>
  </si>
  <si>
    <t>Lamar</t>
  </si>
  <si>
    <t>Latham</t>
  </si>
  <si>
    <t>Rochelle</t>
  </si>
  <si>
    <t>Lipscomb</t>
  </si>
  <si>
    <t>Schreiber</t>
  </si>
  <si>
    <t>Scholten</t>
  </si>
  <si>
    <t>Walton</t>
  </si>
  <si>
    <t>Ana</t>
  </si>
  <si>
    <t>Lauderdale</t>
  </si>
  <si>
    <t>Dudley</t>
  </si>
  <si>
    <t>Blackmon</t>
  </si>
  <si>
    <t>Pendleton</t>
  </si>
  <si>
    <t>Lumpkin</t>
  </si>
  <si>
    <t>Ecklund</t>
  </si>
  <si>
    <t>Eugenia</t>
  </si>
  <si>
    <t>Owenby</t>
  </si>
  <si>
    <t>Courter</t>
  </si>
  <si>
    <t>Bette</t>
  </si>
  <si>
    <t>Christofferse</t>
  </si>
  <si>
    <t>Eileen</t>
  </si>
  <si>
    <t>Valenti</t>
  </si>
  <si>
    <t>Leyba</t>
  </si>
  <si>
    <t>Mable</t>
  </si>
  <si>
    <t>Koch</t>
  </si>
  <si>
    <t>Whitlock</t>
  </si>
  <si>
    <t>Hogue</t>
  </si>
  <si>
    <t>Ridgley</t>
  </si>
  <si>
    <t>Caridad</t>
  </si>
  <si>
    <t>Broughton</t>
  </si>
  <si>
    <t>Madrid</t>
  </si>
  <si>
    <t>Melissia</t>
  </si>
  <si>
    <t>Grantham</t>
  </si>
  <si>
    <t>Bridget</t>
  </si>
  <si>
    <t>Constance</t>
  </si>
  <si>
    <t>Mazza</t>
  </si>
  <si>
    <t>Cassy</t>
  </si>
  <si>
    <t>Sheree</t>
  </si>
  <si>
    <t>Hassell</t>
  </si>
  <si>
    <t>Gilmore</t>
  </si>
  <si>
    <t>Tinney</t>
  </si>
  <si>
    <t>Pitre</t>
  </si>
  <si>
    <t>Fackler</t>
  </si>
  <si>
    <t>Dupont</t>
  </si>
  <si>
    <t>Rushing</t>
  </si>
  <si>
    <t>Développeur</t>
  </si>
  <si>
    <t>Agent</t>
  </si>
  <si>
    <t>Agent confirmé</t>
  </si>
  <si>
    <t>Consultant technique junior</t>
  </si>
  <si>
    <t>Directeur technique</t>
  </si>
  <si>
    <t>Responsable technique Grands Comptes</t>
  </si>
  <si>
    <t>Développeur confirmé</t>
  </si>
  <si>
    <t xml:space="preserve">Analyste </t>
  </si>
  <si>
    <t>Analyste confirmé</t>
  </si>
  <si>
    <t>Consultant fonctionnel</t>
  </si>
  <si>
    <t>Consultant fonctionnel junior</t>
  </si>
  <si>
    <t>Consultant fonctionnel sénior</t>
  </si>
  <si>
    <t>Directeur de projet</t>
  </si>
  <si>
    <t>Associé filière fonctionnelle</t>
  </si>
  <si>
    <t>Chef filière fonctionnelle</t>
  </si>
  <si>
    <t>Associé filière technique</t>
  </si>
  <si>
    <t>Chef filière technique</t>
  </si>
  <si>
    <t>Responsable de Grands comptes</t>
  </si>
  <si>
    <t>Consultant technique</t>
  </si>
  <si>
    <t>Consultant technique sénior</t>
  </si>
  <si>
    <t>Développeur novice</t>
  </si>
  <si>
    <t>Développeur junior</t>
  </si>
  <si>
    <t>Expert technique</t>
  </si>
  <si>
    <t>Analyste débutant</t>
  </si>
  <si>
    <t>Analyste junior</t>
  </si>
  <si>
    <t>Chef de projet</t>
  </si>
  <si>
    <t>Chef filière fonctions transverses</t>
  </si>
  <si>
    <t>Chef business</t>
  </si>
  <si>
    <t>Associé filière business</t>
  </si>
  <si>
    <t>Associé filière fonctions transverses</t>
  </si>
  <si>
    <t>Agent opérationnel</t>
  </si>
  <si>
    <t>Agent expérimenté</t>
  </si>
  <si>
    <t>Agent de maîtrise</t>
  </si>
  <si>
    <t>Assistant agent de maîtrise</t>
  </si>
  <si>
    <t>Directeur des agents de maîtrise</t>
  </si>
  <si>
    <t>Responsable d'entité</t>
  </si>
  <si>
    <t>Directeur d'agence</t>
  </si>
  <si>
    <t>Responsable d'un secteur</t>
  </si>
  <si>
    <t>Apprenti business</t>
  </si>
  <si>
    <t>Consultant business junior</t>
  </si>
  <si>
    <t>Consultant business</t>
  </si>
  <si>
    <t>Consultant business confirmé</t>
  </si>
  <si>
    <t>Consultant business sénior</t>
  </si>
  <si>
    <t>Responsable de consultant</t>
  </si>
  <si>
    <t>Directeur business</t>
  </si>
  <si>
    <t>Responsable secteur business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</si>
  <si>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</si>
  <si>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</si>
  <si>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</si>
  <si>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</si>
  <si>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</si>
  <si>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</si>
  <si>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</si>
  <si>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</si>
  <si>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</si>
  <si>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</si>
  <si>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</si>
  <si>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</si>
  <si>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Poste</t>
  </si>
  <si>
    <t>ID</t>
  </si>
  <si>
    <t>Age</t>
  </si>
  <si>
    <t>ID MOI</t>
  </si>
  <si>
    <t>Salaire N-1</t>
  </si>
  <si>
    <t>% augmentation</t>
  </si>
  <si>
    <t>Méthode</t>
  </si>
  <si>
    <t>Formule conditionnelle</t>
  </si>
  <si>
    <t>Matrice</t>
  </si>
  <si>
    <t>Somme des salaires</t>
  </si>
  <si>
    <t>Nombre d'employés</t>
  </si>
  <si>
    <t>Moyenne des salaires</t>
  </si>
  <si>
    <t>&lt; 5 ans</t>
  </si>
  <si>
    <t>&gt;= 5 ans et &lt; 10 ans</t>
  </si>
  <si>
    <t>&gt;= 10 ans et &lt; 15 ans</t>
  </si>
  <si>
    <t>&gt; =15 ans</t>
  </si>
  <si>
    <t>Age Min</t>
  </si>
  <si>
    <t>Age Max</t>
  </si>
  <si>
    <t>Libellé</t>
  </si>
  <si>
    <t>Agés de 23 ans</t>
  </si>
  <si>
    <t>Agés de 24 ans</t>
  </si>
  <si>
    <t>Le plus jeune</t>
  </si>
  <si>
    <t>Le plus vieux</t>
  </si>
  <si>
    <t>Ancienneté moyenne</t>
  </si>
  <si>
    <t>les plus anciens</t>
  </si>
  <si>
    <t>Total général</t>
  </si>
  <si>
    <t>Moyenne</t>
  </si>
  <si>
    <t>NB employés</t>
  </si>
  <si>
    <t>Total</t>
  </si>
  <si>
    <t>Indicateur</t>
  </si>
  <si>
    <t>Valeur</t>
  </si>
  <si>
    <t>NB</t>
  </si>
  <si>
    <t xml:space="preserve">Brut annuel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</si>
</sst>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164" fontId="0" fillId="0" borderId="0" xfId="0" applyNumberFormat="1"/>
    <xf numFmtId="0" fontId="0" fillId="0" borderId="0" xfId="0" applyNumberFormat="1"/>
    <xf numFmtId="0" fontId="0" fillId="3" borderId="0" xfId="0" applyFill="1"/>
    <xf numFmtId="9" fontId="0" fillId="0" borderId="0" xfId="1" applyFont="1"/>
    <xf numFmtId="0" fontId="0" fillId="0" borderId="1" xfId="0" applyBorder="1"/>
    <xf numFmtId="0" fontId="0" fillId="0" borderId="1" xfId="0" applyBorder="1" applyAlignment="1">
      <alignment wrapText="1"/>
    </xf>
    <xf numFmtId="44" fontId="0" fillId="0" borderId="1" xfId="2" applyFont="1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Border="1"/>
    <xf numFmtId="164" fontId="0" fillId="0" borderId="1" xfId="0" applyNumberFormat="1" applyBorder="1"/>
    <xf numFmtId="44" fontId="0" fillId="0" borderId="1" xfId="0" applyNumberFormat="1" applyBorder="1"/>
    <xf numFmtId="1" fontId="0" fillId="0" borderId="0" xfId="3" applyNumberFormat="1" applyFon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pivotButton="1"/>
    <xf numFmtId="3" fontId="0" fillId="0" borderId="0" xfId="0" applyNumberFormat="1"/>
  </cellXfs>
  <cellStyles count="4">
    <cellStyle name="Milliers" xfId="3" builtinId="3"/>
    <cellStyle name="Monétaire" xfId="2" builtinId="4"/>
    <cellStyle name="Normal" xfId="0" builtinId="0"/>
    <cellStyle name="Pourcentage" xfId="1" builtinId="5"/>
  </cellStyles>
  <dxfs count="9"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Pyramide des âges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Calcul!$I$1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Calcul!$H$2:$H$11</c:f>
              <c:strCache>
                <c:ptCount val="10"/>
                <c:pt idx="0">
                  <c:v>21 à 24 ans</c:v>
                </c:pt>
                <c:pt idx="1">
                  <c:v>25 à 28 ans</c:v>
                </c:pt>
                <c:pt idx="2">
                  <c:v>29 à 32 ans</c:v>
                </c:pt>
                <c:pt idx="3">
                  <c:v>33 à 36 ans</c:v>
                </c:pt>
                <c:pt idx="4">
                  <c:v>37 à 40 ans</c:v>
                </c:pt>
                <c:pt idx="5">
                  <c:v>41 à 44 ans</c:v>
                </c:pt>
                <c:pt idx="6">
                  <c:v>45 à 48 ans</c:v>
                </c:pt>
                <c:pt idx="7">
                  <c:v>49 à 52 ans</c:v>
                </c:pt>
                <c:pt idx="8">
                  <c:v>53 à 56 ans</c:v>
                </c:pt>
                <c:pt idx="9">
                  <c:v>57 à 60 ans</c:v>
                </c:pt>
              </c:strCache>
            </c:strRef>
          </c:cat>
          <c:val>
            <c:numRef>
              <c:f>Calcul!$I$2:$I$11</c:f>
              <c:numCache>
                <c:formatCode>General</c:formatCode>
                <c:ptCount val="10"/>
                <c:pt idx="0">
                  <c:v>100</c:v>
                </c:pt>
                <c:pt idx="1">
                  <c:v>257</c:v>
                </c:pt>
                <c:pt idx="2">
                  <c:v>269</c:v>
                </c:pt>
                <c:pt idx="3">
                  <c:v>250</c:v>
                </c:pt>
                <c:pt idx="4">
                  <c:v>277</c:v>
                </c:pt>
                <c:pt idx="5">
                  <c:v>251</c:v>
                </c:pt>
                <c:pt idx="6">
                  <c:v>272</c:v>
                </c:pt>
                <c:pt idx="7">
                  <c:v>228</c:v>
                </c:pt>
                <c:pt idx="8">
                  <c:v>70</c:v>
                </c:pt>
                <c:pt idx="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5F-4D61-934D-57987A17A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87371840"/>
        <c:axId val="487368232"/>
      </c:barChart>
      <c:barChart>
        <c:barDir val="bar"/>
        <c:grouping val="clustered"/>
        <c:varyColors val="0"/>
        <c:ser>
          <c:idx val="1"/>
          <c:order val="1"/>
          <c:tx>
            <c:strRef>
              <c:f>Calcul!$J$1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Calcul!$H$2:$H$11</c:f>
              <c:strCache>
                <c:ptCount val="10"/>
                <c:pt idx="0">
                  <c:v>21 à 24 ans</c:v>
                </c:pt>
                <c:pt idx="1">
                  <c:v>25 à 28 ans</c:v>
                </c:pt>
                <c:pt idx="2">
                  <c:v>29 à 32 ans</c:v>
                </c:pt>
                <c:pt idx="3">
                  <c:v>33 à 36 ans</c:v>
                </c:pt>
                <c:pt idx="4">
                  <c:v>37 à 40 ans</c:v>
                </c:pt>
                <c:pt idx="5">
                  <c:v>41 à 44 ans</c:v>
                </c:pt>
                <c:pt idx="6">
                  <c:v>45 à 48 ans</c:v>
                </c:pt>
                <c:pt idx="7">
                  <c:v>49 à 52 ans</c:v>
                </c:pt>
                <c:pt idx="8">
                  <c:v>53 à 56 ans</c:v>
                </c:pt>
                <c:pt idx="9">
                  <c:v>57 à 60 ans</c:v>
                </c:pt>
              </c:strCache>
            </c:strRef>
          </c:cat>
          <c:val>
            <c:numRef>
              <c:f>Calcul!$J$2:$J$11</c:f>
              <c:numCache>
                <c:formatCode>General</c:formatCode>
                <c:ptCount val="10"/>
                <c:pt idx="0">
                  <c:v>63</c:v>
                </c:pt>
                <c:pt idx="1">
                  <c:v>122</c:v>
                </c:pt>
                <c:pt idx="2">
                  <c:v>153</c:v>
                </c:pt>
                <c:pt idx="3">
                  <c:v>129</c:v>
                </c:pt>
                <c:pt idx="4">
                  <c:v>155</c:v>
                </c:pt>
                <c:pt idx="5">
                  <c:v>122</c:v>
                </c:pt>
                <c:pt idx="6">
                  <c:v>113</c:v>
                </c:pt>
                <c:pt idx="7">
                  <c:v>118</c:v>
                </c:pt>
                <c:pt idx="8">
                  <c:v>35</c:v>
                </c:pt>
                <c:pt idx="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5F-4D61-934D-57987A17A6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14198816"/>
        <c:axId val="514191600"/>
      </c:barChart>
      <c:catAx>
        <c:axId val="487371840"/>
        <c:scaling>
          <c:orientation val="minMax"/>
        </c:scaling>
        <c:delete val="0"/>
        <c:axPos val="l"/>
        <c:numFmt formatCode="#0;0#" sourceLinked="0"/>
        <c:majorTickMark val="none"/>
        <c:minorTickMark val="none"/>
        <c:tickLblPos val="nextTo"/>
        <c:spPr>
          <a:solidFill>
            <a:schemeClr val="bg1">
              <a:alpha val="13000"/>
            </a:schemeClr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368232"/>
        <c:crosses val="autoZero"/>
        <c:auto val="1"/>
        <c:lblAlgn val="ctr"/>
        <c:lblOffset val="100"/>
        <c:noMultiLvlLbl val="0"/>
      </c:catAx>
      <c:valAx>
        <c:axId val="487368232"/>
        <c:scaling>
          <c:orientation val="minMax"/>
          <c:max val="300"/>
          <c:min val="-30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>
              <a:outerShdw blurRad="50800" dist="50800" dir="5400000" sx="1000" sy="1000" algn="ctr" rotWithShape="0">
                <a:schemeClr val="bg2">
                  <a:lumMod val="75000"/>
                  <a:alpha val="43000"/>
                </a:schemeClr>
              </a:outerShdw>
            </a:effectLst>
          </c:spPr>
        </c:majorGridlines>
        <c:numFmt formatCode="#0;0#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371840"/>
        <c:crosses val="autoZero"/>
        <c:crossBetween val="between"/>
        <c:majorUnit val="100"/>
      </c:valAx>
      <c:valAx>
        <c:axId val="514191600"/>
        <c:scaling>
          <c:orientation val="minMax"/>
          <c:max val="300"/>
          <c:min val="-300"/>
        </c:scaling>
        <c:delete val="1"/>
        <c:axPos val="t"/>
        <c:numFmt formatCode="#;#" sourceLinked="0"/>
        <c:majorTickMark val="out"/>
        <c:minorTickMark val="none"/>
        <c:tickLblPos val="nextTo"/>
        <c:crossAx val="514198816"/>
        <c:crosses val="max"/>
        <c:crossBetween val="between"/>
        <c:majorUnit val="50"/>
      </c:valAx>
      <c:catAx>
        <c:axId val="514198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14191600"/>
        <c:crosses val="autoZero"/>
        <c:auto val="1"/>
        <c:lblAlgn val="ctr"/>
        <c:lblOffset val="100"/>
        <c:noMultiLvlLbl val="0"/>
      </c:catAx>
      <c:spPr>
        <a:solidFill>
          <a:schemeClr val="bg1">
            <a:lumMod val="85000"/>
          </a:schemeClr>
        </a:soli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333374</xdr:colOff>
      <xdr:row>0</xdr:row>
      <xdr:rowOff>0</xdr:rowOff>
    </xdr:from>
    <xdr:to>
      <xdr:col>16</xdr:col>
      <xdr:colOff>584199</xdr:colOff>
      <xdr:row>16</xdr:row>
      <xdr:rowOff>130175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1ABE5E0-8D58-40D8-A32A-827CE4D2E8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1</xdr:rowOff>
    </xdr:from>
    <xdr:to>
      <xdr:col>4</xdr:col>
      <xdr:colOff>466725</xdr:colOff>
      <xdr:row>7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Gra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a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90501"/>
              <a:ext cx="2590800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542924</xdr:colOff>
      <xdr:row>1</xdr:row>
      <xdr:rowOff>0</xdr:rowOff>
    </xdr:from>
    <xdr:to>
      <xdr:col>9</xdr:col>
      <xdr:colOff>447674</xdr:colOff>
      <xdr:row>5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iliè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liè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81299" y="190500"/>
              <a:ext cx="3228975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561975</xdr:colOff>
      <xdr:row>1</xdr:row>
      <xdr:rowOff>1</xdr:rowOff>
    </xdr:from>
    <xdr:to>
      <xdr:col>10</xdr:col>
      <xdr:colOff>733425</xdr:colOff>
      <xdr:row>4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Sex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24575" y="190501"/>
              <a:ext cx="1285875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43.583343865743" missingItemsLimit="0" createdVersion="6" refreshedVersion="6" minRefreshableVersion="3" recordCount="3000">
  <cacheSource type="worksheet">
    <worksheetSource name="Tableau1"/>
  </cacheSource>
  <cacheFields count="15">
    <cacheField name="ID MOI" numFmtId="0">
      <sharedItems/>
    </cacheField>
    <cacheField name="ID" numFmtId="0">
      <sharedItems/>
    </cacheField>
    <cacheField name="Prénom" numFmtId="0">
      <sharedItems/>
    </cacheField>
    <cacheField name="Nom" numFmtId="0">
      <sharedItems/>
    </cacheField>
    <cacheField name="Sexe" numFmtId="0">
      <sharedItems count="2">
        <s v="H"/>
        <s v="F"/>
      </sharedItems>
    </cacheField>
    <cacheField name="Date de naissance" numFmtId="14">
      <sharedItems containsSemiMixedTypes="0" containsNonDate="0" containsDate="1" containsString="0" minDate="1959-04-16T00:00:00" maxDate="1994-03-18T00:00:00"/>
    </cacheField>
    <cacheField name="Grade" numFmtId="0">
      <sharedItems count="12">
        <s v="G9"/>
        <s v="G7"/>
        <s v="G5"/>
        <s v="G11"/>
        <s v="G4"/>
        <s v="G10"/>
        <s v="G3"/>
        <s v="G8"/>
        <s v="G2"/>
        <s v="G12"/>
        <s v="G6"/>
        <s v="G1"/>
      </sharedItems>
    </cacheField>
    <cacheField name="Filière" numFmtId="0">
      <sharedItems count="4">
        <s v="Business"/>
        <s v="Fonctions transverses"/>
        <s v="Fonctionnel"/>
        <s v="Technique"/>
      </sharedItems>
    </cacheField>
    <cacheField name="Salaire Brut annuel" numFmtId="164">
      <sharedItems containsSemiMixedTypes="0" containsString="0" containsNumber="1" containsInteger="1" minValue="24300" maxValue="199500"/>
    </cacheField>
    <cacheField name="Prime année en cours" numFmtId="164">
      <sharedItems containsSemiMixedTypes="0" containsString="0" containsNumber="1" containsInteger="1" minValue="0" maxValue="14000"/>
    </cacheField>
    <cacheField name="Ancienneté" numFmtId="0">
      <sharedItems containsSemiMixedTypes="0" containsString="0" containsNumber="1" containsInteger="1" minValue="0" maxValue="29"/>
    </cacheField>
    <cacheField name="Poste" numFmtId="0">
      <sharedItems/>
    </cacheField>
    <cacheField name="Salaire N-1" numFmtId="164">
      <sharedItems containsMixedTypes="1" containsNumber="1" containsInteger="1" minValue="24700" maxValue="184700"/>
    </cacheField>
    <cacheField name="Age" numFmtId="0">
      <sharedItems containsSemiMixedTypes="0" containsString="0" containsNumber="1" containsInteger="1" minValue="23" maxValue="58" count="36">
        <n v="33"/>
        <n v="46"/>
        <n v="48"/>
        <n v="38"/>
        <n v="42"/>
        <n v="31"/>
        <n v="36"/>
        <n v="53"/>
        <n v="28"/>
        <n v="47"/>
        <n v="41"/>
        <n v="25"/>
        <n v="43"/>
        <n v="24"/>
        <n v="44"/>
        <n v="56"/>
        <n v="34"/>
        <n v="37"/>
        <n v="26"/>
        <n v="49"/>
        <n v="23"/>
        <n v="30"/>
        <n v="40"/>
        <n v="55"/>
        <n v="54"/>
        <n v="35"/>
        <n v="39"/>
        <n v="32"/>
        <n v="29"/>
        <n v="58"/>
        <n v="51"/>
        <n v="45"/>
        <n v="52"/>
        <n v="27"/>
        <n v="50"/>
        <n v="57"/>
      </sharedItems>
      <fieldGroup base="13">
        <rangePr autoStart="0" autoEnd="0" startNum="21" endNum="60" groupInterval="4"/>
        <groupItems count="12">
          <s v="&lt;21"/>
          <s v="21-24"/>
          <s v="25-28"/>
          <s v="29-32"/>
          <s v="33-36"/>
          <s v="37-40"/>
          <s v="41-44"/>
          <s v="45-48"/>
          <s v="49-52"/>
          <s v="53-56"/>
          <s v="57-60"/>
          <s v="&gt;61"/>
        </groupItems>
      </fieldGroup>
    </cacheField>
    <cacheField name="% augmentation" numFmtId="9">
      <sharedItems containsSemiMixedTypes="0" containsString="0" containsNumber="1" minValue="0" maxValue="0.9230769230769231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0">
  <r>
    <s v="DexAb30865"/>
    <s v="DexterAbbott30865"/>
    <s v="Dexter"/>
    <s v="Abbott"/>
    <x v="0"/>
    <d v="1984-07-02T00:00:00"/>
    <x v="0"/>
    <x v="0"/>
    <n v="70900"/>
    <n v="3500"/>
    <n v="9"/>
    <s v="Directeur business"/>
    <n v="67500"/>
    <x v="0"/>
    <n v="5.0370370370370371E-2"/>
  </r>
  <r>
    <s v="RobAb26030"/>
    <s v="RobertAbernethy26030"/>
    <s v="Robert"/>
    <s v="Abernethy"/>
    <x v="0"/>
    <d v="1971-04-07T00:00:00"/>
    <x v="0"/>
    <x v="1"/>
    <n v="70500"/>
    <n v="2000"/>
    <n v="19"/>
    <s v="Directeur d'agence"/>
    <n v="68400"/>
    <x v="1"/>
    <n v="3.0701754385964911E-2"/>
  </r>
  <r>
    <s v="AndAc25170"/>
    <s v="AndrewAceves25170"/>
    <s v="Andrew"/>
    <s v="Aceves"/>
    <x v="0"/>
    <d v="1968-11-28T00:00:00"/>
    <x v="0"/>
    <x v="0"/>
    <n v="100200"/>
    <n v="3500"/>
    <n v="21"/>
    <s v="Directeur business"/>
    <n v="96300"/>
    <x v="2"/>
    <n v="4.0498442367601244E-2"/>
  </r>
  <r>
    <s v="MikAc28825"/>
    <s v="MikeAcker28825"/>
    <s v="Mike"/>
    <s v="Acker"/>
    <x v="0"/>
    <d v="1978-12-01T00:00:00"/>
    <x v="1"/>
    <x v="0"/>
    <n v="55100"/>
    <n v="2500"/>
    <n v="3"/>
    <s v="Consultant business sénior"/>
    <n v="51500"/>
    <x v="3"/>
    <n v="6.9902912621359226E-2"/>
  </r>
  <r>
    <s v="BruAc27579"/>
    <s v="BruceAcosta27579"/>
    <s v="Bruce"/>
    <s v="Acosta"/>
    <x v="0"/>
    <d v="1975-07-04T00:00:00"/>
    <x v="1"/>
    <x v="2"/>
    <n v="60300"/>
    <n v="2500"/>
    <n v="1"/>
    <s v="Consultant fonctionnel sénior"/>
    <n v="54300"/>
    <x v="4"/>
    <n v="0.11049723756906077"/>
  </r>
  <r>
    <s v="JohAd28781"/>
    <s v="JohnAdair28781"/>
    <s v="John"/>
    <s v="Adair"/>
    <x v="0"/>
    <d v="1978-10-18T00:00:00"/>
    <x v="0"/>
    <x v="1"/>
    <n v="71500"/>
    <n v="6500"/>
    <n v="5"/>
    <s v="Directeur d'agence"/>
    <n v="70800"/>
    <x v="3"/>
    <n v="9.887005649717515E-3"/>
  </r>
  <r>
    <s v="BenAd31542"/>
    <s v="BenjaminAdams31542"/>
    <s v="Benjamin"/>
    <s v="Adams"/>
    <x v="0"/>
    <d v="1986-05-10T00:00:00"/>
    <x v="2"/>
    <x v="2"/>
    <n v="50600"/>
    <n v="500"/>
    <n v="5"/>
    <s v="Consultant fonctionnel junior"/>
    <n v="48700"/>
    <x v="5"/>
    <n v="3.9014373716632446E-2"/>
  </r>
  <r>
    <s v="DanAd29528"/>
    <s v="DanielAdams29528"/>
    <s v="Daniel"/>
    <s v="Adams"/>
    <x v="0"/>
    <d v="1980-11-03T00:00:00"/>
    <x v="1"/>
    <x v="3"/>
    <n v="44700"/>
    <n v="0"/>
    <n v="12"/>
    <s v="Consultant technique sénior"/>
    <n v="39600"/>
    <x v="6"/>
    <n v="0.12878787878787878"/>
  </r>
  <r>
    <s v="LinAd23329"/>
    <s v="LindaAdams23329"/>
    <s v="Linda"/>
    <s v="Adams"/>
    <x v="1"/>
    <d v="1963-11-14T00:00:00"/>
    <x v="3"/>
    <x v="2"/>
    <n v="96300"/>
    <n v="10000"/>
    <n v="9"/>
    <s v="Associé filière fonctionnelle"/>
    <n v="89200"/>
    <x v="7"/>
    <n v="7.9596412556053805E-2"/>
  </r>
  <r>
    <s v="MilAd32418"/>
    <s v="MiltonAdams32418"/>
    <s v="Milton"/>
    <s v="Adams"/>
    <x v="0"/>
    <d v="1988-10-02T00:00:00"/>
    <x v="4"/>
    <x v="1"/>
    <n v="31300"/>
    <n v="500"/>
    <n v="2"/>
    <s v="Agent expérimenté"/>
    <n v="29900"/>
    <x v="8"/>
    <n v="4.6822742474916385E-2"/>
  </r>
  <r>
    <s v="PatAd27349"/>
    <s v="PatriciaAdams27349"/>
    <s v="Patricia"/>
    <s v="Adams"/>
    <x v="1"/>
    <d v="1974-11-16T00:00:00"/>
    <x v="5"/>
    <x v="2"/>
    <n v="87800"/>
    <n v="2000"/>
    <n v="19"/>
    <s v="Responsable de Grands comptes"/>
    <n v="77500"/>
    <x v="4"/>
    <n v="0.13290322580645161"/>
  </r>
  <r>
    <s v="PauAd25562"/>
    <s v="PaulAdams25562"/>
    <s v="Paul"/>
    <s v="Adams"/>
    <x v="0"/>
    <d v="1969-12-25T00:00:00"/>
    <x v="5"/>
    <x v="0"/>
    <n v="120600"/>
    <n v="9000"/>
    <n v="7"/>
    <s v="Responsable secteur business"/>
    <n v="112700"/>
    <x v="9"/>
    <n v="7.0097604259094948E-2"/>
  </r>
  <r>
    <s v="StaAd27862"/>
    <s v="StanAdams27862"/>
    <s v="Stan"/>
    <s v="Adams"/>
    <x v="0"/>
    <d v="1976-04-12T00:00:00"/>
    <x v="0"/>
    <x v="2"/>
    <n v="66500"/>
    <n v="7000"/>
    <n v="13"/>
    <s v="Directeur de projet"/>
    <n v="61100"/>
    <x v="10"/>
    <n v="8.8379705400982E-2"/>
  </r>
  <r>
    <s v="CliAd33756"/>
    <s v="CliffordAdamson33756"/>
    <s v="Clifford"/>
    <s v="Adamson"/>
    <x v="0"/>
    <d v="1992-06-01T00:00:00"/>
    <x v="4"/>
    <x v="2"/>
    <n v="39700"/>
    <n v="0"/>
    <n v="1"/>
    <s v="Analyste confirmé"/>
    <n v="38500"/>
    <x v="11"/>
    <n v="3.1168831168831169E-2"/>
  </r>
  <r>
    <s v="EdgAd28782"/>
    <s v="EdgarAddington28782"/>
    <s v="Edgar"/>
    <s v="Addington"/>
    <x v="0"/>
    <d v="1978-10-19T00:00:00"/>
    <x v="1"/>
    <x v="2"/>
    <n v="53400"/>
    <n v="500"/>
    <n v="6"/>
    <s v="Consultant fonctionnel sénior"/>
    <n v="50400"/>
    <x v="3"/>
    <n v="5.9523809523809521E-2"/>
  </r>
  <r>
    <s v="LilAd23576"/>
    <s v="LilaAddy23576"/>
    <s v="Lila"/>
    <s v="Addy"/>
    <x v="1"/>
    <d v="1964-07-18T00:00:00"/>
    <x v="0"/>
    <x v="2"/>
    <n v="56100"/>
    <n v="9500"/>
    <n v="20"/>
    <s v="Directeur de projet"/>
    <n v="54500"/>
    <x v="7"/>
    <n v="2.9357798165137616E-2"/>
  </r>
  <r>
    <s v="RonAi27080"/>
    <s v="RonaldAinsworth27080"/>
    <s v="Ronald"/>
    <s v="Ainsworth"/>
    <x v="0"/>
    <d v="1974-02-20T00:00:00"/>
    <x v="1"/>
    <x v="1"/>
    <n v="41000"/>
    <n v="2500"/>
    <n v="9"/>
    <s v="Directeur des agents de maîtrise"/>
    <n v="39900"/>
    <x v="12"/>
    <n v="2.7568922305764409E-2"/>
  </r>
  <r>
    <s v="JaiAk33968"/>
    <s v="JaimeAkers33968"/>
    <s v="Jaime"/>
    <s v="Akers"/>
    <x v="1"/>
    <d v="1992-12-30T00:00:00"/>
    <x v="6"/>
    <x v="0"/>
    <n v="40300"/>
    <n v="1000"/>
    <n v="1"/>
    <s v="Consultant business junior"/>
    <n v="39000"/>
    <x v="13"/>
    <n v="3.3333333333333333E-2"/>
  </r>
  <r>
    <s v="PatAk26630"/>
    <s v="PatriciaAkers26630"/>
    <s v="Patricia"/>
    <s v="Akers"/>
    <x v="1"/>
    <d v="1972-11-27T00:00:00"/>
    <x v="1"/>
    <x v="3"/>
    <n v="45200"/>
    <n v="1500"/>
    <n v="3"/>
    <s v="Consultant technique sénior"/>
    <n v="41800"/>
    <x v="14"/>
    <n v="8.1339712918660281E-2"/>
  </r>
  <r>
    <s v="JohAk22249"/>
    <s v="JohnAkins22249"/>
    <s v="John"/>
    <s v="Akins"/>
    <x v="0"/>
    <d v="1960-11-29T00:00:00"/>
    <x v="3"/>
    <x v="0"/>
    <n v="126600"/>
    <n v="3500"/>
    <n v="19"/>
    <s v="Associé filière business"/>
    <n v="117200"/>
    <x v="15"/>
    <n v="8.0204778156996587E-2"/>
  </r>
  <r>
    <s v="WilAl30512"/>
    <s v="WilburAlcala30512"/>
    <s v="Wilbur"/>
    <s v="Alcala"/>
    <x v="0"/>
    <d v="1983-07-15T00:00:00"/>
    <x v="5"/>
    <x v="2"/>
    <n v="88300"/>
    <n v="0"/>
    <n v="6"/>
    <s v="Responsable de Grands comptes"/>
    <n v="87400"/>
    <x v="16"/>
    <n v="1.0297482837528604E-2"/>
  </r>
  <r>
    <s v="KarAl29175"/>
    <s v="KarlAldridge29175"/>
    <s v="Karl"/>
    <s v="Aldridge"/>
    <x v="0"/>
    <d v="1979-11-16T00:00:00"/>
    <x v="7"/>
    <x v="0"/>
    <n v="75400"/>
    <n v="2500"/>
    <n v="11"/>
    <s v="Responsable de consultant"/>
    <n v="70500"/>
    <x v="17"/>
    <n v="6.9503546099290783E-2"/>
  </r>
  <r>
    <s v="RobAl33245"/>
    <s v="RobertAldridge33245"/>
    <s v="Robert"/>
    <s v="Aldridge"/>
    <x v="0"/>
    <d v="1991-01-07T00:00:00"/>
    <x v="2"/>
    <x v="3"/>
    <n v="36500"/>
    <n v="2000"/>
    <n v="0"/>
    <s v="Consultant technique junior"/>
    <s v="nouvel arrivant"/>
    <x v="18"/>
    <n v="0"/>
  </r>
  <r>
    <s v="JasAl24729"/>
    <s v="JasonAlers24729"/>
    <s v="Jason"/>
    <s v="Alers"/>
    <x v="0"/>
    <d v="1967-09-14T00:00:00"/>
    <x v="5"/>
    <x v="1"/>
    <n v="98900"/>
    <n v="0"/>
    <n v="5"/>
    <s v="Responsable d'un secteur"/>
    <n v="91600"/>
    <x v="19"/>
    <n v="7.9694323144104809E-2"/>
  </r>
  <r>
    <s v="EarAl30396"/>
    <s v="EarlAlexander30396"/>
    <s v="Earl"/>
    <s v="Alexander"/>
    <x v="0"/>
    <d v="1983-03-21T00:00:00"/>
    <x v="5"/>
    <x v="3"/>
    <n v="75700"/>
    <n v="8000"/>
    <n v="9"/>
    <s v="Responsable technique Grands Comptes"/>
    <n v="72800"/>
    <x v="16"/>
    <n v="3.9835164835164832E-2"/>
  </r>
  <r>
    <s v="EriAl32385"/>
    <s v="EricAlexander32385"/>
    <s v="Eric"/>
    <s v="Alexander"/>
    <x v="0"/>
    <d v="1988-08-30T00:00:00"/>
    <x v="2"/>
    <x v="2"/>
    <n v="43500"/>
    <n v="1000"/>
    <n v="2"/>
    <s v="Consultant fonctionnel junior"/>
    <n v="40100"/>
    <x v="8"/>
    <n v="8.4788029925187039E-2"/>
  </r>
  <r>
    <s v="NicAl28998"/>
    <s v="NicoleAlexander28998"/>
    <s v="Nicole"/>
    <s v="Alexander"/>
    <x v="1"/>
    <d v="1979-05-23T00:00:00"/>
    <x v="0"/>
    <x v="1"/>
    <n v="68400"/>
    <n v="2500"/>
    <n v="0"/>
    <s v="Directeur d'agence"/>
    <s v="nouvel arrivant"/>
    <x v="3"/>
    <n v="0"/>
  </r>
  <r>
    <s v="RobAl34365"/>
    <s v="RobertAlexander34365"/>
    <s v="Robert"/>
    <s v="Alexander"/>
    <x v="0"/>
    <d v="1994-01-31T00:00:00"/>
    <x v="8"/>
    <x v="2"/>
    <n v="34800"/>
    <n v="0"/>
    <n v="1"/>
    <s v="Analyste junior"/>
    <n v="33700"/>
    <x v="20"/>
    <n v="3.2640949554896145E-2"/>
  </r>
  <r>
    <s v="TimAl33967"/>
    <s v="TimAlexander33967"/>
    <s v="Tim"/>
    <s v="Alexander"/>
    <x v="0"/>
    <d v="1992-12-29T00:00:00"/>
    <x v="4"/>
    <x v="3"/>
    <n v="35500"/>
    <n v="0"/>
    <n v="0"/>
    <s v="Développeur confirmé"/>
    <s v="nouvel arrivant"/>
    <x v="13"/>
    <n v="0"/>
  </r>
  <r>
    <s v="AntAl26547"/>
    <s v="AnthonyAlford26547"/>
    <s v="Anthony"/>
    <s v="Alford"/>
    <x v="0"/>
    <d v="1972-09-05T00:00:00"/>
    <x v="7"/>
    <x v="3"/>
    <n v="58600"/>
    <n v="500"/>
    <n v="9"/>
    <s v="Expert technique"/>
    <n v="53700"/>
    <x v="14"/>
    <n v="9.1247672253258846E-2"/>
  </r>
  <r>
    <s v="DomAl27270"/>
    <s v="DomingoAlfred27270"/>
    <s v="Domingo"/>
    <s v="Alfred"/>
    <x v="0"/>
    <d v="1974-08-29T00:00:00"/>
    <x v="0"/>
    <x v="2"/>
    <n v="69000"/>
    <n v="2000"/>
    <n v="4"/>
    <s v="Directeur de projet"/>
    <n v="66700"/>
    <x v="4"/>
    <n v="3.4482758620689655E-2"/>
  </r>
  <r>
    <s v="JamAl28805"/>
    <s v="JamesAlicea28805"/>
    <s v="James"/>
    <s v="Alicea"/>
    <x v="0"/>
    <d v="1978-11-11T00:00:00"/>
    <x v="1"/>
    <x v="0"/>
    <n v="56500"/>
    <n v="2500"/>
    <n v="12"/>
    <s v="Consultant business sénior"/>
    <n v="51800"/>
    <x v="3"/>
    <n v="9.0733590733590733E-2"/>
  </r>
  <r>
    <s v="FraAl25379"/>
    <s v="FrankAllard25379"/>
    <s v="Frank"/>
    <s v="Allard"/>
    <x v="0"/>
    <d v="1969-06-25T00:00:00"/>
    <x v="7"/>
    <x v="2"/>
    <n v="60200"/>
    <n v="4000"/>
    <n v="19"/>
    <s v="Chef de projet"/>
    <n v="57600"/>
    <x v="2"/>
    <n v="4.5138888888888888E-2"/>
  </r>
  <r>
    <s v="RobAl27369"/>
    <s v="RobertAllbright27369"/>
    <s v="Robert"/>
    <s v="Allbright"/>
    <x v="0"/>
    <d v="1974-12-06T00:00:00"/>
    <x v="3"/>
    <x v="3"/>
    <n v="82600"/>
    <n v="7500"/>
    <n v="11"/>
    <s v="Associé filière technique"/>
    <n v="72600"/>
    <x v="4"/>
    <n v="0.13774104683195593"/>
  </r>
  <r>
    <s v="BerAl23403"/>
    <s v="BernardAllen23403"/>
    <s v="Bernard"/>
    <s v="Allen"/>
    <x v="0"/>
    <d v="1964-01-27T00:00:00"/>
    <x v="9"/>
    <x v="0"/>
    <n v="137300"/>
    <n v="1500"/>
    <n v="7"/>
    <s v="Chef business"/>
    <n v="133300"/>
    <x v="7"/>
    <n v="3.0007501875468866E-2"/>
  </r>
  <r>
    <s v="DanAl25439"/>
    <s v="DanielAllen25439"/>
    <s v="Daniel"/>
    <s v="Allen"/>
    <x v="0"/>
    <d v="1969-08-24T00:00:00"/>
    <x v="0"/>
    <x v="2"/>
    <n v="68000"/>
    <n v="8500"/>
    <n v="21"/>
    <s v="Directeur de projet"/>
    <n v="63600"/>
    <x v="9"/>
    <n v="6.9182389937106917E-2"/>
  </r>
  <r>
    <s v="DavAl28907"/>
    <s v="DavidAllen28907"/>
    <s v="David"/>
    <s v="Allen"/>
    <x v="0"/>
    <d v="1979-02-21T00:00:00"/>
    <x v="5"/>
    <x v="0"/>
    <n v="87300"/>
    <n v="1000"/>
    <n v="6"/>
    <s v="Responsable secteur business"/>
    <n v="81600"/>
    <x v="3"/>
    <n v="6.985294117647059E-2"/>
  </r>
  <r>
    <s v="IdaAl31965"/>
    <s v="IdaAllen31965"/>
    <s v="Ida"/>
    <s v="Allen"/>
    <x v="1"/>
    <d v="1987-07-07T00:00:00"/>
    <x v="10"/>
    <x v="2"/>
    <n v="51600"/>
    <n v="1000"/>
    <n v="0"/>
    <s v="Consultant fonctionnel"/>
    <s v="nouvel arrivant"/>
    <x v="21"/>
    <n v="0"/>
  </r>
  <r>
    <s v="JanAl28041"/>
    <s v="JanetAllen28041"/>
    <s v="Janet"/>
    <s v="Allen"/>
    <x v="1"/>
    <d v="1976-10-08T00:00:00"/>
    <x v="7"/>
    <x v="0"/>
    <n v="66700"/>
    <n v="2500"/>
    <n v="0"/>
    <s v="Responsable de consultant"/>
    <s v="nouvel arrivant"/>
    <x v="22"/>
    <n v="0"/>
  </r>
  <r>
    <s v="MarAl22656"/>
    <s v="MarissaAllen22656"/>
    <s v="Marissa"/>
    <s v="Allen"/>
    <x v="1"/>
    <d v="1962-01-10T00:00:00"/>
    <x v="3"/>
    <x v="0"/>
    <n v="119300"/>
    <n v="1500"/>
    <n v="7"/>
    <s v="Associé filière business"/>
    <n v="108500"/>
    <x v="23"/>
    <n v="9.9539170506912439E-2"/>
  </r>
  <r>
    <s v="WilAl32576"/>
    <s v="WilliamAlling32576"/>
    <s v="William"/>
    <s v="Alling"/>
    <x v="0"/>
    <d v="1989-03-09T00:00:00"/>
    <x v="10"/>
    <x v="2"/>
    <n v="56200"/>
    <n v="2000"/>
    <n v="0"/>
    <s v="Consultant fonctionnel"/>
    <n v="56200"/>
    <x v="8"/>
    <n v="0"/>
  </r>
  <r>
    <s v="WilAl25207"/>
    <s v="WilliamAlling25207"/>
    <s v="William"/>
    <s v="Alling"/>
    <x v="0"/>
    <d v="1969-01-04T00:00:00"/>
    <x v="5"/>
    <x v="3"/>
    <n v="62900"/>
    <n v="10500"/>
    <n v="18"/>
    <s v="Responsable technique Grands Comptes"/>
    <s v="nouvel arrivant"/>
    <x v="2"/>
    <n v="0"/>
  </r>
  <r>
    <s v="RubAl22998"/>
    <s v="RubyAllison22998"/>
    <s v="Ruby"/>
    <s v="Allison"/>
    <x v="1"/>
    <d v="1962-12-18T00:00:00"/>
    <x v="3"/>
    <x v="3"/>
    <n v="78600"/>
    <n v="3000"/>
    <n v="7"/>
    <s v="Associé filière technique"/>
    <n v="72800"/>
    <x v="24"/>
    <n v="7.9670329670329665E-2"/>
  </r>
  <r>
    <s v="DilAl30791"/>
    <s v="DillonAlmond30791"/>
    <s v="Dillon"/>
    <s v="Almond"/>
    <x v="0"/>
    <d v="1984-04-19T00:00:00"/>
    <x v="1"/>
    <x v="3"/>
    <n v="55900"/>
    <n v="1500"/>
    <n v="0"/>
    <s v="Consultant technique sénior"/>
    <s v="nouvel arrivant"/>
    <x v="0"/>
    <n v="0"/>
  </r>
  <r>
    <s v="WilAl29878"/>
    <s v="WilliamAlsop29878"/>
    <s v="William"/>
    <s v="Alsop"/>
    <x v="0"/>
    <d v="1981-10-19T00:00:00"/>
    <x v="0"/>
    <x v="2"/>
    <n v="83500"/>
    <n v="1500"/>
    <n v="5"/>
    <s v="Directeur de projet"/>
    <n v="77100"/>
    <x v="25"/>
    <n v="8.3009079118028531E-2"/>
  </r>
  <r>
    <s v="ClaAl27086"/>
    <s v="ClaudeAlvarado27086"/>
    <s v="Claude"/>
    <s v="Alvarado"/>
    <x v="0"/>
    <d v="1974-02-26T00:00:00"/>
    <x v="1"/>
    <x v="3"/>
    <n v="38800"/>
    <n v="1000"/>
    <n v="7"/>
    <s v="Consultant technique sénior"/>
    <n v="35900"/>
    <x v="12"/>
    <n v="8.0779944289693595E-2"/>
  </r>
  <r>
    <s v="PatAl28751"/>
    <s v="PatriciaAlvarado28751"/>
    <s v="Patricia"/>
    <s v="Alvarado"/>
    <x v="1"/>
    <d v="1978-09-18T00:00:00"/>
    <x v="0"/>
    <x v="0"/>
    <n v="101100"/>
    <n v="2500"/>
    <n v="15"/>
    <s v="Directeur business"/>
    <n v="93600"/>
    <x v="3"/>
    <n v="8.0128205128205135E-2"/>
  </r>
  <r>
    <s v="DanAl28424"/>
    <s v="DanielAlvarez28424"/>
    <s v="Daniel"/>
    <s v="Alvarez"/>
    <x v="0"/>
    <d v="1977-10-26T00:00:00"/>
    <x v="0"/>
    <x v="3"/>
    <n v="62600"/>
    <n v="500"/>
    <n v="5"/>
    <s v="Directeur technique"/>
    <n v="56900"/>
    <x v="26"/>
    <n v="0.10017574692442882"/>
  </r>
  <r>
    <s v="MarAl26740"/>
    <s v="MarianAlvarez26740"/>
    <s v="Marian"/>
    <s v="Alvarez"/>
    <x v="1"/>
    <d v="1973-03-17T00:00:00"/>
    <x v="0"/>
    <x v="0"/>
    <n v="86200"/>
    <n v="1000"/>
    <n v="8"/>
    <s v="Directeur business"/>
    <n v="77100"/>
    <x v="14"/>
    <n v="0.11802853437094682"/>
  </r>
  <r>
    <s v="BerAn27256"/>
    <s v="BerthaAnders27256"/>
    <s v="Bertha"/>
    <s v="Anders"/>
    <x v="1"/>
    <d v="1974-08-15T00:00:00"/>
    <x v="1"/>
    <x v="0"/>
    <n v="75000"/>
    <n v="2500"/>
    <n v="19"/>
    <s v="Consultant business sénior"/>
    <n v="70100"/>
    <x v="4"/>
    <n v="6.9900142653352357E-2"/>
  </r>
  <r>
    <s v="KelAn30724"/>
    <s v="KellyAnders30724"/>
    <s v="Kelly"/>
    <s v="Anders"/>
    <x v="0"/>
    <d v="1984-02-12T00:00:00"/>
    <x v="0"/>
    <x v="3"/>
    <n v="59200"/>
    <n v="2500"/>
    <n v="10"/>
    <s v="Directeur technique"/>
    <n v="53800"/>
    <x v="0"/>
    <n v="0.10037174721189591"/>
  </r>
  <r>
    <s v="AndAn23142"/>
    <s v="AndreAnderson23142"/>
    <s v="Andre"/>
    <s v="Anderson"/>
    <x v="0"/>
    <d v="1963-05-11T00:00:00"/>
    <x v="3"/>
    <x v="2"/>
    <n v="105300"/>
    <n v="1000"/>
    <n v="17"/>
    <s v="Associé filière fonctionnelle"/>
    <n v="92400"/>
    <x v="24"/>
    <n v="0.1396103896103896"/>
  </r>
  <r>
    <s v="AndAn30977"/>
    <s v="AndresAnderson30977"/>
    <s v="Andres"/>
    <s v="Anderson"/>
    <x v="0"/>
    <d v="1984-10-22T00:00:00"/>
    <x v="1"/>
    <x v="2"/>
    <n v="45900"/>
    <n v="1000"/>
    <n v="6"/>
    <s v="Consultant fonctionnel sénior"/>
    <n v="42900"/>
    <x v="27"/>
    <n v="6.9930069930069935E-2"/>
  </r>
  <r>
    <s v="BarAn29364"/>
    <s v="BarbaraAnderson29364"/>
    <s v="Barbara"/>
    <s v="Anderson"/>
    <x v="1"/>
    <d v="1980-05-23T00:00:00"/>
    <x v="1"/>
    <x v="3"/>
    <n v="47300"/>
    <n v="1500"/>
    <n v="13"/>
    <s v="Consultant technique sénior"/>
    <n v="43800"/>
    <x v="17"/>
    <n v="7.9908675799086754E-2"/>
  </r>
  <r>
    <s v="ChrAn29388"/>
    <s v="ChristianAnderson29388"/>
    <s v="Christian"/>
    <s v="Anderson"/>
    <x v="1"/>
    <d v="1980-06-16T00:00:00"/>
    <x v="7"/>
    <x v="0"/>
    <n v="77700"/>
    <n v="2500"/>
    <n v="7"/>
    <s v="Responsable de consultant"/>
    <n v="71600"/>
    <x v="17"/>
    <n v="8.5195530726256977E-2"/>
  </r>
  <r>
    <s v="DanAn31908"/>
    <s v="DannyAnderson31908"/>
    <s v="Danny"/>
    <s v="Anderson"/>
    <x v="0"/>
    <d v="1987-05-11T00:00:00"/>
    <x v="6"/>
    <x v="1"/>
    <n v="32300"/>
    <n v="0"/>
    <n v="4"/>
    <s v="Agent opérationnel"/>
    <n v="29300"/>
    <x v="21"/>
    <n v="0.10238907849829351"/>
  </r>
  <r>
    <s v="EugAn31633"/>
    <s v="EugenioAnderson31633"/>
    <s v="Eugenio"/>
    <s v="Anderson"/>
    <x v="0"/>
    <d v="1986-08-09T00:00:00"/>
    <x v="6"/>
    <x v="0"/>
    <n v="37500"/>
    <n v="1000"/>
    <n v="1"/>
    <s v="Consultant business junior"/>
    <n v="34400"/>
    <x v="21"/>
    <n v="9.0116279069767435E-2"/>
  </r>
  <r>
    <s v="GleAn32221"/>
    <s v="GlenAnderson32221"/>
    <s v="Glen"/>
    <s v="Anderson"/>
    <x v="0"/>
    <d v="1988-03-19T00:00:00"/>
    <x v="6"/>
    <x v="3"/>
    <n v="34500"/>
    <n v="500"/>
    <n v="3"/>
    <s v="Développeur"/>
    <n v="31400"/>
    <x v="28"/>
    <n v="9.8726114649681534E-2"/>
  </r>
  <r>
    <s v="HelAn32172"/>
    <s v="HelenAnderson32172"/>
    <s v="Helen"/>
    <s v="Anderson"/>
    <x v="1"/>
    <d v="1988-01-30T00:00:00"/>
    <x v="2"/>
    <x v="2"/>
    <n v="41400"/>
    <n v="0"/>
    <n v="5"/>
    <s v="Consultant fonctionnel junior"/>
    <n v="38300"/>
    <x v="28"/>
    <n v="8.0939947780678853E-2"/>
  </r>
  <r>
    <s v="JenAn33249"/>
    <s v="JenniferAnderson33249"/>
    <s v="Jennifer"/>
    <s v="Anderson"/>
    <x v="1"/>
    <d v="1991-01-11T00:00:00"/>
    <x v="4"/>
    <x v="2"/>
    <n v="42800"/>
    <n v="1500"/>
    <n v="1"/>
    <s v="Analyste confirmé"/>
    <n v="40300"/>
    <x v="18"/>
    <n v="6.2034739454094295E-2"/>
  </r>
  <r>
    <s v="JoaAn30091"/>
    <s v="JoanneAnderson30091"/>
    <s v="Joanne"/>
    <s v="Anderson"/>
    <x v="1"/>
    <d v="1982-05-20T00:00:00"/>
    <x v="0"/>
    <x v="2"/>
    <n v="57200"/>
    <n v="5500"/>
    <n v="8"/>
    <s v="Directeur de projet"/>
    <n v="55000"/>
    <x v="25"/>
    <n v="0.04"/>
  </r>
  <r>
    <s v="JohAn28436"/>
    <s v="JohnAnderson28436"/>
    <s v="John"/>
    <s v="Anderson"/>
    <x v="0"/>
    <d v="1977-11-07T00:00:00"/>
    <x v="0"/>
    <x v="2"/>
    <n v="73800"/>
    <n v="2500"/>
    <n v="4"/>
    <s v="Directeur de projet"/>
    <n v="69800"/>
    <x v="26"/>
    <n v="5.730659025787966E-2"/>
  </r>
  <r>
    <s v="KenAn33353"/>
    <s v="KennyAnderson33353"/>
    <s v="Kenny"/>
    <s v="Anderson"/>
    <x v="0"/>
    <d v="1991-04-25T00:00:00"/>
    <x v="6"/>
    <x v="0"/>
    <n v="45700"/>
    <n v="500"/>
    <n v="1"/>
    <s v="Consultant business junior"/>
    <n v="41100"/>
    <x v="18"/>
    <n v="0.11192214111922141"/>
  </r>
  <r>
    <s v="MarAn28031"/>
    <s v="MarlonAnderson28031"/>
    <s v="Marlon"/>
    <s v="Anderson"/>
    <x v="0"/>
    <d v="1976-09-28T00:00:00"/>
    <x v="7"/>
    <x v="3"/>
    <n v="56600"/>
    <n v="2000"/>
    <n v="7"/>
    <s v="Expert technique"/>
    <n v="51300"/>
    <x v="22"/>
    <n v="0.10331384015594541"/>
  </r>
  <r>
    <s v="MarAn31309"/>
    <s v="MaryAnderson31309"/>
    <s v="Mary"/>
    <s v="Anderson"/>
    <x v="1"/>
    <d v="1985-09-19T00:00:00"/>
    <x v="4"/>
    <x v="3"/>
    <n v="42100"/>
    <n v="500"/>
    <n v="1"/>
    <s v="Développeur confirmé"/>
    <n v="39700"/>
    <x v="5"/>
    <n v="6.0453400503778336E-2"/>
  </r>
  <r>
    <s v="MelAn21696"/>
    <s v="MelissaAnderson21696"/>
    <s v="Melissa"/>
    <s v="Anderson"/>
    <x v="1"/>
    <d v="1959-05-26T00:00:00"/>
    <x v="3"/>
    <x v="1"/>
    <n v="113400"/>
    <n v="1500"/>
    <n v="19"/>
    <s v="Associé filière fonctions transverses"/>
    <n v="106000"/>
    <x v="29"/>
    <n v="6.981132075471698E-2"/>
  </r>
  <r>
    <s v="PamAn29094"/>
    <s v="PamelaAnderson29094"/>
    <s v="Pamela"/>
    <s v="Anderson"/>
    <x v="1"/>
    <d v="1979-08-27T00:00:00"/>
    <x v="1"/>
    <x v="0"/>
    <n v="77200"/>
    <n v="2500"/>
    <n v="5"/>
    <s v="Consultant business sénior"/>
    <n v="72800"/>
    <x v="17"/>
    <n v="6.043956043956044E-2"/>
  </r>
  <r>
    <s v="WilAn28712"/>
    <s v="WilliamAnderson28712"/>
    <s v="William"/>
    <s v="Anderson"/>
    <x v="0"/>
    <d v="1978-08-10T00:00:00"/>
    <x v="1"/>
    <x v="2"/>
    <n v="57500"/>
    <n v="2500"/>
    <n v="3"/>
    <s v="Consultant fonctionnel sénior"/>
    <n v="54600"/>
    <x v="3"/>
    <n v="5.3113553113553112E-2"/>
  </r>
  <r>
    <s v="NicAn31088"/>
    <s v="NicholasAnderton31088"/>
    <s v="Nicholas"/>
    <s v="Anderton"/>
    <x v="0"/>
    <d v="1985-02-10T00:00:00"/>
    <x v="7"/>
    <x v="2"/>
    <n v="65500"/>
    <n v="5500"/>
    <n v="9"/>
    <s v="Chef de projet"/>
    <n v="62400"/>
    <x v="27"/>
    <n v="4.9679487179487176E-2"/>
  </r>
  <r>
    <s v="RosAn24928"/>
    <s v="RoseAndrade24928"/>
    <s v="Rose"/>
    <s v="Andrade"/>
    <x v="1"/>
    <d v="1968-03-31T00:00:00"/>
    <x v="1"/>
    <x v="2"/>
    <n v="49000"/>
    <n v="3500"/>
    <n v="4"/>
    <s v="Consultant fonctionnel sénior"/>
    <n v="44100"/>
    <x v="19"/>
    <n v="0.1111111111111111"/>
  </r>
  <r>
    <s v="CheAn31284"/>
    <s v="ChesterAndrews31284"/>
    <s v="Chester"/>
    <s v="Andrews"/>
    <x v="0"/>
    <d v="1985-08-25T00:00:00"/>
    <x v="2"/>
    <x v="2"/>
    <n v="52300"/>
    <n v="1500"/>
    <n v="5"/>
    <s v="Consultant fonctionnel junior"/>
    <n v="51100"/>
    <x v="5"/>
    <n v="2.3483365949119372E-2"/>
  </r>
  <r>
    <s v="ThoAn30607"/>
    <s v="ThomasAndrews30607"/>
    <s v="Thomas"/>
    <s v="Andrews"/>
    <x v="0"/>
    <d v="1983-10-18T00:00:00"/>
    <x v="1"/>
    <x v="3"/>
    <n v="50100"/>
    <n v="500"/>
    <n v="1"/>
    <s v="Consultant technique sénior"/>
    <n v="47300"/>
    <x v="0"/>
    <n v="5.9196617336152217E-2"/>
  </r>
  <r>
    <s v="ChrAn34040"/>
    <s v="ChristinaAnguiano34040"/>
    <s v="Christina"/>
    <s v="Anguiano"/>
    <x v="1"/>
    <d v="1993-03-12T00:00:00"/>
    <x v="4"/>
    <x v="2"/>
    <n v="45000"/>
    <n v="0"/>
    <n v="1"/>
    <s v="Analyste confirmé"/>
    <n v="44000"/>
    <x v="13"/>
    <n v="2.2727272727272728E-2"/>
  </r>
  <r>
    <s v="RobAp28173"/>
    <s v="RobynApplebaum28173"/>
    <s v="Robyn"/>
    <s v="Applebaum"/>
    <x v="1"/>
    <d v="1977-02-17T00:00:00"/>
    <x v="0"/>
    <x v="0"/>
    <n v="96300"/>
    <n v="6500"/>
    <n v="4"/>
    <s v="Directeur business"/>
    <n v="89200"/>
    <x v="22"/>
    <n v="7.9596412556053805E-2"/>
  </r>
  <r>
    <s v="JerAp24106"/>
    <s v="JeraldApplegate24106"/>
    <s v="Jerald"/>
    <s v="Applegate"/>
    <x v="0"/>
    <d v="1965-12-30T00:00:00"/>
    <x v="0"/>
    <x v="1"/>
    <n v="75300"/>
    <n v="7500"/>
    <n v="15"/>
    <s v="Directeur d'agence"/>
    <n v="67800"/>
    <x v="30"/>
    <n v="0.11061946902654868"/>
  </r>
  <r>
    <s v="GeoAp27516"/>
    <s v="GeorgeApril27516"/>
    <s v="George"/>
    <s v="April"/>
    <x v="0"/>
    <d v="1975-05-02T00:00:00"/>
    <x v="5"/>
    <x v="1"/>
    <n v="87600"/>
    <n v="8000"/>
    <n v="1"/>
    <s v="Responsable d'un secteur"/>
    <n v="82400"/>
    <x v="4"/>
    <n v="6.3106796116504854E-2"/>
  </r>
  <r>
    <s v="GeoAr23503"/>
    <s v="GeorgeAraujo23503"/>
    <s v="George"/>
    <s v="Araujo"/>
    <x v="0"/>
    <d v="1964-05-06T00:00:00"/>
    <x v="0"/>
    <x v="3"/>
    <n v="49100"/>
    <n v="5500"/>
    <n v="1"/>
    <s v="Directeur technique"/>
    <n v="49100"/>
    <x v="7"/>
    <n v="0"/>
  </r>
  <r>
    <s v="DavAr31462"/>
    <s v="DavidArbour31462"/>
    <s v="David"/>
    <s v="Arbour"/>
    <x v="0"/>
    <d v="1986-02-19T00:00:00"/>
    <x v="4"/>
    <x v="0"/>
    <n v="45100"/>
    <n v="1500"/>
    <n v="4"/>
    <s v="Consultant business junior"/>
    <n v="41900"/>
    <x v="5"/>
    <n v="7.6372315035799526E-2"/>
  </r>
  <r>
    <s v="HerAr32386"/>
    <s v="HerbertArchibald32386"/>
    <s v="Herbert"/>
    <s v="Archibald"/>
    <x v="0"/>
    <d v="1988-08-31T00:00:00"/>
    <x v="6"/>
    <x v="2"/>
    <n v="39500"/>
    <n v="500"/>
    <n v="4"/>
    <s v="Analyste "/>
    <n v="37400"/>
    <x v="8"/>
    <n v="5.6149732620320858E-2"/>
  </r>
  <r>
    <s v="JohAr32705"/>
    <s v="JohnArmstead32705"/>
    <s v="John"/>
    <s v="Armstead"/>
    <x v="0"/>
    <d v="1989-07-16T00:00:00"/>
    <x v="2"/>
    <x v="2"/>
    <n v="53100"/>
    <n v="2000"/>
    <n v="2"/>
    <s v="Consultant fonctionnel junior"/>
    <n v="49300"/>
    <x v="8"/>
    <n v="7.7079107505070993E-2"/>
  </r>
  <r>
    <s v="MarAr25722"/>
    <s v="MaryArmstrong25722"/>
    <s v="Mary"/>
    <s v="Armstrong"/>
    <x v="1"/>
    <d v="1970-06-03T00:00:00"/>
    <x v="5"/>
    <x v="0"/>
    <n v="121700"/>
    <n v="1000"/>
    <n v="0"/>
    <s v="Responsable secteur business"/>
    <s v="nouvel arrivant"/>
    <x v="9"/>
    <n v="0"/>
  </r>
  <r>
    <s v="MarAr28046"/>
    <s v="MaryArnold28046"/>
    <s v="Mary"/>
    <s v="Arnold"/>
    <x v="1"/>
    <d v="1976-10-13T00:00:00"/>
    <x v="7"/>
    <x v="2"/>
    <n v="58700"/>
    <n v="5000"/>
    <n v="14"/>
    <s v="Chef de projet"/>
    <n v="53100"/>
    <x v="22"/>
    <n v="0.10546139359698682"/>
  </r>
  <r>
    <s v="SteAr25439"/>
    <s v="StevenArnold25439"/>
    <s v="Steven"/>
    <s v="Arnold"/>
    <x v="0"/>
    <d v="1969-08-24T00:00:00"/>
    <x v="7"/>
    <x v="2"/>
    <n v="66500"/>
    <n v="1000"/>
    <n v="13"/>
    <s v="Chef de projet"/>
    <n v="63300"/>
    <x v="9"/>
    <n v="5.0552922590837282E-2"/>
  </r>
  <r>
    <s v="VicAr30747"/>
    <s v="VictorArnold30747"/>
    <s v="Victor"/>
    <s v="Arnold"/>
    <x v="0"/>
    <d v="1984-03-06T00:00:00"/>
    <x v="5"/>
    <x v="0"/>
    <n v="88100"/>
    <n v="2500"/>
    <n v="6"/>
    <s v="Responsable secteur business"/>
    <n v="80800"/>
    <x v="0"/>
    <n v="9.0346534653465344E-2"/>
  </r>
  <r>
    <s v="ChaAr25048"/>
    <s v="CharlesArrieta25048"/>
    <s v="Charles"/>
    <s v="Arrieta"/>
    <x v="0"/>
    <d v="1968-07-29T00:00:00"/>
    <x v="0"/>
    <x v="3"/>
    <n v="51500"/>
    <n v="500"/>
    <n v="18"/>
    <s v="Directeur technique"/>
    <n v="48800"/>
    <x v="2"/>
    <n v="5.5327868852459015E-2"/>
  </r>
  <r>
    <s v="LawAr27620"/>
    <s v="LawrenceArroyo27620"/>
    <s v="Lawrence"/>
    <s v="Arroyo"/>
    <x v="0"/>
    <d v="1975-08-14T00:00:00"/>
    <x v="7"/>
    <x v="2"/>
    <n v="49900"/>
    <n v="1500"/>
    <n v="0"/>
    <s v="Chef de projet"/>
    <s v="nouvel arrivant"/>
    <x v="10"/>
    <n v="0"/>
  </r>
  <r>
    <s v="DorAr22775"/>
    <s v="DorothyArteaga22775"/>
    <s v="Dorothy"/>
    <s v="Arteaga"/>
    <x v="1"/>
    <d v="1962-05-09T00:00:00"/>
    <x v="9"/>
    <x v="1"/>
    <n v="126400"/>
    <n v="6000"/>
    <n v="15"/>
    <s v="Chef filière fonctions transverses"/>
    <n v="110900"/>
    <x v="23"/>
    <n v="0.13976555455365194"/>
  </r>
  <r>
    <s v="LucAr26152"/>
    <s v="LucyArthur26152"/>
    <s v="Lucy"/>
    <s v="Arthur"/>
    <x v="1"/>
    <d v="1971-08-07T00:00:00"/>
    <x v="0"/>
    <x v="2"/>
    <n v="59800"/>
    <n v="5000"/>
    <n v="11"/>
    <s v="Directeur de projet"/>
    <n v="56600"/>
    <x v="31"/>
    <n v="5.6537102473498232E-2"/>
  </r>
  <r>
    <s v="YolAs30058"/>
    <s v="YolandaAshby30058"/>
    <s v="Yolanda"/>
    <s v="Ashby"/>
    <x v="1"/>
    <d v="1982-04-17T00:00:00"/>
    <x v="5"/>
    <x v="2"/>
    <n v="79400"/>
    <n v="1000"/>
    <n v="11"/>
    <s v="Responsable de Grands comptes"/>
    <n v="72800"/>
    <x v="25"/>
    <n v="9.0659340659340656E-2"/>
  </r>
  <r>
    <s v="DebAs27649"/>
    <s v="DeborahAshford27649"/>
    <s v="Deborah"/>
    <s v="Ashford"/>
    <x v="1"/>
    <d v="1975-09-12T00:00:00"/>
    <x v="0"/>
    <x v="0"/>
    <n v="78800"/>
    <n v="2000"/>
    <n v="2"/>
    <s v="Directeur business"/>
    <n v="74300"/>
    <x v="10"/>
    <n v="6.0565275908479141E-2"/>
  </r>
  <r>
    <s v="PauAs33777"/>
    <s v="PaulAskew33777"/>
    <s v="Paul"/>
    <s v="Askew"/>
    <x v="0"/>
    <d v="1992-06-22T00:00:00"/>
    <x v="8"/>
    <x v="3"/>
    <n v="34200"/>
    <n v="0"/>
    <n v="0"/>
    <s v="Développeur junior"/>
    <s v="nouvel arrivant"/>
    <x v="11"/>
    <n v="0"/>
  </r>
  <r>
    <s v="VerAt31851"/>
    <s v="VernonAtencio31851"/>
    <s v="Vernon"/>
    <s v="Atencio"/>
    <x v="0"/>
    <d v="1987-03-15T00:00:00"/>
    <x v="10"/>
    <x v="2"/>
    <n v="51300"/>
    <n v="2500"/>
    <n v="3"/>
    <s v="Consultant fonctionnel"/>
    <n v="49400"/>
    <x v="21"/>
    <n v="3.8461538461538464E-2"/>
  </r>
  <r>
    <s v="WalAt34395"/>
    <s v="WalterAtherton34395"/>
    <s v="Walter"/>
    <s v="Atherton"/>
    <x v="0"/>
    <d v="1994-03-02T00:00:00"/>
    <x v="8"/>
    <x v="0"/>
    <n v="40400"/>
    <n v="0"/>
    <n v="0"/>
    <s v="Consultant business junior"/>
    <s v="nouvel arrivant"/>
    <x v="20"/>
    <n v="0"/>
  </r>
  <r>
    <s v="JosAt33786"/>
    <s v="JosephineAtkins33786"/>
    <s v="Josephine"/>
    <s v="Atkins"/>
    <x v="1"/>
    <d v="1992-07-01T00:00:00"/>
    <x v="8"/>
    <x v="2"/>
    <n v="37400"/>
    <n v="0"/>
    <n v="1"/>
    <s v="Analyste junior"/>
    <n v="37000"/>
    <x v="11"/>
    <n v="1.0810810810810811E-2"/>
  </r>
  <r>
    <s v="BryAu23793"/>
    <s v="BryanAugust23793"/>
    <s v="Bryan"/>
    <s v="August"/>
    <x v="0"/>
    <d v="1965-02-20T00:00:00"/>
    <x v="3"/>
    <x v="3"/>
    <n v="85400"/>
    <n v="9500"/>
    <n v="14"/>
    <s v="Associé filière technique"/>
    <n v="78500"/>
    <x v="32"/>
    <n v="8.7898089171974517E-2"/>
  </r>
  <r>
    <s v="RobAu25767"/>
    <s v="RobinAumiller25767"/>
    <s v="Robin"/>
    <s v="Aumiller"/>
    <x v="1"/>
    <d v="1970-07-18T00:00:00"/>
    <x v="5"/>
    <x v="3"/>
    <n v="80000"/>
    <n v="3000"/>
    <n v="1"/>
    <s v="Responsable technique Grands Comptes"/>
    <n v="74100"/>
    <x v="9"/>
    <n v="7.9622132253711203E-2"/>
  </r>
  <r>
    <s v="AntAu23784"/>
    <s v="AntonioAustin23784"/>
    <s v="Antonio"/>
    <s v="Austin"/>
    <x v="0"/>
    <d v="1965-02-11T00:00:00"/>
    <x v="3"/>
    <x v="0"/>
    <n v="93700"/>
    <n v="2000"/>
    <n v="24"/>
    <s v="Associé filière business"/>
    <n v="89200"/>
    <x v="32"/>
    <n v="5.0448430493273543E-2"/>
  </r>
  <r>
    <s v="RicAu25432"/>
    <s v="RickAustin25432"/>
    <s v="Rick"/>
    <s v="Austin"/>
    <x v="0"/>
    <d v="1969-08-17T00:00:00"/>
    <x v="0"/>
    <x v="3"/>
    <n v="60700"/>
    <n v="6000"/>
    <n v="18"/>
    <s v="Directeur technique"/>
    <n v="58900"/>
    <x v="9"/>
    <n v="3.0560271646859084E-2"/>
  </r>
  <r>
    <s v="GeoAv25980"/>
    <s v="GeorgeAverett25980"/>
    <s v="George"/>
    <s v="Averett"/>
    <x v="0"/>
    <d v="1971-02-16T00:00:00"/>
    <x v="0"/>
    <x v="2"/>
    <n v="77400"/>
    <n v="4000"/>
    <n v="9"/>
    <s v="Directeur de projet"/>
    <n v="75900"/>
    <x v="1"/>
    <n v="1.9762845849802372E-2"/>
  </r>
  <r>
    <s v="MatAy27426"/>
    <s v="MatthewAyers27426"/>
    <s v="Matthew"/>
    <s v="Ayers"/>
    <x v="0"/>
    <d v="1975-02-01T00:00:00"/>
    <x v="7"/>
    <x v="0"/>
    <n v="80200"/>
    <n v="4500"/>
    <n v="0"/>
    <s v="Responsable de consultant"/>
    <s v="nouvel arrivant"/>
    <x v="4"/>
    <n v="0"/>
  </r>
  <r>
    <s v="RicBa23897"/>
    <s v="RickBacchus23897"/>
    <s v="Rick"/>
    <s v="Bacchus"/>
    <x v="0"/>
    <d v="1965-06-04T00:00:00"/>
    <x v="1"/>
    <x v="3"/>
    <n v="52600"/>
    <n v="3000"/>
    <n v="16"/>
    <s v="Consultant technique sénior"/>
    <n v="50400"/>
    <x v="32"/>
    <n v="4.3650793650793648E-2"/>
  </r>
  <r>
    <s v="JerBa32786"/>
    <s v="JeremyBaggett32786"/>
    <s v="Jeremy"/>
    <s v="Baggett"/>
    <x v="0"/>
    <d v="1989-10-05T00:00:00"/>
    <x v="2"/>
    <x v="2"/>
    <n v="41800"/>
    <n v="1500"/>
    <n v="3"/>
    <s v="Consultant fonctionnel junior"/>
    <n v="39200"/>
    <x v="33"/>
    <n v="6.6326530612244902E-2"/>
  </r>
  <r>
    <s v="LewBa30366"/>
    <s v="LewisBagley30366"/>
    <s v="Lewis"/>
    <s v="Bagley"/>
    <x v="0"/>
    <d v="1983-02-19T00:00:00"/>
    <x v="7"/>
    <x v="2"/>
    <n v="62700"/>
    <n v="2500"/>
    <n v="5"/>
    <s v="Chef de projet"/>
    <n v="59200"/>
    <x v="16"/>
    <n v="5.9121621621621621E-2"/>
  </r>
  <r>
    <s v="ChrBa31817"/>
    <s v="ChristopherBailey31817"/>
    <s v="Christopher"/>
    <s v="Bailey"/>
    <x v="0"/>
    <d v="1987-02-09T00:00:00"/>
    <x v="2"/>
    <x v="0"/>
    <n v="55300"/>
    <n v="500"/>
    <n v="5"/>
    <s v="Consultant business"/>
    <n v="52000"/>
    <x v="21"/>
    <n v="6.3461538461538458E-2"/>
  </r>
  <r>
    <s v="JasBa32930"/>
    <s v="JasonBailey32930"/>
    <s v="Jason"/>
    <s v="Bailey"/>
    <x v="0"/>
    <d v="1990-02-26T00:00:00"/>
    <x v="2"/>
    <x v="3"/>
    <n v="34800"/>
    <n v="500"/>
    <n v="0"/>
    <s v="Consultant technique junior"/>
    <s v="nouvel arrivant"/>
    <x v="33"/>
    <n v="0"/>
  </r>
  <r>
    <s v="JeaBa28343"/>
    <s v="JeanetteBailey28343"/>
    <s v="Jeanette"/>
    <s v="Bailey"/>
    <x v="1"/>
    <d v="1977-08-06T00:00:00"/>
    <x v="5"/>
    <x v="0"/>
    <n v="98600"/>
    <n v="8500"/>
    <n v="10"/>
    <s v="Responsable secteur business"/>
    <n v="90500"/>
    <x v="26"/>
    <n v="8.9502762430939228E-2"/>
  </r>
  <r>
    <s v="SteBa32696"/>
    <s v="StephenBailey32696"/>
    <s v="Stephen"/>
    <s v="Bailey"/>
    <x v="0"/>
    <d v="1989-07-07T00:00:00"/>
    <x v="10"/>
    <x v="3"/>
    <n v="41100"/>
    <n v="1000"/>
    <n v="2"/>
    <s v="Consultant technique"/>
    <n v="37700"/>
    <x v="8"/>
    <n v="9.0185676392572939E-2"/>
  </r>
  <r>
    <s v="SteBa31506"/>
    <s v="StevenBailey31506"/>
    <s v="Steven"/>
    <s v="Bailey"/>
    <x v="0"/>
    <d v="1986-04-04T00:00:00"/>
    <x v="2"/>
    <x v="2"/>
    <n v="40600"/>
    <n v="0"/>
    <n v="1"/>
    <s v="Consultant fonctionnel junior"/>
    <n v="37400"/>
    <x v="5"/>
    <n v="8.5561497326203204E-2"/>
  </r>
  <r>
    <s v="SteBa24740"/>
    <s v="StephenBaize24740"/>
    <s v="Stephen"/>
    <s v="Baize"/>
    <x v="0"/>
    <d v="1967-09-25T00:00:00"/>
    <x v="0"/>
    <x v="0"/>
    <n v="68300"/>
    <n v="1000"/>
    <n v="5"/>
    <s v="Directeur business"/>
    <n v="63800"/>
    <x v="19"/>
    <n v="7.0532915360501561E-2"/>
  </r>
  <r>
    <s v="BraBa30586"/>
    <s v="BradleyBaker30586"/>
    <s v="Bradley"/>
    <s v="Baker"/>
    <x v="0"/>
    <d v="1983-09-27T00:00:00"/>
    <x v="1"/>
    <x v="2"/>
    <n v="56700"/>
    <n v="1000"/>
    <n v="0"/>
    <s v="Consultant fonctionnel sénior"/>
    <s v="nouvel arrivant"/>
    <x v="0"/>
    <n v="0"/>
  </r>
  <r>
    <s v="GeoBa34253"/>
    <s v="GeorgeBaker34253"/>
    <s v="George"/>
    <s v="Baker"/>
    <x v="0"/>
    <d v="1993-10-11T00:00:00"/>
    <x v="8"/>
    <x v="0"/>
    <n v="40100"/>
    <n v="500"/>
    <n v="1"/>
    <s v="Consultant business junior"/>
    <n v="38900"/>
    <x v="20"/>
    <n v="3.0848329048843187E-2"/>
  </r>
  <r>
    <s v="HenBa29388"/>
    <s v="HenryBaker29388"/>
    <s v="Henry"/>
    <s v="Baker"/>
    <x v="0"/>
    <d v="1980-06-16T00:00:00"/>
    <x v="5"/>
    <x v="3"/>
    <n v="81000"/>
    <n v="2000"/>
    <n v="0"/>
    <s v="Responsable technique Grands Comptes"/>
    <s v="nouvel arrivant"/>
    <x v="17"/>
    <n v="0"/>
  </r>
  <r>
    <s v="JamBa33253"/>
    <s v="JamesBaker33253"/>
    <s v="James"/>
    <s v="Baker"/>
    <x v="0"/>
    <d v="1991-01-15T00:00:00"/>
    <x v="11"/>
    <x v="2"/>
    <n v="32900"/>
    <n v="0"/>
    <n v="0"/>
    <s v="Analyste débutant"/>
    <s v="nouvel arrivant"/>
    <x v="18"/>
    <n v="0"/>
  </r>
  <r>
    <s v="JoeBa32064"/>
    <s v="JoeBaker32064"/>
    <s v="Joe"/>
    <s v="Baker"/>
    <x v="0"/>
    <d v="1987-10-14T00:00:00"/>
    <x v="2"/>
    <x v="1"/>
    <n v="34900"/>
    <n v="1000"/>
    <n v="5"/>
    <s v="Assistant agent de maîtrise"/>
    <n v="32200"/>
    <x v="28"/>
    <n v="8.3850931677018639E-2"/>
  </r>
  <r>
    <s v="RitBa28719"/>
    <s v="RitaBaker28719"/>
    <s v="Rita"/>
    <s v="Baker"/>
    <x v="1"/>
    <d v="1978-08-17T00:00:00"/>
    <x v="7"/>
    <x v="3"/>
    <n v="62100"/>
    <n v="2000"/>
    <n v="13"/>
    <s v="Expert technique"/>
    <n v="55400"/>
    <x v="3"/>
    <n v="0.12093862815884476"/>
  </r>
  <r>
    <s v="MarBa31354"/>
    <s v="MargaritoBaldwin31354"/>
    <s v="Margarito"/>
    <s v="Baldwin"/>
    <x v="0"/>
    <d v="1985-11-03T00:00:00"/>
    <x v="10"/>
    <x v="3"/>
    <n v="45200"/>
    <n v="1000"/>
    <n v="3"/>
    <s v="Consultant technique"/>
    <n v="43100"/>
    <x v="5"/>
    <n v="4.8723897911832945E-2"/>
  </r>
  <r>
    <s v="ThoBa30802"/>
    <s v="ThomasBaldwin30802"/>
    <s v="Thomas"/>
    <s v="Baldwin"/>
    <x v="0"/>
    <d v="1984-04-30T00:00:00"/>
    <x v="0"/>
    <x v="3"/>
    <n v="71000"/>
    <n v="1500"/>
    <n v="1"/>
    <s v="Directeur technique"/>
    <n v="65600"/>
    <x v="0"/>
    <n v="8.2317073170731711E-2"/>
  </r>
  <r>
    <s v="JohBa24091"/>
    <s v="JohnBall24091"/>
    <s v="John"/>
    <s v="Ball"/>
    <x v="0"/>
    <d v="1965-12-15T00:00:00"/>
    <x v="3"/>
    <x v="0"/>
    <n v="135200"/>
    <n v="3000"/>
    <n v="23"/>
    <s v="Associé filière business"/>
    <n v="132500"/>
    <x v="30"/>
    <n v="2.0377358490566037E-2"/>
  </r>
  <r>
    <s v="HarBa25312"/>
    <s v="HaroldBalogh25312"/>
    <s v="Harold"/>
    <s v="Balogh"/>
    <x v="0"/>
    <d v="1969-04-19T00:00:00"/>
    <x v="0"/>
    <x v="2"/>
    <n v="61200"/>
    <n v="1000"/>
    <n v="7"/>
    <s v="Directeur de projet"/>
    <n v="58200"/>
    <x v="2"/>
    <n v="5.1546391752577317E-2"/>
  </r>
  <r>
    <s v="JosBa31114"/>
    <s v="JosephBalzer31114"/>
    <s v="Joseph"/>
    <s v="Balzer"/>
    <x v="0"/>
    <d v="1985-03-08T00:00:00"/>
    <x v="5"/>
    <x v="2"/>
    <n v="86900"/>
    <n v="4000"/>
    <n v="9"/>
    <s v="Responsable de Grands comptes"/>
    <n v="81200"/>
    <x v="27"/>
    <n v="7.0197044334975367E-2"/>
  </r>
  <r>
    <s v="ElaBa32188"/>
    <s v="ElaineBanks32188"/>
    <s v="Elaine"/>
    <s v="Banks"/>
    <x v="1"/>
    <d v="1988-02-15T00:00:00"/>
    <x v="2"/>
    <x v="0"/>
    <n v="56200"/>
    <n v="1500"/>
    <n v="2"/>
    <s v="Consultant business"/>
    <n v="53500"/>
    <x v="28"/>
    <n v="5.046728971962617E-2"/>
  </r>
  <r>
    <s v="RobBa29570"/>
    <s v="RobertBanks29570"/>
    <s v="Robert"/>
    <s v="Banks"/>
    <x v="0"/>
    <d v="1980-12-15T00:00:00"/>
    <x v="1"/>
    <x v="1"/>
    <n v="53700"/>
    <n v="3500"/>
    <n v="13"/>
    <s v="Directeur des agents de maîtrise"/>
    <n v="51100"/>
    <x v="6"/>
    <n v="5.0880626223091974E-2"/>
  </r>
  <r>
    <s v="GeoBa25448"/>
    <s v="GeorgeBarbour25448"/>
    <s v="George"/>
    <s v="Barbour"/>
    <x v="0"/>
    <d v="1969-09-02T00:00:00"/>
    <x v="1"/>
    <x v="3"/>
    <n v="44500"/>
    <n v="500"/>
    <n v="13"/>
    <s v="Consultant technique sénior"/>
    <n v="42800"/>
    <x v="9"/>
    <n v="3.9719626168224297E-2"/>
  </r>
  <r>
    <s v="AleBa25325"/>
    <s v="AlexanderBarclay25325"/>
    <s v="Alexander"/>
    <s v="Barclay"/>
    <x v="0"/>
    <d v="1969-05-02T00:00:00"/>
    <x v="5"/>
    <x v="0"/>
    <n v="108600"/>
    <n v="2000"/>
    <n v="10"/>
    <s v="Responsable secteur business"/>
    <n v="100600"/>
    <x v="2"/>
    <n v="7.9522862823061632E-2"/>
  </r>
  <r>
    <s v="ElaBa26468"/>
    <s v="ElaineBarker26468"/>
    <s v="Elaine"/>
    <s v="Barker"/>
    <x v="1"/>
    <d v="1972-06-18T00:00:00"/>
    <x v="0"/>
    <x v="3"/>
    <n v="59400"/>
    <n v="4500"/>
    <n v="2"/>
    <s v="Directeur technique"/>
    <n v="56600"/>
    <x v="31"/>
    <n v="4.9469964664310952E-2"/>
  </r>
  <r>
    <s v="SteBa24678"/>
    <s v="StephenBarker24678"/>
    <s v="Stephen"/>
    <s v="Barker"/>
    <x v="0"/>
    <d v="1967-07-25T00:00:00"/>
    <x v="7"/>
    <x v="1"/>
    <n v="61300"/>
    <n v="1500"/>
    <n v="5"/>
    <s v="Responsable d'entité"/>
    <n v="57800"/>
    <x v="34"/>
    <n v="6.0553633217993078E-2"/>
  </r>
  <r>
    <s v="AngBa28638"/>
    <s v="AngelaBarner28638"/>
    <s v="Angela"/>
    <s v="Barner"/>
    <x v="1"/>
    <d v="1978-05-28T00:00:00"/>
    <x v="1"/>
    <x v="2"/>
    <n v="60100"/>
    <n v="3000"/>
    <n v="4"/>
    <s v="Consultant fonctionnel sénior"/>
    <n v="58400"/>
    <x v="26"/>
    <n v="2.9109589041095889E-2"/>
  </r>
  <r>
    <s v="BenBa23547"/>
    <s v="BenBarnes23547"/>
    <s v="Ben"/>
    <s v="Barnes"/>
    <x v="0"/>
    <d v="1964-06-19T00:00:00"/>
    <x v="0"/>
    <x v="3"/>
    <n v="56100"/>
    <n v="3500"/>
    <n v="6"/>
    <s v="Directeur technique"/>
    <n v="53400"/>
    <x v="7"/>
    <n v="5.0561797752808987E-2"/>
  </r>
  <r>
    <s v="JefBa27949"/>
    <s v="JefferyBarnes27949"/>
    <s v="Jeffery"/>
    <s v="Barnes"/>
    <x v="0"/>
    <d v="1976-07-08T00:00:00"/>
    <x v="1"/>
    <x v="2"/>
    <n v="50600"/>
    <n v="2000"/>
    <n v="4"/>
    <s v="Consultant fonctionnel sénior"/>
    <n v="47900"/>
    <x v="10"/>
    <n v="5.6367432150313153E-2"/>
  </r>
  <r>
    <s v="KevBa26277"/>
    <s v="KevinBarnes26277"/>
    <s v="Kevin"/>
    <s v="Barnes"/>
    <x v="0"/>
    <d v="1971-12-10T00:00:00"/>
    <x v="1"/>
    <x v="3"/>
    <n v="52000"/>
    <n v="3000"/>
    <n v="6"/>
    <s v="Consultant technique sénior"/>
    <n v="48100"/>
    <x v="31"/>
    <n v="8.1081081081081086E-2"/>
  </r>
  <r>
    <s v="JanBa31844"/>
    <s v="JanetBarney31844"/>
    <s v="Janet"/>
    <s v="Barney"/>
    <x v="1"/>
    <d v="1987-03-08T00:00:00"/>
    <x v="2"/>
    <x v="2"/>
    <n v="50600"/>
    <n v="1500"/>
    <n v="3"/>
    <s v="Consultant fonctionnel junior"/>
    <n v="47000"/>
    <x v="21"/>
    <n v="7.6595744680851063E-2"/>
  </r>
  <r>
    <s v="JoeBa29137"/>
    <s v="JoeBarney29137"/>
    <s v="Joe"/>
    <s v="Barney"/>
    <x v="0"/>
    <d v="1979-10-09T00:00:00"/>
    <x v="7"/>
    <x v="1"/>
    <n v="47100"/>
    <n v="500"/>
    <n v="11"/>
    <s v="Responsable d'entité"/>
    <n v="45300"/>
    <x v="17"/>
    <n v="3.9735099337748346E-2"/>
  </r>
  <r>
    <s v="SteBa23889"/>
    <s v="SteveBarney23889"/>
    <s v="Steve"/>
    <s v="Barney"/>
    <x v="0"/>
    <d v="1965-05-27T00:00:00"/>
    <x v="5"/>
    <x v="3"/>
    <n v="79200"/>
    <n v="8000"/>
    <n v="0"/>
    <s v="Responsable technique Grands Comptes"/>
    <s v="nouvel arrivant"/>
    <x v="32"/>
    <n v="0"/>
  </r>
  <r>
    <s v="LeoBa32346"/>
    <s v="LeonBarone32346"/>
    <s v="Leon"/>
    <s v="Barone"/>
    <x v="0"/>
    <d v="1988-07-22T00:00:00"/>
    <x v="2"/>
    <x v="2"/>
    <n v="49100"/>
    <n v="500"/>
    <n v="4"/>
    <s v="Consultant fonctionnel junior"/>
    <n v="45900"/>
    <x v="28"/>
    <n v="6.9716775599128547E-2"/>
  </r>
  <r>
    <s v="RicBa27399"/>
    <s v="RickBarrett27399"/>
    <s v="Rick"/>
    <s v="Barrett"/>
    <x v="0"/>
    <d v="1975-01-05T00:00:00"/>
    <x v="1"/>
    <x v="1"/>
    <n v="44100"/>
    <n v="500"/>
    <n v="11"/>
    <s v="Directeur des agents de maîtrise"/>
    <n v="42800"/>
    <x v="4"/>
    <n v="3.0373831775700934E-2"/>
  </r>
  <r>
    <s v="HelBa33094"/>
    <s v="HelenBarton33094"/>
    <s v="Helen"/>
    <s v="Barton"/>
    <x v="1"/>
    <d v="1990-08-09T00:00:00"/>
    <x v="6"/>
    <x v="2"/>
    <n v="37900"/>
    <n v="1000"/>
    <n v="1"/>
    <s v="Analyste "/>
    <n v="34600"/>
    <x v="18"/>
    <n v="9.5375722543352595E-2"/>
  </r>
  <r>
    <s v="ChaBa22141"/>
    <s v="CharleneBasso22141"/>
    <s v="Charlene"/>
    <s v="Basso"/>
    <x v="1"/>
    <d v="1960-08-13T00:00:00"/>
    <x v="3"/>
    <x v="1"/>
    <n v="99500"/>
    <n v="11000"/>
    <n v="7"/>
    <s v="Associé filière fonctions transverses"/>
    <n v="91300"/>
    <x v="15"/>
    <n v="8.9813800657174148E-2"/>
  </r>
  <r>
    <s v="HerBa27831"/>
    <s v="HerbertBatchelor27831"/>
    <s v="Herbert"/>
    <s v="Batchelor"/>
    <x v="0"/>
    <d v="1976-03-12T00:00:00"/>
    <x v="1"/>
    <x v="2"/>
    <n v="59500"/>
    <n v="0"/>
    <n v="1"/>
    <s v="Consultant fonctionnel sénior"/>
    <n v="58300"/>
    <x v="10"/>
    <n v="2.0583190394511151E-2"/>
  </r>
  <r>
    <s v="DesBa23821"/>
    <s v="DesireeBates23821"/>
    <s v="Desiree"/>
    <s v="Bates"/>
    <x v="1"/>
    <d v="1965-03-20T00:00:00"/>
    <x v="0"/>
    <x v="2"/>
    <n v="68700"/>
    <n v="2000"/>
    <n v="15"/>
    <s v="Directeur de projet"/>
    <n v="63600"/>
    <x v="32"/>
    <n v="8.0188679245283015E-2"/>
  </r>
  <r>
    <s v="HeaBa32730"/>
    <s v="HeatherBates32730"/>
    <s v="Heather"/>
    <s v="Bates"/>
    <x v="1"/>
    <d v="1989-08-10T00:00:00"/>
    <x v="2"/>
    <x v="0"/>
    <n v="44900"/>
    <n v="1500"/>
    <n v="4"/>
    <s v="Consultant business"/>
    <n v="40000"/>
    <x v="33"/>
    <n v="0.1225"/>
  </r>
  <r>
    <s v="MarBa26815"/>
    <s v="MarionBates26815"/>
    <s v="Marion"/>
    <s v="Bates"/>
    <x v="1"/>
    <d v="1973-05-31T00:00:00"/>
    <x v="5"/>
    <x v="2"/>
    <n v="78300"/>
    <n v="11000"/>
    <n v="12"/>
    <s v="Responsable de Grands comptes"/>
    <n v="72600"/>
    <x v="14"/>
    <n v="7.8512396694214878E-2"/>
  </r>
  <r>
    <s v="RobBa31433"/>
    <s v="RobertBates31433"/>
    <s v="Robert"/>
    <s v="Bates"/>
    <x v="0"/>
    <d v="1986-01-21T00:00:00"/>
    <x v="4"/>
    <x v="2"/>
    <n v="36600"/>
    <n v="1000"/>
    <n v="1"/>
    <s v="Analyste confirmé"/>
    <n v="33600"/>
    <x v="5"/>
    <n v="8.9285714285714288E-2"/>
  </r>
  <r>
    <s v="VivBa31469"/>
    <s v="VivianBates31469"/>
    <s v="Vivian"/>
    <s v="Bates"/>
    <x v="1"/>
    <d v="1986-02-26T00:00:00"/>
    <x v="2"/>
    <x v="0"/>
    <n v="53800"/>
    <n v="1000"/>
    <n v="5"/>
    <s v="Consultant business"/>
    <n v="50400"/>
    <x v="5"/>
    <n v="6.7460317460317457E-2"/>
  </r>
  <r>
    <s v="GeoBa27844"/>
    <s v="GeorgeBattle27844"/>
    <s v="George"/>
    <s v="Battle"/>
    <x v="0"/>
    <d v="1976-03-25T00:00:00"/>
    <x v="0"/>
    <x v="0"/>
    <n v="84200"/>
    <n v="3500"/>
    <n v="2"/>
    <s v="Directeur business"/>
    <n v="79400"/>
    <x v="10"/>
    <n v="6.0453400503778336E-2"/>
  </r>
  <r>
    <s v="IsrBa33453"/>
    <s v="IsraelBaughn33453"/>
    <s v="Israel"/>
    <s v="Baughn"/>
    <x v="0"/>
    <d v="1991-08-03T00:00:00"/>
    <x v="6"/>
    <x v="0"/>
    <n v="40200"/>
    <n v="1000"/>
    <n v="1"/>
    <s v="Consultant business junior"/>
    <n v="36100"/>
    <x v="11"/>
    <n v="0.11357340720221606"/>
  </r>
  <r>
    <s v="NicBa24965"/>
    <s v="NicholasBaxley24965"/>
    <s v="Nicholas"/>
    <s v="Baxley"/>
    <x v="0"/>
    <d v="1968-05-07T00:00:00"/>
    <x v="3"/>
    <x v="0"/>
    <n v="146600"/>
    <n v="2500"/>
    <n v="20"/>
    <s v="Associé filière business"/>
    <n v="137000"/>
    <x v="19"/>
    <n v="7.0072992700729933E-2"/>
  </r>
  <r>
    <s v="DorBa26266"/>
    <s v="DorothyBaxter26266"/>
    <s v="Dorothy"/>
    <s v="Baxter"/>
    <x v="1"/>
    <d v="1971-11-29T00:00:00"/>
    <x v="5"/>
    <x v="2"/>
    <n v="84900"/>
    <n v="3500"/>
    <n v="22"/>
    <s v="Responsable de Grands comptes"/>
    <n v="77200"/>
    <x v="31"/>
    <n v="9.974093264248704E-2"/>
  </r>
  <r>
    <s v="JohBa32653"/>
    <s v="JohnBaxter32653"/>
    <s v="John"/>
    <s v="Baxter"/>
    <x v="0"/>
    <d v="1989-05-25T00:00:00"/>
    <x v="4"/>
    <x v="2"/>
    <n v="41500"/>
    <n v="500"/>
    <n v="4"/>
    <s v="Analyste confirmé"/>
    <n v="39200"/>
    <x v="8"/>
    <n v="5.8673469387755105E-2"/>
  </r>
  <r>
    <s v="JohBa25388"/>
    <s v="JohnBazile25388"/>
    <s v="John"/>
    <s v="Bazile"/>
    <x v="0"/>
    <d v="1969-07-04T00:00:00"/>
    <x v="1"/>
    <x v="0"/>
    <n v="67500"/>
    <n v="1000"/>
    <n v="6"/>
    <s v="Consultant business sénior"/>
    <n v="65500"/>
    <x v="2"/>
    <n v="3.0534351145038167E-2"/>
  </r>
  <r>
    <s v="AngBe24178"/>
    <s v="AngelBeaman24178"/>
    <s v="Angel"/>
    <s v="Beaman"/>
    <x v="1"/>
    <d v="1966-03-12T00:00:00"/>
    <x v="1"/>
    <x v="2"/>
    <n v="54100"/>
    <n v="1000"/>
    <n v="18"/>
    <s v="Consultant fonctionnel sénior"/>
    <n v="52000"/>
    <x v="30"/>
    <n v="4.0384615384615387E-2"/>
  </r>
  <r>
    <s v="FraBe27017"/>
    <s v="FrankBeaman27017"/>
    <s v="Frank"/>
    <s v="Beaman"/>
    <x v="0"/>
    <d v="1973-12-19T00:00:00"/>
    <x v="7"/>
    <x v="2"/>
    <n v="71600"/>
    <n v="2500"/>
    <n v="7"/>
    <s v="Chef de projet"/>
    <n v="65100"/>
    <x v="12"/>
    <n v="9.9846390168970817E-2"/>
  </r>
  <r>
    <s v="CarBe23975"/>
    <s v="CarlBeamon23975"/>
    <s v="Carl"/>
    <s v="Beamon"/>
    <x v="0"/>
    <d v="1965-08-21T00:00:00"/>
    <x v="0"/>
    <x v="1"/>
    <n v="79400"/>
    <n v="6500"/>
    <n v="20"/>
    <s v="Directeur d'agence"/>
    <n v="78600"/>
    <x v="30"/>
    <n v="1.0178117048346057E-2"/>
  </r>
  <r>
    <s v="RicBe27582"/>
    <s v="RicardoBean27582"/>
    <s v="Ricardo"/>
    <s v="Bean"/>
    <x v="0"/>
    <d v="1975-07-07T00:00:00"/>
    <x v="1"/>
    <x v="3"/>
    <n v="48100"/>
    <n v="3500"/>
    <n v="11"/>
    <s v="Consultant technique sénior"/>
    <n v="45800"/>
    <x v="4"/>
    <n v="5.0218340611353711E-2"/>
  </r>
  <r>
    <s v="IrvBe24199"/>
    <s v="IrvingBeard24199"/>
    <s v="Irving"/>
    <s v="Beard"/>
    <x v="0"/>
    <d v="1966-04-02T00:00:00"/>
    <x v="3"/>
    <x v="3"/>
    <n v="89700"/>
    <n v="2500"/>
    <n v="17"/>
    <s v="Associé filière technique"/>
    <n v="83100"/>
    <x v="30"/>
    <n v="7.9422382671480149E-2"/>
  </r>
  <r>
    <s v="RoyBe29506"/>
    <s v="RoyBeard29506"/>
    <s v="Roy"/>
    <s v="Beard"/>
    <x v="0"/>
    <d v="1980-10-12T00:00:00"/>
    <x v="1"/>
    <x v="3"/>
    <n v="46100"/>
    <n v="1500"/>
    <n v="1"/>
    <s v="Consultant technique sénior"/>
    <n v="43900"/>
    <x v="6"/>
    <n v="5.011389521640091E-2"/>
  </r>
  <r>
    <s v="LisBe25221"/>
    <s v="LisaBearden25221"/>
    <s v="Lisa"/>
    <s v="Bearden"/>
    <x v="1"/>
    <d v="1969-01-18T00:00:00"/>
    <x v="0"/>
    <x v="0"/>
    <n v="71500"/>
    <n v="3000"/>
    <n v="22"/>
    <s v="Directeur business"/>
    <n v="62700"/>
    <x v="2"/>
    <n v="0.14035087719298245"/>
  </r>
  <r>
    <s v="AndBe26952"/>
    <s v="AndrewBeasley26952"/>
    <s v="Andrew"/>
    <s v="Beasley"/>
    <x v="0"/>
    <d v="1973-10-15T00:00:00"/>
    <x v="5"/>
    <x v="2"/>
    <n v="71700"/>
    <n v="500"/>
    <n v="1"/>
    <s v="Responsable de Grands comptes"/>
    <n v="66400"/>
    <x v="12"/>
    <n v="7.9819277108433728E-2"/>
  </r>
  <r>
    <s v="MarBe32476"/>
    <s v="MarieBeavers32476"/>
    <s v="Marie"/>
    <s v="Beavers"/>
    <x v="1"/>
    <d v="1988-11-29T00:00:00"/>
    <x v="2"/>
    <x v="2"/>
    <n v="41300"/>
    <n v="500"/>
    <n v="1"/>
    <s v="Consultant fonctionnel junior"/>
    <n v="39000"/>
    <x v="8"/>
    <n v="5.8974358974358973E-2"/>
  </r>
  <r>
    <s v="AarBe27536"/>
    <s v="AaronBeck27536"/>
    <s v="Aaron"/>
    <s v="Beck"/>
    <x v="0"/>
    <d v="1975-05-22T00:00:00"/>
    <x v="7"/>
    <x v="3"/>
    <n v="62500"/>
    <n v="5500"/>
    <n v="6"/>
    <s v="Expert technique"/>
    <n v="60700"/>
    <x v="4"/>
    <n v="2.9654036243822075E-2"/>
  </r>
  <r>
    <s v="LarBe28334"/>
    <s v="LarryBeck28334"/>
    <s v="Larry"/>
    <s v="Beck"/>
    <x v="0"/>
    <d v="1977-07-28T00:00:00"/>
    <x v="5"/>
    <x v="3"/>
    <n v="82300"/>
    <n v="5500"/>
    <n v="9"/>
    <s v="Responsable technique Grands Comptes"/>
    <n v="77600"/>
    <x v="26"/>
    <n v="6.056701030927835E-2"/>
  </r>
  <r>
    <s v="MelBe27766"/>
    <s v="MelvinBeck27766"/>
    <s v="Melvin"/>
    <s v="Beck"/>
    <x v="0"/>
    <d v="1976-01-07T00:00:00"/>
    <x v="1"/>
    <x v="3"/>
    <n v="46600"/>
    <n v="500"/>
    <n v="6"/>
    <s v="Consultant technique sénior"/>
    <n v="44400"/>
    <x v="10"/>
    <n v="4.954954954954955E-2"/>
  </r>
  <r>
    <s v="LerBe31052"/>
    <s v="LeroyBeckman31052"/>
    <s v="Leroy"/>
    <s v="Beckman"/>
    <x v="0"/>
    <d v="1985-01-05T00:00:00"/>
    <x v="1"/>
    <x v="3"/>
    <n v="45800"/>
    <n v="4000"/>
    <n v="7"/>
    <s v="Consultant technique sénior"/>
    <n v="44500"/>
    <x v="27"/>
    <n v="2.9213483146067417E-2"/>
  </r>
  <r>
    <s v="MarBe27254"/>
    <s v="MartinBeers27254"/>
    <s v="Martin"/>
    <s v="Beers"/>
    <x v="0"/>
    <d v="1974-08-13T00:00:00"/>
    <x v="1"/>
    <x v="3"/>
    <n v="52000"/>
    <n v="3000"/>
    <n v="8"/>
    <s v="Consultant technique sénior"/>
    <n v="48300"/>
    <x v="4"/>
    <n v="7.6604554865424432E-2"/>
  </r>
  <r>
    <s v="MelBe23430"/>
    <s v="MelissaBeiler23430"/>
    <s v="Melissa"/>
    <s v="Beiler"/>
    <x v="1"/>
    <d v="1964-02-23T00:00:00"/>
    <x v="0"/>
    <x v="3"/>
    <n v="45200"/>
    <n v="5500"/>
    <n v="9"/>
    <s v="Directeur technique"/>
    <n v="41600"/>
    <x v="7"/>
    <n v="8.6538461538461536E-2"/>
  </r>
  <r>
    <s v="RicBe34020"/>
    <s v="RichardBelknap34020"/>
    <s v="Richard"/>
    <s v="Belknap"/>
    <x v="0"/>
    <d v="1993-02-20T00:00:00"/>
    <x v="6"/>
    <x v="3"/>
    <n v="32400"/>
    <n v="1000"/>
    <n v="1"/>
    <s v="Développeur"/>
    <n v="29300"/>
    <x v="13"/>
    <n v="0.10580204778156997"/>
  </r>
  <r>
    <s v="AliBe34134"/>
    <s v="AliciaBell34134"/>
    <s v="Alicia"/>
    <s v="Bell"/>
    <x v="1"/>
    <d v="1993-06-14T00:00:00"/>
    <x v="8"/>
    <x v="3"/>
    <n v="29600"/>
    <n v="500"/>
    <n v="0"/>
    <s v="Développeur junior"/>
    <s v="nouvel arrivant"/>
    <x v="13"/>
    <n v="0"/>
  </r>
  <r>
    <s v="CanBe25416"/>
    <s v="CandiceBell25416"/>
    <s v="Candice"/>
    <s v="Bell"/>
    <x v="1"/>
    <d v="1969-08-01T00:00:00"/>
    <x v="0"/>
    <x v="2"/>
    <n v="57100"/>
    <n v="3000"/>
    <n v="6"/>
    <s v="Directeur de projet"/>
    <n v="55500"/>
    <x v="9"/>
    <n v="2.8828828828828829E-2"/>
  </r>
  <r>
    <s v="CarBe25023"/>
    <s v="CarolynBell25023"/>
    <s v="Carolyn"/>
    <s v="Bell"/>
    <x v="1"/>
    <d v="1968-07-04T00:00:00"/>
    <x v="1"/>
    <x v="3"/>
    <n v="50300"/>
    <n v="1000"/>
    <n v="19"/>
    <s v="Consultant technique sénior"/>
    <n v="47000"/>
    <x v="19"/>
    <n v="7.0212765957446813E-2"/>
  </r>
  <r>
    <s v="DomBe31812"/>
    <s v="DominickBell31812"/>
    <s v="Dominick"/>
    <s v="Bell"/>
    <x v="0"/>
    <d v="1987-02-04T00:00:00"/>
    <x v="6"/>
    <x v="2"/>
    <n v="38900"/>
    <n v="500"/>
    <n v="2"/>
    <s v="Analyste "/>
    <n v="34700"/>
    <x v="21"/>
    <n v="0.12103746397694524"/>
  </r>
  <r>
    <s v="GenBe24052"/>
    <s v="GenevieveBell24052"/>
    <s v="Genevieve"/>
    <s v="Bell"/>
    <x v="1"/>
    <d v="1965-11-06T00:00:00"/>
    <x v="0"/>
    <x v="3"/>
    <n v="47800"/>
    <n v="7500"/>
    <n v="24"/>
    <s v="Directeur technique"/>
    <n v="44000"/>
    <x v="30"/>
    <n v="8.6363636363636365E-2"/>
  </r>
  <r>
    <s v="JefBe24023"/>
    <s v="JefferyBell24023"/>
    <s v="Jeffery"/>
    <s v="Bell"/>
    <x v="0"/>
    <d v="1965-10-08T00:00:00"/>
    <x v="1"/>
    <x v="2"/>
    <n v="61300"/>
    <n v="0"/>
    <n v="1"/>
    <s v="Consultant fonctionnel sénior"/>
    <n v="56800"/>
    <x v="30"/>
    <n v="7.9225352112676062E-2"/>
  </r>
  <r>
    <s v="JudBe34150"/>
    <s v="JudithBell34150"/>
    <s v="Judith"/>
    <s v="Bell"/>
    <x v="1"/>
    <d v="1993-06-30T00:00:00"/>
    <x v="11"/>
    <x v="3"/>
    <n v="28700"/>
    <n v="0"/>
    <n v="1"/>
    <s v="Développeur novice"/>
    <n v="25900"/>
    <x v="13"/>
    <n v="0.10810810810810811"/>
  </r>
  <r>
    <s v="MarBe32380"/>
    <s v="MarianneBell32380"/>
    <s v="Marianne"/>
    <s v="Bell"/>
    <x v="1"/>
    <d v="1988-08-25T00:00:00"/>
    <x v="10"/>
    <x v="2"/>
    <n v="56400"/>
    <n v="1000"/>
    <n v="3"/>
    <s v="Consultant fonctionnel"/>
    <n v="52800"/>
    <x v="8"/>
    <n v="6.8181818181818177E-2"/>
  </r>
  <r>
    <s v="NorBe33952"/>
    <s v="NormanBell33952"/>
    <s v="Norman"/>
    <s v="Bell"/>
    <x v="0"/>
    <d v="1992-12-14T00:00:00"/>
    <x v="2"/>
    <x v="1"/>
    <n v="36200"/>
    <n v="2000"/>
    <n v="0"/>
    <s v="Assistant agent de maîtrise"/>
    <s v="nouvel arrivant"/>
    <x v="13"/>
    <n v="0"/>
  </r>
  <r>
    <s v="RicBe22327"/>
    <s v="RichardBell22327"/>
    <s v="Richard"/>
    <s v="Bell"/>
    <x v="0"/>
    <d v="1961-02-15T00:00:00"/>
    <x v="9"/>
    <x v="1"/>
    <n v="190200"/>
    <n v="12500"/>
    <n v="0"/>
    <s v="Chef filière fonctions transverses"/>
    <s v="nouvel arrivant"/>
    <x v="15"/>
    <n v="0"/>
  </r>
  <r>
    <s v="JamBe34095"/>
    <s v="JamesBellows34095"/>
    <s v="James"/>
    <s v="Bellows"/>
    <x v="0"/>
    <d v="1993-05-06T00:00:00"/>
    <x v="2"/>
    <x v="2"/>
    <n v="46300"/>
    <n v="1500"/>
    <n v="0"/>
    <s v="Consultant fonctionnel junior"/>
    <s v="nouvel arrivant"/>
    <x v="13"/>
    <n v="0"/>
  </r>
  <r>
    <s v="MarBe34081"/>
    <s v="MarcusBelt34081"/>
    <s v="Marcus"/>
    <s v="Belt"/>
    <x v="0"/>
    <d v="1993-04-22T00:00:00"/>
    <x v="11"/>
    <x v="3"/>
    <n v="29800"/>
    <n v="0"/>
    <n v="1"/>
    <s v="Développeur novice"/>
    <n v="26900"/>
    <x v="13"/>
    <n v="0.10780669144981413"/>
  </r>
  <r>
    <s v="GreBe32029"/>
    <s v="GregoryBeltran32029"/>
    <s v="Gregory"/>
    <s v="Beltran"/>
    <x v="0"/>
    <d v="1987-09-09T00:00:00"/>
    <x v="2"/>
    <x v="0"/>
    <n v="46400"/>
    <n v="1500"/>
    <n v="5"/>
    <s v="Consultant business"/>
    <n v="45400"/>
    <x v="28"/>
    <n v="2.2026431718061675E-2"/>
  </r>
  <r>
    <s v="SimBe24039"/>
    <s v="SimonBender24039"/>
    <s v="Simon"/>
    <s v="Bender"/>
    <x v="0"/>
    <d v="1965-10-24T00:00:00"/>
    <x v="1"/>
    <x v="3"/>
    <n v="47700"/>
    <n v="1500"/>
    <n v="16"/>
    <s v="Consultant technique sénior"/>
    <n v="45300"/>
    <x v="30"/>
    <n v="5.2980132450331126E-2"/>
  </r>
  <r>
    <s v="JohBe31125"/>
    <s v="JohnBenedict31125"/>
    <s v="John"/>
    <s v="Benedict"/>
    <x v="0"/>
    <d v="1985-03-19T00:00:00"/>
    <x v="0"/>
    <x v="3"/>
    <n v="58300"/>
    <n v="7500"/>
    <n v="9"/>
    <s v="Directeur technique"/>
    <n v="54600"/>
    <x v="27"/>
    <n v="6.7765567765567761E-2"/>
  </r>
  <r>
    <s v="HenBe33164"/>
    <s v="HenryBenfield33164"/>
    <s v="Henry"/>
    <s v="Benfield"/>
    <x v="0"/>
    <d v="1990-10-18T00:00:00"/>
    <x v="11"/>
    <x v="1"/>
    <n v="27700"/>
    <n v="0"/>
    <n v="1"/>
    <s v="Agent"/>
    <n v="24900"/>
    <x v="18"/>
    <n v="0.11244979919678715"/>
  </r>
  <r>
    <s v="RalBe31843"/>
    <s v="RalphBenitez31843"/>
    <s v="Ralph"/>
    <s v="Benitez"/>
    <x v="0"/>
    <d v="1987-03-07T00:00:00"/>
    <x v="2"/>
    <x v="0"/>
    <n v="51400"/>
    <n v="1500"/>
    <n v="3"/>
    <s v="Consultant business"/>
    <n v="47300"/>
    <x v="21"/>
    <n v="8.6680761099365747E-2"/>
  </r>
  <r>
    <s v="ChrBe30793"/>
    <s v="ChristopherBennett30793"/>
    <s v="Christopher"/>
    <s v="Bennett"/>
    <x v="0"/>
    <d v="1984-04-21T00:00:00"/>
    <x v="7"/>
    <x v="3"/>
    <n v="62900"/>
    <n v="2500"/>
    <n v="1"/>
    <s v="Expert technique"/>
    <n v="57100"/>
    <x v="0"/>
    <n v="0.10157618213660245"/>
  </r>
  <r>
    <s v="EstBe32001"/>
    <s v="EstherBennett32001"/>
    <s v="Esther"/>
    <s v="Bennett"/>
    <x v="1"/>
    <d v="1987-08-12T00:00:00"/>
    <x v="4"/>
    <x v="2"/>
    <n v="44200"/>
    <n v="1500"/>
    <n v="2"/>
    <s v="Analyste confirmé"/>
    <n v="41800"/>
    <x v="28"/>
    <n v="5.7416267942583733E-2"/>
  </r>
  <r>
    <s v="HarBe32153"/>
    <s v="HaroldBennett32153"/>
    <s v="Harold"/>
    <s v="Bennett"/>
    <x v="0"/>
    <d v="1988-01-11T00:00:00"/>
    <x v="4"/>
    <x v="0"/>
    <n v="42800"/>
    <n v="500"/>
    <n v="4"/>
    <s v="Consultant business junior"/>
    <n v="40500"/>
    <x v="28"/>
    <n v="5.6790123456790124E-2"/>
  </r>
  <r>
    <s v="JuaBe25233"/>
    <s v="JuanitaBennett25233"/>
    <s v="Juanita"/>
    <s v="Bennett"/>
    <x v="1"/>
    <d v="1969-01-30T00:00:00"/>
    <x v="7"/>
    <x v="0"/>
    <n v="75100"/>
    <n v="1000"/>
    <n v="22"/>
    <s v="Responsable de consultant"/>
    <n v="69500"/>
    <x v="2"/>
    <n v="8.0575539568345317E-2"/>
  </r>
  <r>
    <s v="KatBe25445"/>
    <s v="KatrinaBennett25445"/>
    <s v="Katrina"/>
    <s v="Bennett"/>
    <x v="1"/>
    <d v="1969-08-30T00:00:00"/>
    <x v="1"/>
    <x v="1"/>
    <n v="33900"/>
    <n v="3000"/>
    <n v="1"/>
    <s v="Directeur des agents de maîtrise"/>
    <n v="33300"/>
    <x v="9"/>
    <n v="1.8018018018018018E-2"/>
  </r>
  <r>
    <s v="RicBe33056"/>
    <s v="RichardBennett33056"/>
    <s v="Richard"/>
    <s v="Bennett"/>
    <x v="0"/>
    <d v="1990-07-02T00:00:00"/>
    <x v="8"/>
    <x v="0"/>
    <n v="40000"/>
    <n v="0"/>
    <n v="1"/>
    <s v="Consultant business junior"/>
    <n v="36400"/>
    <x v="33"/>
    <n v="9.8901098901098897E-2"/>
  </r>
  <r>
    <s v="MarBe31897"/>
    <s v="MarionBerge31897"/>
    <s v="Marion"/>
    <s v="Berge"/>
    <x v="1"/>
    <d v="1987-04-30T00:00:00"/>
    <x v="4"/>
    <x v="0"/>
    <n v="45400"/>
    <n v="0"/>
    <n v="1"/>
    <s v="Consultant business junior"/>
    <n v="42800"/>
    <x v="21"/>
    <n v="6.0747663551401869E-2"/>
  </r>
  <r>
    <s v="JayBe29339"/>
    <s v="JayBermudez29339"/>
    <s v="Jay"/>
    <s v="Bermudez"/>
    <x v="0"/>
    <d v="1980-04-28T00:00:00"/>
    <x v="0"/>
    <x v="2"/>
    <n v="67900"/>
    <n v="1500"/>
    <n v="10"/>
    <s v="Directeur de projet"/>
    <n v="61700"/>
    <x v="17"/>
    <n v="0.10048622366288493"/>
  </r>
  <r>
    <s v="DavBe29818"/>
    <s v="DavidBerry29818"/>
    <s v="David"/>
    <s v="Berry"/>
    <x v="0"/>
    <d v="1981-08-20T00:00:00"/>
    <x v="5"/>
    <x v="2"/>
    <n v="75900"/>
    <n v="2000"/>
    <n v="7"/>
    <s v="Responsable de Grands comptes"/>
    <n v="73000"/>
    <x v="25"/>
    <n v="3.9726027397260277E-2"/>
  </r>
  <r>
    <s v="MarBe33737"/>
    <s v="MaryBerry33737"/>
    <s v="Mary"/>
    <s v="Berry"/>
    <x v="1"/>
    <d v="1992-05-13T00:00:00"/>
    <x v="2"/>
    <x v="3"/>
    <n v="41800"/>
    <n v="500"/>
    <n v="0"/>
    <s v="Consultant technique junior"/>
    <s v="nouvel arrivant"/>
    <x v="11"/>
    <n v="0"/>
  </r>
  <r>
    <s v="MatBe28767"/>
    <s v="MatthewBerry28767"/>
    <s v="Matthew"/>
    <s v="Berry"/>
    <x v="0"/>
    <d v="1978-10-04T00:00:00"/>
    <x v="7"/>
    <x v="0"/>
    <n v="73200"/>
    <n v="0"/>
    <n v="9"/>
    <s v="Responsable de consultant"/>
    <n v="69100"/>
    <x v="3"/>
    <n v="5.9334298118668596E-2"/>
  </r>
  <r>
    <s v="MaxBe31431"/>
    <s v="MaxwellBerry31431"/>
    <s v="Maxwell"/>
    <s v="Berry"/>
    <x v="0"/>
    <d v="1986-01-19T00:00:00"/>
    <x v="2"/>
    <x v="2"/>
    <n v="50800"/>
    <n v="500"/>
    <n v="0"/>
    <s v="Consultant fonctionnel junior"/>
    <s v="nouvel arrivant"/>
    <x v="5"/>
    <n v="0"/>
  </r>
  <r>
    <s v="PetBe32402"/>
    <s v="PeterBerry32402"/>
    <s v="Peter"/>
    <s v="Berry"/>
    <x v="0"/>
    <d v="1988-09-16T00:00:00"/>
    <x v="4"/>
    <x v="2"/>
    <n v="36000"/>
    <n v="1500"/>
    <n v="0"/>
    <s v="Analyste confirmé"/>
    <s v="nouvel arrivant"/>
    <x v="8"/>
    <n v="0"/>
  </r>
  <r>
    <s v="ShaBe30876"/>
    <s v="ShawnBerry30876"/>
    <s v="Shawn"/>
    <s v="Berry"/>
    <x v="0"/>
    <d v="1984-07-13T00:00:00"/>
    <x v="0"/>
    <x v="2"/>
    <n v="62500"/>
    <n v="5000"/>
    <n v="8"/>
    <s v="Directeur de projet"/>
    <n v="56300"/>
    <x v="0"/>
    <n v="0.11012433392539965"/>
  </r>
  <r>
    <s v="JosBe26323"/>
    <s v="JosephBess26323"/>
    <s v="Joseph"/>
    <s v="Bess"/>
    <x v="0"/>
    <d v="1972-01-25T00:00:00"/>
    <x v="5"/>
    <x v="3"/>
    <n v="77200"/>
    <n v="3000"/>
    <n v="20"/>
    <s v="Responsable technique Grands Comptes"/>
    <n v="76400"/>
    <x v="31"/>
    <n v="1.0471204188481676E-2"/>
  </r>
  <r>
    <s v="VioBe28342"/>
    <s v="VioletBest28342"/>
    <s v="Violet"/>
    <s v="Best"/>
    <x v="1"/>
    <d v="1977-08-05T00:00:00"/>
    <x v="1"/>
    <x v="2"/>
    <n v="55900"/>
    <n v="2000"/>
    <n v="8"/>
    <s v="Consultant fonctionnel sénior"/>
    <n v="50300"/>
    <x v="26"/>
    <n v="0.11133200795228629"/>
  </r>
  <r>
    <s v="ZanBe30743"/>
    <s v="ZaneBethea30743"/>
    <s v="Zane"/>
    <s v="Bethea"/>
    <x v="0"/>
    <d v="1984-03-02T00:00:00"/>
    <x v="7"/>
    <x v="3"/>
    <n v="55400"/>
    <n v="1000"/>
    <n v="8"/>
    <s v="Expert technique"/>
    <n v="53300"/>
    <x v="0"/>
    <n v="3.9399624765478425E-2"/>
  </r>
  <r>
    <s v="MarBe32561"/>
    <s v="MaryBevins32561"/>
    <s v="Mary"/>
    <s v="Bevins"/>
    <x v="1"/>
    <d v="1989-02-22T00:00:00"/>
    <x v="2"/>
    <x v="3"/>
    <n v="37800"/>
    <n v="0"/>
    <n v="0"/>
    <s v="Consultant technique junior"/>
    <s v="nouvel arrivant"/>
    <x v="8"/>
    <n v="0"/>
  </r>
  <r>
    <s v="VicBe24958"/>
    <s v="VictoriaBevins24958"/>
    <s v="Victoria"/>
    <s v="Bevins"/>
    <x v="1"/>
    <d v="1968-04-30T00:00:00"/>
    <x v="7"/>
    <x v="2"/>
    <n v="60300"/>
    <n v="3000"/>
    <n v="3"/>
    <s v="Chef de projet"/>
    <n v="55300"/>
    <x v="19"/>
    <n v="9.0415913200723327E-2"/>
  </r>
  <r>
    <s v="MigBi28936"/>
    <s v="MiguelBiggs28936"/>
    <s v="Miguel"/>
    <s v="Biggs"/>
    <x v="0"/>
    <d v="1979-03-22T00:00:00"/>
    <x v="1"/>
    <x v="3"/>
    <n v="49500"/>
    <n v="2000"/>
    <n v="9"/>
    <s v="Consultant technique sénior"/>
    <n v="46200"/>
    <x v="3"/>
    <n v="7.1428571428571425E-2"/>
  </r>
  <r>
    <s v="MorBi26349"/>
    <s v="MorrisBillings26349"/>
    <s v="Morris"/>
    <s v="Billings"/>
    <x v="0"/>
    <d v="1972-02-20T00:00:00"/>
    <x v="1"/>
    <x v="2"/>
    <n v="61300"/>
    <n v="1500"/>
    <n v="22"/>
    <s v="Consultant fonctionnel sénior"/>
    <n v="54600"/>
    <x v="31"/>
    <n v="0.1227106227106227"/>
  </r>
  <r>
    <s v="ChrBi33877"/>
    <s v="ChristinaBills33877"/>
    <s v="Christina"/>
    <s v="Bills"/>
    <x v="1"/>
    <d v="1992-09-30T00:00:00"/>
    <x v="8"/>
    <x v="3"/>
    <n v="29800"/>
    <n v="0"/>
    <n v="1"/>
    <s v="Développeur junior"/>
    <n v="27300"/>
    <x v="13"/>
    <n v="9.1575091575091569E-2"/>
  </r>
  <r>
    <s v="JosBi23463"/>
    <s v="JoseBills23463"/>
    <s v="Jose"/>
    <s v="Bills"/>
    <x v="0"/>
    <d v="1964-03-27T00:00:00"/>
    <x v="0"/>
    <x v="0"/>
    <n v="107200"/>
    <n v="7000"/>
    <n v="10"/>
    <s v="Directeur business"/>
    <n v="101100"/>
    <x v="7"/>
    <n v="6.0336300692383778E-2"/>
  </r>
  <r>
    <s v="BilBi33487"/>
    <s v="BillyBirt33487"/>
    <s v="Billy"/>
    <s v="Birt"/>
    <x v="0"/>
    <d v="1991-09-06T00:00:00"/>
    <x v="8"/>
    <x v="3"/>
    <n v="30900"/>
    <n v="500"/>
    <n v="1"/>
    <s v="Développeur junior"/>
    <n v="29100"/>
    <x v="11"/>
    <n v="6.1855670103092786E-2"/>
  </r>
  <r>
    <s v="BetBi30684"/>
    <s v="BettyBishop30684"/>
    <s v="Betty"/>
    <s v="Bishop"/>
    <x v="1"/>
    <d v="1984-01-03T00:00:00"/>
    <x v="1"/>
    <x v="1"/>
    <n v="42400"/>
    <n v="2500"/>
    <n v="2"/>
    <s v="Directeur des agents de maîtrise"/>
    <n v="40000"/>
    <x v="0"/>
    <n v="0.06"/>
  </r>
  <r>
    <s v="ChaBi26621"/>
    <s v="CharlesBishop26621"/>
    <s v="Charles"/>
    <s v="Bishop"/>
    <x v="0"/>
    <d v="1972-11-18T00:00:00"/>
    <x v="1"/>
    <x v="3"/>
    <n v="57400"/>
    <n v="3500"/>
    <n v="3"/>
    <s v="Consultant technique sénior"/>
    <n v="56000"/>
    <x v="14"/>
    <n v="2.5000000000000001E-2"/>
  </r>
  <r>
    <s v="ChrBi25170"/>
    <s v="ChrisBishop25170"/>
    <s v="Chris"/>
    <s v="Bishop"/>
    <x v="0"/>
    <d v="1968-11-28T00:00:00"/>
    <x v="0"/>
    <x v="0"/>
    <n v="100900"/>
    <n v="2500"/>
    <n v="17"/>
    <s v="Directeur business"/>
    <n v="94300"/>
    <x v="2"/>
    <n v="6.9989395546129374E-2"/>
  </r>
  <r>
    <s v="FraBi33142"/>
    <s v="FranciscoBishop33142"/>
    <s v="Francisco"/>
    <s v="Bishop"/>
    <x v="0"/>
    <d v="1990-09-26T00:00:00"/>
    <x v="4"/>
    <x v="3"/>
    <n v="34900"/>
    <n v="500"/>
    <n v="1"/>
    <s v="Développeur confirmé"/>
    <n v="34400"/>
    <x v="18"/>
    <n v="1.4534883720930232E-2"/>
  </r>
  <r>
    <s v="JamBi33034"/>
    <s v="JamesBishop33034"/>
    <s v="James"/>
    <s v="Bishop"/>
    <x v="0"/>
    <d v="1990-06-10T00:00:00"/>
    <x v="8"/>
    <x v="0"/>
    <n v="40600"/>
    <n v="500"/>
    <n v="0"/>
    <s v="Consultant business junior"/>
    <s v="nouvel arrivant"/>
    <x v="33"/>
    <n v="0"/>
  </r>
  <r>
    <s v="MarBi29583"/>
    <s v="MarjorieBishop29583"/>
    <s v="Marjorie"/>
    <s v="Bishop"/>
    <x v="1"/>
    <d v="1980-12-28T00:00:00"/>
    <x v="1"/>
    <x v="2"/>
    <n v="59600"/>
    <n v="3000"/>
    <n v="12"/>
    <s v="Consultant fonctionnel sénior"/>
    <n v="56800"/>
    <x v="6"/>
    <n v="4.9295774647887321E-2"/>
  </r>
  <r>
    <s v="NorBi29339"/>
    <s v="NormaBittner29339"/>
    <s v="Norma"/>
    <s v="Bittner"/>
    <x v="1"/>
    <d v="1980-04-28T00:00:00"/>
    <x v="5"/>
    <x v="2"/>
    <n v="89800"/>
    <n v="500"/>
    <n v="13"/>
    <s v="Responsable de Grands comptes"/>
    <n v="80900"/>
    <x v="17"/>
    <n v="0.1100123609394314"/>
  </r>
  <r>
    <s v="AdrBl27847"/>
    <s v="AdrianBlack27847"/>
    <s v="Adrian"/>
    <s v="Black"/>
    <x v="0"/>
    <d v="1976-03-28T00:00:00"/>
    <x v="1"/>
    <x v="2"/>
    <n v="46400"/>
    <n v="0"/>
    <n v="2"/>
    <s v="Consultant fonctionnel sénior"/>
    <n v="43700"/>
    <x v="10"/>
    <n v="6.1784897025171627E-2"/>
  </r>
  <r>
    <s v="JanBl28450"/>
    <s v="JaneBlack28450"/>
    <s v="Jane"/>
    <s v="Black"/>
    <x v="1"/>
    <d v="1977-11-21T00:00:00"/>
    <x v="0"/>
    <x v="1"/>
    <n v="90000"/>
    <n v="5500"/>
    <n v="14"/>
    <s v="Directeur d'agence"/>
    <n v="86500"/>
    <x v="26"/>
    <n v="4.046242774566474E-2"/>
  </r>
  <r>
    <s v="PetBl26570"/>
    <s v="PeterBlackwell26570"/>
    <s v="Peter"/>
    <s v="Blackwell"/>
    <x v="0"/>
    <d v="1972-09-28T00:00:00"/>
    <x v="7"/>
    <x v="3"/>
    <n v="49300"/>
    <n v="2000"/>
    <n v="20"/>
    <s v="Expert technique"/>
    <n v="46200"/>
    <x v="14"/>
    <n v="6.7099567099567103E-2"/>
  </r>
  <r>
    <s v="JuaBl30423"/>
    <s v="JuanBlake30423"/>
    <s v="Juan"/>
    <s v="Blake"/>
    <x v="0"/>
    <d v="1983-04-17T00:00:00"/>
    <x v="5"/>
    <x v="0"/>
    <n v="101900"/>
    <n v="1000"/>
    <n v="8"/>
    <s v="Responsable secteur business"/>
    <n v="92600"/>
    <x v="16"/>
    <n v="0.10043196544276457"/>
  </r>
  <r>
    <s v="MicBl28699"/>
    <s v="MichaelBlakeney28699"/>
    <s v="Michael"/>
    <s v="Blakeney"/>
    <x v="0"/>
    <d v="1978-07-28T00:00:00"/>
    <x v="0"/>
    <x v="3"/>
    <n v="48000"/>
    <n v="2000"/>
    <n v="13"/>
    <s v="Directeur technique"/>
    <n v="47500"/>
    <x v="3"/>
    <n v="1.0526315789473684E-2"/>
  </r>
  <r>
    <s v="LouBl26833"/>
    <s v="LouisBlanchard26833"/>
    <s v="Louis"/>
    <s v="Blanchard"/>
    <x v="0"/>
    <d v="1973-06-18T00:00:00"/>
    <x v="7"/>
    <x v="2"/>
    <n v="66100"/>
    <n v="3000"/>
    <n v="7"/>
    <s v="Chef de projet"/>
    <n v="64800"/>
    <x v="14"/>
    <n v="2.0061728395061727E-2"/>
  </r>
  <r>
    <s v="BruBl32392"/>
    <s v="BruceBland32392"/>
    <s v="Bruce"/>
    <s v="Bland"/>
    <x v="0"/>
    <d v="1988-09-06T00:00:00"/>
    <x v="2"/>
    <x v="3"/>
    <n v="35200"/>
    <n v="500"/>
    <n v="5"/>
    <s v="Consultant technique junior"/>
    <n v="32900"/>
    <x v="8"/>
    <n v="6.9908814589665649E-2"/>
  </r>
  <r>
    <s v="JamBl29587"/>
    <s v="JamesBlank29587"/>
    <s v="James"/>
    <s v="Blank"/>
    <x v="0"/>
    <d v="1981-01-01T00:00:00"/>
    <x v="1"/>
    <x v="2"/>
    <n v="56900"/>
    <n v="3500"/>
    <n v="10"/>
    <s v="Consultant fonctionnel sénior"/>
    <n v="54700"/>
    <x v="6"/>
    <n v="4.0219378427787937E-2"/>
  </r>
  <r>
    <s v="KurBl23586"/>
    <s v="KurtBlanks23586"/>
    <s v="Kurt"/>
    <s v="Blanks"/>
    <x v="0"/>
    <d v="1964-07-28T00:00:00"/>
    <x v="5"/>
    <x v="3"/>
    <n v="74900"/>
    <n v="9000"/>
    <n v="5"/>
    <s v="Responsable technique Grands Comptes"/>
    <n v="69000"/>
    <x v="32"/>
    <n v="8.5507246376811591E-2"/>
  </r>
  <r>
    <s v="JamBl31566"/>
    <s v="JamesBlazek31566"/>
    <s v="James"/>
    <s v="Blazek"/>
    <x v="0"/>
    <d v="1986-06-03T00:00:00"/>
    <x v="6"/>
    <x v="1"/>
    <n v="31900"/>
    <n v="500"/>
    <n v="0"/>
    <s v="Agent opérationnel"/>
    <s v="nouvel arrivant"/>
    <x v="5"/>
    <n v="0"/>
  </r>
  <r>
    <s v="GarBl24684"/>
    <s v="GaryBlevins24684"/>
    <s v="Gary"/>
    <s v="Blevins"/>
    <x v="0"/>
    <d v="1967-07-31T00:00:00"/>
    <x v="0"/>
    <x v="3"/>
    <n v="50600"/>
    <n v="4500"/>
    <n v="7"/>
    <s v="Directeur technique"/>
    <n v="45800"/>
    <x v="19"/>
    <n v="0.10480349344978165"/>
  </r>
  <r>
    <s v="MarBl29944"/>
    <s v="MarthaBlevins29944"/>
    <s v="Martha"/>
    <s v="Blevins"/>
    <x v="1"/>
    <d v="1981-12-24T00:00:00"/>
    <x v="0"/>
    <x v="3"/>
    <n v="51000"/>
    <n v="7500"/>
    <n v="12"/>
    <s v="Directeur technique"/>
    <n v="48600"/>
    <x v="25"/>
    <n v="4.9382716049382713E-2"/>
  </r>
  <r>
    <s v="MilBl33971"/>
    <s v="MildredBlock33971"/>
    <s v="Mildred"/>
    <s v="Block"/>
    <x v="1"/>
    <d v="1993-01-02T00:00:00"/>
    <x v="8"/>
    <x v="3"/>
    <n v="34400"/>
    <n v="0"/>
    <n v="0"/>
    <s v="Développeur junior"/>
    <s v="nouvel arrivant"/>
    <x v="13"/>
    <n v="0"/>
  </r>
  <r>
    <s v="SheBl25787"/>
    <s v="SheriBloomberg25787"/>
    <s v="Sheri"/>
    <s v="Bloomberg"/>
    <x v="1"/>
    <d v="1970-08-07T00:00:00"/>
    <x v="3"/>
    <x v="2"/>
    <n v="95300"/>
    <n v="4500"/>
    <n v="13"/>
    <s v="Associé filière fonctionnelle"/>
    <n v="89100"/>
    <x v="1"/>
    <n v="6.9584736251402921E-2"/>
  </r>
  <r>
    <s v="MelBo33621"/>
    <s v="MelvinBoatright33621"/>
    <s v="Melvin"/>
    <s v="Boatright"/>
    <x v="0"/>
    <d v="1992-01-18T00:00:00"/>
    <x v="8"/>
    <x v="2"/>
    <n v="35300"/>
    <n v="0"/>
    <n v="1"/>
    <s v="Analyste junior"/>
    <n v="34900"/>
    <x v="11"/>
    <n v="1.1461318051575931E-2"/>
  </r>
  <r>
    <s v="MosBo32731"/>
    <s v="MosesBoddie32731"/>
    <s v="Moses"/>
    <s v="Boddie"/>
    <x v="0"/>
    <d v="1989-08-11T00:00:00"/>
    <x v="2"/>
    <x v="3"/>
    <n v="36300"/>
    <n v="2000"/>
    <n v="0"/>
    <s v="Consultant technique junior"/>
    <s v="nouvel arrivant"/>
    <x v="33"/>
    <n v="0"/>
  </r>
  <r>
    <s v="VirBo28851"/>
    <s v="VirginiaBodily28851"/>
    <s v="Virginia"/>
    <s v="Bodily"/>
    <x v="1"/>
    <d v="1978-12-27T00:00:00"/>
    <x v="5"/>
    <x v="0"/>
    <n v="100400"/>
    <n v="2000"/>
    <n v="2"/>
    <s v="Responsable secteur business"/>
    <n v="93800"/>
    <x v="3"/>
    <n v="7.0362473347547971E-2"/>
  </r>
  <r>
    <s v="MarBo30347"/>
    <s v="MaryBoggs30347"/>
    <s v="Mary"/>
    <s v="Boggs"/>
    <x v="1"/>
    <d v="1983-01-31T00:00:00"/>
    <x v="7"/>
    <x v="1"/>
    <n v="57300"/>
    <n v="4000"/>
    <n v="1"/>
    <s v="Responsable d'entité"/>
    <n v="53100"/>
    <x v="16"/>
    <n v="7.909604519774012E-2"/>
  </r>
  <r>
    <s v="MicBo28807"/>
    <s v="MichaelBolden28807"/>
    <s v="Michael"/>
    <s v="Bolden"/>
    <x v="0"/>
    <d v="1978-11-13T00:00:00"/>
    <x v="0"/>
    <x v="3"/>
    <n v="62200"/>
    <n v="2000"/>
    <n v="10"/>
    <s v="Directeur technique"/>
    <n v="58700"/>
    <x v="3"/>
    <n v="5.9625212947189095E-2"/>
  </r>
  <r>
    <s v="YvoBo25967"/>
    <s v="YvonneBolin25967"/>
    <s v="Yvonne"/>
    <s v="Bolin"/>
    <x v="1"/>
    <d v="1971-02-03T00:00:00"/>
    <x v="5"/>
    <x v="3"/>
    <n v="73800"/>
    <n v="500"/>
    <n v="15"/>
    <s v="Responsable technique Grands Comptes"/>
    <n v="70800"/>
    <x v="1"/>
    <n v="4.2372881355932202E-2"/>
  </r>
  <r>
    <s v="SteBo33126"/>
    <s v="StephanieBolling33126"/>
    <s v="Stephanie"/>
    <s v="Bolling"/>
    <x v="1"/>
    <d v="1990-09-10T00:00:00"/>
    <x v="11"/>
    <x v="3"/>
    <n v="29200"/>
    <n v="0"/>
    <n v="1"/>
    <s v="Développeur novice"/>
    <n v="27000"/>
    <x v="18"/>
    <n v="8.1481481481481488E-2"/>
  </r>
  <r>
    <s v="KieBo24071"/>
    <s v="KiethBollinger24071"/>
    <s v="Kieth"/>
    <s v="Bollinger"/>
    <x v="0"/>
    <d v="1965-11-25T00:00:00"/>
    <x v="0"/>
    <x v="3"/>
    <n v="53600"/>
    <n v="5000"/>
    <n v="23"/>
    <s v="Directeur technique"/>
    <n v="50300"/>
    <x v="30"/>
    <n v="6.560636182902585E-2"/>
  </r>
  <r>
    <s v="JerBo23705"/>
    <s v="JerryBolton23705"/>
    <s v="Jerry"/>
    <s v="Bolton"/>
    <x v="0"/>
    <d v="1964-11-24T00:00:00"/>
    <x v="0"/>
    <x v="2"/>
    <n v="67500"/>
    <n v="6000"/>
    <n v="10"/>
    <s v="Directeur de projet"/>
    <n v="67100"/>
    <x v="32"/>
    <n v="5.9612518628912071E-3"/>
  </r>
  <r>
    <s v="ChrBo26722"/>
    <s v="ChristineBone26722"/>
    <s v="Christine"/>
    <s v="Bone"/>
    <x v="1"/>
    <d v="1973-02-27T00:00:00"/>
    <x v="7"/>
    <x v="0"/>
    <n v="83200"/>
    <n v="2500"/>
    <n v="19"/>
    <s v="Responsable de consultant"/>
    <n v="79200"/>
    <x v="14"/>
    <n v="5.0505050505050504E-2"/>
  </r>
  <r>
    <s v="JamBo25906"/>
    <s v="JamesBonilla25906"/>
    <s v="James"/>
    <s v="Bonilla"/>
    <x v="0"/>
    <d v="1970-12-04T00:00:00"/>
    <x v="5"/>
    <x v="3"/>
    <n v="92100"/>
    <n v="8000"/>
    <n v="14"/>
    <s v="Responsable technique Grands Comptes"/>
    <n v="89400"/>
    <x v="1"/>
    <n v="3.0201342281879196E-2"/>
  </r>
  <r>
    <s v="SteBo24128"/>
    <s v="StephanieBonnell24128"/>
    <s v="Stephanie"/>
    <s v="Bonnell"/>
    <x v="1"/>
    <d v="1966-01-21T00:00:00"/>
    <x v="1"/>
    <x v="1"/>
    <n v="45200"/>
    <n v="1000"/>
    <n v="9"/>
    <s v="Directeur des agents de maîtrise"/>
    <n v="39600"/>
    <x v="30"/>
    <n v="0.14141414141414141"/>
  </r>
  <r>
    <s v="HarBo29083"/>
    <s v="HarryBonner29083"/>
    <s v="Harry"/>
    <s v="Bonner"/>
    <x v="0"/>
    <d v="1979-08-16T00:00:00"/>
    <x v="5"/>
    <x v="2"/>
    <n v="76800"/>
    <n v="500"/>
    <n v="11"/>
    <s v="Responsable de Grands comptes"/>
    <n v="72800"/>
    <x v="17"/>
    <n v="5.4945054945054944E-2"/>
  </r>
  <r>
    <s v="GeoBo29468"/>
    <s v="GeorgeBooker29468"/>
    <s v="George"/>
    <s v="Booker"/>
    <x v="0"/>
    <d v="1980-09-04T00:00:00"/>
    <x v="0"/>
    <x v="0"/>
    <n v="76500"/>
    <n v="7000"/>
    <n v="13"/>
    <s v="Directeur business"/>
    <n v="70300"/>
    <x v="6"/>
    <n v="8.8193456614509252E-2"/>
  </r>
  <r>
    <s v="JosBo26390"/>
    <s v="JosephBooks26390"/>
    <s v="Joseph"/>
    <s v="Books"/>
    <x v="0"/>
    <d v="1972-04-01T00:00:00"/>
    <x v="3"/>
    <x v="3"/>
    <n v="87200"/>
    <n v="6500"/>
    <n v="17"/>
    <s v="Associé filière technique"/>
    <n v="79300"/>
    <x v="31"/>
    <n v="9.9621689785624218E-2"/>
  </r>
  <r>
    <s v="FelBo29280"/>
    <s v="FeliciaBoone29280"/>
    <s v="Felicia"/>
    <s v="Boone"/>
    <x v="1"/>
    <d v="1980-02-29T00:00:00"/>
    <x v="5"/>
    <x v="3"/>
    <n v="75100"/>
    <n v="5000"/>
    <n v="3"/>
    <s v="Responsable technique Grands Comptes"/>
    <n v="71500"/>
    <x v="17"/>
    <n v="5.0349650349650353E-2"/>
  </r>
  <r>
    <s v="JudBo32473"/>
    <s v="JudyBoone32473"/>
    <s v="Judy"/>
    <s v="Boone"/>
    <x v="1"/>
    <d v="1988-11-26T00:00:00"/>
    <x v="10"/>
    <x v="2"/>
    <n v="55800"/>
    <n v="3000"/>
    <n v="5"/>
    <s v="Consultant fonctionnel"/>
    <n v="52100"/>
    <x v="8"/>
    <n v="7.1017274472168906E-2"/>
  </r>
  <r>
    <s v="SolBo29524"/>
    <s v="SolomonBoone29524"/>
    <s v="Solomon"/>
    <s v="Boone"/>
    <x v="0"/>
    <d v="1980-10-30T00:00:00"/>
    <x v="0"/>
    <x v="0"/>
    <n v="71500"/>
    <n v="7500"/>
    <n v="1"/>
    <s v="Directeur business"/>
    <n v="66200"/>
    <x v="6"/>
    <n v="8.0060422960725075E-2"/>
  </r>
  <r>
    <s v="VicBo31653"/>
    <s v="VickiBoone31653"/>
    <s v="Vicki"/>
    <s v="Boone"/>
    <x v="1"/>
    <d v="1986-08-29T00:00:00"/>
    <x v="6"/>
    <x v="1"/>
    <n v="29900"/>
    <n v="1000"/>
    <n v="0"/>
    <s v="Agent opérationnel"/>
    <s v="nouvel arrivant"/>
    <x v="21"/>
    <n v="0"/>
  </r>
  <r>
    <s v="BraBo32631"/>
    <s v="BrandonBorland32631"/>
    <s v="Brandon"/>
    <s v="Borland"/>
    <x v="0"/>
    <d v="1989-05-03T00:00:00"/>
    <x v="2"/>
    <x v="2"/>
    <n v="42200"/>
    <n v="1500"/>
    <n v="4"/>
    <s v="Consultant fonctionnel junior"/>
    <n v="38600"/>
    <x v="8"/>
    <n v="9.3264248704663211E-2"/>
  </r>
  <r>
    <s v="EdnBo23529"/>
    <s v="EdnaBosley23529"/>
    <s v="Edna"/>
    <s v="Bosley"/>
    <x v="1"/>
    <d v="1964-06-01T00:00:00"/>
    <x v="0"/>
    <x v="1"/>
    <n v="81100"/>
    <n v="1000"/>
    <n v="27"/>
    <s v="Directeur d'agence"/>
    <n v="77200"/>
    <x v="7"/>
    <n v="5.0518134715025906E-2"/>
  </r>
  <r>
    <s v="WalBo23476"/>
    <s v="WallyBottomley23476"/>
    <s v="Wally"/>
    <s v="Bottomley"/>
    <x v="0"/>
    <d v="1964-04-09T00:00:00"/>
    <x v="3"/>
    <x v="2"/>
    <n v="109500"/>
    <n v="5500"/>
    <n v="24"/>
    <s v="Associé filière fonctionnelle"/>
    <n v="102300"/>
    <x v="7"/>
    <n v="7.0381231671554259E-2"/>
  </r>
  <r>
    <s v="JamBo27799"/>
    <s v="JamesBoutte27799"/>
    <s v="James"/>
    <s v="Boutte"/>
    <x v="0"/>
    <d v="1976-02-09T00:00:00"/>
    <x v="0"/>
    <x v="3"/>
    <n v="57600"/>
    <n v="3000"/>
    <n v="5"/>
    <s v="Directeur technique"/>
    <n v="55400"/>
    <x v="10"/>
    <n v="3.9711191335740074E-2"/>
  </r>
  <r>
    <s v="TimBo33965"/>
    <s v="TimBower33965"/>
    <s v="Tim"/>
    <s v="Bower"/>
    <x v="0"/>
    <d v="1992-12-27T00:00:00"/>
    <x v="6"/>
    <x v="0"/>
    <n v="40000"/>
    <n v="500"/>
    <n v="1"/>
    <s v="Consultant business junior"/>
    <n v="39100"/>
    <x v="13"/>
    <n v="2.3017902813299233E-2"/>
  </r>
  <r>
    <s v="PatBo28252"/>
    <s v="PatriciaBowie28252"/>
    <s v="Patricia"/>
    <s v="Bowie"/>
    <x v="1"/>
    <d v="1977-05-07T00:00:00"/>
    <x v="0"/>
    <x v="2"/>
    <n v="72800"/>
    <n v="7000"/>
    <n v="0"/>
    <s v="Directeur de projet"/>
    <s v="nouvel arrivant"/>
    <x v="22"/>
    <n v="0"/>
  </r>
  <r>
    <s v="PhyBo32540"/>
    <s v="PhyllisBowman32540"/>
    <s v="Phyllis"/>
    <s v="Bowman"/>
    <x v="1"/>
    <d v="1989-02-01T00:00:00"/>
    <x v="4"/>
    <x v="0"/>
    <n v="50000"/>
    <n v="1000"/>
    <n v="5"/>
    <s v="Consultant business junior"/>
    <n v="46300"/>
    <x v="8"/>
    <n v="7.9913606911447083E-2"/>
  </r>
  <r>
    <s v="JamBo23786"/>
    <s v="JamesBowser23786"/>
    <s v="James"/>
    <s v="Bowser"/>
    <x v="0"/>
    <d v="1965-02-13T00:00:00"/>
    <x v="5"/>
    <x v="2"/>
    <n v="74200"/>
    <n v="6500"/>
    <n v="12"/>
    <s v="Responsable de Grands comptes"/>
    <n v="69900"/>
    <x v="32"/>
    <n v="6.1516452074391992E-2"/>
  </r>
  <r>
    <s v="JerBo30051"/>
    <s v="JeromeBoyce30051"/>
    <s v="Jerome"/>
    <s v="Boyce"/>
    <x v="0"/>
    <d v="1982-04-10T00:00:00"/>
    <x v="7"/>
    <x v="0"/>
    <n v="63300"/>
    <n v="1500"/>
    <n v="11"/>
    <s v="Responsable de consultant"/>
    <n v="62100"/>
    <x v="25"/>
    <n v="1.932367149758454E-2"/>
  </r>
  <r>
    <s v="KatBo32873"/>
    <s v="KathleenBoyd32873"/>
    <s v="Kathleen"/>
    <s v="Boyd"/>
    <x v="1"/>
    <d v="1989-12-31T00:00:00"/>
    <x v="4"/>
    <x v="2"/>
    <n v="38500"/>
    <n v="1500"/>
    <n v="4"/>
    <s v="Analyste confirmé"/>
    <n v="36000"/>
    <x v="33"/>
    <n v="6.9444444444444448E-2"/>
  </r>
  <r>
    <s v="RicBo23332"/>
    <s v="RichardBoyd23332"/>
    <s v="Richard"/>
    <s v="Boyd"/>
    <x v="0"/>
    <d v="1963-11-17T00:00:00"/>
    <x v="3"/>
    <x v="0"/>
    <n v="107000"/>
    <n v="1500"/>
    <n v="12"/>
    <s v="Associé filière business"/>
    <n v="97300"/>
    <x v="7"/>
    <n v="9.9691675231243573E-2"/>
  </r>
  <r>
    <s v="HarBr33641"/>
    <s v="HaroldBrackman33641"/>
    <s v="Harold"/>
    <s v="Brackman"/>
    <x v="0"/>
    <d v="1992-02-07T00:00:00"/>
    <x v="6"/>
    <x v="1"/>
    <n v="28400"/>
    <n v="0"/>
    <n v="0"/>
    <s v="Agent opérationnel"/>
    <s v="nouvel arrivant"/>
    <x v="11"/>
    <n v="0"/>
  </r>
  <r>
    <s v="JerBr31091"/>
    <s v="JerryBradford31091"/>
    <s v="Jerry"/>
    <s v="Bradford"/>
    <x v="0"/>
    <d v="1985-02-13T00:00:00"/>
    <x v="5"/>
    <x v="0"/>
    <n v="90300"/>
    <n v="3000"/>
    <n v="5"/>
    <s v="Responsable secteur business"/>
    <n v="87700"/>
    <x v="27"/>
    <n v="2.9646522234891677E-2"/>
  </r>
  <r>
    <s v="KenBr30101"/>
    <s v="KenBradley30101"/>
    <s v="Ken"/>
    <s v="Bradley"/>
    <x v="0"/>
    <d v="1982-05-30T00:00:00"/>
    <x v="1"/>
    <x v="2"/>
    <n v="47300"/>
    <n v="3000"/>
    <n v="2"/>
    <s v="Consultant fonctionnel sénior"/>
    <n v="42600"/>
    <x v="25"/>
    <n v="0.11032863849765258"/>
  </r>
  <r>
    <s v="ScoBr31106"/>
    <s v="ScottBradley31106"/>
    <s v="Scott"/>
    <s v="Bradley"/>
    <x v="0"/>
    <d v="1985-02-28T00:00:00"/>
    <x v="5"/>
    <x v="3"/>
    <n v="74100"/>
    <n v="500"/>
    <n v="9"/>
    <s v="Responsable technique Grands Comptes"/>
    <n v="69300"/>
    <x v="27"/>
    <n v="6.9264069264069264E-2"/>
  </r>
  <r>
    <s v="YvoBr33150"/>
    <s v="YvonneBradley33150"/>
    <s v="Yvonne"/>
    <s v="Bradley"/>
    <x v="1"/>
    <d v="1990-10-04T00:00:00"/>
    <x v="8"/>
    <x v="2"/>
    <n v="34100"/>
    <n v="0"/>
    <n v="1"/>
    <s v="Analyste junior"/>
    <n v="32600"/>
    <x v="18"/>
    <n v="4.6012269938650305E-2"/>
  </r>
  <r>
    <s v="LeaBr26499"/>
    <s v="LeandraBradshaw26499"/>
    <s v="Leandra"/>
    <s v="Bradshaw"/>
    <x v="1"/>
    <d v="1972-07-19T00:00:00"/>
    <x v="1"/>
    <x v="3"/>
    <n v="47200"/>
    <n v="3000"/>
    <n v="18"/>
    <s v="Consultant technique sénior"/>
    <n v="44900"/>
    <x v="31"/>
    <n v="5.1224944320712694E-2"/>
  </r>
  <r>
    <s v="RicBr27195"/>
    <s v="RichardBrady27195"/>
    <s v="Richard"/>
    <s v="Brady"/>
    <x v="1"/>
    <d v="1974-06-15T00:00:00"/>
    <x v="0"/>
    <x v="2"/>
    <n v="81100"/>
    <n v="7500"/>
    <n v="7"/>
    <s v="Directeur de projet"/>
    <n v="78000"/>
    <x v="12"/>
    <n v="3.9743589743589741E-2"/>
  </r>
  <r>
    <s v="RoyBr29109"/>
    <s v="RoyBraga29109"/>
    <s v="Roy"/>
    <s v="Braga"/>
    <x v="0"/>
    <d v="1979-09-11T00:00:00"/>
    <x v="1"/>
    <x v="3"/>
    <n v="59200"/>
    <n v="500"/>
    <n v="1"/>
    <s v="Consultant technique sénior"/>
    <n v="53500"/>
    <x v="17"/>
    <n v="0.10654205607476636"/>
  </r>
  <r>
    <s v="JosBr33145"/>
    <s v="JosephBragg33145"/>
    <s v="Joseph"/>
    <s v="Bragg"/>
    <x v="0"/>
    <d v="1990-09-29T00:00:00"/>
    <x v="8"/>
    <x v="1"/>
    <n v="28400"/>
    <n v="500"/>
    <n v="0"/>
    <s v="Agent confirmé"/>
    <s v="nouvel arrivant"/>
    <x v="18"/>
    <n v="0"/>
  </r>
  <r>
    <s v="JosBr33872"/>
    <s v="JosephBranch33872"/>
    <s v="Joseph"/>
    <s v="Branch"/>
    <x v="0"/>
    <d v="1992-09-25T00:00:00"/>
    <x v="4"/>
    <x v="1"/>
    <n v="34700"/>
    <n v="0"/>
    <n v="0"/>
    <s v="Agent expérimenté"/>
    <s v="nouvel arrivant"/>
    <x v="13"/>
    <n v="0"/>
  </r>
  <r>
    <s v="AviBr30364"/>
    <s v="AvisBrand30364"/>
    <s v="Avis"/>
    <s v="Brand"/>
    <x v="1"/>
    <d v="1983-02-17T00:00:00"/>
    <x v="7"/>
    <x v="0"/>
    <n v="71000"/>
    <n v="2500"/>
    <n v="1"/>
    <s v="Responsable de consultant"/>
    <n v="65300"/>
    <x v="16"/>
    <n v="8.7289433384379791E-2"/>
  </r>
  <r>
    <s v="AmyBr25766"/>
    <s v="AmyBrandon25766"/>
    <s v="Amy"/>
    <s v="Brandon"/>
    <x v="1"/>
    <d v="1970-07-17T00:00:00"/>
    <x v="5"/>
    <x v="1"/>
    <n v="86200"/>
    <n v="0"/>
    <n v="19"/>
    <s v="Responsable d'un secteur"/>
    <n v="80600"/>
    <x v="9"/>
    <n v="6.9478908188585611E-2"/>
  </r>
  <r>
    <s v="TonBr33927"/>
    <s v="TonyBrandon33927"/>
    <s v="Tony"/>
    <s v="Brandon"/>
    <x v="0"/>
    <d v="1992-11-19T00:00:00"/>
    <x v="6"/>
    <x v="3"/>
    <n v="35100"/>
    <n v="500"/>
    <n v="0"/>
    <s v="Développeur"/>
    <s v="nouvel arrivant"/>
    <x v="13"/>
    <n v="0"/>
  </r>
  <r>
    <s v="JohBr23600"/>
    <s v="JohnnyBranham23600"/>
    <s v="Johnny"/>
    <s v="Branham"/>
    <x v="0"/>
    <d v="1964-08-11T00:00:00"/>
    <x v="7"/>
    <x v="2"/>
    <n v="69800"/>
    <n v="1000"/>
    <n v="5"/>
    <s v="Chef de projet"/>
    <n v="67100"/>
    <x v="32"/>
    <n v="4.0238450074515646E-2"/>
  </r>
  <r>
    <s v="TamBr32870"/>
    <s v="TamaraBrannon32870"/>
    <s v="Tamara"/>
    <s v="Brannon"/>
    <x v="1"/>
    <d v="1989-12-28T00:00:00"/>
    <x v="2"/>
    <x v="2"/>
    <n v="42300"/>
    <n v="500"/>
    <n v="4"/>
    <s v="Consultant fonctionnel junior"/>
    <n v="39500"/>
    <x v="33"/>
    <n v="7.0886075949367092E-2"/>
  </r>
  <r>
    <s v="MilBr24658"/>
    <s v="MilagrosBravo24658"/>
    <s v="Milagros"/>
    <s v="Bravo"/>
    <x v="1"/>
    <d v="1967-07-05T00:00:00"/>
    <x v="3"/>
    <x v="0"/>
    <n v="112700"/>
    <n v="500"/>
    <n v="21"/>
    <s v="Associé filière business"/>
    <n v="105300"/>
    <x v="34"/>
    <n v="7.0275403608736936E-2"/>
  </r>
  <r>
    <s v="RicBr24055"/>
    <s v="RichardBray24055"/>
    <s v="Richard"/>
    <s v="Bray"/>
    <x v="0"/>
    <d v="1965-11-09T00:00:00"/>
    <x v="5"/>
    <x v="0"/>
    <n v="75700"/>
    <n v="2000"/>
    <n v="15"/>
    <s v="Responsable secteur business"/>
    <n v="70700"/>
    <x v="30"/>
    <n v="7.0721357850070721E-2"/>
  </r>
  <r>
    <s v="AntBr32129"/>
    <s v="AnthonyBrazelton32129"/>
    <s v="Anthony"/>
    <s v="Brazelton"/>
    <x v="0"/>
    <d v="1987-12-18T00:00:00"/>
    <x v="2"/>
    <x v="3"/>
    <n v="40800"/>
    <n v="2000"/>
    <n v="5"/>
    <s v="Consultant technique junior"/>
    <n v="38100"/>
    <x v="28"/>
    <n v="7.0866141732283464E-2"/>
  </r>
  <r>
    <s v="JamBr24662"/>
    <s v="JamesBrazier24662"/>
    <s v="James"/>
    <s v="Brazier"/>
    <x v="0"/>
    <d v="1967-07-09T00:00:00"/>
    <x v="7"/>
    <x v="1"/>
    <n v="50400"/>
    <n v="3500"/>
    <n v="3"/>
    <s v="Responsable d'entité"/>
    <n v="46000"/>
    <x v="34"/>
    <n v="9.5652173913043481E-2"/>
  </r>
  <r>
    <s v="KarBr31072"/>
    <s v="KarenBrennan31072"/>
    <s v="Karen"/>
    <s v="Brennan"/>
    <x v="1"/>
    <d v="1985-01-25T00:00:00"/>
    <x v="0"/>
    <x v="3"/>
    <n v="54500"/>
    <n v="3500"/>
    <n v="9"/>
    <s v="Directeur technique"/>
    <n v="51100"/>
    <x v="27"/>
    <n v="6.6536203522504889E-2"/>
  </r>
  <r>
    <s v="BriBr31224"/>
    <s v="BrianBrewer31224"/>
    <s v="Brian"/>
    <s v="Brewer"/>
    <x v="0"/>
    <d v="1985-06-26T00:00:00"/>
    <x v="6"/>
    <x v="1"/>
    <n v="25700"/>
    <n v="1000"/>
    <n v="3"/>
    <s v="Agent opérationnel"/>
    <n v="25100"/>
    <x v="27"/>
    <n v="2.3904382470119521E-2"/>
  </r>
  <r>
    <s v="GeoBr27396"/>
    <s v="GeorgeBrewer27396"/>
    <s v="George"/>
    <s v="Brewer"/>
    <x v="0"/>
    <d v="1975-01-02T00:00:00"/>
    <x v="5"/>
    <x v="2"/>
    <n v="81000"/>
    <n v="12000"/>
    <n v="3"/>
    <s v="Responsable de Grands comptes"/>
    <n v="74300"/>
    <x v="4"/>
    <n v="9.0174966352624494E-2"/>
  </r>
  <r>
    <s v="InaBr24886"/>
    <s v="InaBrewer24886"/>
    <s v="Ina"/>
    <s v="Brewer"/>
    <x v="1"/>
    <d v="1968-02-18T00:00:00"/>
    <x v="0"/>
    <x v="0"/>
    <n v="67500"/>
    <n v="4500"/>
    <n v="21"/>
    <s v="Directeur business"/>
    <n v="64000"/>
    <x v="19"/>
    <n v="5.46875E-2"/>
  </r>
  <r>
    <s v="JudBr26349"/>
    <s v="JudithBrewster26349"/>
    <s v="Judith"/>
    <s v="Brewster"/>
    <x v="1"/>
    <d v="1972-02-20T00:00:00"/>
    <x v="5"/>
    <x v="3"/>
    <n v="78300"/>
    <n v="11000"/>
    <n v="12"/>
    <s v="Responsable technique Grands Comptes"/>
    <n v="77500"/>
    <x v="31"/>
    <n v="1.032258064516129E-2"/>
  </r>
  <r>
    <s v="SpeBr32299"/>
    <s v="SpencerBridges32299"/>
    <s v="Spencer"/>
    <s v="Bridges"/>
    <x v="0"/>
    <d v="1988-06-05T00:00:00"/>
    <x v="6"/>
    <x v="0"/>
    <n v="36400"/>
    <n v="500"/>
    <n v="5"/>
    <s v="Consultant business junior"/>
    <n v="34300"/>
    <x v="28"/>
    <n v="6.1224489795918366E-2"/>
  </r>
  <r>
    <s v="JanBr28704"/>
    <s v="JaneBriggs28704"/>
    <s v="Jane"/>
    <s v="Briggs"/>
    <x v="1"/>
    <d v="1978-08-02T00:00:00"/>
    <x v="5"/>
    <x v="2"/>
    <n v="75400"/>
    <n v="9000"/>
    <n v="14"/>
    <s v="Responsable de Grands comptes"/>
    <n v="68500"/>
    <x v="3"/>
    <n v="0.10072992700729927"/>
  </r>
  <r>
    <s v="MatBr25378"/>
    <s v="MatthewBright25378"/>
    <s v="Matthew"/>
    <s v="Bright"/>
    <x v="0"/>
    <d v="1969-06-24T00:00:00"/>
    <x v="0"/>
    <x v="2"/>
    <n v="83200"/>
    <n v="6000"/>
    <n v="2"/>
    <s v="Directeur de projet"/>
    <n v="81000"/>
    <x v="2"/>
    <n v="2.7160493827160494E-2"/>
  </r>
  <r>
    <s v="BraBr31802"/>
    <s v="BradleyBrimer31802"/>
    <s v="Bradley"/>
    <s v="Brimer"/>
    <x v="0"/>
    <d v="1987-01-25T00:00:00"/>
    <x v="6"/>
    <x v="3"/>
    <n v="32600"/>
    <n v="500"/>
    <n v="2"/>
    <s v="Développeur"/>
    <n v="31200"/>
    <x v="21"/>
    <n v="4.4871794871794872E-2"/>
  </r>
  <r>
    <s v="WayBr25611"/>
    <s v="WayneBristow25611"/>
    <s v="Wayne"/>
    <s v="Bristow"/>
    <x v="0"/>
    <d v="1970-02-12T00:00:00"/>
    <x v="7"/>
    <x v="0"/>
    <n v="84800"/>
    <n v="2000"/>
    <n v="3"/>
    <s v="Responsable de consultant"/>
    <n v="83100"/>
    <x v="9"/>
    <n v="2.0457280385078221E-2"/>
  </r>
  <r>
    <s v="LinBr30142"/>
    <s v="LindaBrockway30142"/>
    <s v="Linda"/>
    <s v="Brockway"/>
    <x v="1"/>
    <d v="1982-07-10T00:00:00"/>
    <x v="1"/>
    <x v="3"/>
    <n v="48400"/>
    <n v="1500"/>
    <n v="5"/>
    <s v="Consultant technique sénior"/>
    <n v="44000"/>
    <x v="25"/>
    <n v="0.1"/>
  </r>
  <r>
    <s v="ManBr31832"/>
    <s v="ManuelBromley31832"/>
    <s v="Manuel"/>
    <s v="Bromley"/>
    <x v="0"/>
    <d v="1987-02-24T00:00:00"/>
    <x v="2"/>
    <x v="2"/>
    <n v="44000"/>
    <n v="1000"/>
    <n v="2"/>
    <s v="Consultant fonctionnel junior"/>
    <n v="40800"/>
    <x v="21"/>
    <n v="7.8431372549019607E-2"/>
  </r>
  <r>
    <s v="HenBr31670"/>
    <s v="HenryBronner31670"/>
    <s v="Henry"/>
    <s v="Bronner"/>
    <x v="0"/>
    <d v="1986-09-15T00:00:00"/>
    <x v="4"/>
    <x v="3"/>
    <n v="36100"/>
    <n v="500"/>
    <n v="2"/>
    <s v="Développeur confirmé"/>
    <n v="33400"/>
    <x v="21"/>
    <n v="8.0838323353293412E-2"/>
  </r>
  <r>
    <s v="LloBr33719"/>
    <s v="LloydBronstein33719"/>
    <s v="Lloyd"/>
    <s v="Bronstein"/>
    <x v="0"/>
    <d v="1992-04-25T00:00:00"/>
    <x v="2"/>
    <x v="0"/>
    <n v="53100"/>
    <n v="500"/>
    <n v="1"/>
    <s v="Consultant business"/>
    <n v="50300"/>
    <x v="11"/>
    <n v="5.5666003976143144E-2"/>
  </r>
  <r>
    <s v="DanBr24323"/>
    <s v="DanielBrooks24323"/>
    <s v="Daniel"/>
    <s v="Brooks"/>
    <x v="0"/>
    <d v="1966-08-04T00:00:00"/>
    <x v="3"/>
    <x v="0"/>
    <n v="116500"/>
    <n v="1000"/>
    <n v="17"/>
    <s v="Associé filière business"/>
    <n v="109900"/>
    <x v="34"/>
    <n v="6.0054595086442217E-2"/>
  </r>
  <r>
    <s v="JenBr31799"/>
    <s v="JenniferBrooks31799"/>
    <s v="Jennifer"/>
    <s v="Brooks"/>
    <x v="1"/>
    <d v="1987-01-22T00:00:00"/>
    <x v="6"/>
    <x v="0"/>
    <n v="45100"/>
    <n v="500"/>
    <n v="3"/>
    <s v="Consultant business junior"/>
    <n v="43100"/>
    <x v="21"/>
    <n v="4.6403712296983757E-2"/>
  </r>
  <r>
    <s v="LilBr33158"/>
    <s v="LillieBrooks33158"/>
    <s v="Lillie"/>
    <s v="Brooks"/>
    <x v="1"/>
    <d v="1990-10-12T00:00:00"/>
    <x v="4"/>
    <x v="2"/>
    <n v="40000"/>
    <n v="1000"/>
    <n v="1"/>
    <s v="Analyste confirmé"/>
    <n v="37600"/>
    <x v="18"/>
    <n v="6.3829787234042548E-2"/>
  </r>
  <r>
    <s v="VedBr29850"/>
    <s v="VedaBrooks29850"/>
    <s v="Veda"/>
    <s v="Brooks"/>
    <x v="1"/>
    <d v="1981-09-21T00:00:00"/>
    <x v="7"/>
    <x v="3"/>
    <n v="48100"/>
    <n v="2500"/>
    <n v="8"/>
    <s v="Expert technique"/>
    <n v="42800"/>
    <x v="25"/>
    <n v="0.12383177570093458"/>
  </r>
  <r>
    <s v="GuyBr32345"/>
    <s v="GuyBroomfield32345"/>
    <s v="Guy"/>
    <s v="Broomfield"/>
    <x v="0"/>
    <d v="1988-07-21T00:00:00"/>
    <x v="4"/>
    <x v="3"/>
    <n v="33300"/>
    <n v="1000"/>
    <n v="1"/>
    <s v="Développeur confirmé"/>
    <n v="29400"/>
    <x v="28"/>
    <n v="0.1326530612244898"/>
  </r>
  <r>
    <s v="FraBr34296"/>
    <s v="FranklinBroussard34296"/>
    <s v="Franklin"/>
    <s v="Broussard"/>
    <x v="0"/>
    <d v="1993-11-23T00:00:00"/>
    <x v="2"/>
    <x v="3"/>
    <n v="43700"/>
    <n v="500"/>
    <n v="0"/>
    <s v="Consultant technique junior"/>
    <s v="nouvel arrivant"/>
    <x v="20"/>
    <n v="0"/>
  </r>
  <r>
    <s v="AmaBr27017"/>
    <s v="AmandaBrown27017"/>
    <s v="Amanda"/>
    <s v="Brown"/>
    <x v="1"/>
    <d v="1973-12-19T00:00:00"/>
    <x v="3"/>
    <x v="2"/>
    <n v="107200"/>
    <n v="8500"/>
    <n v="18"/>
    <s v="Associé filière fonctionnelle"/>
    <n v="97500"/>
    <x v="12"/>
    <n v="9.9487179487179486E-2"/>
  </r>
  <r>
    <s v="BilBr32079"/>
    <s v="BillyBrown32079"/>
    <s v="Billy"/>
    <s v="Brown"/>
    <x v="0"/>
    <d v="1987-10-29T00:00:00"/>
    <x v="2"/>
    <x v="3"/>
    <n v="38200"/>
    <n v="1000"/>
    <n v="0"/>
    <s v="Consultant technique junior"/>
    <s v="nouvel arrivant"/>
    <x v="28"/>
    <n v="0"/>
  </r>
  <r>
    <s v="CarBr30941"/>
    <s v="CarmelaBrown30941"/>
    <s v="Carmela"/>
    <s v="Brown"/>
    <x v="1"/>
    <d v="1984-09-16T00:00:00"/>
    <x v="1"/>
    <x v="2"/>
    <n v="46700"/>
    <n v="1000"/>
    <n v="1"/>
    <s v="Consultant fonctionnel sénior"/>
    <n v="43000"/>
    <x v="27"/>
    <n v="8.6046511627906982E-2"/>
  </r>
  <r>
    <s v="CheBr33061"/>
    <s v="CherylBrown33061"/>
    <s v="Cheryl"/>
    <s v="Brown"/>
    <x v="1"/>
    <d v="1990-07-07T00:00:00"/>
    <x v="4"/>
    <x v="2"/>
    <n v="42700"/>
    <n v="1500"/>
    <n v="1"/>
    <s v="Analyste confirmé"/>
    <n v="39700"/>
    <x v="33"/>
    <n v="7.5566750629722929E-2"/>
  </r>
  <r>
    <s v="ChrBr33966"/>
    <s v="ChristinaBrown33966"/>
    <s v="Christina"/>
    <s v="Brown"/>
    <x v="1"/>
    <d v="1992-12-28T00:00:00"/>
    <x v="6"/>
    <x v="0"/>
    <n v="40700"/>
    <n v="1000"/>
    <n v="1"/>
    <s v="Consultant business junior"/>
    <n v="39200"/>
    <x v="13"/>
    <n v="3.826530612244898E-2"/>
  </r>
  <r>
    <s v="ChrBr29744"/>
    <s v="ChristopherBrown29744"/>
    <s v="Christopher"/>
    <s v="Brown"/>
    <x v="0"/>
    <d v="1981-06-07T00:00:00"/>
    <x v="7"/>
    <x v="0"/>
    <n v="69900"/>
    <n v="4500"/>
    <n v="11"/>
    <s v="Responsable de consultant"/>
    <n v="63500"/>
    <x v="6"/>
    <n v="0.10078740157480315"/>
  </r>
  <r>
    <s v="DavBr29330"/>
    <s v="DavidBrown29330"/>
    <s v="David"/>
    <s v="Brown"/>
    <x v="0"/>
    <d v="1980-04-19T00:00:00"/>
    <x v="7"/>
    <x v="3"/>
    <n v="63700"/>
    <n v="1000"/>
    <n v="13"/>
    <s v="Expert technique"/>
    <n v="60100"/>
    <x v="17"/>
    <n v="5.9900166389351084E-2"/>
  </r>
  <r>
    <s v="DavBr25695"/>
    <s v="DavidBrown25695"/>
    <s v="David"/>
    <s v="Brown"/>
    <x v="0"/>
    <d v="1970-05-07T00:00:00"/>
    <x v="7"/>
    <x v="0"/>
    <n v="91300"/>
    <n v="4000"/>
    <n v="2"/>
    <s v="Responsable de consultant"/>
    <s v="nouvel arrivant"/>
    <x v="9"/>
    <n v="0"/>
  </r>
  <r>
    <s v="EriBr33024"/>
    <s v="EricBrown33024"/>
    <s v="Eric"/>
    <s v="Brown"/>
    <x v="0"/>
    <d v="1990-05-31T00:00:00"/>
    <x v="11"/>
    <x v="0"/>
    <n v="31500"/>
    <n v="0"/>
    <n v="1"/>
    <s v="Apprenti business"/>
    <n v="29400"/>
    <x v="33"/>
    <n v="7.1428571428571425E-2"/>
  </r>
  <r>
    <s v="EveBr29414"/>
    <s v="EvelynBrown29414"/>
    <s v="Evelyn"/>
    <s v="Brown"/>
    <x v="1"/>
    <d v="1980-07-12T00:00:00"/>
    <x v="5"/>
    <x v="2"/>
    <n v="95400"/>
    <n v="4000"/>
    <n v="7"/>
    <s v="Responsable de Grands comptes"/>
    <n v="89200"/>
    <x v="17"/>
    <n v="6.9506726457399109E-2"/>
  </r>
  <r>
    <s v="GerBr30613"/>
    <s v="GerardoBrown30613"/>
    <s v="Gerardo"/>
    <s v="Brown"/>
    <x v="0"/>
    <d v="1983-10-24T00:00:00"/>
    <x v="5"/>
    <x v="0"/>
    <n v="108000"/>
    <n v="500"/>
    <n v="2"/>
    <s v="Responsable secteur business"/>
    <n v="102900"/>
    <x v="0"/>
    <n v="4.9562682215743441E-2"/>
  </r>
  <r>
    <s v="JamBr26857"/>
    <s v="JamesBrown26857"/>
    <s v="James"/>
    <s v="Brown"/>
    <x v="0"/>
    <d v="1973-07-12T00:00:00"/>
    <x v="0"/>
    <x v="3"/>
    <n v="74200"/>
    <n v="500"/>
    <n v="4"/>
    <s v="Directeur technique"/>
    <n v="68100"/>
    <x v="14"/>
    <n v="8.957415565345081E-2"/>
  </r>
  <r>
    <s v="JasBr27743"/>
    <s v="JasminBrown27743"/>
    <s v="Jasmin"/>
    <s v="Brown"/>
    <x v="1"/>
    <d v="1975-12-15T00:00:00"/>
    <x v="7"/>
    <x v="3"/>
    <n v="65200"/>
    <n v="3500"/>
    <n v="10"/>
    <s v="Expert technique"/>
    <n v="58700"/>
    <x v="10"/>
    <n v="0.11073253833049404"/>
  </r>
  <r>
    <s v="JosBr28805"/>
    <s v="JoseBrown28805"/>
    <s v="Jose"/>
    <s v="Brown"/>
    <x v="0"/>
    <d v="1978-11-11T00:00:00"/>
    <x v="5"/>
    <x v="0"/>
    <n v="80400"/>
    <n v="8500"/>
    <n v="11"/>
    <s v="Responsable secteur business"/>
    <n v="78100"/>
    <x v="3"/>
    <n v="2.9449423815621E-2"/>
  </r>
  <r>
    <s v="KeiBr29759"/>
    <s v="KeithBrown29759"/>
    <s v="Keith"/>
    <s v="Brown"/>
    <x v="0"/>
    <d v="1981-06-22T00:00:00"/>
    <x v="7"/>
    <x v="2"/>
    <n v="61300"/>
    <n v="1500"/>
    <n v="3"/>
    <s v="Chef de projet"/>
    <n v="56800"/>
    <x v="6"/>
    <n v="7.9225352112676062E-2"/>
  </r>
  <r>
    <s v="LarBr31026"/>
    <s v="LarryBrown31026"/>
    <s v="Larry"/>
    <s v="Brown"/>
    <x v="0"/>
    <d v="1984-12-10T00:00:00"/>
    <x v="7"/>
    <x v="3"/>
    <n v="50900"/>
    <n v="500"/>
    <n v="9"/>
    <s v="Expert technique"/>
    <n v="47400"/>
    <x v="27"/>
    <n v="7.3839662447257384E-2"/>
  </r>
  <r>
    <s v="MicBr34155"/>
    <s v="MichaelBrown34155"/>
    <s v="Michael"/>
    <s v="Brown"/>
    <x v="0"/>
    <d v="1993-07-05T00:00:00"/>
    <x v="8"/>
    <x v="2"/>
    <n v="36900"/>
    <n v="500"/>
    <n v="1"/>
    <s v="Analyste junior"/>
    <n v="34100"/>
    <x v="13"/>
    <n v="8.2111436950146624E-2"/>
  </r>
  <r>
    <s v="MonBr25571"/>
    <s v="MontyBrown25571"/>
    <s v="Monty"/>
    <s v="Brown"/>
    <x v="0"/>
    <d v="1970-01-03T00:00:00"/>
    <x v="1"/>
    <x v="0"/>
    <n v="69600"/>
    <n v="500"/>
    <n v="21"/>
    <s v="Consultant business sénior"/>
    <n v="66300"/>
    <x v="9"/>
    <n v="4.9773755656108594E-2"/>
  </r>
  <r>
    <s v="RonBr22680"/>
    <s v="RonaldBrown22680"/>
    <s v="Ronald"/>
    <s v="Brown"/>
    <x v="0"/>
    <d v="1962-02-03T00:00:00"/>
    <x v="3"/>
    <x v="3"/>
    <n v="86400"/>
    <n v="11000"/>
    <n v="15"/>
    <s v="Associé filière technique"/>
    <n v="82300"/>
    <x v="23"/>
    <n v="4.9817739975698661E-2"/>
  </r>
  <r>
    <s v="SteBr31743"/>
    <s v="SteveBrown31743"/>
    <s v="Steve"/>
    <s v="Brown"/>
    <x v="0"/>
    <d v="1986-11-27T00:00:00"/>
    <x v="2"/>
    <x v="3"/>
    <n v="37200"/>
    <n v="500"/>
    <n v="5"/>
    <s v="Consultant technique junior"/>
    <n v="35600"/>
    <x v="21"/>
    <n v="4.49438202247191E-2"/>
  </r>
  <r>
    <s v="WilBr26907"/>
    <s v="WillieBrown26907"/>
    <s v="Willie"/>
    <s v="Brown"/>
    <x v="0"/>
    <d v="1973-08-31T00:00:00"/>
    <x v="1"/>
    <x v="3"/>
    <n v="60900"/>
    <n v="1500"/>
    <n v="18"/>
    <s v="Consultant technique sénior"/>
    <n v="56400"/>
    <x v="12"/>
    <n v="7.9787234042553196E-2"/>
  </r>
  <r>
    <s v="KenBr30424"/>
    <s v="KennethBrowne30424"/>
    <s v="Kenneth"/>
    <s v="Browne"/>
    <x v="0"/>
    <d v="1983-04-18T00:00:00"/>
    <x v="0"/>
    <x v="3"/>
    <n v="69300"/>
    <n v="8000"/>
    <n v="10"/>
    <s v="Directeur technique"/>
    <n v="67300"/>
    <x v="16"/>
    <n v="2.9717682020802376E-2"/>
  </r>
  <r>
    <s v="KeiBr32571"/>
    <s v="KeithBryan32571"/>
    <s v="Keith"/>
    <s v="Bryan"/>
    <x v="0"/>
    <d v="1989-03-04T00:00:00"/>
    <x v="2"/>
    <x v="2"/>
    <n v="46400"/>
    <n v="0"/>
    <n v="4"/>
    <s v="Consultant fonctionnel junior"/>
    <n v="44600"/>
    <x v="8"/>
    <n v="4.0358744394618833E-2"/>
  </r>
  <r>
    <s v="WilBr25334"/>
    <s v="WilliamBryan25334"/>
    <s v="William"/>
    <s v="Bryan"/>
    <x v="0"/>
    <d v="1969-05-11T00:00:00"/>
    <x v="0"/>
    <x v="3"/>
    <n v="62000"/>
    <n v="0"/>
    <n v="14"/>
    <s v="Directeur technique"/>
    <n v="57900"/>
    <x v="2"/>
    <n v="7.0811744386873918E-2"/>
  </r>
  <r>
    <s v="AmyBr27374"/>
    <s v="AmyBryant27374"/>
    <s v="Amy"/>
    <s v="Bryant"/>
    <x v="1"/>
    <d v="1974-12-11T00:00:00"/>
    <x v="5"/>
    <x v="2"/>
    <n v="78600"/>
    <n v="11000"/>
    <n v="8"/>
    <s v="Responsable de Grands comptes"/>
    <n v="71500"/>
    <x v="4"/>
    <n v="9.9300699300699305E-2"/>
  </r>
  <r>
    <s v="DalBr34027"/>
    <s v="DaleBryant34027"/>
    <s v="Dale"/>
    <s v="Bryant"/>
    <x v="0"/>
    <d v="1993-02-27T00:00:00"/>
    <x v="8"/>
    <x v="3"/>
    <n v="33900"/>
    <n v="0"/>
    <n v="0"/>
    <s v="Développeur junior"/>
    <s v="nouvel arrivant"/>
    <x v="13"/>
    <n v="0"/>
  </r>
  <r>
    <s v="KenBr29475"/>
    <s v="KennethBryant29475"/>
    <s v="Kenneth"/>
    <s v="Bryant"/>
    <x v="0"/>
    <d v="1980-09-11T00:00:00"/>
    <x v="5"/>
    <x v="2"/>
    <n v="72600"/>
    <n v="5000"/>
    <n v="0"/>
    <s v="Responsable de Grands comptes"/>
    <s v="nouvel arrivant"/>
    <x v="6"/>
    <n v="0"/>
  </r>
  <r>
    <s v="JosBu26053"/>
    <s v="JosephBuchanan26053"/>
    <s v="Joseph"/>
    <s v="Buchanan"/>
    <x v="0"/>
    <d v="1971-04-30T00:00:00"/>
    <x v="7"/>
    <x v="0"/>
    <n v="62200"/>
    <n v="6000"/>
    <n v="13"/>
    <s v="Responsable de consultant"/>
    <n v="54300"/>
    <x v="1"/>
    <n v="0.14548802946593001"/>
  </r>
  <r>
    <s v="AniBu24955"/>
    <s v="AnitaBuckley24955"/>
    <s v="Anita"/>
    <s v="Buckley"/>
    <x v="1"/>
    <d v="1968-04-27T00:00:00"/>
    <x v="0"/>
    <x v="2"/>
    <n v="75500"/>
    <n v="6500"/>
    <n v="10"/>
    <s v="Directeur de projet"/>
    <n v="71900"/>
    <x v="19"/>
    <n v="5.0069541029207229E-2"/>
  </r>
  <r>
    <s v="MarBu32590"/>
    <s v="MarilynBuckley32590"/>
    <s v="Marilyn"/>
    <s v="Buckley"/>
    <x v="1"/>
    <d v="1989-03-23T00:00:00"/>
    <x v="2"/>
    <x v="0"/>
    <n v="44700"/>
    <n v="1500"/>
    <n v="4"/>
    <s v="Consultant business"/>
    <n v="42600"/>
    <x v="8"/>
    <n v="4.9295774647887321E-2"/>
  </r>
  <r>
    <s v="MarBu27609"/>
    <s v="MariaBuerger27609"/>
    <s v="Maria"/>
    <s v="Buerger"/>
    <x v="1"/>
    <d v="1975-08-03T00:00:00"/>
    <x v="7"/>
    <x v="3"/>
    <n v="47000"/>
    <n v="0"/>
    <n v="15"/>
    <s v="Expert technique"/>
    <n v="43500"/>
    <x v="10"/>
    <n v="8.0459770114942528E-2"/>
  </r>
  <r>
    <s v="RanBu26470"/>
    <s v="RandalBuettner26470"/>
    <s v="Randal"/>
    <s v="Buettner"/>
    <x v="0"/>
    <d v="1972-06-20T00:00:00"/>
    <x v="1"/>
    <x v="3"/>
    <n v="62000"/>
    <n v="1500"/>
    <n v="20"/>
    <s v="Consultant technique sénior"/>
    <n v="58800"/>
    <x v="31"/>
    <n v="5.4421768707482991E-2"/>
  </r>
  <r>
    <s v="CecBu32209"/>
    <s v="CecilBullock32209"/>
    <s v="Cecil"/>
    <s v="Bullock"/>
    <x v="0"/>
    <d v="1988-03-07T00:00:00"/>
    <x v="2"/>
    <x v="3"/>
    <n v="42000"/>
    <n v="1500"/>
    <n v="0"/>
    <s v="Consultant technique junior"/>
    <s v="nouvel arrivant"/>
    <x v="28"/>
    <n v="0"/>
  </r>
  <r>
    <s v="PamBu29367"/>
    <s v="PamelaBullock29367"/>
    <s v="Pamela"/>
    <s v="Bullock"/>
    <x v="1"/>
    <d v="1980-05-26T00:00:00"/>
    <x v="5"/>
    <x v="0"/>
    <n v="102600"/>
    <n v="6000"/>
    <n v="2"/>
    <s v="Responsable secteur business"/>
    <n v="95100"/>
    <x v="17"/>
    <n v="7.8864353312302835E-2"/>
  </r>
  <r>
    <s v="MarBu28819"/>
    <s v="MaryBurch28819"/>
    <s v="Mary"/>
    <s v="Burch"/>
    <x v="1"/>
    <d v="1978-11-25T00:00:00"/>
    <x v="1"/>
    <x v="2"/>
    <n v="61600"/>
    <n v="0"/>
    <n v="10"/>
    <s v="Consultant fonctionnel sénior"/>
    <n v="57000"/>
    <x v="3"/>
    <n v="8.0701754385964913E-2"/>
  </r>
  <r>
    <s v="VinBu27124"/>
    <s v="VincentBurch27124"/>
    <s v="Vincent"/>
    <s v="Burch"/>
    <x v="0"/>
    <d v="1974-04-05T00:00:00"/>
    <x v="0"/>
    <x v="2"/>
    <n v="62700"/>
    <n v="1500"/>
    <n v="14"/>
    <s v="Directeur de projet"/>
    <n v="56900"/>
    <x v="12"/>
    <n v="0.10193321616871705"/>
  </r>
  <r>
    <s v="BriBu21973"/>
    <s v="BrianBurg21973"/>
    <s v="Brian"/>
    <s v="Burg"/>
    <x v="0"/>
    <d v="1960-02-27T00:00:00"/>
    <x v="9"/>
    <x v="2"/>
    <n v="131800"/>
    <n v="8000"/>
    <n v="11"/>
    <s v="Chef filière fonctionnelle"/>
    <n v="117700"/>
    <x v="35"/>
    <n v="0.11979609175870858"/>
  </r>
  <r>
    <s v="JohBu28428"/>
    <s v="JohnBurger28428"/>
    <s v="John"/>
    <s v="Burger"/>
    <x v="0"/>
    <d v="1977-10-30T00:00:00"/>
    <x v="0"/>
    <x v="3"/>
    <n v="49000"/>
    <n v="1000"/>
    <n v="3"/>
    <s v="Directeur technique"/>
    <n v="43400"/>
    <x v="26"/>
    <n v="0.12903225806451613"/>
  </r>
  <r>
    <s v="WilBu28013"/>
    <s v="WilliamBurger28013"/>
    <s v="William"/>
    <s v="Burger"/>
    <x v="0"/>
    <d v="1976-09-10T00:00:00"/>
    <x v="7"/>
    <x v="0"/>
    <n v="78100"/>
    <n v="2500"/>
    <n v="1"/>
    <s v="Responsable de consultant"/>
    <n v="72300"/>
    <x v="22"/>
    <n v="8.0221300138312593E-2"/>
  </r>
  <r>
    <s v="EliBu32345"/>
    <s v="ElizabethBurgess32345"/>
    <s v="Elizabeth"/>
    <s v="Burgess"/>
    <x v="1"/>
    <d v="1988-07-21T00:00:00"/>
    <x v="2"/>
    <x v="3"/>
    <n v="34300"/>
    <n v="1500"/>
    <n v="2"/>
    <s v="Consultant technique junior"/>
    <n v="31900"/>
    <x v="28"/>
    <n v="7.5235109717868343E-2"/>
  </r>
  <r>
    <s v="PegBu25808"/>
    <s v="PeggyBurgin25808"/>
    <s v="Peggy"/>
    <s v="Burgin"/>
    <x v="1"/>
    <d v="1970-08-28T00:00:00"/>
    <x v="5"/>
    <x v="2"/>
    <n v="89700"/>
    <n v="5000"/>
    <n v="20"/>
    <s v="Responsable de Grands comptes"/>
    <n v="83800"/>
    <x v="1"/>
    <n v="7.040572792362769E-2"/>
  </r>
  <r>
    <s v="RonBu32701"/>
    <s v="RonaldBurkhart32701"/>
    <s v="Ronald"/>
    <s v="Burkhart"/>
    <x v="0"/>
    <d v="1989-07-12T00:00:00"/>
    <x v="2"/>
    <x v="3"/>
    <n v="37700"/>
    <n v="2000"/>
    <n v="1"/>
    <s v="Consultant technique junior"/>
    <n v="35200"/>
    <x v="8"/>
    <n v="7.1022727272727279E-2"/>
  </r>
  <r>
    <s v="DavBu24224"/>
    <s v="DavidBurkholder24224"/>
    <s v="David"/>
    <s v="Burkholder"/>
    <x v="0"/>
    <d v="1966-04-27T00:00:00"/>
    <x v="1"/>
    <x v="3"/>
    <n v="56600"/>
    <n v="3000"/>
    <n v="25"/>
    <s v="Consultant technique sénior"/>
    <n v="51000"/>
    <x v="30"/>
    <n v="0.10980392156862745"/>
  </r>
  <r>
    <s v="HarBu33129"/>
    <s v="HaroldBurnett33129"/>
    <s v="Harold"/>
    <s v="Burnett"/>
    <x v="0"/>
    <d v="1990-09-13T00:00:00"/>
    <x v="4"/>
    <x v="3"/>
    <n v="34700"/>
    <n v="500"/>
    <n v="0"/>
    <s v="Développeur confirmé"/>
    <s v="nouvel arrivant"/>
    <x v="18"/>
    <n v="0"/>
  </r>
  <r>
    <s v="GeoBu28881"/>
    <s v="GeorgiaBurnley28881"/>
    <s v="Georgia"/>
    <s v="Burnley"/>
    <x v="1"/>
    <d v="1979-01-26T00:00:00"/>
    <x v="1"/>
    <x v="3"/>
    <n v="55900"/>
    <n v="4000"/>
    <n v="8"/>
    <s v="Consultant technique sénior"/>
    <n v="51700"/>
    <x v="3"/>
    <n v="8.1237911025145063E-2"/>
  </r>
  <r>
    <s v="JimBu25323"/>
    <s v="JimBurns25323"/>
    <s v="Jim"/>
    <s v="Burns"/>
    <x v="0"/>
    <d v="1969-04-30T00:00:00"/>
    <x v="7"/>
    <x v="3"/>
    <n v="48200"/>
    <n v="500"/>
    <n v="0"/>
    <s v="Expert technique"/>
    <s v="nouvel arrivant"/>
    <x v="2"/>
    <n v="0"/>
  </r>
  <r>
    <s v="NicBu34375"/>
    <s v="NicholasBurns34375"/>
    <s v="Nicholas"/>
    <s v="Burns"/>
    <x v="0"/>
    <d v="1994-02-10T00:00:00"/>
    <x v="6"/>
    <x v="3"/>
    <n v="34400"/>
    <n v="500"/>
    <n v="0"/>
    <s v="Développeur"/>
    <s v="nouvel arrivant"/>
    <x v="20"/>
    <n v="0"/>
  </r>
  <r>
    <s v="MauBu25505"/>
    <s v="MauriceBurnside25505"/>
    <s v="Maurice"/>
    <s v="Burnside"/>
    <x v="0"/>
    <d v="1969-10-29T00:00:00"/>
    <x v="5"/>
    <x v="0"/>
    <n v="102800"/>
    <n v="7500"/>
    <n v="24"/>
    <s v="Responsable secteur business"/>
    <n v="97000"/>
    <x v="9"/>
    <n v="5.9793814432989693E-2"/>
  </r>
  <r>
    <s v="BevBu26474"/>
    <s v="BeverleyBurr26474"/>
    <s v="Beverley"/>
    <s v="Burr"/>
    <x v="1"/>
    <d v="1972-06-24T00:00:00"/>
    <x v="5"/>
    <x v="2"/>
    <n v="98100"/>
    <n v="9000"/>
    <n v="11"/>
    <s v="Responsable de Grands comptes"/>
    <n v="88400"/>
    <x v="31"/>
    <n v="0.10972850678733032"/>
  </r>
  <r>
    <s v="BetBu27866"/>
    <s v="BettyBush27866"/>
    <s v="Betty"/>
    <s v="Bush"/>
    <x v="1"/>
    <d v="1976-04-16T00:00:00"/>
    <x v="7"/>
    <x v="0"/>
    <n v="72000"/>
    <n v="2000"/>
    <n v="6"/>
    <s v="Responsable de consultant"/>
    <n v="69200"/>
    <x v="10"/>
    <n v="4.046242774566474E-2"/>
  </r>
  <r>
    <s v="CorBu24019"/>
    <s v="CoryBush24019"/>
    <s v="Cory"/>
    <s v="Bush"/>
    <x v="0"/>
    <d v="1965-10-04T00:00:00"/>
    <x v="5"/>
    <x v="0"/>
    <n v="92800"/>
    <n v="6500"/>
    <n v="2"/>
    <s v="Responsable secteur business"/>
    <n v="90700"/>
    <x v="30"/>
    <n v="2.3153252480705624E-2"/>
  </r>
  <r>
    <s v="JohBu32858"/>
    <s v="JohnBush32858"/>
    <s v="John"/>
    <s v="Bush"/>
    <x v="0"/>
    <d v="1989-12-16T00:00:00"/>
    <x v="2"/>
    <x v="2"/>
    <n v="51800"/>
    <n v="2000"/>
    <n v="4"/>
    <s v="Consultant fonctionnel junior"/>
    <n v="49300"/>
    <x v="33"/>
    <n v="5.0709939148073022E-2"/>
  </r>
  <r>
    <s v="StaBu30724"/>
    <s v="StanleyButcher30724"/>
    <s v="Stanley"/>
    <s v="Butcher"/>
    <x v="0"/>
    <d v="1984-02-12T00:00:00"/>
    <x v="5"/>
    <x v="3"/>
    <n v="69300"/>
    <n v="6500"/>
    <n v="9"/>
    <s v="Responsable technique Grands Comptes"/>
    <n v="66600"/>
    <x v="0"/>
    <n v="4.0540540540540543E-2"/>
  </r>
  <r>
    <s v="AlBu34355"/>
    <s v="AlButler34355"/>
    <s v="Al"/>
    <s v="Butler"/>
    <x v="0"/>
    <d v="1994-01-21T00:00:00"/>
    <x v="4"/>
    <x v="2"/>
    <n v="43100"/>
    <n v="500"/>
    <n v="0"/>
    <s v="Analyste confirmé"/>
    <s v="nouvel arrivant"/>
    <x v="20"/>
    <n v="0"/>
  </r>
  <r>
    <s v="CliBu23053"/>
    <s v="CliftonButler23053"/>
    <s v="Clifton"/>
    <s v="Butler"/>
    <x v="0"/>
    <d v="1963-02-11T00:00:00"/>
    <x v="3"/>
    <x v="0"/>
    <n v="137400"/>
    <n v="11000"/>
    <n v="1"/>
    <s v="Associé filière business"/>
    <n v="122700"/>
    <x v="24"/>
    <n v="0.11980440097799511"/>
  </r>
  <r>
    <s v="GarBu25163"/>
    <s v="GaryButler25163"/>
    <s v="Gary"/>
    <s v="Butler"/>
    <x v="0"/>
    <d v="1968-11-21T00:00:00"/>
    <x v="0"/>
    <x v="0"/>
    <n v="69300"/>
    <n v="4500"/>
    <n v="7"/>
    <s v="Directeur business"/>
    <n v="65200"/>
    <x v="2"/>
    <n v="6.2883435582822084E-2"/>
  </r>
  <r>
    <s v="JohBu26054"/>
    <s v="JohnButler26054"/>
    <s v="John"/>
    <s v="Butler"/>
    <x v="0"/>
    <d v="1971-05-01T00:00:00"/>
    <x v="0"/>
    <x v="2"/>
    <n v="64500"/>
    <n v="5000"/>
    <n v="22"/>
    <s v="Directeur de projet"/>
    <n v="60800"/>
    <x v="1"/>
    <n v="6.0855263157894739E-2"/>
  </r>
  <r>
    <s v="MarBu29885"/>
    <s v="MarilynButtram29885"/>
    <s v="Marilyn"/>
    <s v="Buttram"/>
    <x v="1"/>
    <d v="1981-10-26T00:00:00"/>
    <x v="0"/>
    <x v="3"/>
    <n v="63000"/>
    <n v="0"/>
    <n v="1"/>
    <s v="Directeur technique"/>
    <n v="58900"/>
    <x v="25"/>
    <n v="6.9609507640067916E-2"/>
  </r>
  <r>
    <s v="CynBy32154"/>
    <s v="CynthiaByrd32154"/>
    <s v="Cynthia"/>
    <s v="Byrd"/>
    <x v="1"/>
    <d v="1988-01-12T00:00:00"/>
    <x v="4"/>
    <x v="0"/>
    <n v="49800"/>
    <n v="1000"/>
    <n v="5"/>
    <s v="Consultant business junior"/>
    <n v="47900"/>
    <x v="28"/>
    <n v="3.9665970772442591E-2"/>
  </r>
  <r>
    <s v="JefBy28793"/>
    <s v="JeffByrd28793"/>
    <s v="Jeff"/>
    <s v="Byrd"/>
    <x v="0"/>
    <d v="1978-10-30T00:00:00"/>
    <x v="1"/>
    <x v="0"/>
    <n v="53100"/>
    <n v="4000"/>
    <n v="0"/>
    <s v="Consultant business sénior"/>
    <s v="nouvel arrivant"/>
    <x v="3"/>
    <n v="0"/>
  </r>
  <r>
    <s v="JacCa28730"/>
    <s v="JacobCabrera28730"/>
    <s v="Jacob"/>
    <s v="Cabrera"/>
    <x v="0"/>
    <d v="1978-08-28T00:00:00"/>
    <x v="1"/>
    <x v="0"/>
    <n v="72800"/>
    <n v="2000"/>
    <n v="5"/>
    <s v="Consultant business sénior"/>
    <n v="68600"/>
    <x v="3"/>
    <n v="6.1224489795918366E-2"/>
  </r>
  <r>
    <s v="RutCa29032"/>
    <s v="RuthCage29032"/>
    <s v="Ruth"/>
    <s v="Cage"/>
    <x v="1"/>
    <d v="1979-06-26T00:00:00"/>
    <x v="7"/>
    <x v="2"/>
    <n v="67000"/>
    <n v="1500"/>
    <n v="2"/>
    <s v="Chef de projet"/>
    <n v="61500"/>
    <x v="3"/>
    <n v="8.943089430894309E-2"/>
  </r>
  <r>
    <s v="LawCa28573"/>
    <s v="LawrenceCahill28573"/>
    <s v="Lawrence"/>
    <s v="Cahill"/>
    <x v="0"/>
    <d v="1978-03-24T00:00:00"/>
    <x v="7"/>
    <x v="0"/>
    <n v="61000"/>
    <n v="4500"/>
    <n v="10"/>
    <s v="Responsable de consultant"/>
    <n v="59200"/>
    <x v="26"/>
    <n v="3.0405405405405407E-2"/>
  </r>
  <r>
    <s v="WilCa26612"/>
    <s v="WilliamCairns26612"/>
    <s v="William"/>
    <s v="Cairns"/>
    <x v="0"/>
    <d v="1972-11-09T00:00:00"/>
    <x v="1"/>
    <x v="3"/>
    <n v="39800"/>
    <n v="3000"/>
    <n v="15"/>
    <s v="Consultant technique sénior"/>
    <n v="36300"/>
    <x v="14"/>
    <n v="9.6418732782369149E-2"/>
  </r>
  <r>
    <s v="DonCa30847"/>
    <s v="DonaldCaldwell30847"/>
    <s v="Donald"/>
    <s v="Caldwell"/>
    <x v="0"/>
    <d v="1984-06-14T00:00:00"/>
    <x v="7"/>
    <x v="2"/>
    <n v="66700"/>
    <n v="1500"/>
    <n v="9"/>
    <s v="Chef de projet"/>
    <n v="65400"/>
    <x v="0"/>
    <n v="1.9877675840978593E-2"/>
  </r>
  <r>
    <s v="JosCa31340"/>
    <s v="JosephCaldwell31340"/>
    <s v="Joseph"/>
    <s v="Caldwell"/>
    <x v="0"/>
    <d v="1985-10-20T00:00:00"/>
    <x v="4"/>
    <x v="3"/>
    <n v="36600"/>
    <n v="1000"/>
    <n v="0"/>
    <s v="Développeur confirmé"/>
    <s v="nouvel arrivant"/>
    <x v="5"/>
    <n v="0"/>
  </r>
  <r>
    <s v="NatCa27427"/>
    <s v="NathanCaldwell27427"/>
    <s v="Nathan"/>
    <s v="Caldwell"/>
    <x v="0"/>
    <d v="1975-02-02T00:00:00"/>
    <x v="1"/>
    <x v="1"/>
    <n v="55000"/>
    <n v="500"/>
    <n v="16"/>
    <s v="Directeur des agents de maîtrise"/>
    <n v="51400"/>
    <x v="4"/>
    <n v="7.0038910505836577E-2"/>
  </r>
  <r>
    <s v="NorCa30787"/>
    <s v="NormanCaldwell30787"/>
    <s v="Norman"/>
    <s v="Caldwell"/>
    <x v="0"/>
    <d v="1984-04-15T00:00:00"/>
    <x v="0"/>
    <x v="0"/>
    <n v="81700"/>
    <n v="5000"/>
    <n v="5"/>
    <s v="Directeur business"/>
    <n v="75600"/>
    <x v="0"/>
    <n v="8.0687830687830683E-2"/>
  </r>
  <r>
    <s v="JaiCa30546"/>
    <s v="JaimeCalhoun30546"/>
    <s v="Jaime"/>
    <s v="Calhoun"/>
    <x v="0"/>
    <d v="1983-08-18T00:00:00"/>
    <x v="7"/>
    <x v="1"/>
    <n v="44200"/>
    <n v="1500"/>
    <n v="10"/>
    <s v="Responsable d'entité"/>
    <n v="39700"/>
    <x v="0"/>
    <n v="0.11335012594458438"/>
  </r>
  <r>
    <s v="DorCa23869"/>
    <s v="DorthaCall23869"/>
    <s v="Dortha"/>
    <s v="Call"/>
    <x v="1"/>
    <d v="1965-05-07T00:00:00"/>
    <x v="7"/>
    <x v="1"/>
    <n v="64500"/>
    <n v="4000"/>
    <n v="14"/>
    <s v="Responsable d'entité"/>
    <n v="59700"/>
    <x v="32"/>
    <n v="8.0402010050251257E-2"/>
  </r>
  <r>
    <s v="FloCa23877"/>
    <s v="FlorenceCamara23877"/>
    <s v="Florence"/>
    <s v="Camara"/>
    <x v="1"/>
    <d v="1965-05-15T00:00:00"/>
    <x v="5"/>
    <x v="2"/>
    <n v="76800"/>
    <n v="500"/>
    <n v="15"/>
    <s v="Responsable de Grands comptes"/>
    <n v="73100"/>
    <x v="32"/>
    <n v="5.0615595075239397E-2"/>
  </r>
  <r>
    <s v="ByrCa23612"/>
    <s v="ByronCameron23612"/>
    <s v="Byron"/>
    <s v="Cameron"/>
    <x v="0"/>
    <d v="1964-08-23T00:00:00"/>
    <x v="5"/>
    <x v="3"/>
    <n v="73800"/>
    <n v="8000"/>
    <n v="0"/>
    <s v="Responsable technique Grands Comptes"/>
    <s v="nouvel arrivant"/>
    <x v="32"/>
    <n v="0"/>
  </r>
  <r>
    <s v="AllCa32232"/>
    <s v="AllenCamp32232"/>
    <s v="Allen"/>
    <s v="Camp"/>
    <x v="0"/>
    <d v="1988-03-30T00:00:00"/>
    <x v="10"/>
    <x v="3"/>
    <n v="46800"/>
    <n v="2000"/>
    <n v="2"/>
    <s v="Consultant technique"/>
    <n v="44000"/>
    <x v="28"/>
    <n v="6.363636363636363E-2"/>
  </r>
  <r>
    <s v="BruCa33305"/>
    <s v="BruceCampbell33305"/>
    <s v="Bruce"/>
    <s v="Campbell"/>
    <x v="0"/>
    <d v="1991-03-08T00:00:00"/>
    <x v="4"/>
    <x v="3"/>
    <n v="39700"/>
    <n v="500"/>
    <n v="1"/>
    <s v="Développeur confirmé"/>
    <n v="36900"/>
    <x v="18"/>
    <n v="7.5880758807588072E-2"/>
  </r>
  <r>
    <s v="ChaCa25109"/>
    <s v="CharlieCampbell25109"/>
    <s v="Charlie"/>
    <s v="Campbell"/>
    <x v="0"/>
    <d v="1968-09-28T00:00:00"/>
    <x v="1"/>
    <x v="0"/>
    <n v="67600"/>
    <n v="1500"/>
    <n v="6"/>
    <s v="Consultant business sénior"/>
    <n v="63800"/>
    <x v="2"/>
    <n v="5.9561128526645767E-2"/>
  </r>
  <r>
    <s v="DenCa29561"/>
    <s v="DennisCampbell29561"/>
    <s v="Dennis"/>
    <s v="Campbell"/>
    <x v="0"/>
    <d v="1980-12-06T00:00:00"/>
    <x v="5"/>
    <x v="0"/>
    <n v="114700"/>
    <n v="4000"/>
    <n v="5"/>
    <s v="Responsable secteur business"/>
    <n v="102400"/>
    <x v="6"/>
    <n v="0.1201171875"/>
  </r>
  <r>
    <s v="JamCa26851"/>
    <s v="JamesCampbell26851"/>
    <s v="James"/>
    <s v="Campbell"/>
    <x v="0"/>
    <d v="1973-07-06T00:00:00"/>
    <x v="5"/>
    <x v="3"/>
    <n v="79400"/>
    <n v="5000"/>
    <n v="20"/>
    <s v="Responsable technique Grands Comptes"/>
    <n v="73500"/>
    <x v="14"/>
    <n v="8.0272108843537415E-2"/>
  </r>
  <r>
    <s v="JesCa28589"/>
    <s v="JesusCampbell28589"/>
    <s v="Jesus"/>
    <s v="Campbell"/>
    <x v="0"/>
    <d v="1978-04-09T00:00:00"/>
    <x v="0"/>
    <x v="1"/>
    <n v="62200"/>
    <n v="7500"/>
    <n v="4"/>
    <s v="Directeur d'agence"/>
    <n v="58000"/>
    <x v="26"/>
    <n v="7.2413793103448282E-2"/>
  </r>
  <r>
    <s v="LawCa33593"/>
    <s v="LawrenceCampbell33593"/>
    <s v="Lawrence"/>
    <s v="Campbell"/>
    <x v="0"/>
    <d v="1991-12-21T00:00:00"/>
    <x v="4"/>
    <x v="2"/>
    <n v="44900"/>
    <n v="1500"/>
    <n v="0"/>
    <s v="Analyste confirmé"/>
    <s v="nouvel arrivant"/>
    <x v="11"/>
    <n v="0"/>
  </r>
  <r>
    <s v="LelCa23644"/>
    <s v="LelaCampbell23644"/>
    <s v="Lela"/>
    <s v="Campbell"/>
    <x v="1"/>
    <d v="1964-09-24T00:00:00"/>
    <x v="0"/>
    <x v="3"/>
    <n v="53300"/>
    <n v="4500"/>
    <n v="6"/>
    <s v="Directeur technique"/>
    <n v="51600"/>
    <x v="32"/>
    <n v="3.294573643410853E-2"/>
  </r>
  <r>
    <s v="MarCa26301"/>
    <s v="MartinCampbell26301"/>
    <s v="Martin"/>
    <s v="Campbell"/>
    <x v="0"/>
    <d v="1972-01-03T00:00:00"/>
    <x v="1"/>
    <x v="0"/>
    <n v="73500"/>
    <n v="1000"/>
    <n v="22"/>
    <s v="Consultant business sénior"/>
    <n v="72100"/>
    <x v="31"/>
    <n v="1.9417475728155338E-2"/>
  </r>
  <r>
    <s v="TanCa29324"/>
    <s v="TanyaCampbell29324"/>
    <s v="Tanya"/>
    <s v="Campbell"/>
    <x v="1"/>
    <d v="1980-04-13T00:00:00"/>
    <x v="0"/>
    <x v="3"/>
    <n v="64100"/>
    <n v="0"/>
    <n v="0"/>
    <s v="Directeur technique"/>
    <s v="nouvel arrivant"/>
    <x v="17"/>
    <n v="0"/>
  </r>
  <r>
    <s v="TifCa25104"/>
    <s v="TiffanyCampbell25104"/>
    <s v="Tiffany"/>
    <s v="Campbell"/>
    <x v="1"/>
    <d v="1968-09-23T00:00:00"/>
    <x v="7"/>
    <x v="3"/>
    <n v="43000"/>
    <n v="4500"/>
    <n v="11"/>
    <s v="Expert technique"/>
    <n v="41600"/>
    <x v="2"/>
    <n v="3.3653846153846152E-2"/>
  </r>
  <r>
    <s v="AnnCa25882"/>
    <s v="AnneCanales25882"/>
    <s v="Anne"/>
    <s v="Canales"/>
    <x v="1"/>
    <d v="1970-11-10T00:00:00"/>
    <x v="1"/>
    <x v="0"/>
    <n v="56600"/>
    <n v="1000"/>
    <n v="8"/>
    <s v="Consultant business sénior"/>
    <n v="53900"/>
    <x v="1"/>
    <n v="5.0092764378478663E-2"/>
  </r>
  <r>
    <s v="EllCa26158"/>
    <s v="EllaCanales26158"/>
    <s v="Ella"/>
    <s v="Canales"/>
    <x v="1"/>
    <d v="1971-08-13T00:00:00"/>
    <x v="7"/>
    <x v="3"/>
    <n v="57400"/>
    <n v="3000"/>
    <n v="1"/>
    <s v="Expert technique"/>
    <n v="55200"/>
    <x v="31"/>
    <n v="3.9855072463768113E-2"/>
  </r>
  <r>
    <s v="DorCa26715"/>
    <s v="DorisCano26715"/>
    <s v="Doris"/>
    <s v="Cano"/>
    <x v="1"/>
    <d v="1973-02-20T00:00:00"/>
    <x v="5"/>
    <x v="0"/>
    <n v="84300"/>
    <n v="3500"/>
    <n v="9"/>
    <s v="Responsable secteur business"/>
    <n v="77300"/>
    <x v="14"/>
    <n v="9.0556274256144889E-2"/>
  </r>
  <r>
    <s v="HerCa27715"/>
    <s v="HerbertCano27715"/>
    <s v="Herbert"/>
    <s v="Cano"/>
    <x v="0"/>
    <d v="1975-11-17T00:00:00"/>
    <x v="5"/>
    <x v="2"/>
    <n v="72000"/>
    <n v="5000"/>
    <n v="2"/>
    <s v="Responsable de Grands comptes"/>
    <n v="66700"/>
    <x v="10"/>
    <n v="7.9460269865067462E-2"/>
  </r>
  <r>
    <s v="JefCa23535"/>
    <s v="JefferyCantrell23535"/>
    <s v="Jeffery"/>
    <s v="Cantrell"/>
    <x v="0"/>
    <d v="1964-06-07T00:00:00"/>
    <x v="7"/>
    <x v="3"/>
    <n v="64000"/>
    <n v="3000"/>
    <n v="15"/>
    <s v="Expert technique"/>
    <n v="58500"/>
    <x v="7"/>
    <n v="9.4017094017094016E-2"/>
  </r>
  <r>
    <s v="JoaCa34093"/>
    <s v="JoanCantu34093"/>
    <s v="Joan"/>
    <s v="Cantu"/>
    <x v="1"/>
    <d v="1993-05-04T00:00:00"/>
    <x v="6"/>
    <x v="3"/>
    <n v="33000"/>
    <n v="500"/>
    <n v="0"/>
    <s v="Développeur"/>
    <s v="nouvel arrivant"/>
    <x v="13"/>
    <n v="0"/>
  </r>
  <r>
    <s v="LauCa27171"/>
    <s v="LauraCanty27171"/>
    <s v="Laura"/>
    <s v="Canty"/>
    <x v="1"/>
    <d v="1974-05-22T00:00:00"/>
    <x v="7"/>
    <x v="0"/>
    <n v="56500"/>
    <n v="2000"/>
    <n v="8"/>
    <s v="Responsable de consultant"/>
    <n v="51400"/>
    <x v="12"/>
    <n v="9.9221789883268477E-2"/>
  </r>
  <r>
    <s v="TinCa26679"/>
    <s v="TinaCapps26679"/>
    <s v="Tina"/>
    <s v="Capps"/>
    <x v="1"/>
    <d v="1973-01-15T00:00:00"/>
    <x v="3"/>
    <x v="0"/>
    <n v="134700"/>
    <n v="3000"/>
    <n v="9"/>
    <s v="Associé filière business"/>
    <n v="121400"/>
    <x v="14"/>
    <n v="0.10955518945634267"/>
  </r>
  <r>
    <s v="HarCa22410"/>
    <s v="HaroldCaprio22410"/>
    <s v="Harold"/>
    <s v="Caprio"/>
    <x v="0"/>
    <d v="1961-05-09T00:00:00"/>
    <x v="3"/>
    <x v="2"/>
    <n v="105500"/>
    <n v="4500"/>
    <n v="8"/>
    <s v="Associé filière fonctionnelle"/>
    <n v="103400"/>
    <x v="15"/>
    <n v="2.0309477756286266E-2"/>
  </r>
  <r>
    <s v="ChrCa25425"/>
    <s v="ChristopherCarder25425"/>
    <s v="Christopher"/>
    <s v="Carder"/>
    <x v="0"/>
    <d v="1969-08-10T00:00:00"/>
    <x v="7"/>
    <x v="0"/>
    <n v="59800"/>
    <n v="3500"/>
    <n v="1"/>
    <s v="Responsable de consultant"/>
    <n v="53900"/>
    <x v="9"/>
    <n v="0.10946196660482375"/>
  </r>
  <r>
    <s v="AnnCa32108"/>
    <s v="AnneCardona32108"/>
    <s v="Anne"/>
    <s v="Cardona"/>
    <x v="1"/>
    <d v="1987-11-27T00:00:00"/>
    <x v="2"/>
    <x v="0"/>
    <n v="50200"/>
    <n v="500"/>
    <n v="2"/>
    <s v="Consultant business"/>
    <n v="45200"/>
    <x v="28"/>
    <n v="0.11061946902654868"/>
  </r>
  <r>
    <s v="JanCa31273"/>
    <s v="JannaCardwell31273"/>
    <s v="Janna"/>
    <s v="Cardwell"/>
    <x v="1"/>
    <d v="1985-08-14T00:00:00"/>
    <x v="4"/>
    <x v="3"/>
    <n v="32900"/>
    <n v="1000"/>
    <n v="5"/>
    <s v="Développeur confirmé"/>
    <n v="30300"/>
    <x v="5"/>
    <n v="8.5808580858085806E-2"/>
  </r>
  <r>
    <s v="AliCa27677"/>
    <s v="AliciaCarey27677"/>
    <s v="Alicia"/>
    <s v="Carey"/>
    <x v="1"/>
    <d v="1975-10-10T00:00:00"/>
    <x v="0"/>
    <x v="3"/>
    <n v="62600"/>
    <n v="500"/>
    <n v="12"/>
    <s v="Directeur technique"/>
    <n v="61400"/>
    <x v="10"/>
    <n v="1.9543973941368076E-2"/>
  </r>
  <r>
    <s v="JamCa27109"/>
    <s v="JamesCarey27109"/>
    <s v="James"/>
    <s v="Carey"/>
    <x v="0"/>
    <d v="1974-03-21T00:00:00"/>
    <x v="5"/>
    <x v="2"/>
    <n v="84600"/>
    <n v="1000"/>
    <n v="0"/>
    <s v="Responsable de Grands comptes"/>
    <s v="nouvel arrivant"/>
    <x v="12"/>
    <n v="0"/>
  </r>
  <r>
    <s v="BriCa27686"/>
    <s v="BrianCarlisle27686"/>
    <s v="Brian"/>
    <s v="Carlisle"/>
    <x v="0"/>
    <d v="1975-10-19T00:00:00"/>
    <x v="0"/>
    <x v="2"/>
    <n v="83100"/>
    <n v="3000"/>
    <n v="15"/>
    <s v="Directeur de projet"/>
    <n v="77700"/>
    <x v="10"/>
    <n v="6.9498069498069498E-2"/>
  </r>
  <r>
    <s v="JerCa28963"/>
    <s v="JeriCarlson28963"/>
    <s v="Jeri"/>
    <s v="Carlson"/>
    <x v="1"/>
    <d v="1979-04-18T00:00:00"/>
    <x v="0"/>
    <x v="2"/>
    <n v="69200"/>
    <n v="8000"/>
    <n v="14"/>
    <s v="Directeur de projet"/>
    <n v="65300"/>
    <x v="3"/>
    <n v="5.9724349157733538E-2"/>
  </r>
  <r>
    <s v="KatCa34003"/>
    <s v="KathleenCarlson34003"/>
    <s v="Kathleen"/>
    <s v="Carlson"/>
    <x v="1"/>
    <d v="1993-02-03T00:00:00"/>
    <x v="2"/>
    <x v="2"/>
    <n v="49200"/>
    <n v="1000"/>
    <n v="1"/>
    <s v="Consultant fonctionnel junior"/>
    <n v="45600"/>
    <x v="13"/>
    <n v="7.8947368421052627E-2"/>
  </r>
  <r>
    <s v="RitCa25614"/>
    <s v="RitaCarlson25614"/>
    <s v="Rita"/>
    <s v="Carlson"/>
    <x v="1"/>
    <d v="1970-02-15T00:00:00"/>
    <x v="5"/>
    <x v="0"/>
    <n v="77100"/>
    <n v="9000"/>
    <n v="19"/>
    <s v="Responsable secteur business"/>
    <n v="67900"/>
    <x v="9"/>
    <n v="0.13549337260677466"/>
  </r>
  <r>
    <s v="EdwCa28006"/>
    <s v="EdwardCarlton28006"/>
    <s v="Edward"/>
    <s v="Carlton"/>
    <x v="0"/>
    <d v="1976-09-03T00:00:00"/>
    <x v="1"/>
    <x v="1"/>
    <n v="40300"/>
    <n v="3000"/>
    <n v="13"/>
    <s v="Directeur des agents de maîtrise"/>
    <n v="38100"/>
    <x v="22"/>
    <n v="5.774278215223097E-2"/>
  </r>
  <r>
    <s v="MarCa24414"/>
    <s v="MarleneCarlyle24414"/>
    <s v="Marlene"/>
    <s v="Carlyle"/>
    <x v="1"/>
    <d v="1966-11-03T00:00:00"/>
    <x v="0"/>
    <x v="3"/>
    <n v="46100"/>
    <n v="5000"/>
    <n v="21"/>
    <s v="Directeur technique"/>
    <n v="41900"/>
    <x v="34"/>
    <n v="0.10023866348448687"/>
  </r>
  <r>
    <s v="CatCa34340"/>
    <s v="CatherineCarnevale34340"/>
    <s v="Catherine"/>
    <s v="Carnevale"/>
    <x v="1"/>
    <d v="1994-01-06T00:00:00"/>
    <x v="2"/>
    <x v="3"/>
    <n v="42600"/>
    <n v="500"/>
    <n v="0"/>
    <s v="Consultant technique junior"/>
    <s v="nouvel arrivant"/>
    <x v="20"/>
    <n v="0"/>
  </r>
  <r>
    <s v="LewCa33016"/>
    <s v="LewisCaron33016"/>
    <s v="Lewis"/>
    <s v="Caron"/>
    <x v="0"/>
    <d v="1990-05-23T00:00:00"/>
    <x v="11"/>
    <x v="3"/>
    <n v="28500"/>
    <n v="0"/>
    <n v="1"/>
    <s v="Développeur novice"/>
    <n v="25500"/>
    <x v="33"/>
    <n v="0.11764705882352941"/>
  </r>
  <r>
    <s v="NorCa30751"/>
    <s v="NormaCaron30751"/>
    <s v="Norma"/>
    <s v="Caron"/>
    <x v="1"/>
    <d v="1984-03-10T00:00:00"/>
    <x v="7"/>
    <x v="3"/>
    <n v="48700"/>
    <n v="5000"/>
    <n v="10"/>
    <s v="Expert technique"/>
    <n v="45000"/>
    <x v="0"/>
    <n v="8.2222222222222224E-2"/>
  </r>
  <r>
    <s v="TerCa28565"/>
    <s v="TerriCaron28565"/>
    <s v="Terri"/>
    <s v="Caron"/>
    <x v="1"/>
    <d v="1978-03-16T00:00:00"/>
    <x v="0"/>
    <x v="2"/>
    <n v="68600"/>
    <n v="6500"/>
    <n v="10"/>
    <s v="Directeur de projet"/>
    <n v="66500"/>
    <x v="26"/>
    <n v="3.1578947368421054E-2"/>
  </r>
  <r>
    <s v="AliCa32651"/>
    <s v="AliciaCarpenter32651"/>
    <s v="Alicia"/>
    <s v="Carpenter"/>
    <x v="1"/>
    <d v="1989-05-23T00:00:00"/>
    <x v="2"/>
    <x v="2"/>
    <n v="40800"/>
    <n v="500"/>
    <n v="3"/>
    <s v="Consultant fonctionnel junior"/>
    <n v="38800"/>
    <x v="8"/>
    <n v="5.1546391752577317E-2"/>
  </r>
  <r>
    <s v="DiaCa32768"/>
    <s v="DianeCarpenter32768"/>
    <s v="Diane"/>
    <s v="Carpenter"/>
    <x v="1"/>
    <d v="1989-09-17T00:00:00"/>
    <x v="4"/>
    <x v="2"/>
    <n v="38100"/>
    <n v="500"/>
    <n v="0"/>
    <s v="Analyste confirmé"/>
    <s v="nouvel arrivant"/>
    <x v="33"/>
    <n v="0"/>
  </r>
  <r>
    <s v="MarCa31049"/>
    <s v="MarkCarpenter31049"/>
    <s v="Mark"/>
    <s v="Carpenter"/>
    <x v="0"/>
    <d v="1985-01-02T00:00:00"/>
    <x v="7"/>
    <x v="3"/>
    <n v="53200"/>
    <n v="1500"/>
    <n v="7"/>
    <s v="Expert technique"/>
    <n v="47500"/>
    <x v="27"/>
    <n v="0.12"/>
  </r>
  <r>
    <s v="TomCa26457"/>
    <s v="TommyCarr26457"/>
    <s v="Tommy"/>
    <s v="Carr"/>
    <x v="0"/>
    <d v="1972-06-07T00:00:00"/>
    <x v="7"/>
    <x v="3"/>
    <n v="55300"/>
    <n v="4000"/>
    <n v="21"/>
    <s v="Expert technique"/>
    <n v="51600"/>
    <x v="31"/>
    <n v="7.170542635658915E-2"/>
  </r>
  <r>
    <s v="CarCa31271"/>
    <s v="CarolCarrier31271"/>
    <s v="Carol"/>
    <s v="Carrier"/>
    <x v="1"/>
    <d v="1985-08-12T00:00:00"/>
    <x v="2"/>
    <x v="3"/>
    <n v="38600"/>
    <n v="500"/>
    <n v="1"/>
    <s v="Consultant technique junior"/>
    <n v="36000"/>
    <x v="5"/>
    <n v="7.2222222222222215E-2"/>
  </r>
  <r>
    <s v="RubCa33196"/>
    <s v="RubyCarroll33196"/>
    <s v="Ruby"/>
    <s v="Carroll"/>
    <x v="1"/>
    <d v="1990-11-19T00:00:00"/>
    <x v="6"/>
    <x v="3"/>
    <n v="37200"/>
    <n v="500"/>
    <n v="1"/>
    <s v="Développeur"/>
    <n v="34400"/>
    <x v="18"/>
    <n v="8.1395348837209308E-2"/>
  </r>
  <r>
    <s v="MarCa23378"/>
    <s v="MaryCarruthers23378"/>
    <s v="Mary"/>
    <s v="Carruthers"/>
    <x v="1"/>
    <d v="1964-01-02T00:00:00"/>
    <x v="3"/>
    <x v="3"/>
    <n v="88700"/>
    <n v="6500"/>
    <n v="8"/>
    <s v="Associé filière technique"/>
    <n v="87000"/>
    <x v="7"/>
    <n v="1.9540229885057471E-2"/>
  </r>
  <r>
    <s v="AngCa31885"/>
    <s v="AngeloCarter31885"/>
    <s v="Angelo"/>
    <s v="Carter"/>
    <x v="0"/>
    <d v="1987-04-18T00:00:00"/>
    <x v="6"/>
    <x v="1"/>
    <n v="32300"/>
    <n v="500"/>
    <n v="0"/>
    <s v="Agent opérationnel"/>
    <s v="nouvel arrivant"/>
    <x v="21"/>
    <n v="0"/>
  </r>
  <r>
    <s v="EthCa33656"/>
    <s v="EthelCarter33656"/>
    <s v="Ethel"/>
    <s v="Carter"/>
    <x v="1"/>
    <d v="1992-02-22T00:00:00"/>
    <x v="4"/>
    <x v="0"/>
    <n v="46300"/>
    <n v="1000"/>
    <n v="0"/>
    <s v="Consultant business junior"/>
    <s v="nouvel arrivant"/>
    <x v="11"/>
    <n v="0"/>
  </r>
  <r>
    <s v="GreCa25002"/>
    <s v="GregoryCarter25002"/>
    <s v="Gregory"/>
    <s v="Carter"/>
    <x v="0"/>
    <d v="1968-06-13T00:00:00"/>
    <x v="3"/>
    <x v="2"/>
    <n v="105500"/>
    <n v="11000"/>
    <n v="12"/>
    <s v="Associé filière fonctionnelle"/>
    <n v="95900"/>
    <x v="19"/>
    <n v="0.10010427528675704"/>
  </r>
  <r>
    <s v="JacCa26643"/>
    <s v="JacobCarter26643"/>
    <s v="Jacob"/>
    <s v="Carter"/>
    <x v="0"/>
    <d v="1972-12-10T00:00:00"/>
    <x v="5"/>
    <x v="1"/>
    <n v="109700"/>
    <n v="10000"/>
    <n v="21"/>
    <s v="Responsable d'un secteur"/>
    <n v="100600"/>
    <x v="14"/>
    <n v="9.0457256461232607E-2"/>
  </r>
  <r>
    <s v="MarCa25396"/>
    <s v="MarioCarter25396"/>
    <s v="Mario"/>
    <s v="Carter"/>
    <x v="0"/>
    <d v="1969-07-12T00:00:00"/>
    <x v="0"/>
    <x v="3"/>
    <n v="70100"/>
    <n v="3000"/>
    <n v="15"/>
    <s v="Directeur technique"/>
    <n v="66500"/>
    <x v="2"/>
    <n v="5.4135338345864661E-2"/>
  </r>
  <r>
    <s v="WenCa32213"/>
    <s v="WendyCartwright32213"/>
    <s v="Wendy"/>
    <s v="Cartwright"/>
    <x v="1"/>
    <d v="1988-03-11T00:00:00"/>
    <x v="2"/>
    <x v="2"/>
    <n v="47600"/>
    <n v="1500"/>
    <n v="3"/>
    <s v="Consultant fonctionnel junior"/>
    <n v="45700"/>
    <x v="28"/>
    <n v="4.1575492341356671E-2"/>
  </r>
  <r>
    <s v="JamCa30839"/>
    <s v="JamesCase30839"/>
    <s v="James"/>
    <s v="Case"/>
    <x v="0"/>
    <d v="1984-06-06T00:00:00"/>
    <x v="0"/>
    <x v="3"/>
    <n v="68400"/>
    <n v="0"/>
    <n v="5"/>
    <s v="Directeur technique"/>
    <n v="66400"/>
    <x v="0"/>
    <n v="3.0120481927710843E-2"/>
  </r>
  <r>
    <s v="MelCa24399"/>
    <s v="MelissaCase24399"/>
    <s v="Melissa"/>
    <s v="Case"/>
    <x v="1"/>
    <d v="1966-10-19T00:00:00"/>
    <x v="1"/>
    <x v="0"/>
    <n v="80200"/>
    <n v="1500"/>
    <n v="15"/>
    <s v="Consultant business sénior"/>
    <n v="75600"/>
    <x v="34"/>
    <n v="6.0846560846560843E-2"/>
  </r>
  <r>
    <s v="MicCa26290"/>
    <s v="MichaelCase26290"/>
    <s v="Michael"/>
    <s v="Case"/>
    <x v="0"/>
    <d v="1971-12-23T00:00:00"/>
    <x v="5"/>
    <x v="2"/>
    <n v="93000"/>
    <n v="3500"/>
    <n v="1"/>
    <s v="Responsable de Grands comptes"/>
    <n v="87700"/>
    <x v="31"/>
    <n v="6.0433295324971492E-2"/>
  </r>
  <r>
    <s v="ChaCa29826"/>
    <s v="CharlesCasey29826"/>
    <s v="Charles"/>
    <s v="Casey"/>
    <x v="0"/>
    <d v="1981-08-28T00:00:00"/>
    <x v="1"/>
    <x v="0"/>
    <n v="74900"/>
    <n v="2500"/>
    <n v="11"/>
    <s v="Consultant business sénior"/>
    <n v="71000"/>
    <x v="25"/>
    <n v="5.4929577464788736E-2"/>
  </r>
  <r>
    <s v="RayCa33329"/>
    <s v="RayCasey33329"/>
    <s v="Ray"/>
    <s v="Casey"/>
    <x v="0"/>
    <d v="1991-04-01T00:00:00"/>
    <x v="6"/>
    <x v="2"/>
    <n v="38700"/>
    <n v="0"/>
    <n v="1"/>
    <s v="Analyste "/>
    <n v="36300"/>
    <x v="18"/>
    <n v="6.6115702479338845E-2"/>
  </r>
  <r>
    <s v="TamCa32690"/>
    <s v="TammiCassady32690"/>
    <s v="Tammi"/>
    <s v="Cassady"/>
    <x v="1"/>
    <d v="1989-07-01T00:00:00"/>
    <x v="2"/>
    <x v="3"/>
    <n v="42900"/>
    <n v="0"/>
    <n v="0"/>
    <s v="Consultant technique junior"/>
    <s v="nouvel arrivant"/>
    <x v="8"/>
    <n v="0"/>
  </r>
  <r>
    <s v="BarCa32617"/>
    <s v="BarbaraCassidy32617"/>
    <s v="Barbara"/>
    <s v="Cassidy"/>
    <x v="1"/>
    <d v="1989-04-19T00:00:00"/>
    <x v="2"/>
    <x v="1"/>
    <n v="31500"/>
    <n v="0"/>
    <n v="4"/>
    <s v="Assistant agent de maîtrise"/>
    <n v="28400"/>
    <x v="8"/>
    <n v="0.10915492957746478"/>
  </r>
  <r>
    <s v="JefCa25731"/>
    <s v="JeffCastaneda25731"/>
    <s v="Jeff"/>
    <s v="Castaneda"/>
    <x v="0"/>
    <d v="1970-06-12T00:00:00"/>
    <x v="7"/>
    <x v="2"/>
    <n v="59200"/>
    <n v="5000"/>
    <n v="9"/>
    <s v="Chef de projet"/>
    <n v="54600"/>
    <x v="9"/>
    <n v="8.4249084249084255E-2"/>
  </r>
  <r>
    <s v="DawCa28831"/>
    <s v="DawnCastillo28831"/>
    <s v="Dawn"/>
    <s v="Castillo"/>
    <x v="1"/>
    <d v="1978-12-07T00:00:00"/>
    <x v="7"/>
    <x v="3"/>
    <n v="58000"/>
    <n v="1500"/>
    <n v="0"/>
    <s v="Expert technique"/>
    <s v="nouvel arrivant"/>
    <x v="3"/>
    <n v="0"/>
  </r>
  <r>
    <s v="JoaCa29821"/>
    <s v="JoaquinCastillo29821"/>
    <s v="Joaquin"/>
    <s v="Castillo"/>
    <x v="0"/>
    <d v="1981-08-23T00:00:00"/>
    <x v="7"/>
    <x v="2"/>
    <n v="57500"/>
    <n v="0"/>
    <n v="6"/>
    <s v="Chef de projet"/>
    <n v="56600"/>
    <x v="25"/>
    <n v="1.5901060070671377E-2"/>
  </r>
  <r>
    <s v="YolCa27295"/>
    <s v="YolandaCastillo27295"/>
    <s v="Yolanda"/>
    <s v="Castillo"/>
    <x v="1"/>
    <d v="1974-09-23T00:00:00"/>
    <x v="0"/>
    <x v="1"/>
    <n v="72100"/>
    <n v="7000"/>
    <n v="1"/>
    <s v="Directeur d'agence"/>
    <n v="70000"/>
    <x v="4"/>
    <n v="0.03"/>
  </r>
  <r>
    <s v="MicCa23300"/>
    <s v="MichaelCastro23300"/>
    <s v="Michael"/>
    <s v="Castro"/>
    <x v="0"/>
    <d v="1963-10-16T00:00:00"/>
    <x v="1"/>
    <x v="1"/>
    <n v="44800"/>
    <n v="2000"/>
    <n v="5"/>
    <s v="Directeur des agents de maîtrise"/>
    <n v="43500"/>
    <x v="7"/>
    <n v="2.9885057471264367E-2"/>
  </r>
  <r>
    <s v="MonCa26324"/>
    <s v="MonicaCaton26324"/>
    <s v="Monica"/>
    <s v="Caton"/>
    <x v="1"/>
    <d v="1972-01-26T00:00:00"/>
    <x v="7"/>
    <x v="0"/>
    <n v="78200"/>
    <n v="2500"/>
    <n v="6"/>
    <s v="Responsable de consultant"/>
    <n v="72200"/>
    <x v="31"/>
    <n v="8.3102493074792241E-2"/>
  </r>
  <r>
    <s v="AveCa31121"/>
    <s v="AveryCaulfield31121"/>
    <s v="Avery"/>
    <s v="Caulfield"/>
    <x v="0"/>
    <d v="1985-03-15T00:00:00"/>
    <x v="7"/>
    <x v="1"/>
    <n v="58200"/>
    <n v="4500"/>
    <n v="0"/>
    <s v="Responsable d'entité"/>
    <s v="nouvel arrivant"/>
    <x v="27"/>
    <n v="0"/>
  </r>
  <r>
    <s v="ElbCa30429"/>
    <s v="ElbertCauthen30429"/>
    <s v="Elbert"/>
    <s v="Cauthen"/>
    <x v="0"/>
    <d v="1983-04-23T00:00:00"/>
    <x v="5"/>
    <x v="1"/>
    <n v="101700"/>
    <n v="5500"/>
    <n v="10"/>
    <s v="Responsable d'un secteur"/>
    <n v="95000"/>
    <x v="16"/>
    <n v="7.0526315789473687E-2"/>
  </r>
  <r>
    <s v="ManCa27047"/>
    <s v="ManuelCavazos27047"/>
    <s v="Manuel"/>
    <s v="Cavazos"/>
    <x v="0"/>
    <d v="1974-01-18T00:00:00"/>
    <x v="0"/>
    <x v="3"/>
    <n v="69900"/>
    <n v="2500"/>
    <n v="20"/>
    <s v="Directeur technique"/>
    <n v="65900"/>
    <x v="12"/>
    <n v="6.0698027314112293E-2"/>
  </r>
  <r>
    <s v="FauCa31721"/>
    <s v="FaustinaCave31721"/>
    <s v="Faustina"/>
    <s v="Cave"/>
    <x v="1"/>
    <d v="1986-11-05T00:00:00"/>
    <x v="2"/>
    <x v="2"/>
    <n v="40400"/>
    <n v="1500"/>
    <n v="3"/>
    <s v="Consultant fonctionnel junior"/>
    <n v="38500"/>
    <x v="21"/>
    <n v="4.9350649350649353E-2"/>
  </r>
  <r>
    <s v="JoeCa24181"/>
    <s v="JoeCawthon24181"/>
    <s v="Joe"/>
    <s v="Cawthon"/>
    <x v="0"/>
    <d v="1966-03-15T00:00:00"/>
    <x v="7"/>
    <x v="2"/>
    <n v="59800"/>
    <n v="2000"/>
    <n v="4"/>
    <s v="Chef de projet"/>
    <n v="56400"/>
    <x v="30"/>
    <n v="6.0283687943262408E-2"/>
  </r>
  <r>
    <s v="ThoCa25696"/>
    <s v="ThomasCayer25696"/>
    <s v="Thomas"/>
    <s v="Cayer"/>
    <x v="0"/>
    <d v="1970-05-08T00:00:00"/>
    <x v="7"/>
    <x v="3"/>
    <n v="45200"/>
    <n v="2000"/>
    <n v="15"/>
    <s v="Expert technique"/>
    <n v="42400"/>
    <x v="9"/>
    <n v="6.6037735849056603E-2"/>
  </r>
  <r>
    <s v="DonCe24592"/>
    <s v="DonaldCelentano24592"/>
    <s v="Donald"/>
    <s v="Celentano"/>
    <x v="0"/>
    <d v="1967-04-30T00:00:00"/>
    <x v="3"/>
    <x v="3"/>
    <n v="98400"/>
    <n v="5000"/>
    <n v="20"/>
    <s v="Associé filière technique"/>
    <n v="92800"/>
    <x v="34"/>
    <n v="6.0344827586206899E-2"/>
  </r>
  <r>
    <s v="DarCe31861"/>
    <s v="DarlaCenters31861"/>
    <s v="Darla"/>
    <s v="Centers"/>
    <x v="1"/>
    <d v="1987-03-25T00:00:00"/>
    <x v="10"/>
    <x v="0"/>
    <n v="48500"/>
    <n v="1000"/>
    <n v="5"/>
    <s v="Consultant business confirmé"/>
    <n v="42500"/>
    <x v="21"/>
    <n v="0.14117647058823529"/>
  </r>
  <r>
    <s v="BobCe29583"/>
    <s v="BobbiCerrato29583"/>
    <s v="Bobbi"/>
    <s v="Cerrato"/>
    <x v="1"/>
    <d v="1980-12-28T00:00:00"/>
    <x v="5"/>
    <x v="1"/>
    <n v="115200"/>
    <n v="4000"/>
    <n v="9"/>
    <s v="Responsable d'un secteur"/>
    <n v="112900"/>
    <x v="6"/>
    <n v="2.0372010628875111E-2"/>
  </r>
  <r>
    <s v="DavCe23205"/>
    <s v="DavidCervantes23205"/>
    <s v="David"/>
    <s v="Cervantes"/>
    <x v="0"/>
    <d v="1963-07-13T00:00:00"/>
    <x v="3"/>
    <x v="1"/>
    <n v="94900"/>
    <n v="10000"/>
    <n v="14"/>
    <s v="Associé filière fonctions transverses"/>
    <n v="87900"/>
    <x v="24"/>
    <n v="7.9635949943117179E-2"/>
  </r>
  <r>
    <s v="DonCe34091"/>
    <s v="DonaldCervantes34091"/>
    <s v="Donald"/>
    <s v="Cervantes"/>
    <x v="0"/>
    <d v="1993-05-02T00:00:00"/>
    <x v="8"/>
    <x v="3"/>
    <n v="34700"/>
    <n v="500"/>
    <n v="0"/>
    <s v="Développeur junior"/>
    <s v="nouvel arrivant"/>
    <x v="13"/>
    <n v="0"/>
  </r>
  <r>
    <s v="RobCh27448"/>
    <s v="RobertChadwick27448"/>
    <s v="Robert"/>
    <s v="Chadwick"/>
    <x v="0"/>
    <d v="1975-02-23T00:00:00"/>
    <x v="5"/>
    <x v="3"/>
    <n v="66600"/>
    <n v="12000"/>
    <n v="19"/>
    <s v="Responsable technique Grands Comptes"/>
    <n v="61800"/>
    <x v="4"/>
    <n v="7.7669902912621352E-2"/>
  </r>
  <r>
    <s v="DonCh32237"/>
    <s v="DonaldChambers32237"/>
    <s v="Donald"/>
    <s v="Chambers"/>
    <x v="0"/>
    <d v="1988-04-04T00:00:00"/>
    <x v="2"/>
    <x v="3"/>
    <n v="39500"/>
    <n v="1500"/>
    <n v="0"/>
    <s v="Consultant technique junior"/>
    <s v="nouvel arrivant"/>
    <x v="28"/>
    <n v="0"/>
  </r>
  <r>
    <s v="JimCh30160"/>
    <s v="JimmyChambers30160"/>
    <s v="Jimmy"/>
    <s v="Chambers"/>
    <x v="0"/>
    <d v="1982-07-28T00:00:00"/>
    <x v="7"/>
    <x v="2"/>
    <n v="49800"/>
    <n v="1500"/>
    <n v="2"/>
    <s v="Chef de projet"/>
    <n v="46200"/>
    <x v="16"/>
    <n v="7.792207792207792E-2"/>
  </r>
  <r>
    <s v="JohCh28691"/>
    <s v="JohnChambers28691"/>
    <s v="John"/>
    <s v="Chambers"/>
    <x v="0"/>
    <d v="1978-07-20T00:00:00"/>
    <x v="1"/>
    <x v="0"/>
    <n v="64100"/>
    <n v="500"/>
    <n v="14"/>
    <s v="Consultant business sénior"/>
    <n v="56500"/>
    <x v="26"/>
    <n v="0.13451327433628318"/>
  </r>
  <r>
    <s v="RobCh27507"/>
    <s v="RobertChambliss27507"/>
    <s v="Robert"/>
    <s v="Chambliss"/>
    <x v="0"/>
    <d v="1975-04-23T00:00:00"/>
    <x v="1"/>
    <x v="2"/>
    <n v="55200"/>
    <n v="500"/>
    <n v="5"/>
    <s v="Consultant fonctionnel sénior"/>
    <n v="50600"/>
    <x v="4"/>
    <n v="9.0909090909090912E-2"/>
  </r>
  <r>
    <s v="RamCh25674"/>
    <s v="RamiroChance25674"/>
    <s v="Ramiro"/>
    <s v="Chance"/>
    <x v="0"/>
    <d v="1970-04-16T00:00:00"/>
    <x v="5"/>
    <x v="3"/>
    <n v="71000"/>
    <n v="5000"/>
    <n v="16"/>
    <s v="Responsable technique Grands Comptes"/>
    <n v="67100"/>
    <x v="9"/>
    <n v="5.8122205663189271E-2"/>
  </r>
  <r>
    <s v="BesCh24756"/>
    <s v="BessieChandler24756"/>
    <s v="Bessie"/>
    <s v="Chandler"/>
    <x v="1"/>
    <d v="1967-10-11T00:00:00"/>
    <x v="5"/>
    <x v="2"/>
    <n v="98800"/>
    <n v="0"/>
    <n v="1"/>
    <s v="Responsable de Grands comptes"/>
    <n v="89800"/>
    <x v="19"/>
    <n v="0.10022271714922049"/>
  </r>
  <r>
    <s v="DanCh21790"/>
    <s v="DanielChandler21790"/>
    <s v="Daniel"/>
    <s v="Chandler"/>
    <x v="0"/>
    <d v="1959-08-28T00:00:00"/>
    <x v="3"/>
    <x v="2"/>
    <n v="95200"/>
    <n v="1500"/>
    <n v="4"/>
    <s v="Associé filière fonctionnelle"/>
    <n v="83500"/>
    <x v="35"/>
    <n v="0.14011976047904193"/>
  </r>
  <r>
    <s v="JudCh23727"/>
    <s v="JudithChandler23727"/>
    <s v="Judith"/>
    <s v="Chandler"/>
    <x v="1"/>
    <d v="1964-12-16T00:00:00"/>
    <x v="5"/>
    <x v="1"/>
    <n v="102700"/>
    <n v="500"/>
    <n v="8"/>
    <s v="Responsable d'un secteur"/>
    <n v="91700"/>
    <x v="32"/>
    <n v="0.11995637949836423"/>
  </r>
  <r>
    <s v="EthCh24893"/>
    <s v="EthelChapple24893"/>
    <s v="Ethel"/>
    <s v="Chapple"/>
    <x v="1"/>
    <d v="1968-02-25T00:00:00"/>
    <x v="0"/>
    <x v="2"/>
    <n v="68700"/>
    <n v="2000"/>
    <n v="1"/>
    <s v="Directeur de projet"/>
    <n v="66100"/>
    <x v="19"/>
    <n v="3.9334341906202726E-2"/>
  </r>
  <r>
    <s v="JerCh26375"/>
    <s v="JerryChase26375"/>
    <s v="Jerry"/>
    <s v="Chase"/>
    <x v="0"/>
    <d v="1972-03-17T00:00:00"/>
    <x v="1"/>
    <x v="3"/>
    <n v="42900"/>
    <n v="0"/>
    <n v="22"/>
    <s v="Consultant technique sénior"/>
    <n v="38500"/>
    <x v="31"/>
    <n v="0.11428571428571428"/>
  </r>
  <r>
    <s v="GleCh28598"/>
    <s v="GlennaChavez28598"/>
    <s v="Glenna"/>
    <s v="Chavez"/>
    <x v="1"/>
    <d v="1978-04-18T00:00:00"/>
    <x v="7"/>
    <x v="2"/>
    <n v="70100"/>
    <n v="500"/>
    <n v="11"/>
    <s v="Chef de projet"/>
    <n v="62400"/>
    <x v="26"/>
    <n v="0.1233974358974359"/>
  </r>
  <r>
    <s v="JosCh30846"/>
    <s v="JoshuaChavez30846"/>
    <s v="Joshua"/>
    <s v="Chavez"/>
    <x v="0"/>
    <d v="1984-06-13T00:00:00"/>
    <x v="7"/>
    <x v="2"/>
    <n v="69400"/>
    <n v="4000"/>
    <n v="4"/>
    <s v="Chef de projet"/>
    <n v="62300"/>
    <x v="0"/>
    <n v="0.11396468699839486"/>
  </r>
  <r>
    <s v="MarCh26281"/>
    <s v="MarcusChavez26281"/>
    <s v="Marcus"/>
    <s v="Chavez"/>
    <x v="0"/>
    <d v="1971-12-14T00:00:00"/>
    <x v="5"/>
    <x v="3"/>
    <n v="67600"/>
    <n v="11000"/>
    <n v="20"/>
    <s v="Responsable technique Grands Comptes"/>
    <n v="61300"/>
    <x v="31"/>
    <n v="0.10277324632952692"/>
  </r>
  <r>
    <s v="RonCh34254"/>
    <s v="RonChew34254"/>
    <s v="Ron"/>
    <s v="Chew"/>
    <x v="0"/>
    <d v="1993-10-12T00:00:00"/>
    <x v="4"/>
    <x v="0"/>
    <n v="48700"/>
    <n v="1500"/>
    <n v="1"/>
    <s v="Consultant business junior"/>
    <n v="47300"/>
    <x v="20"/>
    <n v="2.9598308668076109E-2"/>
  </r>
  <r>
    <s v="JimCh26927"/>
    <s v="JimChilds26927"/>
    <s v="Jim"/>
    <s v="Childs"/>
    <x v="0"/>
    <d v="1973-09-20T00:00:00"/>
    <x v="1"/>
    <x v="3"/>
    <n v="53700"/>
    <n v="3500"/>
    <n v="3"/>
    <s v="Consultant technique sénior"/>
    <n v="48800"/>
    <x v="12"/>
    <n v="0.10040983606557377"/>
  </r>
  <r>
    <s v="JefCh33944"/>
    <s v="JeffereyChilton33944"/>
    <s v="Jefferey"/>
    <s v="Chilton"/>
    <x v="0"/>
    <d v="1992-12-06T00:00:00"/>
    <x v="6"/>
    <x v="1"/>
    <n v="29700"/>
    <n v="0"/>
    <n v="0"/>
    <s v="Agent opérationnel"/>
    <s v="nouvel arrivant"/>
    <x v="13"/>
    <n v="0"/>
  </r>
  <r>
    <s v="LouCh27610"/>
    <s v="LouiseChilton27610"/>
    <s v="Louise"/>
    <s v="Chilton"/>
    <x v="1"/>
    <d v="1975-08-04T00:00:00"/>
    <x v="0"/>
    <x v="2"/>
    <n v="64300"/>
    <n v="4500"/>
    <n v="11"/>
    <s v="Directeur de projet"/>
    <n v="61800"/>
    <x v="10"/>
    <n v="4.0453074433656956E-2"/>
  </r>
  <r>
    <s v="MarCh27707"/>
    <s v="MaryChin27707"/>
    <s v="Mary"/>
    <s v="Chin"/>
    <x v="1"/>
    <d v="1975-11-09T00:00:00"/>
    <x v="1"/>
    <x v="0"/>
    <n v="68700"/>
    <n v="1500"/>
    <n v="11"/>
    <s v="Consultant business sénior"/>
    <n v="65700"/>
    <x v="10"/>
    <n v="4.5662100456621002E-2"/>
  </r>
  <r>
    <s v="SteCh31349"/>
    <s v="StephanieChipps31349"/>
    <s v="Stephanie"/>
    <s v="Chipps"/>
    <x v="1"/>
    <d v="1985-10-29T00:00:00"/>
    <x v="2"/>
    <x v="0"/>
    <n v="46000"/>
    <n v="1500"/>
    <n v="3"/>
    <s v="Consultant business"/>
    <n v="42200"/>
    <x v="5"/>
    <n v="9.004739336492891E-2"/>
  </r>
  <r>
    <s v="AviCh31232"/>
    <s v="AvisChoi31232"/>
    <s v="Avis"/>
    <s v="Choi"/>
    <x v="1"/>
    <d v="1985-07-04T00:00:00"/>
    <x v="2"/>
    <x v="2"/>
    <n v="52500"/>
    <n v="1000"/>
    <n v="0"/>
    <s v="Consultant fonctionnel junior"/>
    <s v="nouvel arrivant"/>
    <x v="27"/>
    <n v="0"/>
  </r>
  <r>
    <s v="ScoCh31325"/>
    <s v="ScottChon31325"/>
    <s v="Scott"/>
    <s v="Chon"/>
    <x v="0"/>
    <d v="1985-10-05T00:00:00"/>
    <x v="10"/>
    <x v="0"/>
    <n v="49800"/>
    <n v="500"/>
    <n v="3"/>
    <s v="Consultant business confirmé"/>
    <n v="49700"/>
    <x v="5"/>
    <n v="2.012072434607646E-3"/>
  </r>
  <r>
    <s v="MorCh29088"/>
    <s v="MorrisChoquette29088"/>
    <s v="Morris"/>
    <s v="Choquette"/>
    <x v="0"/>
    <d v="1979-08-21T00:00:00"/>
    <x v="0"/>
    <x v="0"/>
    <n v="68300"/>
    <n v="3500"/>
    <n v="2"/>
    <s v="Directeur business"/>
    <n v="59900"/>
    <x v="17"/>
    <n v="0.14023372287145242"/>
  </r>
  <r>
    <s v="LisCh26201"/>
    <s v="LisaChoudhury26201"/>
    <s v="Lisa"/>
    <s v="Choudhury"/>
    <x v="1"/>
    <d v="1971-09-25T00:00:00"/>
    <x v="7"/>
    <x v="1"/>
    <n v="59900"/>
    <n v="4500"/>
    <n v="0"/>
    <s v="Responsable d'entité"/>
    <s v="nouvel arrivant"/>
    <x v="31"/>
    <n v="0"/>
  </r>
  <r>
    <s v="RobCh34249"/>
    <s v="RobinChowdhury34249"/>
    <s v="Robin"/>
    <s v="Chowdhury"/>
    <x v="0"/>
    <d v="1993-10-07T00:00:00"/>
    <x v="6"/>
    <x v="3"/>
    <n v="32700"/>
    <n v="1000"/>
    <n v="0"/>
    <s v="Développeur"/>
    <s v="nouvel arrivant"/>
    <x v="20"/>
    <n v="0"/>
  </r>
  <r>
    <s v="DonCh34274"/>
    <s v="DonnaChoy34274"/>
    <s v="Donna"/>
    <s v="Choy"/>
    <x v="1"/>
    <d v="1993-11-01T00:00:00"/>
    <x v="4"/>
    <x v="2"/>
    <n v="44800"/>
    <n v="1500"/>
    <n v="1"/>
    <s v="Analyste confirmé"/>
    <n v="41900"/>
    <x v="20"/>
    <n v="6.9212410501193311E-2"/>
  </r>
  <r>
    <s v="AmaCh28232"/>
    <s v="AmandaChristian28232"/>
    <s v="Amanda"/>
    <s v="Christian"/>
    <x v="1"/>
    <d v="1977-04-17T00:00:00"/>
    <x v="1"/>
    <x v="3"/>
    <n v="52500"/>
    <n v="1500"/>
    <n v="15"/>
    <s v="Consultant technique sénior"/>
    <n v="48600"/>
    <x v="22"/>
    <n v="8.0246913580246909E-2"/>
  </r>
  <r>
    <s v="ThoCh31178"/>
    <s v="ThomasChristiansen31178"/>
    <s v="Thomas"/>
    <s v="Christiansen"/>
    <x v="0"/>
    <d v="1985-05-11T00:00:00"/>
    <x v="10"/>
    <x v="2"/>
    <n v="56800"/>
    <n v="1500"/>
    <n v="2"/>
    <s v="Consultant fonctionnel"/>
    <n v="53000"/>
    <x v="27"/>
    <n v="7.1698113207547168E-2"/>
  </r>
  <r>
    <s v="DavCh24246"/>
    <s v="DavidChung24246"/>
    <s v="David"/>
    <s v="Chung"/>
    <x v="0"/>
    <d v="1966-05-19T00:00:00"/>
    <x v="3"/>
    <x v="1"/>
    <n v="140600"/>
    <n v="9500"/>
    <n v="18"/>
    <s v="Associé filière fonctions transverses"/>
    <n v="130200"/>
    <x v="30"/>
    <n v="7.9877112135176648E-2"/>
  </r>
  <r>
    <s v="BonCh28479"/>
    <s v="BonitaChurch28479"/>
    <s v="Bonita"/>
    <s v="Church"/>
    <x v="1"/>
    <d v="1977-12-20T00:00:00"/>
    <x v="7"/>
    <x v="3"/>
    <n v="52400"/>
    <n v="5500"/>
    <n v="10"/>
    <s v="Expert technique"/>
    <n v="50400"/>
    <x v="26"/>
    <n v="3.968253968253968E-2"/>
  </r>
  <r>
    <s v="AntCl24654"/>
    <s v="AnthonyClark24654"/>
    <s v="Anthony"/>
    <s v="Clark"/>
    <x v="0"/>
    <d v="1967-07-01T00:00:00"/>
    <x v="7"/>
    <x v="1"/>
    <n v="64600"/>
    <n v="3000"/>
    <n v="19"/>
    <s v="Responsable d'entité"/>
    <n v="62100"/>
    <x v="34"/>
    <n v="4.0257648953301126E-2"/>
  </r>
  <r>
    <s v="JerCl29097"/>
    <s v="JerryClark29097"/>
    <s v="Jerry"/>
    <s v="Clark"/>
    <x v="0"/>
    <d v="1979-08-30T00:00:00"/>
    <x v="0"/>
    <x v="3"/>
    <n v="58600"/>
    <n v="2000"/>
    <n v="11"/>
    <s v="Directeur technique"/>
    <n v="56300"/>
    <x v="17"/>
    <n v="4.0852575488454709E-2"/>
  </r>
  <r>
    <s v="JosCl30440"/>
    <s v="JosephClark30440"/>
    <s v="Joseph"/>
    <s v="Clark"/>
    <x v="0"/>
    <d v="1983-05-04T00:00:00"/>
    <x v="0"/>
    <x v="2"/>
    <n v="77400"/>
    <n v="4000"/>
    <n v="7"/>
    <s v="Directeur de projet"/>
    <n v="73000"/>
    <x v="16"/>
    <n v="6.0273972602739728E-2"/>
  </r>
  <r>
    <s v="MatCl32212"/>
    <s v="MatthewClark32212"/>
    <s v="Matthew"/>
    <s v="Clark"/>
    <x v="0"/>
    <d v="1988-03-10T00:00:00"/>
    <x v="4"/>
    <x v="3"/>
    <n v="32900"/>
    <n v="1000"/>
    <n v="1"/>
    <s v="Développeur confirmé"/>
    <n v="29700"/>
    <x v="28"/>
    <n v="0.10774410774410774"/>
  </r>
  <r>
    <s v="MicCl31980"/>
    <s v="MichaelClark31980"/>
    <s v="Michael"/>
    <s v="Clark"/>
    <x v="0"/>
    <d v="1987-07-22T00:00:00"/>
    <x v="2"/>
    <x v="3"/>
    <n v="40200"/>
    <n v="1000"/>
    <n v="2"/>
    <s v="Consultant technique junior"/>
    <n v="38000"/>
    <x v="21"/>
    <n v="5.7894736842105263E-2"/>
  </r>
  <r>
    <s v="MiCl27397"/>
    <s v="MiClarke27397"/>
    <s v="Mi"/>
    <s v="Clarke"/>
    <x v="1"/>
    <d v="1975-01-03T00:00:00"/>
    <x v="7"/>
    <x v="0"/>
    <n v="91600"/>
    <n v="2500"/>
    <n v="19"/>
    <s v="Responsable de consultant"/>
    <n v="82500"/>
    <x v="4"/>
    <n v="0.11030303030303031"/>
  </r>
  <r>
    <s v="RhoCl21656"/>
    <s v="RhondaClaybrooks21656"/>
    <s v="Rhonda"/>
    <s v="Claybrooks"/>
    <x v="1"/>
    <d v="1959-04-16T00:00:00"/>
    <x v="3"/>
    <x v="0"/>
    <n v="103600"/>
    <n v="2500"/>
    <n v="26"/>
    <s v="Associé filière business"/>
    <n v="98700"/>
    <x v="29"/>
    <n v="4.9645390070921988E-2"/>
  </r>
  <r>
    <s v="WarCl25867"/>
    <s v="WarrenClayton25867"/>
    <s v="Warren"/>
    <s v="Clayton"/>
    <x v="0"/>
    <d v="1970-10-26T00:00:00"/>
    <x v="7"/>
    <x v="0"/>
    <n v="66500"/>
    <n v="4500"/>
    <n v="16"/>
    <s v="Responsable de consultant"/>
    <n v="63900"/>
    <x v="1"/>
    <n v="4.0688575899843503E-2"/>
  </r>
  <r>
    <s v="MarCl29880"/>
    <s v="MaryClement29880"/>
    <s v="Mary"/>
    <s v="Clement"/>
    <x v="1"/>
    <d v="1981-10-21T00:00:00"/>
    <x v="0"/>
    <x v="2"/>
    <n v="64500"/>
    <n v="9000"/>
    <n v="8"/>
    <s v="Directeur de projet"/>
    <n v="59700"/>
    <x v="25"/>
    <n v="8.0402010050251257E-2"/>
  </r>
  <r>
    <s v="PauCl31735"/>
    <s v="PaulClement31735"/>
    <s v="Paul"/>
    <s v="Clement"/>
    <x v="0"/>
    <d v="1986-11-19T00:00:00"/>
    <x v="4"/>
    <x v="2"/>
    <n v="47800"/>
    <n v="0"/>
    <n v="5"/>
    <s v="Analyste confirmé"/>
    <n v="46400"/>
    <x v="21"/>
    <n v="3.017241379310345E-2"/>
  </r>
  <r>
    <s v="JacCl24681"/>
    <s v="JackClements24681"/>
    <s v="Jack"/>
    <s v="Clements"/>
    <x v="0"/>
    <d v="1967-07-28T00:00:00"/>
    <x v="7"/>
    <x v="3"/>
    <n v="53600"/>
    <n v="2000"/>
    <n v="14"/>
    <s v="Expert technique"/>
    <n v="48700"/>
    <x v="19"/>
    <n v="0.10061601642710473"/>
  </r>
  <r>
    <s v="BriCl34400"/>
    <s v="BrittanyClemons34400"/>
    <s v="Brittany"/>
    <s v="Clemons"/>
    <x v="1"/>
    <d v="1994-03-07T00:00:00"/>
    <x v="2"/>
    <x v="0"/>
    <n v="52100"/>
    <n v="1000"/>
    <n v="0"/>
    <s v="Consultant business"/>
    <s v="nouvel arrivant"/>
    <x v="20"/>
    <n v="0"/>
  </r>
  <r>
    <s v="ElsCl26308"/>
    <s v="ElsieClevenger26308"/>
    <s v="Elsie"/>
    <s v="Clevenger"/>
    <x v="1"/>
    <d v="1972-01-10T00:00:00"/>
    <x v="7"/>
    <x v="0"/>
    <n v="57300"/>
    <n v="2500"/>
    <n v="5"/>
    <s v="Responsable de consultant"/>
    <n v="55100"/>
    <x v="31"/>
    <n v="3.9927404718693285E-2"/>
  </r>
  <r>
    <s v="MicCl27679"/>
    <s v="MichaelClever27679"/>
    <s v="Michael"/>
    <s v="Clever"/>
    <x v="0"/>
    <d v="1975-10-12T00:00:00"/>
    <x v="0"/>
    <x v="3"/>
    <n v="61700"/>
    <n v="5000"/>
    <n v="1"/>
    <s v="Directeur technique"/>
    <n v="55000"/>
    <x v="10"/>
    <n v="0.12181818181818181"/>
  </r>
  <r>
    <s v="BerCl34401"/>
    <s v="BerniceClifton34401"/>
    <s v="Bernice"/>
    <s v="Clifton"/>
    <x v="1"/>
    <d v="1994-03-08T00:00:00"/>
    <x v="8"/>
    <x v="2"/>
    <n v="37500"/>
    <n v="500"/>
    <n v="1"/>
    <s v="Analyste junior"/>
    <n v="34800"/>
    <x v="20"/>
    <n v="7.7586206896551727E-2"/>
  </r>
  <r>
    <s v="SteCl31108"/>
    <s v="SteveClifton31108"/>
    <s v="Steve"/>
    <s v="Clifton"/>
    <x v="0"/>
    <d v="1985-03-02T00:00:00"/>
    <x v="7"/>
    <x v="2"/>
    <n v="60400"/>
    <n v="3500"/>
    <n v="4"/>
    <s v="Chef de projet"/>
    <n v="53700"/>
    <x v="27"/>
    <n v="0.12476722532588454"/>
  </r>
  <r>
    <s v="CodCl27351"/>
    <s v="CodyClinton27351"/>
    <s v="Cody"/>
    <s v="Clinton"/>
    <x v="0"/>
    <d v="1974-11-18T00:00:00"/>
    <x v="7"/>
    <x v="0"/>
    <n v="93500"/>
    <n v="2000"/>
    <n v="17"/>
    <s v="Responsable de consultant"/>
    <n v="86600"/>
    <x v="4"/>
    <n v="7.9676674364896075E-2"/>
  </r>
  <r>
    <s v="JosCl26716"/>
    <s v="JoseCloutier26716"/>
    <s v="Jose"/>
    <s v="Cloutier"/>
    <x v="0"/>
    <d v="1973-02-21T00:00:00"/>
    <x v="3"/>
    <x v="0"/>
    <n v="132400"/>
    <n v="11000"/>
    <n v="4"/>
    <s v="Associé filière business"/>
    <n v="124900"/>
    <x v="14"/>
    <n v="6.0048038430744598E-2"/>
  </r>
  <r>
    <s v="JefCl32614"/>
    <s v="JeffreyClukey32614"/>
    <s v="Jeffrey"/>
    <s v="Clukey"/>
    <x v="0"/>
    <d v="1989-04-16T00:00:00"/>
    <x v="4"/>
    <x v="0"/>
    <n v="40400"/>
    <n v="1500"/>
    <n v="1"/>
    <s v="Consultant business junior"/>
    <n v="39200"/>
    <x v="8"/>
    <n v="3.0612244897959183E-2"/>
  </r>
  <r>
    <s v="JamCo26531"/>
    <s v="JamieCobb26531"/>
    <s v="Jamie"/>
    <s v="Cobb"/>
    <x v="0"/>
    <d v="1972-08-20T00:00:00"/>
    <x v="0"/>
    <x v="1"/>
    <n v="58100"/>
    <n v="8000"/>
    <n v="2"/>
    <s v="Directeur d'agence"/>
    <n v="52700"/>
    <x v="14"/>
    <n v="0.10246679316888045"/>
  </r>
  <r>
    <s v="ShiCo27339"/>
    <s v="ShirleyCobb27339"/>
    <s v="Shirley"/>
    <s v="Cobb"/>
    <x v="1"/>
    <d v="1974-11-06T00:00:00"/>
    <x v="0"/>
    <x v="3"/>
    <n v="71200"/>
    <n v="2000"/>
    <n v="14"/>
    <s v="Directeur technique"/>
    <n v="66600"/>
    <x v="4"/>
    <n v="6.9069069069069067E-2"/>
  </r>
  <r>
    <s v="MarCo23512"/>
    <s v="MargaretCochran23512"/>
    <s v="Margaret"/>
    <s v="Cochran"/>
    <x v="1"/>
    <d v="1964-05-15T00:00:00"/>
    <x v="0"/>
    <x v="1"/>
    <n v="94500"/>
    <n v="6500"/>
    <n v="18"/>
    <s v="Directeur d'agence"/>
    <n v="85100"/>
    <x v="7"/>
    <n v="0.11045828437132785"/>
  </r>
  <r>
    <s v="DiaCo24149"/>
    <s v="DianaCody24149"/>
    <s v="Diana"/>
    <s v="Cody"/>
    <x v="1"/>
    <d v="1966-02-11T00:00:00"/>
    <x v="0"/>
    <x v="0"/>
    <n v="86700"/>
    <n v="0"/>
    <n v="21"/>
    <s v="Directeur business"/>
    <n v="81000"/>
    <x v="30"/>
    <n v="7.0370370370370375E-2"/>
  </r>
  <r>
    <s v="MicCo30342"/>
    <s v="MichaelCody30342"/>
    <s v="Michael"/>
    <s v="Cody"/>
    <x v="0"/>
    <d v="1983-01-26T00:00:00"/>
    <x v="5"/>
    <x v="2"/>
    <n v="69700"/>
    <n v="5500"/>
    <n v="11"/>
    <s v="Responsable de Grands comptes"/>
    <n v="67700"/>
    <x v="16"/>
    <n v="2.9542097488921712E-2"/>
  </r>
  <r>
    <s v="RayCo26287"/>
    <s v="RaymondCody26287"/>
    <s v="Raymond"/>
    <s v="Cody"/>
    <x v="0"/>
    <d v="1971-12-20T00:00:00"/>
    <x v="1"/>
    <x v="3"/>
    <n v="46800"/>
    <n v="2500"/>
    <n v="13"/>
    <s v="Consultant technique sénior"/>
    <n v="43600"/>
    <x v="31"/>
    <n v="7.3394495412844041E-2"/>
  </r>
  <r>
    <s v="JohCo27122"/>
    <s v="JohnCoffman27122"/>
    <s v="John"/>
    <s v="Coffman"/>
    <x v="0"/>
    <d v="1974-04-03T00:00:00"/>
    <x v="0"/>
    <x v="2"/>
    <n v="72900"/>
    <n v="6500"/>
    <n v="18"/>
    <s v="Directeur de projet"/>
    <n v="69400"/>
    <x v="12"/>
    <n v="5.0432276657060522E-2"/>
  </r>
  <r>
    <s v="CarCo24309"/>
    <s v="CarlCogdell24309"/>
    <s v="Carl"/>
    <s v="Cogdell"/>
    <x v="0"/>
    <d v="1966-07-21T00:00:00"/>
    <x v="1"/>
    <x v="3"/>
    <n v="52900"/>
    <n v="4000"/>
    <n v="0"/>
    <s v="Consultant technique sénior"/>
    <s v="nouvel arrivant"/>
    <x v="30"/>
    <n v="0"/>
  </r>
  <r>
    <s v="JerCo25738"/>
    <s v="JerryCohee25738"/>
    <s v="Jerry"/>
    <s v="Cohee"/>
    <x v="0"/>
    <d v="1970-06-19T00:00:00"/>
    <x v="0"/>
    <x v="3"/>
    <n v="64400"/>
    <n v="1000"/>
    <n v="19"/>
    <s v="Directeur technique"/>
    <n v="56500"/>
    <x v="9"/>
    <n v="0.13982300884955753"/>
  </r>
  <r>
    <s v="KeiCo34373"/>
    <s v="KeithColbert34373"/>
    <s v="Keith"/>
    <s v="Colbert"/>
    <x v="0"/>
    <d v="1994-02-08T00:00:00"/>
    <x v="4"/>
    <x v="0"/>
    <n v="48700"/>
    <n v="1000"/>
    <n v="1"/>
    <s v="Consultant business junior"/>
    <n v="46600"/>
    <x v="20"/>
    <n v="4.5064377682403435E-2"/>
  </r>
  <r>
    <s v="RicCo26112"/>
    <s v="RichardColbert26112"/>
    <s v="Richard"/>
    <s v="Colbert"/>
    <x v="0"/>
    <d v="1971-06-28T00:00:00"/>
    <x v="7"/>
    <x v="3"/>
    <n v="42200"/>
    <n v="1500"/>
    <n v="10"/>
    <s v="Expert technique"/>
    <n v="39500"/>
    <x v="1"/>
    <n v="6.8354430379746839E-2"/>
  </r>
  <r>
    <s v="ColCo30145"/>
    <s v="CollinColby30145"/>
    <s v="Collin"/>
    <s v="Colby"/>
    <x v="0"/>
    <d v="1982-07-13T00:00:00"/>
    <x v="5"/>
    <x v="0"/>
    <n v="92300"/>
    <n v="2500"/>
    <n v="11"/>
    <s v="Responsable secteur business"/>
    <n v="86200"/>
    <x v="25"/>
    <n v="7.0765661252900236E-2"/>
  </r>
  <r>
    <s v="JohCo31142"/>
    <s v="JohnCole31142"/>
    <s v="John"/>
    <s v="Cole"/>
    <x v="0"/>
    <d v="1985-04-05T00:00:00"/>
    <x v="6"/>
    <x v="0"/>
    <n v="43800"/>
    <n v="0"/>
    <n v="1"/>
    <s v="Consultant business junior"/>
    <n v="41100"/>
    <x v="27"/>
    <n v="6.569343065693431E-2"/>
  </r>
  <r>
    <s v="TomCo22842"/>
    <s v="TomCole22842"/>
    <s v="Tom"/>
    <s v="Cole"/>
    <x v="0"/>
    <d v="1962-07-15T00:00:00"/>
    <x v="9"/>
    <x v="0"/>
    <n v="150300"/>
    <n v="5000"/>
    <n v="6"/>
    <s v="Chef business"/>
    <n v="140500"/>
    <x v="23"/>
    <n v="6.9750889679715308E-2"/>
  </r>
  <r>
    <s v="ChrCo23777"/>
    <s v="ChristineColeman23777"/>
    <s v="Christine"/>
    <s v="Coleman"/>
    <x v="1"/>
    <d v="1965-02-04T00:00:00"/>
    <x v="3"/>
    <x v="0"/>
    <n v="105700"/>
    <n v="3500"/>
    <n v="1"/>
    <s v="Associé filière business"/>
    <n v="97000"/>
    <x v="32"/>
    <n v="8.9690721649484537E-2"/>
  </r>
  <r>
    <s v="ChrCo30932"/>
    <s v="ChristopherColeman30932"/>
    <s v="Christopher"/>
    <s v="Coleman"/>
    <x v="0"/>
    <d v="1984-09-07T00:00:00"/>
    <x v="5"/>
    <x v="2"/>
    <n v="88200"/>
    <n v="6500"/>
    <n v="6"/>
    <s v="Responsable de Grands comptes"/>
    <n v="86500"/>
    <x v="27"/>
    <n v="1.9653179190751446E-2"/>
  </r>
  <r>
    <s v="DavCo33157"/>
    <s v="DavidColeman33157"/>
    <s v="David"/>
    <s v="Coleman"/>
    <x v="0"/>
    <d v="1990-10-11T00:00:00"/>
    <x v="4"/>
    <x v="3"/>
    <n v="43400"/>
    <n v="500"/>
    <n v="0"/>
    <s v="Développeur confirmé"/>
    <n v="43400"/>
    <x v="18"/>
    <n v="0"/>
  </r>
  <r>
    <s v="RosCo28629"/>
    <s v="RosemarieColeman28629"/>
    <s v="Rosemarie"/>
    <s v="Coleman"/>
    <x v="1"/>
    <d v="1978-05-19T00:00:00"/>
    <x v="0"/>
    <x v="3"/>
    <n v="56500"/>
    <n v="7500"/>
    <n v="11"/>
    <s v="Directeur technique"/>
    <n v="55400"/>
    <x v="26"/>
    <n v="1.9855595667870037E-2"/>
  </r>
  <r>
    <s v="WilCo31956"/>
    <s v="WilliamColeman31956"/>
    <s v="William"/>
    <s v="Coleman"/>
    <x v="0"/>
    <d v="1987-06-28T00:00:00"/>
    <x v="2"/>
    <x v="1"/>
    <n v="37700"/>
    <n v="2000"/>
    <n v="1"/>
    <s v="Assistant agent de maîtrise"/>
    <n v="36200"/>
    <x v="21"/>
    <n v="4.1436464088397788E-2"/>
  </r>
  <r>
    <s v="WooCo29169"/>
    <s v="WoodrowColeman29169"/>
    <s v="Woodrow"/>
    <s v="Coleman"/>
    <x v="0"/>
    <d v="1979-11-10T00:00:00"/>
    <x v="0"/>
    <x v="0"/>
    <n v="91300"/>
    <n v="500"/>
    <n v="14"/>
    <s v="Directeur business"/>
    <n v="80200"/>
    <x v="17"/>
    <n v="0.13840399002493767"/>
  </r>
  <r>
    <s v="SheCo26624"/>
    <s v="SheronColey26624"/>
    <s v="Sheron"/>
    <s v="Coley"/>
    <x v="1"/>
    <d v="1972-11-21T00:00:00"/>
    <x v="0"/>
    <x v="0"/>
    <n v="85800"/>
    <n v="5500"/>
    <n v="4"/>
    <s v="Directeur business"/>
    <n v="77300"/>
    <x v="14"/>
    <n v="0.10996119016817593"/>
  </r>
  <r>
    <s v="AnnCo27442"/>
    <s v="AnnColgan27442"/>
    <s v="Ann"/>
    <s v="Colgan"/>
    <x v="1"/>
    <d v="1975-02-17T00:00:00"/>
    <x v="0"/>
    <x v="3"/>
    <n v="62900"/>
    <n v="7500"/>
    <n v="19"/>
    <s v="Directeur technique"/>
    <n v="59500"/>
    <x v="4"/>
    <n v="5.7142857142857141E-2"/>
  </r>
  <r>
    <s v="BraCo26113"/>
    <s v="BrandonColletti26113"/>
    <s v="Brandon"/>
    <s v="Colletti"/>
    <x v="0"/>
    <d v="1971-06-29T00:00:00"/>
    <x v="7"/>
    <x v="2"/>
    <n v="45700"/>
    <n v="1500"/>
    <n v="5"/>
    <s v="Chef de projet"/>
    <n v="43300"/>
    <x v="1"/>
    <n v="5.5427251732101619E-2"/>
  </r>
  <r>
    <s v="HumCo28208"/>
    <s v="HumbertoCollie28208"/>
    <s v="Humberto"/>
    <s v="Collie"/>
    <x v="0"/>
    <d v="1977-03-24T00:00:00"/>
    <x v="1"/>
    <x v="2"/>
    <n v="58500"/>
    <n v="1500"/>
    <n v="12"/>
    <s v="Consultant fonctionnel sénior"/>
    <n v="56800"/>
    <x v="22"/>
    <n v="2.9929577464788731E-2"/>
  </r>
  <r>
    <s v="HenCo25001"/>
    <s v="HenryCollier25001"/>
    <s v="Henry"/>
    <s v="Collier"/>
    <x v="0"/>
    <d v="1968-06-12T00:00:00"/>
    <x v="5"/>
    <x v="2"/>
    <n v="76800"/>
    <n v="2500"/>
    <n v="8"/>
    <s v="Responsable de Grands comptes"/>
    <n v="74600"/>
    <x v="19"/>
    <n v="2.9490616621983913E-2"/>
  </r>
  <r>
    <s v="JohCo34224"/>
    <s v="JohnCollier34224"/>
    <s v="John"/>
    <s v="Collier"/>
    <x v="0"/>
    <d v="1993-09-12T00:00:00"/>
    <x v="6"/>
    <x v="3"/>
    <n v="33900"/>
    <n v="500"/>
    <n v="0"/>
    <s v="Développeur"/>
    <s v="nouvel arrivant"/>
    <x v="20"/>
    <n v="0"/>
  </r>
  <r>
    <s v="FreCo26697"/>
    <s v="FredaCollins26697"/>
    <s v="Freda"/>
    <s v="Collins"/>
    <x v="1"/>
    <d v="1973-02-02T00:00:00"/>
    <x v="7"/>
    <x v="2"/>
    <n v="60500"/>
    <n v="1000"/>
    <n v="21"/>
    <s v="Chef de projet"/>
    <n v="55000"/>
    <x v="14"/>
    <n v="0.1"/>
  </r>
  <r>
    <s v="WalCo22699"/>
    <s v="WalterCollins22699"/>
    <s v="Walter"/>
    <s v="Collins"/>
    <x v="0"/>
    <d v="1962-02-22T00:00:00"/>
    <x v="3"/>
    <x v="1"/>
    <n v="155600"/>
    <n v="6500"/>
    <n v="21"/>
    <s v="Associé filière fonctions transverses"/>
    <n v="140200"/>
    <x v="23"/>
    <n v="0.10984308131241084"/>
  </r>
  <r>
    <s v="BoyCo28258"/>
    <s v="BoydCombs28258"/>
    <s v="Boyd"/>
    <s v="Combs"/>
    <x v="0"/>
    <d v="1977-05-13T00:00:00"/>
    <x v="1"/>
    <x v="0"/>
    <n v="69700"/>
    <n v="3000"/>
    <n v="1"/>
    <s v="Consultant business sénior"/>
    <n v="65800"/>
    <x v="22"/>
    <n v="5.9270516717325229E-2"/>
  </r>
  <r>
    <s v="KenCo29367"/>
    <s v="KennethComes29367"/>
    <s v="Kenneth"/>
    <s v="Comes"/>
    <x v="0"/>
    <d v="1980-05-26T00:00:00"/>
    <x v="7"/>
    <x v="3"/>
    <n v="47800"/>
    <n v="4000"/>
    <n v="8"/>
    <s v="Expert technique"/>
    <n v="46400"/>
    <x v="17"/>
    <n v="3.017241379310345E-2"/>
  </r>
  <r>
    <s v="JosCo28858"/>
    <s v="JosephineCompton28858"/>
    <s v="Josephine"/>
    <s v="Compton"/>
    <x v="1"/>
    <d v="1979-01-03T00:00:00"/>
    <x v="1"/>
    <x v="3"/>
    <n v="40200"/>
    <n v="0"/>
    <n v="3"/>
    <s v="Consultant technique sénior"/>
    <n v="38300"/>
    <x v="3"/>
    <n v="4.960835509138381E-2"/>
  </r>
  <r>
    <s v="CurCo28678"/>
    <s v="CurtisConaway28678"/>
    <s v="Curtis"/>
    <s v="Conaway"/>
    <x v="0"/>
    <d v="1978-07-07T00:00:00"/>
    <x v="1"/>
    <x v="0"/>
    <n v="57200"/>
    <n v="3000"/>
    <n v="0"/>
    <s v="Consultant business sénior"/>
    <s v="nouvel arrivant"/>
    <x v="26"/>
    <n v="0"/>
  </r>
  <r>
    <s v="RicCo28943"/>
    <s v="RichardConners28943"/>
    <s v="Richard"/>
    <s v="Conners"/>
    <x v="0"/>
    <d v="1979-03-29T00:00:00"/>
    <x v="0"/>
    <x v="3"/>
    <n v="61500"/>
    <n v="8000"/>
    <n v="14"/>
    <s v="Directeur technique"/>
    <n v="58000"/>
    <x v="3"/>
    <n v="6.0344827586206899E-2"/>
  </r>
  <r>
    <s v="ClaCo31135"/>
    <s v="ClarenceConrad31135"/>
    <s v="Clarence"/>
    <s v="Conrad"/>
    <x v="0"/>
    <d v="1985-03-29T00:00:00"/>
    <x v="2"/>
    <x v="3"/>
    <n v="40000"/>
    <n v="1000"/>
    <n v="2"/>
    <s v="Consultant technique junior"/>
    <n v="37400"/>
    <x v="27"/>
    <n v="6.9518716577540107E-2"/>
  </r>
  <r>
    <s v="FraCo25393"/>
    <s v="FrancisConrad25393"/>
    <s v="Francis"/>
    <s v="Conrad"/>
    <x v="0"/>
    <d v="1969-07-09T00:00:00"/>
    <x v="7"/>
    <x v="2"/>
    <n v="74600"/>
    <n v="1000"/>
    <n v="0"/>
    <s v="Chef de projet"/>
    <s v="nouvel arrivant"/>
    <x v="2"/>
    <n v="0"/>
  </r>
  <r>
    <s v="JosCo31000"/>
    <s v="JosephConstantino31000"/>
    <s v="Joseph"/>
    <s v="Constantino"/>
    <x v="0"/>
    <d v="1984-11-14T00:00:00"/>
    <x v="1"/>
    <x v="2"/>
    <n v="62000"/>
    <n v="3500"/>
    <n v="2"/>
    <s v="Consultant fonctionnel sénior"/>
    <n v="56600"/>
    <x v="27"/>
    <n v="9.5406360424028266E-2"/>
  </r>
  <r>
    <s v="CarCo25811"/>
    <s v="CarlaConway25811"/>
    <s v="Carla"/>
    <s v="Conway"/>
    <x v="1"/>
    <d v="1970-08-31T00:00:00"/>
    <x v="5"/>
    <x v="0"/>
    <n v="99500"/>
    <n v="2000"/>
    <n v="16"/>
    <s v="Responsable secteur business"/>
    <n v="90500"/>
    <x v="1"/>
    <n v="9.9447513812154692E-2"/>
  </r>
  <r>
    <s v="JanCo26019"/>
    <s v="JanConway26019"/>
    <s v="Jan"/>
    <s v="Conway"/>
    <x v="0"/>
    <d v="1971-03-27T00:00:00"/>
    <x v="0"/>
    <x v="3"/>
    <n v="66200"/>
    <n v="3500"/>
    <n v="1"/>
    <s v="Directeur technique"/>
    <n v="61300"/>
    <x v="1"/>
    <n v="7.9934747145187598E-2"/>
  </r>
  <r>
    <s v="RosCo33553"/>
    <s v="RosendoConyers33553"/>
    <s v="Rosendo"/>
    <s v="Conyers"/>
    <x v="0"/>
    <d v="1991-11-11T00:00:00"/>
    <x v="4"/>
    <x v="3"/>
    <n v="36700"/>
    <n v="500"/>
    <n v="0"/>
    <s v="Développeur confirmé"/>
    <s v="nouvel arrivant"/>
    <x v="11"/>
    <n v="0"/>
  </r>
  <r>
    <s v="AlfCo27445"/>
    <s v="AlfonsoCook27445"/>
    <s v="Alfonso"/>
    <s v="Cook"/>
    <x v="0"/>
    <d v="1975-02-20T00:00:00"/>
    <x v="0"/>
    <x v="3"/>
    <n v="63200"/>
    <n v="5500"/>
    <n v="7"/>
    <s v="Directeur technique"/>
    <n v="58500"/>
    <x v="4"/>
    <n v="8.0341880341880348E-2"/>
  </r>
  <r>
    <s v="JenCo34238"/>
    <s v="JenniferCook34238"/>
    <s v="Jennifer"/>
    <s v="Cook"/>
    <x v="1"/>
    <d v="1993-09-26T00:00:00"/>
    <x v="4"/>
    <x v="3"/>
    <n v="36800"/>
    <n v="1000"/>
    <n v="0"/>
    <s v="Développeur confirmé"/>
    <s v="nouvel arrivant"/>
    <x v="20"/>
    <n v="0"/>
  </r>
  <r>
    <s v="JerCo30885"/>
    <s v="JeremyCook30885"/>
    <s v="Jeremy"/>
    <s v="Cook"/>
    <x v="0"/>
    <d v="1984-07-22T00:00:00"/>
    <x v="7"/>
    <x v="2"/>
    <n v="66900"/>
    <n v="4000"/>
    <n v="7"/>
    <s v="Chef de projet"/>
    <n v="60800"/>
    <x v="0"/>
    <n v="0.10032894736842106"/>
  </r>
  <r>
    <s v="MicCo32174"/>
    <s v="MichaelCook32174"/>
    <s v="Michael"/>
    <s v="Cook"/>
    <x v="0"/>
    <d v="1988-02-01T00:00:00"/>
    <x v="2"/>
    <x v="3"/>
    <n v="40300"/>
    <n v="1000"/>
    <n v="5"/>
    <s v="Consultant technique junior"/>
    <n v="37200"/>
    <x v="28"/>
    <n v="8.3333333333333329E-2"/>
  </r>
  <r>
    <s v="ArcCo30862"/>
    <s v="ArchieCooks30862"/>
    <s v="Archie"/>
    <s v="Cooks"/>
    <x v="0"/>
    <d v="1984-06-29T00:00:00"/>
    <x v="7"/>
    <x v="0"/>
    <n v="63700"/>
    <n v="6000"/>
    <n v="4"/>
    <s v="Responsable de consultant"/>
    <n v="59000"/>
    <x v="0"/>
    <n v="7.9661016949152536E-2"/>
  </r>
  <r>
    <s v="KarCo32346"/>
    <s v="KarenCooks32346"/>
    <s v="Karen"/>
    <s v="Cooks"/>
    <x v="1"/>
    <d v="1988-07-22T00:00:00"/>
    <x v="2"/>
    <x v="3"/>
    <n v="45100"/>
    <n v="0"/>
    <n v="2"/>
    <s v="Consultant technique junior"/>
    <n v="43800"/>
    <x v="28"/>
    <n v="2.9680365296803651E-2"/>
  </r>
  <r>
    <s v="AarCo24399"/>
    <s v="AaronCooley24399"/>
    <s v="Aaron"/>
    <s v="Cooley"/>
    <x v="0"/>
    <d v="1966-10-19T00:00:00"/>
    <x v="0"/>
    <x v="0"/>
    <n v="95400"/>
    <n v="4500"/>
    <n v="9"/>
    <s v="Directeur business"/>
    <n v="87500"/>
    <x v="34"/>
    <n v="9.0285714285714289E-2"/>
  </r>
  <r>
    <s v="JerCo26041"/>
    <s v="JerryCoop26041"/>
    <s v="Jerry"/>
    <s v="Coop"/>
    <x v="0"/>
    <d v="1971-04-18T00:00:00"/>
    <x v="0"/>
    <x v="3"/>
    <n v="57500"/>
    <n v="5000"/>
    <n v="1"/>
    <s v="Directeur technique"/>
    <n v="54600"/>
    <x v="1"/>
    <n v="5.3113553113553112E-2"/>
  </r>
  <r>
    <s v="AmyCo33005"/>
    <s v="AmyCooper33005"/>
    <s v="Amy"/>
    <s v="Cooper"/>
    <x v="1"/>
    <d v="1990-05-12T00:00:00"/>
    <x v="6"/>
    <x v="1"/>
    <n v="27200"/>
    <n v="0"/>
    <n v="1"/>
    <s v="Agent opérationnel"/>
    <n v="25100"/>
    <x v="33"/>
    <n v="8.3665338645418322E-2"/>
  </r>
  <r>
    <s v="CarCo28177"/>
    <s v="CarolynCooper28177"/>
    <s v="Carolyn"/>
    <s v="Cooper"/>
    <x v="1"/>
    <d v="1977-02-21T00:00:00"/>
    <x v="7"/>
    <x v="3"/>
    <n v="52700"/>
    <n v="5000"/>
    <n v="11"/>
    <s v="Expert technique"/>
    <n v="48300"/>
    <x v="22"/>
    <n v="9.1097308488612833E-2"/>
  </r>
  <r>
    <s v="ChrCo30324"/>
    <s v="ChristopherCooper30324"/>
    <s v="Christopher"/>
    <s v="Cooper"/>
    <x v="0"/>
    <d v="1983-01-08T00:00:00"/>
    <x v="5"/>
    <x v="2"/>
    <n v="93200"/>
    <n v="6500"/>
    <n v="4"/>
    <s v="Responsable de Grands comptes"/>
    <n v="84000"/>
    <x v="16"/>
    <n v="0.10952380952380952"/>
  </r>
  <r>
    <s v="JamCo31450"/>
    <s v="JamaCooper31450"/>
    <s v="Jama"/>
    <s v="Cooper"/>
    <x v="1"/>
    <d v="1986-02-07T00:00:00"/>
    <x v="6"/>
    <x v="2"/>
    <n v="39100"/>
    <n v="500"/>
    <n v="4"/>
    <s v="Analyste "/>
    <n v="35500"/>
    <x v="5"/>
    <n v="0.10140845070422536"/>
  </r>
  <r>
    <s v="LerCo26794"/>
    <s v="LeroyCooper26794"/>
    <s v="Leroy"/>
    <s v="Cooper"/>
    <x v="0"/>
    <d v="1973-05-10T00:00:00"/>
    <x v="7"/>
    <x v="3"/>
    <n v="47300"/>
    <n v="4000"/>
    <n v="9"/>
    <s v="Expert technique"/>
    <n v="45500"/>
    <x v="14"/>
    <n v="3.9560439560439559E-2"/>
  </r>
  <r>
    <s v="MatCo30712"/>
    <s v="MatthewCooper30712"/>
    <s v="Matthew"/>
    <s v="Cooper"/>
    <x v="0"/>
    <d v="1984-01-31T00:00:00"/>
    <x v="7"/>
    <x v="3"/>
    <n v="63800"/>
    <n v="5500"/>
    <n v="10"/>
    <s v="Expert technique"/>
    <n v="59600"/>
    <x v="0"/>
    <n v="7.0469798657718116E-2"/>
  </r>
  <r>
    <s v="JosCo28933"/>
    <s v="JosephCopeland28933"/>
    <s v="Joseph"/>
    <s v="Copeland"/>
    <x v="0"/>
    <d v="1979-03-19T00:00:00"/>
    <x v="0"/>
    <x v="2"/>
    <n v="66300"/>
    <n v="7000"/>
    <n v="2"/>
    <s v="Directeur de projet"/>
    <n v="63700"/>
    <x v="3"/>
    <n v="4.0816326530612242E-2"/>
  </r>
  <r>
    <s v="ChaCo30121"/>
    <s v="CharlesCoppedge30121"/>
    <s v="Charles"/>
    <s v="Coppedge"/>
    <x v="0"/>
    <d v="1982-06-19T00:00:00"/>
    <x v="7"/>
    <x v="1"/>
    <n v="55700"/>
    <n v="2500"/>
    <n v="5"/>
    <s v="Responsable d'entité"/>
    <n v="50600"/>
    <x v="25"/>
    <n v="0.1007905138339921"/>
  </r>
  <r>
    <s v="RanCo24960"/>
    <s v="RandallCorbitt24960"/>
    <s v="Randall"/>
    <s v="Corbitt"/>
    <x v="0"/>
    <d v="1968-05-02T00:00:00"/>
    <x v="1"/>
    <x v="0"/>
    <n v="80400"/>
    <n v="1500"/>
    <n v="0"/>
    <s v="Consultant business sénior"/>
    <s v="nouvel arrivant"/>
    <x v="19"/>
    <n v="0"/>
  </r>
  <r>
    <s v="PetCo24313"/>
    <s v="PeterCordero24313"/>
    <s v="Peter"/>
    <s v="Cordero"/>
    <x v="0"/>
    <d v="1966-07-25T00:00:00"/>
    <x v="7"/>
    <x v="3"/>
    <n v="53100"/>
    <n v="4500"/>
    <n v="2"/>
    <s v="Expert technique"/>
    <n v="51500"/>
    <x v="30"/>
    <n v="3.1067961165048542E-2"/>
  </r>
  <r>
    <s v="JohCo27340"/>
    <s v="JohnCormier27340"/>
    <s v="John"/>
    <s v="Cormier"/>
    <x v="0"/>
    <d v="1974-11-07T00:00:00"/>
    <x v="7"/>
    <x v="2"/>
    <n v="61700"/>
    <n v="3000"/>
    <n v="19"/>
    <s v="Chef de projet"/>
    <n v="58700"/>
    <x v="4"/>
    <n v="5.1107325383304938E-2"/>
  </r>
  <r>
    <s v="PetCo33936"/>
    <s v="PeterCornelius33936"/>
    <s v="Peter"/>
    <s v="Cornelius"/>
    <x v="0"/>
    <d v="1992-11-28T00:00:00"/>
    <x v="8"/>
    <x v="0"/>
    <n v="38000"/>
    <n v="500"/>
    <n v="1"/>
    <s v="Consultant business junior"/>
    <n v="37500"/>
    <x v="13"/>
    <n v="1.3333333333333334E-2"/>
  </r>
  <r>
    <s v="JakCo31143"/>
    <s v="JakeCornett31143"/>
    <s v="Jake"/>
    <s v="Cornett"/>
    <x v="0"/>
    <d v="1985-04-06T00:00:00"/>
    <x v="4"/>
    <x v="2"/>
    <n v="47600"/>
    <n v="1500"/>
    <n v="5"/>
    <s v="Analyste confirmé"/>
    <n v="43700"/>
    <x v="27"/>
    <n v="8.924485125858124E-2"/>
  </r>
  <r>
    <s v="BreCo28437"/>
    <s v="BrendaCornish28437"/>
    <s v="Brenda"/>
    <s v="Cornish"/>
    <x v="1"/>
    <d v="1977-11-08T00:00:00"/>
    <x v="1"/>
    <x v="3"/>
    <n v="57200"/>
    <n v="500"/>
    <n v="5"/>
    <s v="Consultant technique sénior"/>
    <n v="55000"/>
    <x v="26"/>
    <n v="0.04"/>
  </r>
  <r>
    <s v="AntCo31711"/>
    <s v="AnthonyCornwell31711"/>
    <s v="Anthony"/>
    <s v="Cornwell"/>
    <x v="0"/>
    <d v="1986-10-26T00:00:00"/>
    <x v="10"/>
    <x v="2"/>
    <n v="43100"/>
    <n v="1000"/>
    <n v="4"/>
    <s v="Consultant fonctionnel"/>
    <n v="41500"/>
    <x v="21"/>
    <n v="3.8554216867469883E-2"/>
  </r>
  <r>
    <s v="RonCo29566"/>
    <s v="RonaldCottingham29566"/>
    <s v="Ronald"/>
    <s v="Cottingham"/>
    <x v="0"/>
    <d v="1980-12-11T00:00:00"/>
    <x v="1"/>
    <x v="3"/>
    <n v="50900"/>
    <n v="1500"/>
    <n v="10"/>
    <s v="Consultant technique sénior"/>
    <n v="48400"/>
    <x v="6"/>
    <n v="5.1652892561983473E-2"/>
  </r>
  <r>
    <s v="JorCo27282"/>
    <s v="JorgeCotton27282"/>
    <s v="Jorge"/>
    <s v="Cotton"/>
    <x v="0"/>
    <d v="1974-09-10T00:00:00"/>
    <x v="0"/>
    <x v="0"/>
    <n v="71300"/>
    <n v="6000"/>
    <n v="13"/>
    <s v="Directeur business"/>
    <n v="66600"/>
    <x v="4"/>
    <n v="7.0570570570570576E-2"/>
  </r>
  <r>
    <s v="LynCo24758"/>
    <s v="LynwoodCovin24758"/>
    <s v="Lynwood"/>
    <s v="Covin"/>
    <x v="0"/>
    <d v="1967-10-13T00:00:00"/>
    <x v="5"/>
    <x v="0"/>
    <n v="85500"/>
    <n v="7000"/>
    <n v="25"/>
    <s v="Responsable secteur business"/>
    <n v="76300"/>
    <x v="19"/>
    <n v="0.12057667103538663"/>
  </r>
  <r>
    <s v="PauCo29990"/>
    <s v="PaulCovington29990"/>
    <s v="Paul"/>
    <s v="Covington"/>
    <x v="0"/>
    <d v="1982-02-08T00:00:00"/>
    <x v="1"/>
    <x v="0"/>
    <n v="64600"/>
    <n v="2500"/>
    <n v="7"/>
    <s v="Consultant business sénior"/>
    <n v="62700"/>
    <x v="25"/>
    <n v="3.0303030303030304E-2"/>
  </r>
  <r>
    <s v="AlfCo23530"/>
    <s v="AlfredoCox23530"/>
    <s v="Alfredo"/>
    <s v="Cox"/>
    <x v="0"/>
    <d v="1964-06-02T00:00:00"/>
    <x v="0"/>
    <x v="2"/>
    <n v="64000"/>
    <n v="8000"/>
    <n v="6"/>
    <s v="Directeur de projet"/>
    <n v="59300"/>
    <x v="7"/>
    <n v="7.9258010118043842E-2"/>
  </r>
  <r>
    <s v="ChrCo28925"/>
    <s v="ChristopherCox28925"/>
    <s v="Christopher"/>
    <s v="Cox"/>
    <x v="0"/>
    <d v="1979-03-11T00:00:00"/>
    <x v="1"/>
    <x v="2"/>
    <n v="62200"/>
    <n v="2000"/>
    <n v="6"/>
    <s v="Consultant fonctionnel sénior"/>
    <n v="59100"/>
    <x v="3"/>
    <n v="5.2453468697123522E-2"/>
  </r>
  <r>
    <s v="EldCo28071"/>
    <s v="EldridgeCox28071"/>
    <s v="Eldridge"/>
    <s v="Cox"/>
    <x v="0"/>
    <d v="1976-11-07T00:00:00"/>
    <x v="7"/>
    <x v="2"/>
    <n v="63400"/>
    <n v="3000"/>
    <n v="8"/>
    <s v="Chef de projet"/>
    <n v="59900"/>
    <x v="22"/>
    <n v="5.8430717863105178E-2"/>
  </r>
  <r>
    <s v="JenCo29460"/>
    <s v="JenniferCox29460"/>
    <s v="Jennifer"/>
    <s v="Cox"/>
    <x v="1"/>
    <d v="1980-08-27T00:00:00"/>
    <x v="7"/>
    <x v="0"/>
    <n v="66400"/>
    <n v="2000"/>
    <n v="9"/>
    <s v="Responsable de consultant"/>
    <n v="61000"/>
    <x v="6"/>
    <n v="8.8524590163934422E-2"/>
  </r>
  <r>
    <s v="RicCo24830"/>
    <s v="RichardCox24830"/>
    <s v="Richard"/>
    <s v="Cox"/>
    <x v="0"/>
    <d v="1967-12-24T00:00:00"/>
    <x v="7"/>
    <x v="2"/>
    <n v="73900"/>
    <n v="5500"/>
    <n v="0"/>
    <s v="Chef de projet"/>
    <s v="nouvel arrivant"/>
    <x v="19"/>
    <n v="0"/>
  </r>
  <r>
    <s v="SteCo28126"/>
    <s v="SteveCozad28126"/>
    <s v="Steve"/>
    <s v="Cozad"/>
    <x v="0"/>
    <d v="1977-01-01T00:00:00"/>
    <x v="1"/>
    <x v="1"/>
    <n v="40600"/>
    <n v="500"/>
    <n v="5"/>
    <s v="Directeur des agents de maîtrise"/>
    <n v="38000"/>
    <x v="22"/>
    <n v="6.8421052631578952E-2"/>
  </r>
  <r>
    <s v="NaoCr25760"/>
    <s v="NaomiCraddock25760"/>
    <s v="Naomi"/>
    <s v="Craddock"/>
    <x v="1"/>
    <d v="1970-07-11T00:00:00"/>
    <x v="5"/>
    <x v="0"/>
    <n v="92500"/>
    <n v="3000"/>
    <n v="4"/>
    <s v="Responsable secteur business"/>
    <n v="89800"/>
    <x v="9"/>
    <n v="3.0066815144766147E-2"/>
  </r>
  <r>
    <s v="BerCr27928"/>
    <s v="BerniceCrader27928"/>
    <s v="Bernice"/>
    <s v="Crader"/>
    <x v="1"/>
    <d v="1976-06-17T00:00:00"/>
    <x v="0"/>
    <x v="1"/>
    <n v="87400"/>
    <n v="7000"/>
    <n v="6"/>
    <s v="Directeur d'agence"/>
    <n v="82500"/>
    <x v="10"/>
    <n v="5.9393939393939395E-2"/>
  </r>
  <r>
    <s v="JohCr23530"/>
    <s v="JohnCraig23530"/>
    <s v="John"/>
    <s v="Craig"/>
    <x v="0"/>
    <d v="1964-06-02T00:00:00"/>
    <x v="5"/>
    <x v="3"/>
    <n v="86500"/>
    <n v="3000"/>
    <n v="25"/>
    <s v="Responsable technique Grands Comptes"/>
    <n v="80800"/>
    <x v="7"/>
    <n v="7.0544554455445538E-2"/>
  </r>
  <r>
    <s v="LarCr33656"/>
    <s v="LarryCraig33656"/>
    <s v="Larry"/>
    <s v="Craig"/>
    <x v="0"/>
    <d v="1992-02-22T00:00:00"/>
    <x v="6"/>
    <x v="2"/>
    <n v="35900"/>
    <n v="500"/>
    <n v="0"/>
    <s v="Analyste "/>
    <s v="nouvel arrivant"/>
    <x v="11"/>
    <n v="0"/>
  </r>
  <r>
    <s v="ChaCr30440"/>
    <s v="CharlesCramer30440"/>
    <s v="Charles"/>
    <s v="Cramer"/>
    <x v="0"/>
    <d v="1983-05-04T00:00:00"/>
    <x v="1"/>
    <x v="3"/>
    <n v="56800"/>
    <n v="3000"/>
    <n v="5"/>
    <s v="Consultant technique sénior"/>
    <n v="50300"/>
    <x v="16"/>
    <n v="0.12922465208747516"/>
  </r>
  <r>
    <s v="WilCr28980"/>
    <s v="WilliamCramer28980"/>
    <s v="William"/>
    <s v="Cramer"/>
    <x v="0"/>
    <d v="1979-05-05T00:00:00"/>
    <x v="7"/>
    <x v="1"/>
    <n v="59600"/>
    <n v="2000"/>
    <n v="5"/>
    <s v="Responsable d'entité"/>
    <n v="55200"/>
    <x v="3"/>
    <n v="7.9710144927536225E-2"/>
  </r>
  <r>
    <s v="GeoCr32165"/>
    <s v="GeorgeCrank32165"/>
    <s v="George"/>
    <s v="Crank"/>
    <x v="0"/>
    <d v="1988-01-23T00:00:00"/>
    <x v="4"/>
    <x v="0"/>
    <n v="42500"/>
    <n v="500"/>
    <n v="0"/>
    <s v="Consultant business junior"/>
    <s v="nouvel arrivant"/>
    <x v="28"/>
    <n v="0"/>
  </r>
  <r>
    <s v="EveCr30444"/>
    <s v="EvelynCraver30444"/>
    <s v="Evelyn"/>
    <s v="Craver"/>
    <x v="1"/>
    <d v="1983-05-08T00:00:00"/>
    <x v="5"/>
    <x v="3"/>
    <n v="78600"/>
    <n v="6500"/>
    <n v="10"/>
    <s v="Responsable technique Grands Comptes"/>
    <n v="70800"/>
    <x v="16"/>
    <n v="0.11016949152542373"/>
  </r>
  <r>
    <s v="JosCr33005"/>
    <s v="JosephCrawford33005"/>
    <s v="Joseph"/>
    <s v="Crawford"/>
    <x v="0"/>
    <d v="1990-05-12T00:00:00"/>
    <x v="6"/>
    <x v="3"/>
    <n v="35900"/>
    <n v="0"/>
    <n v="1"/>
    <s v="Développeur"/>
    <n v="35200"/>
    <x v="33"/>
    <n v="1.9886363636363636E-2"/>
  </r>
  <r>
    <s v="LetCr25382"/>
    <s v="LetaCrawford25382"/>
    <s v="Leta"/>
    <s v="Crawford"/>
    <x v="1"/>
    <d v="1969-06-28T00:00:00"/>
    <x v="5"/>
    <x v="3"/>
    <n v="64300"/>
    <n v="4500"/>
    <n v="23"/>
    <s v="Responsable technique Grands Comptes"/>
    <n v="61200"/>
    <x v="2"/>
    <n v="5.0653594771241831E-2"/>
  </r>
  <r>
    <s v="HenCr26310"/>
    <s v="HenriettaCrawley26310"/>
    <s v="Henrietta"/>
    <s v="Crawley"/>
    <x v="1"/>
    <d v="1972-01-12T00:00:00"/>
    <x v="0"/>
    <x v="2"/>
    <n v="63400"/>
    <n v="2000"/>
    <n v="14"/>
    <s v="Directeur de projet"/>
    <n v="58600"/>
    <x v="31"/>
    <n v="8.191126279863481E-2"/>
  </r>
  <r>
    <s v="TreCr28453"/>
    <s v="TreyCree28453"/>
    <s v="Trey"/>
    <s v="Cree"/>
    <x v="0"/>
    <d v="1977-11-24T00:00:00"/>
    <x v="1"/>
    <x v="0"/>
    <n v="71000"/>
    <n v="1000"/>
    <n v="7"/>
    <s v="Consultant business sénior"/>
    <n v="64000"/>
    <x v="26"/>
    <n v="0.109375"/>
  </r>
  <r>
    <s v="ChaCr31280"/>
    <s v="CharlesCreech31280"/>
    <s v="Charles"/>
    <s v="Creech"/>
    <x v="0"/>
    <d v="1985-08-21T00:00:00"/>
    <x v="6"/>
    <x v="3"/>
    <n v="36400"/>
    <n v="500"/>
    <n v="2"/>
    <s v="Développeur"/>
    <n v="32600"/>
    <x v="5"/>
    <n v="0.1165644171779141"/>
  </r>
  <r>
    <s v="MatCr31229"/>
    <s v="MatthewCreech31229"/>
    <s v="Matthew"/>
    <s v="Creech"/>
    <x v="0"/>
    <d v="1985-07-01T00:00:00"/>
    <x v="4"/>
    <x v="2"/>
    <n v="40600"/>
    <n v="1000"/>
    <n v="0"/>
    <s v="Analyste confirmé"/>
    <s v="nouvel arrivant"/>
    <x v="27"/>
    <n v="0"/>
  </r>
  <r>
    <s v="RayCr28743"/>
    <s v="RaymondCrews28743"/>
    <s v="Raymond"/>
    <s v="Crews"/>
    <x v="0"/>
    <d v="1978-09-10T00:00:00"/>
    <x v="5"/>
    <x v="1"/>
    <n v="113300"/>
    <n v="4500"/>
    <n v="7"/>
    <s v="Responsable d'un secteur"/>
    <n v="103000"/>
    <x v="3"/>
    <n v="0.1"/>
  </r>
  <r>
    <s v="ChrCr30973"/>
    <s v="ChristopherCrider30973"/>
    <s v="Christopher"/>
    <s v="Crider"/>
    <x v="0"/>
    <d v="1984-10-18T00:00:00"/>
    <x v="0"/>
    <x v="2"/>
    <n v="61200"/>
    <n v="1500"/>
    <n v="4"/>
    <s v="Directeur de projet"/>
    <n v="57200"/>
    <x v="27"/>
    <n v="6.9930069930069935E-2"/>
  </r>
  <r>
    <s v="EugCr29170"/>
    <s v="EugeneCrocker29170"/>
    <s v="Eugene"/>
    <s v="Crocker"/>
    <x v="0"/>
    <d v="1979-11-11T00:00:00"/>
    <x v="5"/>
    <x v="3"/>
    <n v="74300"/>
    <n v="8000"/>
    <n v="14"/>
    <s v="Responsable technique Grands Comptes"/>
    <n v="66900"/>
    <x v="17"/>
    <n v="0.11061285500747384"/>
  </r>
  <r>
    <s v="DonCr26302"/>
    <s v="DonaldCrosby26302"/>
    <s v="Donald"/>
    <s v="Crosby"/>
    <x v="0"/>
    <d v="1972-01-04T00:00:00"/>
    <x v="5"/>
    <x v="3"/>
    <n v="74000"/>
    <n v="2000"/>
    <n v="6"/>
    <s v="Responsable technique Grands Comptes"/>
    <n v="68700"/>
    <x v="31"/>
    <n v="7.7147016011644837E-2"/>
  </r>
  <r>
    <s v="PauCr26244"/>
    <s v="PaulCrosby26244"/>
    <s v="Paul"/>
    <s v="Crosby"/>
    <x v="0"/>
    <d v="1971-11-07T00:00:00"/>
    <x v="1"/>
    <x v="3"/>
    <n v="43700"/>
    <n v="500"/>
    <n v="3"/>
    <s v="Consultant technique sénior"/>
    <n v="39100"/>
    <x v="31"/>
    <n v="0.11764705882352941"/>
  </r>
  <r>
    <s v="LeoCr29976"/>
    <s v="LeonardCrossman29976"/>
    <s v="Leonard"/>
    <s v="Crossman"/>
    <x v="0"/>
    <d v="1982-01-25T00:00:00"/>
    <x v="1"/>
    <x v="3"/>
    <n v="41400"/>
    <n v="0"/>
    <n v="3"/>
    <s v="Consultant technique sénior"/>
    <n v="38400"/>
    <x v="25"/>
    <n v="7.8125E-2"/>
  </r>
  <r>
    <s v="BriCr26545"/>
    <s v="BrianCrow26545"/>
    <s v="Brian"/>
    <s v="Crow"/>
    <x v="0"/>
    <d v="1972-09-03T00:00:00"/>
    <x v="5"/>
    <x v="2"/>
    <n v="90300"/>
    <n v="0"/>
    <n v="18"/>
    <s v="Responsable de Grands comptes"/>
    <n v="82800"/>
    <x v="14"/>
    <n v="9.0579710144927536E-2"/>
  </r>
  <r>
    <s v="ArlCr24390"/>
    <s v="ArleneCrum24390"/>
    <s v="Arlene"/>
    <s v="Crum"/>
    <x v="1"/>
    <d v="1966-10-10T00:00:00"/>
    <x v="1"/>
    <x v="0"/>
    <n v="76200"/>
    <n v="3000"/>
    <n v="13"/>
    <s v="Consultant business sénior"/>
    <n v="71300"/>
    <x v="34"/>
    <n v="6.8723702664796632E-2"/>
  </r>
  <r>
    <s v="KirCr31397"/>
    <s v="KirbyCrum31397"/>
    <s v="Kirby"/>
    <s v="Crum"/>
    <x v="0"/>
    <d v="1985-12-16T00:00:00"/>
    <x v="2"/>
    <x v="3"/>
    <n v="37900"/>
    <n v="0"/>
    <n v="1"/>
    <s v="Consultant technique junior"/>
    <n v="35100"/>
    <x v="5"/>
    <n v="7.9772079772079771E-2"/>
  </r>
  <r>
    <s v="DonCr33417"/>
    <s v="DonaldCruz33417"/>
    <s v="Donald"/>
    <s v="Cruz"/>
    <x v="0"/>
    <d v="1991-06-28T00:00:00"/>
    <x v="6"/>
    <x v="0"/>
    <n v="43700"/>
    <n v="500"/>
    <n v="0"/>
    <s v="Consultant business junior"/>
    <s v="nouvel arrivant"/>
    <x v="18"/>
    <n v="0"/>
  </r>
  <r>
    <s v="JarCr27605"/>
    <s v="JaredCruz27605"/>
    <s v="Jared"/>
    <s v="Cruz"/>
    <x v="0"/>
    <d v="1975-07-30T00:00:00"/>
    <x v="1"/>
    <x v="2"/>
    <n v="48200"/>
    <n v="3000"/>
    <n v="13"/>
    <s v="Consultant fonctionnel sénior"/>
    <n v="47300"/>
    <x v="10"/>
    <n v="1.9027484143763214E-2"/>
  </r>
  <r>
    <s v="JohCr27280"/>
    <s v="JohnCruz27280"/>
    <s v="John"/>
    <s v="Cruz"/>
    <x v="0"/>
    <d v="1974-09-08T00:00:00"/>
    <x v="0"/>
    <x v="2"/>
    <n v="67200"/>
    <n v="3500"/>
    <n v="19"/>
    <s v="Directeur de projet"/>
    <n v="59500"/>
    <x v="4"/>
    <n v="0.12941176470588237"/>
  </r>
  <r>
    <s v="SamCr33633"/>
    <s v="SamuelCruz33633"/>
    <s v="Samuel"/>
    <s v="Cruz"/>
    <x v="0"/>
    <d v="1992-01-30T00:00:00"/>
    <x v="4"/>
    <x v="1"/>
    <n v="32800"/>
    <n v="500"/>
    <n v="1"/>
    <s v="Agent expérimenté"/>
    <n v="29200"/>
    <x v="11"/>
    <n v="0.12328767123287671"/>
  </r>
  <r>
    <s v="JamCu27241"/>
    <s v="JamesCuellar27241"/>
    <s v="James"/>
    <s v="Cuellar"/>
    <x v="0"/>
    <d v="1974-07-31T00:00:00"/>
    <x v="0"/>
    <x v="3"/>
    <n v="51800"/>
    <n v="6500"/>
    <n v="19"/>
    <s v="Directeur technique"/>
    <n v="45900"/>
    <x v="4"/>
    <n v="0.12854030501089325"/>
  </r>
  <r>
    <s v="ChrCu27531"/>
    <s v="ChristopherCueva27531"/>
    <s v="Christopher"/>
    <s v="Cueva"/>
    <x v="0"/>
    <d v="1975-05-17T00:00:00"/>
    <x v="1"/>
    <x v="3"/>
    <n v="55500"/>
    <n v="1500"/>
    <n v="1"/>
    <s v="Consultant technique sénior"/>
    <n v="51400"/>
    <x v="4"/>
    <n v="7.9766536964980539E-2"/>
  </r>
  <r>
    <s v="LarCu22789"/>
    <s v="LarryCullins22789"/>
    <s v="Larry"/>
    <s v="Cullins"/>
    <x v="0"/>
    <d v="1962-05-23T00:00:00"/>
    <x v="3"/>
    <x v="1"/>
    <n v="150800"/>
    <n v="3000"/>
    <n v="13"/>
    <s v="Associé filière fonctions transverses"/>
    <n v="146400"/>
    <x v="23"/>
    <n v="3.0054644808743168E-2"/>
  </r>
  <r>
    <s v="ShaCu31786"/>
    <s v="ShannonCummings31786"/>
    <s v="Shannon"/>
    <s v="Cummings"/>
    <x v="1"/>
    <d v="1987-01-09T00:00:00"/>
    <x v="2"/>
    <x v="3"/>
    <n v="44100"/>
    <n v="2000"/>
    <n v="4"/>
    <s v="Consultant technique junior"/>
    <n v="42600"/>
    <x v="21"/>
    <n v="3.5211267605633804E-2"/>
  </r>
  <r>
    <s v="FloCu29035"/>
    <s v="FlossieCunningham29035"/>
    <s v="Flossie"/>
    <s v="Cunningham"/>
    <x v="1"/>
    <d v="1979-06-29T00:00:00"/>
    <x v="0"/>
    <x v="0"/>
    <n v="76100"/>
    <n v="2500"/>
    <n v="8"/>
    <s v="Directeur business"/>
    <n v="71800"/>
    <x v="3"/>
    <n v="5.9888579387186627E-2"/>
  </r>
  <r>
    <s v="JonCu24348"/>
    <s v="JonCuriel24348"/>
    <s v="Jon"/>
    <s v="Curiel"/>
    <x v="0"/>
    <d v="1966-08-29T00:00:00"/>
    <x v="0"/>
    <x v="1"/>
    <n v="93400"/>
    <n v="2500"/>
    <n v="12"/>
    <s v="Directeur d'agence"/>
    <n v="84900"/>
    <x v="34"/>
    <n v="0.10011778563015312"/>
  </r>
  <r>
    <s v="DanCu33230"/>
    <s v="DanielCurry33230"/>
    <s v="Daniel"/>
    <s v="Curry"/>
    <x v="0"/>
    <d v="1990-12-23T00:00:00"/>
    <x v="8"/>
    <x v="1"/>
    <n v="26200"/>
    <n v="0"/>
    <n v="0"/>
    <s v="Agent confirmé"/>
    <s v="nouvel arrivant"/>
    <x v="18"/>
    <n v="0"/>
  </r>
  <r>
    <s v="RicCu25836"/>
    <s v="RickCurtis25836"/>
    <s v="Rick"/>
    <s v="Curtis"/>
    <x v="0"/>
    <d v="1970-09-25T00:00:00"/>
    <x v="7"/>
    <x v="0"/>
    <n v="88600"/>
    <n v="3500"/>
    <n v="9"/>
    <s v="Responsable de consultant"/>
    <n v="83600"/>
    <x v="1"/>
    <n v="5.9808612440191387E-2"/>
  </r>
  <r>
    <s v="AntCu30214"/>
    <s v="AnthonyCustis30214"/>
    <s v="Anthony"/>
    <s v="Custis"/>
    <x v="0"/>
    <d v="1982-09-20T00:00:00"/>
    <x v="1"/>
    <x v="3"/>
    <n v="45600"/>
    <n v="1000"/>
    <n v="10"/>
    <s v="Consultant technique sénior"/>
    <n v="43000"/>
    <x v="16"/>
    <n v="6.0465116279069767E-2"/>
  </r>
  <r>
    <s v="RobCu32418"/>
    <s v="RobinCuyler32418"/>
    <s v="Robin"/>
    <s v="Cuyler"/>
    <x v="1"/>
    <d v="1988-10-02T00:00:00"/>
    <x v="4"/>
    <x v="2"/>
    <n v="41300"/>
    <n v="1000"/>
    <n v="3"/>
    <s v="Analyste confirmé"/>
    <n v="39100"/>
    <x v="8"/>
    <n v="5.6265984654731455E-2"/>
  </r>
  <r>
    <s v="LilCz33681"/>
    <s v="LillieCzajkowski33681"/>
    <s v="Lillie"/>
    <s v="Czajkowski"/>
    <x v="1"/>
    <d v="1992-03-18T00:00:00"/>
    <x v="2"/>
    <x v="3"/>
    <n v="42500"/>
    <n v="1500"/>
    <n v="1"/>
    <s v="Consultant technique junior"/>
    <n v="40500"/>
    <x v="11"/>
    <n v="4.9382716049382713E-2"/>
  </r>
  <r>
    <s v="DavDa31727"/>
    <s v="DavidDaigle31727"/>
    <s v="David"/>
    <s v="Daigle"/>
    <x v="0"/>
    <d v="1986-11-11T00:00:00"/>
    <x v="2"/>
    <x v="0"/>
    <n v="55000"/>
    <n v="1000"/>
    <n v="3"/>
    <s v="Consultant business"/>
    <n v="52400"/>
    <x v="21"/>
    <n v="4.9618320610687022E-2"/>
  </r>
  <r>
    <s v="ChrDa25859"/>
    <s v="ChristopherDale25859"/>
    <s v="Christopher"/>
    <s v="Dale"/>
    <x v="0"/>
    <d v="1970-10-18T00:00:00"/>
    <x v="3"/>
    <x v="2"/>
    <n v="96600"/>
    <n v="6000"/>
    <n v="18"/>
    <s v="Associé filière fonctionnelle"/>
    <n v="89400"/>
    <x v="1"/>
    <n v="8.0536912751677847E-2"/>
  </r>
  <r>
    <s v="DebDa33928"/>
    <s v="DebbieDale33928"/>
    <s v="Debbie"/>
    <s v="Dale"/>
    <x v="1"/>
    <d v="1992-11-20T00:00:00"/>
    <x v="6"/>
    <x v="0"/>
    <n v="42900"/>
    <n v="500"/>
    <n v="0"/>
    <s v="Consultant business junior"/>
    <s v="nouvel arrivant"/>
    <x v="13"/>
    <n v="0"/>
  </r>
  <r>
    <s v="JamDa30357"/>
    <s v="JamesDaley30357"/>
    <s v="James"/>
    <s v="Daley"/>
    <x v="0"/>
    <d v="1983-02-10T00:00:00"/>
    <x v="7"/>
    <x v="0"/>
    <n v="79000"/>
    <n v="5500"/>
    <n v="1"/>
    <s v="Responsable de consultant"/>
    <n v="72500"/>
    <x v="16"/>
    <n v="8.9655172413793102E-2"/>
  </r>
  <r>
    <s v="MabDa23640"/>
    <s v="MabelDamato23640"/>
    <s v="Mabel"/>
    <s v="Damato"/>
    <x v="1"/>
    <d v="1964-09-20T00:00:00"/>
    <x v="3"/>
    <x v="2"/>
    <n v="115700"/>
    <n v="8000"/>
    <n v="12"/>
    <s v="Associé filière fonctionnelle"/>
    <n v="104200"/>
    <x v="32"/>
    <n v="0.11036468330134357"/>
  </r>
  <r>
    <s v="DanDa28170"/>
    <s v="DannyDamian28170"/>
    <s v="Danny"/>
    <s v="Damian"/>
    <x v="0"/>
    <d v="1977-02-14T00:00:00"/>
    <x v="5"/>
    <x v="3"/>
    <n v="75400"/>
    <n v="8000"/>
    <n v="3"/>
    <s v="Responsable technique Grands Comptes"/>
    <n v="69200"/>
    <x v="22"/>
    <n v="8.9595375722543349E-2"/>
  </r>
  <r>
    <s v="BreDa28294"/>
    <s v="BrendanDaniel28294"/>
    <s v="Brendan"/>
    <s v="Daniel"/>
    <x v="0"/>
    <d v="1977-06-18T00:00:00"/>
    <x v="0"/>
    <x v="1"/>
    <n v="66300"/>
    <n v="4500"/>
    <n v="3"/>
    <s v="Directeur d'agence"/>
    <n v="59700"/>
    <x v="22"/>
    <n v="0.11055276381909548"/>
  </r>
  <r>
    <s v="ChaDa27694"/>
    <s v="CharlesDaniel27694"/>
    <s v="Charles"/>
    <s v="Daniel"/>
    <x v="0"/>
    <d v="1975-10-27T00:00:00"/>
    <x v="0"/>
    <x v="3"/>
    <n v="64700"/>
    <n v="500"/>
    <n v="7"/>
    <s v="Directeur technique"/>
    <n v="61600"/>
    <x v="10"/>
    <n v="5.0324675324675328E-2"/>
  </r>
  <r>
    <s v="SonDa26164"/>
    <s v="SoniaDaniel26164"/>
    <s v="Sonia"/>
    <s v="Daniel"/>
    <x v="1"/>
    <d v="1971-08-19T00:00:00"/>
    <x v="7"/>
    <x v="2"/>
    <n v="57700"/>
    <n v="5000"/>
    <n v="7"/>
    <s v="Chef de projet"/>
    <n v="53400"/>
    <x v="31"/>
    <n v="8.0524344569288392E-2"/>
  </r>
  <r>
    <s v="AmaDa31916"/>
    <s v="AmandaDaniels31916"/>
    <s v="Amanda"/>
    <s v="Daniels"/>
    <x v="1"/>
    <d v="1987-05-19T00:00:00"/>
    <x v="4"/>
    <x v="3"/>
    <n v="42000"/>
    <n v="1500"/>
    <n v="0"/>
    <s v="Développeur confirmé"/>
    <s v="nouvel arrivant"/>
    <x v="21"/>
    <n v="0"/>
  </r>
  <r>
    <s v="GeoDa28032"/>
    <s v="GeorgeDaniels28032"/>
    <s v="George"/>
    <s v="Daniels"/>
    <x v="0"/>
    <d v="1976-09-29T00:00:00"/>
    <x v="1"/>
    <x v="3"/>
    <n v="42700"/>
    <n v="2000"/>
    <n v="1"/>
    <s v="Consultant technique sénior"/>
    <n v="40300"/>
    <x v="22"/>
    <n v="5.9553349875930521E-2"/>
  </r>
  <r>
    <s v="HowDa23774"/>
    <s v="HowardDaniels23774"/>
    <s v="Howard"/>
    <s v="Daniels"/>
    <x v="0"/>
    <d v="1965-02-01T00:00:00"/>
    <x v="5"/>
    <x v="2"/>
    <n v="99700"/>
    <n v="500"/>
    <n v="1"/>
    <s v="Responsable de Grands comptes"/>
    <n v="96800"/>
    <x v="32"/>
    <n v="2.9958677685950414E-2"/>
  </r>
  <r>
    <s v="MicDa31063"/>
    <s v="MichaelDaniels31063"/>
    <s v="Michael"/>
    <s v="Daniels"/>
    <x v="0"/>
    <d v="1985-01-16T00:00:00"/>
    <x v="0"/>
    <x v="2"/>
    <n v="69300"/>
    <n v="5000"/>
    <n v="9"/>
    <s v="Directeur de projet"/>
    <n v="64200"/>
    <x v="27"/>
    <n v="7.9439252336448593E-2"/>
  </r>
  <r>
    <s v="RusDa33384"/>
    <s v="RussellDaniels33384"/>
    <s v="Russell"/>
    <s v="Daniels"/>
    <x v="0"/>
    <d v="1991-05-26T00:00:00"/>
    <x v="4"/>
    <x v="2"/>
    <n v="45000"/>
    <n v="1000"/>
    <n v="0"/>
    <s v="Analyste confirmé"/>
    <s v="nouvel arrivant"/>
    <x v="18"/>
    <n v="0"/>
  </r>
  <r>
    <s v="SusDa23881"/>
    <s v="SusanDaniels23881"/>
    <s v="Susan"/>
    <s v="Daniels"/>
    <x v="1"/>
    <d v="1965-05-19T00:00:00"/>
    <x v="5"/>
    <x v="2"/>
    <n v="87000"/>
    <n v="9500"/>
    <n v="25"/>
    <s v="Responsable de Grands comptes"/>
    <n v="81300"/>
    <x v="32"/>
    <n v="7.0110701107011064E-2"/>
  </r>
  <r>
    <s v="DarDa27494"/>
    <s v="DarleneDanis27494"/>
    <s v="Darlene"/>
    <s v="Danis"/>
    <x v="1"/>
    <d v="1975-04-10T00:00:00"/>
    <x v="7"/>
    <x v="3"/>
    <n v="61000"/>
    <n v="4500"/>
    <n v="4"/>
    <s v="Expert technique"/>
    <n v="60000"/>
    <x v="4"/>
    <n v="1.6666666666666666E-2"/>
  </r>
  <r>
    <s v="RicDa29704"/>
    <s v="RichardDash29704"/>
    <s v="Richard"/>
    <s v="Dash"/>
    <x v="0"/>
    <d v="1981-04-28T00:00:00"/>
    <x v="5"/>
    <x v="0"/>
    <n v="115700"/>
    <n v="6000"/>
    <n v="6"/>
    <s v="Responsable secteur business"/>
    <n v="102400"/>
    <x v="6"/>
    <n v="0.1298828125"/>
  </r>
  <r>
    <s v="DavDa23654"/>
    <s v="DavidDaugherty23654"/>
    <s v="David"/>
    <s v="Daugherty"/>
    <x v="0"/>
    <d v="1964-10-04T00:00:00"/>
    <x v="3"/>
    <x v="0"/>
    <n v="121600"/>
    <n v="9500"/>
    <n v="27"/>
    <s v="Associé filière business"/>
    <n v="107600"/>
    <x v="32"/>
    <n v="0.13011152416356878"/>
  </r>
  <r>
    <s v="RicDa22008"/>
    <s v="RichardDaughtry22008"/>
    <s v="Richard"/>
    <s v="Daughtry"/>
    <x v="0"/>
    <d v="1960-04-02T00:00:00"/>
    <x v="3"/>
    <x v="0"/>
    <n v="145000"/>
    <n v="1500"/>
    <n v="0"/>
    <s v="Associé filière business"/>
    <s v="nouvel arrivant"/>
    <x v="35"/>
    <n v="0"/>
  </r>
  <r>
    <s v="MarDa30789"/>
    <s v="MariaDavenport30789"/>
    <s v="Maria"/>
    <s v="Davenport"/>
    <x v="1"/>
    <d v="1984-04-17T00:00:00"/>
    <x v="7"/>
    <x v="3"/>
    <n v="46800"/>
    <n v="3000"/>
    <n v="0"/>
    <s v="Expert technique"/>
    <s v="nouvel arrivant"/>
    <x v="0"/>
    <n v="0"/>
  </r>
  <r>
    <s v="MarDa25469"/>
    <s v="MarkDavenport25469"/>
    <s v="Mark"/>
    <s v="Davenport"/>
    <x v="0"/>
    <d v="1969-09-23T00:00:00"/>
    <x v="7"/>
    <x v="2"/>
    <n v="57900"/>
    <n v="500"/>
    <n v="18"/>
    <s v="Chef de projet"/>
    <n v="52400"/>
    <x v="9"/>
    <n v="0.1049618320610687"/>
  </r>
  <r>
    <s v="RauDa29194"/>
    <s v="RaulDavenport29194"/>
    <s v="Raul"/>
    <s v="Davenport"/>
    <x v="0"/>
    <d v="1979-12-05T00:00:00"/>
    <x v="5"/>
    <x v="2"/>
    <n v="73700"/>
    <n v="4500"/>
    <n v="8"/>
    <s v="Responsable de Grands comptes"/>
    <n v="67600"/>
    <x v="17"/>
    <n v="9.0236686390532547E-2"/>
  </r>
  <r>
    <s v="CinDa25035"/>
    <s v="CindyDavidson25035"/>
    <s v="Cindy"/>
    <s v="Davidson"/>
    <x v="1"/>
    <d v="1968-07-16T00:00:00"/>
    <x v="7"/>
    <x v="3"/>
    <n v="60400"/>
    <n v="4500"/>
    <n v="0"/>
    <s v="Expert technique"/>
    <s v="nouvel arrivant"/>
    <x v="19"/>
    <n v="0"/>
  </r>
  <r>
    <s v="TimDa24643"/>
    <s v="TimmyDavidson24643"/>
    <s v="Timmy"/>
    <s v="Davidson"/>
    <x v="0"/>
    <d v="1967-06-20T00:00:00"/>
    <x v="5"/>
    <x v="2"/>
    <n v="72900"/>
    <n v="9000"/>
    <n v="25"/>
    <s v="Responsable de Grands comptes"/>
    <n v="67500"/>
    <x v="34"/>
    <n v="0.08"/>
  </r>
  <r>
    <s v="AndDa24264"/>
    <s v="AndrewDavis24264"/>
    <s v="Andrew"/>
    <s v="Davis"/>
    <x v="0"/>
    <d v="1966-06-06T00:00:00"/>
    <x v="0"/>
    <x v="0"/>
    <n v="77200"/>
    <n v="7000"/>
    <n v="19"/>
    <s v="Directeur business"/>
    <n v="70200"/>
    <x v="30"/>
    <n v="9.9715099715099717E-2"/>
  </r>
  <r>
    <s v="BerDa26475"/>
    <s v="BerniceDavis26475"/>
    <s v="Bernice"/>
    <s v="Davis"/>
    <x v="1"/>
    <d v="1972-06-25T00:00:00"/>
    <x v="7"/>
    <x v="3"/>
    <n v="51300"/>
    <n v="2000"/>
    <n v="18"/>
    <s v="Expert technique"/>
    <n v="47500"/>
    <x v="31"/>
    <n v="0.08"/>
  </r>
  <r>
    <s v="DavDa33431"/>
    <s v="DavidDavis33431"/>
    <s v="David"/>
    <s v="Davis"/>
    <x v="0"/>
    <d v="1991-07-12T00:00:00"/>
    <x v="4"/>
    <x v="2"/>
    <n v="51900"/>
    <n v="1500"/>
    <n v="0"/>
    <s v="Analyste confirmé"/>
    <n v="51900"/>
    <x v="18"/>
    <n v="0"/>
  </r>
  <r>
    <s v="DavDa32126"/>
    <s v="DavidDavis32126"/>
    <s v="David"/>
    <s v="Davis"/>
    <x v="0"/>
    <d v="1987-12-15T00:00:00"/>
    <x v="2"/>
    <x v="2"/>
    <n v="54000"/>
    <n v="2000"/>
    <n v="3"/>
    <s v="Consultant fonctionnel junior"/>
    <s v="nouvel arrivant"/>
    <x v="28"/>
    <n v="0"/>
  </r>
  <r>
    <s v="DonDa34022"/>
    <s v="DonnaDavis34022"/>
    <s v="Donna"/>
    <s v="Davis"/>
    <x v="1"/>
    <d v="1993-02-22T00:00:00"/>
    <x v="6"/>
    <x v="3"/>
    <n v="34600"/>
    <n v="0"/>
    <n v="1"/>
    <s v="Développeur"/>
    <n v="32200"/>
    <x v="13"/>
    <n v="7.4534161490683232E-2"/>
  </r>
  <r>
    <s v="ElaDa25465"/>
    <s v="ElaineDavis25465"/>
    <s v="Elaine"/>
    <s v="Davis"/>
    <x v="1"/>
    <d v="1969-09-19T00:00:00"/>
    <x v="1"/>
    <x v="0"/>
    <n v="58100"/>
    <n v="3500"/>
    <n v="21"/>
    <s v="Consultant business sénior"/>
    <n v="54800"/>
    <x v="9"/>
    <n v="6.0218978102189784E-2"/>
  </r>
  <r>
    <s v="HenDa28428"/>
    <s v="HenryDavis28428"/>
    <s v="Henry"/>
    <s v="Davis"/>
    <x v="0"/>
    <d v="1977-10-30T00:00:00"/>
    <x v="7"/>
    <x v="3"/>
    <n v="64700"/>
    <n v="4500"/>
    <n v="11"/>
    <s v="Expert technique"/>
    <n v="63400"/>
    <x v="26"/>
    <n v="2.0504731861198739E-2"/>
  </r>
  <r>
    <s v="JerDa24303"/>
    <s v="JerrieDavis24303"/>
    <s v="Jerrie"/>
    <s v="Davis"/>
    <x v="1"/>
    <d v="1966-07-15T00:00:00"/>
    <x v="5"/>
    <x v="2"/>
    <n v="69600"/>
    <n v="9500"/>
    <n v="4"/>
    <s v="Responsable de Grands comptes"/>
    <n v="63700"/>
    <x v="30"/>
    <n v="9.2621664050235475E-2"/>
  </r>
  <r>
    <s v="JohDa28779"/>
    <s v="JohnDavis28779"/>
    <s v="John"/>
    <s v="Davis"/>
    <x v="0"/>
    <d v="1978-10-16T00:00:00"/>
    <x v="5"/>
    <x v="3"/>
    <n v="80500"/>
    <n v="500"/>
    <n v="1"/>
    <s v="Responsable technique Grands Comptes"/>
    <n v="62300"/>
    <x v="3"/>
    <n v="0.29213483146067415"/>
  </r>
  <r>
    <s v="JohDa24041"/>
    <s v="JohnDavis24041"/>
    <s v="John"/>
    <s v="Davis"/>
    <x v="0"/>
    <d v="1965-10-26T00:00:00"/>
    <x v="0"/>
    <x v="2"/>
    <n v="64200"/>
    <n v="5000"/>
    <n v="3"/>
    <s v="Directeur de projet"/>
    <s v="nouvel arrivant"/>
    <x v="30"/>
    <n v="0"/>
  </r>
  <r>
    <s v="JosDa33868"/>
    <s v="JosephDavis33868"/>
    <s v="Joseph"/>
    <s v="Davis"/>
    <x v="0"/>
    <d v="1992-09-21T00:00:00"/>
    <x v="4"/>
    <x v="3"/>
    <n v="37100"/>
    <n v="500"/>
    <n v="1"/>
    <s v="Développeur confirmé"/>
    <n v="34500"/>
    <x v="13"/>
    <n v="7.5362318840579715E-2"/>
  </r>
  <r>
    <s v="MaeDa27224"/>
    <s v="MaeDavis27224"/>
    <s v="Mae"/>
    <s v="Davis"/>
    <x v="1"/>
    <d v="1974-07-14T00:00:00"/>
    <x v="7"/>
    <x v="0"/>
    <n v="63700"/>
    <n v="3500"/>
    <n v="1"/>
    <s v="Responsable de consultant"/>
    <n v="57900"/>
    <x v="12"/>
    <n v="0.1001727115716753"/>
  </r>
  <r>
    <s v="OlgDa25018"/>
    <s v="OlgaDavis25018"/>
    <s v="Olga"/>
    <s v="Davis"/>
    <x v="1"/>
    <d v="1968-06-29T00:00:00"/>
    <x v="5"/>
    <x v="0"/>
    <n v="111700"/>
    <n v="2500"/>
    <n v="10"/>
    <s v="Responsable secteur business"/>
    <n v="108400"/>
    <x v="19"/>
    <n v="3.0442804428044281E-2"/>
  </r>
  <r>
    <s v="PenDa25591"/>
    <s v="PennyDavis25591"/>
    <s v="Penny"/>
    <s v="Davis"/>
    <x v="1"/>
    <d v="1970-01-23T00:00:00"/>
    <x v="7"/>
    <x v="2"/>
    <n v="68600"/>
    <n v="1500"/>
    <n v="13"/>
    <s v="Chef de projet"/>
    <n v="62400"/>
    <x v="9"/>
    <n v="9.9358974358974353E-2"/>
  </r>
  <r>
    <s v="RosDa24167"/>
    <s v="RoseDavis24167"/>
    <s v="Rose"/>
    <s v="Davis"/>
    <x v="1"/>
    <d v="1966-03-01T00:00:00"/>
    <x v="0"/>
    <x v="3"/>
    <n v="52800"/>
    <n v="3500"/>
    <n v="9"/>
    <s v="Directeur technique"/>
    <n v="47100"/>
    <x v="30"/>
    <n v="0.12101910828025478"/>
  </r>
  <r>
    <s v="SteDa32631"/>
    <s v="StephenDavis32631"/>
    <s v="Stephen"/>
    <s v="Davis"/>
    <x v="0"/>
    <d v="1989-05-03T00:00:00"/>
    <x v="10"/>
    <x v="2"/>
    <n v="42500"/>
    <n v="0"/>
    <n v="2"/>
    <s v="Consultant fonctionnel"/>
    <n v="38400"/>
    <x v="8"/>
    <n v="0.10677083333333333"/>
  </r>
  <r>
    <s v="TimDa28065"/>
    <s v="TimothyDavis28065"/>
    <s v="Timothy"/>
    <s v="Davis"/>
    <x v="0"/>
    <d v="1976-11-01T00:00:00"/>
    <x v="5"/>
    <x v="2"/>
    <n v="85500"/>
    <n v="6500"/>
    <n v="3"/>
    <s v="Responsable de Grands comptes"/>
    <n v="80700"/>
    <x v="22"/>
    <n v="5.9479553903345722E-2"/>
  </r>
  <r>
    <s v="WilDa28766"/>
    <s v="WilliamDavis28766"/>
    <s v="William"/>
    <s v="Davis"/>
    <x v="0"/>
    <d v="1978-10-03T00:00:00"/>
    <x v="5"/>
    <x v="2"/>
    <n v="86300"/>
    <n v="5000"/>
    <n v="1"/>
    <s v="Responsable de Grands comptes"/>
    <n v="80700"/>
    <x v="3"/>
    <n v="6.9392812887236685E-2"/>
  </r>
  <r>
    <s v="ChrDa22834"/>
    <s v="ChristyDaw22834"/>
    <s v="Christy"/>
    <s v="Daw"/>
    <x v="1"/>
    <d v="1962-07-07T00:00:00"/>
    <x v="3"/>
    <x v="0"/>
    <n v="147000"/>
    <n v="6000"/>
    <n v="20"/>
    <s v="Associé filière business"/>
    <n v="144100"/>
    <x v="23"/>
    <n v="2.0124913254684247E-2"/>
  </r>
  <r>
    <s v="ShaDa23658"/>
    <s v="SharonDawson23658"/>
    <s v="Sharon"/>
    <s v="Dawson"/>
    <x v="1"/>
    <d v="1964-10-08T00:00:00"/>
    <x v="0"/>
    <x v="0"/>
    <n v="80400"/>
    <n v="5000"/>
    <n v="9"/>
    <s v="Directeur business"/>
    <n v="76600"/>
    <x v="32"/>
    <n v="4.960835509138381E-2"/>
  </r>
  <r>
    <s v="CanDa27471"/>
    <s v="CandaceDay27471"/>
    <s v="Candace"/>
    <s v="Day"/>
    <x v="1"/>
    <d v="1975-03-18T00:00:00"/>
    <x v="3"/>
    <x v="0"/>
    <n v="122100"/>
    <n v="3000"/>
    <n v="16"/>
    <s v="Associé filière business"/>
    <n v="113100"/>
    <x v="4"/>
    <n v="7.9575596816976124E-2"/>
  </r>
  <r>
    <s v="RobDa31273"/>
    <s v="RobertDay31273"/>
    <s v="Robert"/>
    <s v="Day"/>
    <x v="0"/>
    <d v="1985-08-14T00:00:00"/>
    <x v="2"/>
    <x v="1"/>
    <n v="31600"/>
    <n v="2000"/>
    <n v="1"/>
    <s v="Assistant agent de maîtrise"/>
    <n v="28700"/>
    <x v="5"/>
    <n v="0.10104529616724739"/>
  </r>
  <r>
    <s v="SamDe32969"/>
    <s v="SamuelDeady32969"/>
    <s v="Samuel"/>
    <s v="Deady"/>
    <x v="0"/>
    <d v="1990-04-06T00:00:00"/>
    <x v="8"/>
    <x v="0"/>
    <n v="35700"/>
    <n v="500"/>
    <n v="0"/>
    <s v="Consultant business junior"/>
    <s v="nouvel arrivant"/>
    <x v="33"/>
    <n v="0"/>
  </r>
  <r>
    <s v="AmaDe24043"/>
    <s v="AmandaDeal24043"/>
    <s v="Amanda"/>
    <s v="Deal"/>
    <x v="1"/>
    <d v="1965-10-28T00:00:00"/>
    <x v="7"/>
    <x v="3"/>
    <n v="49200"/>
    <n v="3500"/>
    <n v="12"/>
    <s v="Expert technique"/>
    <n v="46400"/>
    <x v="30"/>
    <n v="6.0344827586206899E-2"/>
  </r>
  <r>
    <s v="JuaDe28312"/>
    <s v="JuanDeal28312"/>
    <s v="Juan"/>
    <s v="Deal"/>
    <x v="0"/>
    <d v="1977-07-06T00:00:00"/>
    <x v="7"/>
    <x v="2"/>
    <n v="62200"/>
    <n v="4500"/>
    <n v="7"/>
    <s v="Chef de projet"/>
    <n v="57600"/>
    <x v="22"/>
    <n v="7.9861111111111105E-2"/>
  </r>
  <r>
    <s v="BruDe29703"/>
    <s v="BruceDean29703"/>
    <s v="Bruce"/>
    <s v="Dean"/>
    <x v="0"/>
    <d v="1981-04-27T00:00:00"/>
    <x v="7"/>
    <x v="3"/>
    <n v="50500"/>
    <n v="3000"/>
    <n v="12"/>
    <s v="Expert technique"/>
    <n v="47900"/>
    <x v="6"/>
    <n v="5.4279749478079335E-2"/>
  </r>
  <r>
    <s v="ScoDe23378"/>
    <s v="ScottDean23378"/>
    <s v="Scott"/>
    <s v="Dean"/>
    <x v="0"/>
    <d v="1964-01-02T00:00:00"/>
    <x v="3"/>
    <x v="0"/>
    <n v="148200"/>
    <n v="6000"/>
    <n v="8"/>
    <s v="Associé filière business"/>
    <n v="134700"/>
    <x v="7"/>
    <n v="0.10022271714922049"/>
  </r>
  <r>
    <s v="DarDe23627"/>
    <s v="DarrellDeane23627"/>
    <s v="Darrell"/>
    <s v="Deane"/>
    <x v="0"/>
    <d v="1964-09-07T00:00:00"/>
    <x v="7"/>
    <x v="0"/>
    <n v="59000"/>
    <n v="5000"/>
    <n v="23"/>
    <s v="Responsable de consultant"/>
    <n v="53600"/>
    <x v="32"/>
    <n v="0.10074626865671642"/>
  </r>
  <r>
    <s v="JohDe33125"/>
    <s v="JohnDear33125"/>
    <s v="John"/>
    <s v="Dear"/>
    <x v="0"/>
    <d v="1990-09-09T00:00:00"/>
    <x v="6"/>
    <x v="3"/>
    <n v="35100"/>
    <n v="500"/>
    <n v="1"/>
    <s v="Développeur"/>
    <n v="34300"/>
    <x v="18"/>
    <n v="2.3323615160349854E-2"/>
  </r>
  <r>
    <s v="MicDe28455"/>
    <s v="MichaelDecker28455"/>
    <s v="Michael"/>
    <s v="Decker"/>
    <x v="0"/>
    <d v="1977-11-26T00:00:00"/>
    <x v="5"/>
    <x v="1"/>
    <n v="105700"/>
    <n v="3500"/>
    <n v="12"/>
    <s v="Responsable d'un secteur"/>
    <n v="99700"/>
    <x v="26"/>
    <n v="6.0180541624874621E-2"/>
  </r>
  <r>
    <s v="RobDe34146"/>
    <s v="RobertDegregorio34146"/>
    <s v="Robert"/>
    <s v="Degregorio"/>
    <x v="0"/>
    <d v="1993-06-26T00:00:00"/>
    <x v="6"/>
    <x v="3"/>
    <n v="36400"/>
    <n v="500"/>
    <n v="1"/>
    <s v="Développeur"/>
    <n v="34000"/>
    <x v="13"/>
    <n v="7.0588235294117646E-2"/>
  </r>
  <r>
    <s v="RosDe24810"/>
    <s v="RoseDeines24810"/>
    <s v="Rose"/>
    <s v="Deines"/>
    <x v="1"/>
    <d v="1967-12-04T00:00:00"/>
    <x v="0"/>
    <x v="0"/>
    <n v="88200"/>
    <n v="5000"/>
    <n v="15"/>
    <s v="Directeur business"/>
    <n v="80900"/>
    <x v="19"/>
    <n v="9.0234857849196534E-2"/>
  </r>
  <r>
    <s v="BarDe26616"/>
    <s v="BarbaraDejesus26616"/>
    <s v="Barbara"/>
    <s v="Dejesus"/>
    <x v="1"/>
    <d v="1972-11-13T00:00:00"/>
    <x v="5"/>
    <x v="2"/>
    <n v="91200"/>
    <n v="3000"/>
    <n v="15"/>
    <s v="Responsable de Grands comptes"/>
    <n v="83700"/>
    <x v="14"/>
    <n v="8.9605734767025089E-2"/>
  </r>
  <r>
    <s v="RamDe33464"/>
    <s v="RamonDelacruz33464"/>
    <s v="Ramon"/>
    <s v="Delacruz"/>
    <x v="0"/>
    <d v="1991-08-14T00:00:00"/>
    <x v="6"/>
    <x v="2"/>
    <n v="34300"/>
    <n v="0"/>
    <n v="1"/>
    <s v="Analyste "/>
    <n v="31400"/>
    <x v="11"/>
    <n v="9.2356687898089165E-2"/>
  </r>
  <r>
    <s v="AusDe25269"/>
    <s v="AustinDelaney25269"/>
    <s v="Austin"/>
    <s v="Delaney"/>
    <x v="0"/>
    <d v="1969-03-07T00:00:00"/>
    <x v="5"/>
    <x v="2"/>
    <n v="76700"/>
    <n v="3000"/>
    <n v="0"/>
    <s v="Responsable de Grands comptes"/>
    <s v="nouvel arrivant"/>
    <x v="2"/>
    <n v="0"/>
  </r>
  <r>
    <s v="JanDe31158"/>
    <s v="JaniceDelariva31158"/>
    <s v="Janice"/>
    <s v="Delariva"/>
    <x v="1"/>
    <d v="1985-04-21T00:00:00"/>
    <x v="2"/>
    <x v="3"/>
    <n v="34600"/>
    <n v="1500"/>
    <n v="1"/>
    <s v="Consultant technique junior"/>
    <n v="33700"/>
    <x v="27"/>
    <n v="2.6706231454005934E-2"/>
  </r>
  <r>
    <s v="SetDe28779"/>
    <s v="SethDelariva28779"/>
    <s v="Seth"/>
    <s v="Delariva"/>
    <x v="0"/>
    <d v="1978-10-16T00:00:00"/>
    <x v="7"/>
    <x v="3"/>
    <n v="58700"/>
    <n v="4500"/>
    <n v="11"/>
    <s v="Expert technique"/>
    <n v="53900"/>
    <x v="3"/>
    <n v="8.9053803339517623E-2"/>
  </r>
  <r>
    <s v="ShaDe23071"/>
    <s v="SharonDeleon23071"/>
    <s v="Sharon"/>
    <s v="Deleon"/>
    <x v="1"/>
    <d v="1963-03-01T00:00:00"/>
    <x v="3"/>
    <x v="2"/>
    <n v="104000"/>
    <n v="7000"/>
    <n v="20"/>
    <s v="Associé filière fonctionnelle"/>
    <n v="96300"/>
    <x v="24"/>
    <n v="7.9958463136033234E-2"/>
  </r>
  <r>
    <s v="JerDe32904"/>
    <s v="JerryDelgado32904"/>
    <s v="Jerry"/>
    <s v="Delgado"/>
    <x v="0"/>
    <d v="1990-01-31T00:00:00"/>
    <x v="4"/>
    <x v="3"/>
    <n v="40200"/>
    <n v="1000"/>
    <n v="4"/>
    <s v="Développeur confirmé"/>
    <n v="37800"/>
    <x v="33"/>
    <n v="6.3492063492063489E-2"/>
  </r>
  <r>
    <s v="NicDe27653"/>
    <s v="NicoleDelossantos27653"/>
    <s v="Nicole"/>
    <s v="Delossantos"/>
    <x v="1"/>
    <d v="1975-09-16T00:00:00"/>
    <x v="0"/>
    <x v="2"/>
    <n v="64400"/>
    <n v="7500"/>
    <n v="15"/>
    <s v="Directeur de projet"/>
    <n v="57000"/>
    <x v="10"/>
    <n v="0.12982456140350876"/>
  </r>
  <r>
    <s v="SheDe33771"/>
    <s v="SherylDelozier33771"/>
    <s v="Sheryl"/>
    <s v="Delozier"/>
    <x v="1"/>
    <d v="1992-06-16T00:00:00"/>
    <x v="11"/>
    <x v="0"/>
    <n v="35500"/>
    <n v="0"/>
    <n v="1"/>
    <s v="Apprenti business"/>
    <n v="32600"/>
    <x v="11"/>
    <n v="8.8957055214723926E-2"/>
  </r>
  <r>
    <s v="AntDe30426"/>
    <s v="AntonioDempsey30426"/>
    <s v="Antonio"/>
    <s v="Dempsey"/>
    <x v="0"/>
    <d v="1983-04-20T00:00:00"/>
    <x v="7"/>
    <x v="2"/>
    <n v="64100"/>
    <n v="500"/>
    <n v="2"/>
    <s v="Chef de projet"/>
    <n v="57700"/>
    <x v="16"/>
    <n v="0.11091854419410745"/>
  </r>
  <r>
    <s v="JohDe33846"/>
    <s v="JohnDempsey33846"/>
    <s v="John"/>
    <s v="Dempsey"/>
    <x v="0"/>
    <d v="1992-08-30T00:00:00"/>
    <x v="6"/>
    <x v="3"/>
    <n v="33000"/>
    <n v="500"/>
    <n v="1"/>
    <s v="Développeur"/>
    <n v="30000"/>
    <x v="13"/>
    <n v="0.1"/>
  </r>
  <r>
    <s v="BroDe24869"/>
    <s v="BrockDenault24869"/>
    <s v="Brock"/>
    <s v="Denault"/>
    <x v="0"/>
    <d v="1968-02-01T00:00:00"/>
    <x v="5"/>
    <x v="3"/>
    <n v="72700"/>
    <n v="10000"/>
    <n v="11"/>
    <s v="Responsable technique Grands Comptes"/>
    <n v="66700"/>
    <x v="19"/>
    <n v="8.9955022488755629E-2"/>
  </r>
  <r>
    <s v="KenDe25724"/>
    <s v="KennethDenham25724"/>
    <s v="Kenneth"/>
    <s v="Denham"/>
    <x v="0"/>
    <d v="1970-06-05T00:00:00"/>
    <x v="5"/>
    <x v="3"/>
    <n v="73300"/>
    <n v="500"/>
    <n v="14"/>
    <s v="Responsable technique Grands Comptes"/>
    <n v="66000"/>
    <x v="9"/>
    <n v="0.11060606060606061"/>
  </r>
  <r>
    <s v="ChrDe27109"/>
    <s v="ChristopherDennis27109"/>
    <s v="Christopher"/>
    <s v="Dennis"/>
    <x v="0"/>
    <d v="1974-03-21T00:00:00"/>
    <x v="5"/>
    <x v="3"/>
    <n v="71100"/>
    <n v="8500"/>
    <n v="11"/>
    <s v="Responsable technique Grands Comptes"/>
    <n v="65200"/>
    <x v="12"/>
    <n v="9.0490797546012275E-2"/>
  </r>
  <r>
    <s v="YesDe33711"/>
    <s v="YeseniaDennis33711"/>
    <s v="Yesenia"/>
    <s v="Dennis"/>
    <x v="1"/>
    <d v="1992-04-17T00:00:00"/>
    <x v="4"/>
    <x v="0"/>
    <n v="47200"/>
    <n v="0"/>
    <n v="0"/>
    <s v="Consultant business junior"/>
    <s v="nouvel arrivant"/>
    <x v="11"/>
    <n v="0"/>
  </r>
  <r>
    <s v="RobDe27490"/>
    <s v="RobertDenton27490"/>
    <s v="Robert"/>
    <s v="Denton"/>
    <x v="0"/>
    <d v="1975-04-06T00:00:00"/>
    <x v="5"/>
    <x v="2"/>
    <n v="79800"/>
    <n v="5000"/>
    <n v="6"/>
    <s v="Responsable de Grands comptes"/>
    <n v="73200"/>
    <x v="4"/>
    <n v="9.0163934426229511E-2"/>
  </r>
  <r>
    <s v="IsaDe29713"/>
    <s v="IsabelDerosa29713"/>
    <s v="Isabel"/>
    <s v="Derosa"/>
    <x v="1"/>
    <d v="1981-05-07T00:00:00"/>
    <x v="7"/>
    <x v="3"/>
    <n v="50300"/>
    <n v="6000"/>
    <n v="3"/>
    <s v="Expert technique"/>
    <n v="45700"/>
    <x v="6"/>
    <n v="0.10065645514223195"/>
  </r>
  <r>
    <s v="KelDe26918"/>
    <s v="KellyDerrickson26918"/>
    <s v="Kelly"/>
    <s v="Derrickson"/>
    <x v="1"/>
    <d v="1973-09-11T00:00:00"/>
    <x v="5"/>
    <x v="3"/>
    <n v="77000"/>
    <n v="6000"/>
    <n v="18"/>
    <s v="Responsable technique Grands Comptes"/>
    <n v="72000"/>
    <x v="12"/>
    <n v="6.9444444444444448E-2"/>
  </r>
  <r>
    <s v="OscDe23805"/>
    <s v="OscarDeschenes23805"/>
    <s v="Oscar"/>
    <s v="Deschenes"/>
    <x v="0"/>
    <d v="1965-03-04T00:00:00"/>
    <x v="7"/>
    <x v="2"/>
    <n v="45200"/>
    <n v="3000"/>
    <n v="2"/>
    <s v="Chef de projet"/>
    <n v="43000"/>
    <x v="32"/>
    <n v="5.1162790697674418E-2"/>
  </r>
  <r>
    <s v="DavDe26811"/>
    <s v="DavidDevine26811"/>
    <s v="David"/>
    <s v="Devine"/>
    <x v="0"/>
    <d v="1973-05-27T00:00:00"/>
    <x v="1"/>
    <x v="3"/>
    <n v="50500"/>
    <n v="2000"/>
    <n v="5"/>
    <s v="Consultant technique sénior"/>
    <n v="48100"/>
    <x v="14"/>
    <n v="4.9896049896049899E-2"/>
  </r>
  <r>
    <s v="JamDe26005"/>
    <s v="JamieDevlin26005"/>
    <s v="Jamie"/>
    <s v="Devlin"/>
    <x v="0"/>
    <d v="1971-03-13T00:00:00"/>
    <x v="7"/>
    <x v="0"/>
    <n v="61800"/>
    <n v="4000"/>
    <n v="16"/>
    <s v="Responsable de consultant"/>
    <n v="57100"/>
    <x v="1"/>
    <n v="8.2311733800350256E-2"/>
  </r>
  <r>
    <s v="BelDe34392"/>
    <s v="BelleDevoe34392"/>
    <s v="Belle"/>
    <s v="Devoe"/>
    <x v="1"/>
    <d v="1994-02-27T00:00:00"/>
    <x v="6"/>
    <x v="3"/>
    <n v="36300"/>
    <n v="500"/>
    <n v="0"/>
    <s v="Développeur"/>
    <s v="nouvel arrivant"/>
    <x v="20"/>
    <n v="0"/>
  </r>
  <r>
    <s v="DavDe29694"/>
    <s v="DavidDew29694"/>
    <s v="David"/>
    <s v="Dew"/>
    <x v="0"/>
    <d v="1981-04-18T00:00:00"/>
    <x v="7"/>
    <x v="0"/>
    <n v="78500"/>
    <n v="2500"/>
    <n v="2"/>
    <s v="Responsable de consultant"/>
    <n v="76200"/>
    <x v="6"/>
    <n v="3.0183727034120734E-2"/>
  </r>
  <r>
    <s v="SueDe25114"/>
    <s v="SueDeyoung25114"/>
    <s v="Sue"/>
    <s v="Deyoung"/>
    <x v="1"/>
    <d v="1968-10-03T00:00:00"/>
    <x v="5"/>
    <x v="3"/>
    <n v="67300"/>
    <n v="4000"/>
    <n v="15"/>
    <s v="Responsable technique Grands Comptes"/>
    <n v="60500"/>
    <x v="2"/>
    <n v="0.11239669421487604"/>
  </r>
  <r>
    <s v="BetDi29028"/>
    <s v="BethanyDickens29028"/>
    <s v="Bethany"/>
    <s v="Dickens"/>
    <x v="1"/>
    <d v="1979-06-22T00:00:00"/>
    <x v="5"/>
    <x v="2"/>
    <n v="70700"/>
    <n v="5000"/>
    <n v="14"/>
    <s v="Responsable de Grands comptes"/>
    <n v="66700"/>
    <x v="3"/>
    <n v="5.9970014992503748E-2"/>
  </r>
  <r>
    <s v="EliDi24673"/>
    <s v="ElizabethDiemer24673"/>
    <s v="Elizabeth"/>
    <s v="Diemer"/>
    <x v="1"/>
    <d v="1967-07-20T00:00:00"/>
    <x v="7"/>
    <x v="3"/>
    <n v="61400"/>
    <n v="5500"/>
    <n v="0"/>
    <s v="Expert technique"/>
    <s v="nouvel arrivant"/>
    <x v="34"/>
    <n v="0"/>
  </r>
  <r>
    <s v="JamDi25435"/>
    <s v="JamesDietrich25435"/>
    <s v="James"/>
    <s v="Dietrich"/>
    <x v="0"/>
    <d v="1969-08-20T00:00:00"/>
    <x v="7"/>
    <x v="3"/>
    <n v="47700"/>
    <n v="2000"/>
    <n v="5"/>
    <s v="Expert technique"/>
    <n v="46700"/>
    <x v="9"/>
    <n v="2.1413276231263382E-2"/>
  </r>
  <r>
    <s v="JacDi23865"/>
    <s v="JackDimattia23865"/>
    <s v="Jack"/>
    <s v="Dimattia"/>
    <x v="0"/>
    <d v="1965-05-03T00:00:00"/>
    <x v="5"/>
    <x v="1"/>
    <n v="80000"/>
    <n v="5000"/>
    <n v="8"/>
    <s v="Responsable d'un secteur"/>
    <n v="75500"/>
    <x v="32"/>
    <n v="5.9602649006622516E-2"/>
  </r>
  <r>
    <s v="PatDi28371"/>
    <s v="PatriciaDineen28371"/>
    <s v="Patricia"/>
    <s v="Dineen"/>
    <x v="1"/>
    <d v="1977-09-03T00:00:00"/>
    <x v="7"/>
    <x v="1"/>
    <n v="65000"/>
    <n v="2500"/>
    <n v="13"/>
    <s v="Responsable d'entité"/>
    <n v="61400"/>
    <x v="26"/>
    <n v="5.8631921824104233E-2"/>
  </r>
  <r>
    <s v="KimDi29431"/>
    <s v="KimberleyDingler29431"/>
    <s v="Kimberley"/>
    <s v="Dingler"/>
    <x v="1"/>
    <d v="1980-07-29T00:00:00"/>
    <x v="0"/>
    <x v="0"/>
    <n v="69200"/>
    <n v="7000"/>
    <n v="13"/>
    <s v="Directeur business"/>
    <n v="64000"/>
    <x v="6"/>
    <n v="8.1250000000000003E-2"/>
  </r>
  <r>
    <s v="ErnDi28043"/>
    <s v="ErnestDinkins28043"/>
    <s v="Ernest"/>
    <s v="Dinkins"/>
    <x v="0"/>
    <d v="1976-10-10T00:00:00"/>
    <x v="0"/>
    <x v="2"/>
    <n v="75300"/>
    <n v="3000"/>
    <n v="11"/>
    <s v="Directeur de projet"/>
    <n v="70900"/>
    <x v="22"/>
    <n v="6.2059238363892807E-2"/>
  </r>
  <r>
    <s v="CorDi29570"/>
    <s v="CorinneDittmar29570"/>
    <s v="Corinne"/>
    <s v="Dittmar"/>
    <x v="1"/>
    <d v="1980-12-15T00:00:00"/>
    <x v="5"/>
    <x v="2"/>
    <n v="85700"/>
    <n v="500"/>
    <n v="10"/>
    <s v="Responsable de Grands comptes"/>
    <n v="79400"/>
    <x v="6"/>
    <n v="7.9345088161209068E-2"/>
  </r>
  <r>
    <s v="LynDi29620"/>
    <s v="LynnDixion29620"/>
    <s v="Lynn"/>
    <s v="Dixion"/>
    <x v="1"/>
    <d v="1981-02-03T00:00:00"/>
    <x v="5"/>
    <x v="0"/>
    <n v="105400"/>
    <n v="0"/>
    <n v="2"/>
    <s v="Responsable secteur business"/>
    <n v="101100"/>
    <x v="6"/>
    <n v="4.2532146389713157E-2"/>
  </r>
  <r>
    <s v="AleDi31887"/>
    <s v="AlexanderDixon31887"/>
    <s v="Alexander"/>
    <s v="Dixon"/>
    <x v="0"/>
    <d v="1987-04-20T00:00:00"/>
    <x v="2"/>
    <x v="1"/>
    <n v="38900"/>
    <n v="0"/>
    <n v="5"/>
    <s v="Assistant agent de maîtrise"/>
    <n v="37400"/>
    <x v="21"/>
    <n v="4.0106951871657755E-2"/>
  </r>
  <r>
    <s v="AshDi32610"/>
    <s v="AshleyDixon32610"/>
    <s v="Ashley"/>
    <s v="Dixon"/>
    <x v="1"/>
    <d v="1989-04-12T00:00:00"/>
    <x v="2"/>
    <x v="0"/>
    <n v="45500"/>
    <n v="0"/>
    <n v="2"/>
    <s v="Consultant business"/>
    <n v="42600"/>
    <x v="8"/>
    <n v="6.8075117370892016E-2"/>
  </r>
  <r>
    <s v="KenDi24641"/>
    <s v="KentDixon24641"/>
    <s v="Kent"/>
    <s v="Dixon"/>
    <x v="0"/>
    <d v="1967-06-18T00:00:00"/>
    <x v="1"/>
    <x v="3"/>
    <n v="37600"/>
    <n v="2500"/>
    <n v="4"/>
    <s v="Consultant technique sénior"/>
    <n v="34600"/>
    <x v="34"/>
    <n v="8.6705202312138727E-2"/>
  </r>
  <r>
    <s v="MelDi26496"/>
    <s v="MelvinDixon26496"/>
    <s v="Melvin"/>
    <s v="Dixon"/>
    <x v="0"/>
    <d v="1972-07-16T00:00:00"/>
    <x v="5"/>
    <x v="2"/>
    <n v="93300"/>
    <n v="1500"/>
    <n v="21"/>
    <s v="Responsable de Grands comptes"/>
    <n v="84100"/>
    <x v="31"/>
    <n v="0.10939357907253269"/>
  </r>
  <r>
    <s v="TerDi24371"/>
    <s v="TerryDixon24371"/>
    <s v="Terry"/>
    <s v="Dixon"/>
    <x v="1"/>
    <d v="1966-09-21T00:00:00"/>
    <x v="1"/>
    <x v="1"/>
    <n v="37300"/>
    <n v="1000"/>
    <n v="21"/>
    <s v="Directeur des agents de maîtrise"/>
    <n v="34200"/>
    <x v="34"/>
    <n v="9.0643274853801165E-2"/>
  </r>
  <r>
    <s v="TraDo29676"/>
    <s v="TracyDobson29676"/>
    <s v="Tracy"/>
    <s v="Dobson"/>
    <x v="0"/>
    <d v="1981-03-31T00:00:00"/>
    <x v="5"/>
    <x v="1"/>
    <n v="88100"/>
    <n v="8000"/>
    <n v="12"/>
    <s v="Responsable d'un secteur"/>
    <n v="80600"/>
    <x v="6"/>
    <n v="9.3052109181141443E-2"/>
  </r>
  <r>
    <s v="JamDo27472"/>
    <s v="JamesDoby27472"/>
    <s v="James"/>
    <s v="Doby"/>
    <x v="0"/>
    <d v="1975-03-19T00:00:00"/>
    <x v="5"/>
    <x v="1"/>
    <n v="108800"/>
    <n v="6000"/>
    <n v="19"/>
    <s v="Responsable d'un secteur"/>
    <n v="103600"/>
    <x v="4"/>
    <n v="5.019305019305019E-2"/>
  </r>
  <r>
    <s v="SteDo24848"/>
    <s v="SteveDodd24848"/>
    <s v="Steve"/>
    <s v="Dodd"/>
    <x v="0"/>
    <d v="1968-01-11T00:00:00"/>
    <x v="7"/>
    <x v="3"/>
    <n v="60000"/>
    <n v="500"/>
    <n v="2"/>
    <s v="Expert technique"/>
    <n v="59400"/>
    <x v="19"/>
    <n v="1.0101010101010102E-2"/>
  </r>
  <r>
    <s v="KatDo27201"/>
    <s v="KatheleenDodgen27201"/>
    <s v="Katheleen"/>
    <s v="Dodgen"/>
    <x v="1"/>
    <d v="1974-06-21T00:00:00"/>
    <x v="1"/>
    <x v="3"/>
    <n v="38300"/>
    <n v="3000"/>
    <n v="10"/>
    <s v="Consultant technique sénior"/>
    <n v="33600"/>
    <x v="12"/>
    <n v="0.13988095238095238"/>
  </r>
  <r>
    <s v="JasDo31014"/>
    <s v="JasonDoe31014"/>
    <s v="Jason"/>
    <s v="Doe"/>
    <x v="0"/>
    <d v="1984-11-28T00:00:00"/>
    <x v="0"/>
    <x v="0"/>
    <n v="80800"/>
    <n v="7500"/>
    <n v="9"/>
    <s v="Directeur business"/>
    <n v="77700"/>
    <x v="27"/>
    <n v="3.9897039897039896E-2"/>
  </r>
  <r>
    <s v="HilDo33575"/>
    <s v="HildaDoering33575"/>
    <s v="Hilda"/>
    <s v="Doering"/>
    <x v="1"/>
    <d v="1991-12-03T00:00:00"/>
    <x v="8"/>
    <x v="2"/>
    <n v="36800"/>
    <n v="500"/>
    <n v="0"/>
    <s v="Analyste junior"/>
    <s v="nouvel arrivant"/>
    <x v="11"/>
    <n v="0"/>
  </r>
  <r>
    <s v="LawDo26471"/>
    <s v="LawrenceDolly26471"/>
    <s v="Lawrence"/>
    <s v="Dolly"/>
    <x v="0"/>
    <d v="1972-06-21T00:00:00"/>
    <x v="7"/>
    <x v="2"/>
    <n v="60200"/>
    <n v="2000"/>
    <n v="4"/>
    <s v="Chef de projet"/>
    <n v="55700"/>
    <x v="31"/>
    <n v="8.0789946140035901E-2"/>
  </r>
  <r>
    <s v="DorDo30374"/>
    <s v="DorothyDominguez30374"/>
    <s v="Dorothy"/>
    <s v="Dominguez"/>
    <x v="1"/>
    <d v="1983-02-27T00:00:00"/>
    <x v="0"/>
    <x v="1"/>
    <n v="86400"/>
    <n v="4500"/>
    <n v="6"/>
    <s v="Directeur d'agence"/>
    <n v="77800"/>
    <x v="16"/>
    <n v="0.11053984575835475"/>
  </r>
  <r>
    <s v="MarDo31984"/>
    <s v="MarthaDominguez31984"/>
    <s v="Martha"/>
    <s v="Dominguez"/>
    <x v="1"/>
    <d v="1987-07-26T00:00:00"/>
    <x v="4"/>
    <x v="2"/>
    <n v="46100"/>
    <n v="500"/>
    <n v="2"/>
    <s v="Analyste confirmé"/>
    <n v="43700"/>
    <x v="21"/>
    <n v="5.4919908466819219E-2"/>
  </r>
  <r>
    <s v="JesDo27703"/>
    <s v="JesseDonaldson27703"/>
    <s v="Jesse"/>
    <s v="Donaldson"/>
    <x v="0"/>
    <d v="1975-11-05T00:00:00"/>
    <x v="7"/>
    <x v="2"/>
    <n v="68400"/>
    <n v="4500"/>
    <n v="12"/>
    <s v="Chef de projet"/>
    <n v="62000"/>
    <x v="10"/>
    <n v="0.1032258064516129"/>
  </r>
  <r>
    <s v="ThoDo27913"/>
    <s v="ThomasDorr27913"/>
    <s v="Thomas"/>
    <s v="Dorr"/>
    <x v="0"/>
    <d v="1976-06-02T00:00:00"/>
    <x v="5"/>
    <x v="0"/>
    <n v="106500"/>
    <n v="10000"/>
    <n v="2"/>
    <s v="Responsable secteur business"/>
    <n v="102400"/>
    <x v="10"/>
    <n v="4.00390625E-2"/>
  </r>
  <r>
    <s v="ChaDo29717"/>
    <s v="CharlieDoss29717"/>
    <s v="Charlie"/>
    <s v="Doss"/>
    <x v="0"/>
    <d v="1981-05-11T00:00:00"/>
    <x v="7"/>
    <x v="3"/>
    <n v="56000"/>
    <n v="1000"/>
    <n v="0"/>
    <s v="Expert technique"/>
    <s v="nouvel arrivant"/>
    <x v="6"/>
    <n v="0"/>
  </r>
  <r>
    <s v="SheDo28744"/>
    <s v="SherylDossett28744"/>
    <s v="Sheryl"/>
    <s v="Dossett"/>
    <x v="1"/>
    <d v="1978-09-11T00:00:00"/>
    <x v="7"/>
    <x v="3"/>
    <n v="47600"/>
    <n v="5500"/>
    <n v="1"/>
    <s v="Expert technique"/>
    <n v="47200"/>
    <x v="3"/>
    <n v="8.4745762711864406E-3"/>
  </r>
  <r>
    <s v="LarDo28138"/>
    <s v="LarryDotson28138"/>
    <s v="Larry"/>
    <s v="Dotson"/>
    <x v="0"/>
    <d v="1977-01-13T00:00:00"/>
    <x v="0"/>
    <x v="3"/>
    <n v="63100"/>
    <n v="500"/>
    <n v="10"/>
    <s v="Directeur technique"/>
    <n v="59000"/>
    <x v="22"/>
    <n v="6.9491525423728814E-2"/>
  </r>
  <r>
    <s v="WilDo33649"/>
    <s v="WilliamDotson33649"/>
    <s v="William"/>
    <s v="Dotson"/>
    <x v="0"/>
    <d v="1992-02-15T00:00:00"/>
    <x v="8"/>
    <x v="0"/>
    <n v="37400"/>
    <n v="0"/>
    <n v="0"/>
    <s v="Consultant business junior"/>
    <s v="nouvel arrivant"/>
    <x v="11"/>
    <n v="0"/>
  </r>
  <r>
    <s v="GeoDo28407"/>
    <s v="GeorgiaDouglas28407"/>
    <s v="Georgia"/>
    <s v="Douglas"/>
    <x v="1"/>
    <d v="1977-10-09T00:00:00"/>
    <x v="1"/>
    <x v="0"/>
    <n v="69100"/>
    <n v="1000"/>
    <n v="8"/>
    <s v="Consultant business sénior"/>
    <n v="63400"/>
    <x v="26"/>
    <n v="8.9905362776025233E-2"/>
  </r>
  <r>
    <s v="BetDo27233"/>
    <s v="BetsyDouse27233"/>
    <s v="Betsy"/>
    <s v="Douse"/>
    <x v="1"/>
    <d v="1974-07-23T00:00:00"/>
    <x v="1"/>
    <x v="3"/>
    <n v="60400"/>
    <n v="2500"/>
    <n v="13"/>
    <s v="Consultant technique sénior"/>
    <n v="57900"/>
    <x v="12"/>
    <n v="4.317789291882556E-2"/>
  </r>
  <r>
    <s v="GeoDo28884"/>
    <s v="GeorgeDouse28884"/>
    <s v="George"/>
    <s v="Douse"/>
    <x v="0"/>
    <d v="1979-01-29T00:00:00"/>
    <x v="5"/>
    <x v="1"/>
    <n v="81000"/>
    <n v="4000"/>
    <n v="1"/>
    <s v="Responsable d'un secteur"/>
    <n v="75300"/>
    <x v="3"/>
    <n v="7.5697211155378488E-2"/>
  </r>
  <r>
    <s v="TimDo31314"/>
    <s v="TimothyDouse31314"/>
    <s v="Timothy"/>
    <s v="Douse"/>
    <x v="0"/>
    <d v="1985-09-24T00:00:00"/>
    <x v="6"/>
    <x v="3"/>
    <n v="33000"/>
    <n v="500"/>
    <n v="1"/>
    <s v="Développeur"/>
    <n v="31500"/>
    <x v="5"/>
    <n v="4.7619047619047616E-2"/>
  </r>
  <r>
    <s v="GreDo26956"/>
    <s v="GregoryDove26956"/>
    <s v="Gregory"/>
    <s v="Dove"/>
    <x v="0"/>
    <d v="1973-10-19T00:00:00"/>
    <x v="7"/>
    <x v="1"/>
    <n v="51900"/>
    <n v="4500"/>
    <n v="8"/>
    <s v="Responsable d'entité"/>
    <n v="49000"/>
    <x v="12"/>
    <n v="5.9183673469387757E-2"/>
  </r>
  <r>
    <s v="DavDo31278"/>
    <s v="DavidDow31278"/>
    <s v="David"/>
    <s v="Dow"/>
    <x v="0"/>
    <d v="1985-08-19T00:00:00"/>
    <x v="6"/>
    <x v="2"/>
    <n v="38300"/>
    <n v="0"/>
    <n v="1"/>
    <s v="Analyste "/>
    <n v="34100"/>
    <x v="5"/>
    <n v="0.12316715542521994"/>
  </r>
  <r>
    <s v="RacDo34390"/>
    <s v="RachelDowd34390"/>
    <s v="Rachel"/>
    <s v="Dowd"/>
    <x v="1"/>
    <d v="1994-02-25T00:00:00"/>
    <x v="8"/>
    <x v="2"/>
    <n v="38300"/>
    <n v="0"/>
    <n v="0"/>
    <s v="Analyste junior"/>
    <s v="nouvel arrivant"/>
    <x v="20"/>
    <n v="0"/>
  </r>
  <r>
    <s v="JudDo33244"/>
    <s v="JudithDowling33244"/>
    <s v="Judith"/>
    <s v="Dowling"/>
    <x v="1"/>
    <d v="1991-01-06T00:00:00"/>
    <x v="8"/>
    <x v="3"/>
    <n v="29600"/>
    <n v="500"/>
    <n v="1"/>
    <s v="Développeur junior"/>
    <n v="26300"/>
    <x v="18"/>
    <n v="0.12547528517110265"/>
  </r>
  <r>
    <s v="JamDo28300"/>
    <s v="JamesDowney28300"/>
    <s v="James"/>
    <s v="Downey"/>
    <x v="0"/>
    <d v="1977-06-24T00:00:00"/>
    <x v="1"/>
    <x v="1"/>
    <n v="51400"/>
    <n v="0"/>
    <n v="12"/>
    <s v="Directeur des agents de maîtrise"/>
    <n v="48100"/>
    <x v="22"/>
    <n v="6.8607068607068611E-2"/>
  </r>
  <r>
    <s v="LouDo23988"/>
    <s v="LouiseDoyle23988"/>
    <s v="Louise"/>
    <s v="Doyle"/>
    <x v="1"/>
    <d v="1965-09-03T00:00:00"/>
    <x v="1"/>
    <x v="0"/>
    <n v="72800"/>
    <n v="3000"/>
    <n v="0"/>
    <s v="Consultant business sénior"/>
    <s v="nouvel arrivant"/>
    <x v="30"/>
    <n v="0"/>
  </r>
  <r>
    <s v="GerDr31853"/>
    <s v="GeraldDrake31853"/>
    <s v="Gerald"/>
    <s v="Drake"/>
    <x v="0"/>
    <d v="1987-03-17T00:00:00"/>
    <x v="2"/>
    <x v="1"/>
    <n v="33300"/>
    <n v="1500"/>
    <n v="0"/>
    <s v="Assistant agent de maîtrise"/>
    <s v="nouvel arrivant"/>
    <x v="21"/>
    <n v="0"/>
  </r>
  <r>
    <s v="KenDr23821"/>
    <s v="KennethDrake23821"/>
    <s v="Kenneth"/>
    <s v="Drake"/>
    <x v="0"/>
    <d v="1965-03-20T00:00:00"/>
    <x v="3"/>
    <x v="0"/>
    <n v="128400"/>
    <n v="4500"/>
    <n v="2"/>
    <s v="Associé filière business"/>
    <n v="121100"/>
    <x v="32"/>
    <n v="6.028075970272502E-2"/>
  </r>
  <r>
    <s v="RicDr31746"/>
    <s v="RickDraughn31746"/>
    <s v="Rick"/>
    <s v="Draughn"/>
    <x v="0"/>
    <d v="1986-11-30T00:00:00"/>
    <x v="4"/>
    <x v="0"/>
    <n v="46200"/>
    <n v="1000"/>
    <n v="5"/>
    <s v="Consultant business junior"/>
    <n v="42900"/>
    <x v="21"/>
    <n v="7.6923076923076927E-2"/>
  </r>
  <r>
    <s v="KevDr31735"/>
    <s v="KevinDreher31735"/>
    <s v="Kevin"/>
    <s v="Dreher"/>
    <x v="0"/>
    <d v="1986-11-19T00:00:00"/>
    <x v="2"/>
    <x v="3"/>
    <n v="43000"/>
    <n v="1500"/>
    <n v="5"/>
    <s v="Consultant technique junior"/>
    <n v="41200"/>
    <x v="21"/>
    <n v="4.3689320388349516E-2"/>
  </r>
  <r>
    <s v="DanDr24301"/>
    <s v="DanielDrexler24301"/>
    <s v="Daniel"/>
    <s v="Drexler"/>
    <x v="0"/>
    <d v="1966-07-13T00:00:00"/>
    <x v="5"/>
    <x v="1"/>
    <n v="86600"/>
    <n v="4500"/>
    <n v="12"/>
    <s v="Responsable d'un secteur"/>
    <n v="82500"/>
    <x v="30"/>
    <n v="4.9696969696969698E-2"/>
  </r>
  <r>
    <s v="DorDr28140"/>
    <s v="DorothyDryden28140"/>
    <s v="Dorothy"/>
    <s v="Dryden"/>
    <x v="1"/>
    <d v="1977-01-15T00:00:00"/>
    <x v="0"/>
    <x v="2"/>
    <n v="79300"/>
    <n v="1000"/>
    <n v="1"/>
    <s v="Directeur de projet"/>
    <n v="74800"/>
    <x v="22"/>
    <n v="6.0160427807486629E-2"/>
  </r>
  <r>
    <s v="LauDu31281"/>
    <s v="LaunaDuarte31281"/>
    <s v="Launa"/>
    <s v="Duarte"/>
    <x v="1"/>
    <d v="1985-08-22T00:00:00"/>
    <x v="6"/>
    <x v="3"/>
    <n v="33000"/>
    <n v="1000"/>
    <n v="1"/>
    <s v="Développeur"/>
    <n v="32300"/>
    <x v="5"/>
    <n v="2.1671826625386997E-2"/>
  </r>
  <r>
    <s v="CarDu25680"/>
    <s v="CarolDubois25680"/>
    <s v="Carol"/>
    <s v="Dubois"/>
    <x v="1"/>
    <d v="1970-04-22T00:00:00"/>
    <x v="1"/>
    <x v="2"/>
    <n v="54400"/>
    <n v="1000"/>
    <n v="20"/>
    <s v="Consultant fonctionnel sénior"/>
    <n v="49200"/>
    <x v="9"/>
    <n v="0.10569105691056911"/>
  </r>
  <r>
    <s v="HarDu26066"/>
    <s v="HarveyDubois26066"/>
    <s v="Harvey"/>
    <s v="Dubois"/>
    <x v="0"/>
    <d v="1971-05-13T00:00:00"/>
    <x v="0"/>
    <x v="0"/>
    <n v="105400"/>
    <n v="7500"/>
    <n v="16"/>
    <s v="Directeur business"/>
    <n v="97600"/>
    <x v="1"/>
    <n v="7.9918032786885251E-2"/>
  </r>
  <r>
    <s v="JamDu30165"/>
    <s v="JamesDubois30165"/>
    <s v="James"/>
    <s v="Dubois"/>
    <x v="0"/>
    <d v="1982-08-02T00:00:00"/>
    <x v="5"/>
    <x v="2"/>
    <n v="86300"/>
    <n v="1500"/>
    <n v="5"/>
    <s v="Responsable de Grands comptes"/>
    <n v="80700"/>
    <x v="16"/>
    <n v="6.9392812887236685E-2"/>
  </r>
  <r>
    <s v="ThoDu26612"/>
    <s v="ThomasDubois26612"/>
    <s v="Thomas"/>
    <s v="Dubois"/>
    <x v="0"/>
    <d v="1972-11-09T00:00:00"/>
    <x v="0"/>
    <x v="1"/>
    <n v="83200"/>
    <n v="7000"/>
    <n v="21"/>
    <s v="Directeur d'agence"/>
    <n v="75600"/>
    <x v="14"/>
    <n v="0.10052910052910052"/>
  </r>
  <r>
    <s v="AllDu31570"/>
    <s v="AllenDubose31570"/>
    <s v="Allen"/>
    <s v="Dubose"/>
    <x v="0"/>
    <d v="1986-06-07T00:00:00"/>
    <x v="2"/>
    <x v="3"/>
    <n v="41400"/>
    <n v="1500"/>
    <n v="4"/>
    <s v="Consultant technique junior"/>
    <n v="38600"/>
    <x v="5"/>
    <n v="7.2538860103626937E-2"/>
  </r>
  <r>
    <s v="ChrDu32893"/>
    <s v="ChristopherDubose32893"/>
    <s v="Christopher"/>
    <s v="Dubose"/>
    <x v="0"/>
    <d v="1990-01-20T00:00:00"/>
    <x v="2"/>
    <x v="0"/>
    <n v="54900"/>
    <n v="1500"/>
    <n v="1"/>
    <s v="Consultant business"/>
    <n v="53300"/>
    <x v="33"/>
    <n v="3.0018761726078799E-2"/>
  </r>
  <r>
    <s v="WalDu32230"/>
    <s v="WalterDuffy32230"/>
    <s v="Walter"/>
    <s v="Duffy"/>
    <x v="0"/>
    <d v="1988-03-28T00:00:00"/>
    <x v="4"/>
    <x v="1"/>
    <n v="32400"/>
    <n v="1500"/>
    <n v="2"/>
    <s v="Agent expérimenté"/>
    <n v="31500"/>
    <x v="28"/>
    <n v="2.8571428571428571E-2"/>
  </r>
  <r>
    <s v="MatDu30438"/>
    <s v="MatthewDuhon30438"/>
    <s v="Matthew"/>
    <s v="Duhon"/>
    <x v="0"/>
    <d v="1983-05-02T00:00:00"/>
    <x v="5"/>
    <x v="0"/>
    <n v="99300"/>
    <n v="1500"/>
    <n v="10"/>
    <s v="Responsable secteur business"/>
    <n v="91900"/>
    <x v="16"/>
    <n v="8.0522306855277476E-2"/>
  </r>
  <r>
    <s v="KatDu25359"/>
    <s v="KatherineDuncan25359"/>
    <s v="Katherine"/>
    <s v="Duncan"/>
    <x v="1"/>
    <d v="1969-06-05T00:00:00"/>
    <x v="7"/>
    <x v="2"/>
    <n v="64100"/>
    <n v="500"/>
    <n v="11"/>
    <s v="Chef de projet"/>
    <n v="57700"/>
    <x v="2"/>
    <n v="0.11091854419410745"/>
  </r>
  <r>
    <s v="AlaDu30197"/>
    <s v="AlanDunlap30197"/>
    <s v="Alan"/>
    <s v="Dunlap"/>
    <x v="0"/>
    <d v="1982-09-03T00:00:00"/>
    <x v="1"/>
    <x v="0"/>
    <n v="62300"/>
    <n v="2000"/>
    <n v="0"/>
    <s v="Consultant business sénior"/>
    <s v="nouvel arrivant"/>
    <x v="16"/>
    <n v="0"/>
  </r>
  <r>
    <s v="DeaDu25353"/>
    <s v="DeanneDunn25353"/>
    <s v="Deanne"/>
    <s v="Dunn"/>
    <x v="1"/>
    <d v="1969-05-30T00:00:00"/>
    <x v="1"/>
    <x v="3"/>
    <n v="45100"/>
    <n v="2500"/>
    <n v="16"/>
    <s v="Consultant technique sénior"/>
    <n v="42900"/>
    <x v="2"/>
    <n v="5.128205128205128E-2"/>
  </r>
  <r>
    <s v="BetDu26692"/>
    <s v="BettyDuppstadt26692"/>
    <s v="Betty"/>
    <s v="Duppstadt"/>
    <x v="1"/>
    <d v="1973-01-28T00:00:00"/>
    <x v="5"/>
    <x v="0"/>
    <n v="113600"/>
    <n v="8500"/>
    <n v="19"/>
    <s v="Responsable secteur business"/>
    <n v="105200"/>
    <x v="14"/>
    <n v="7.9847908745247151E-2"/>
  </r>
  <r>
    <s v="MonDu33636"/>
    <s v="MonroeDupre33636"/>
    <s v="Monroe"/>
    <s v="Dupre"/>
    <x v="0"/>
    <d v="1992-02-02T00:00:00"/>
    <x v="11"/>
    <x v="3"/>
    <n v="32400"/>
    <n v="0"/>
    <n v="0"/>
    <s v="Développeur novice"/>
    <s v="nouvel arrivant"/>
    <x v="11"/>
    <n v="0"/>
  </r>
  <r>
    <s v="KayDu33537"/>
    <s v="KayDupuis33537"/>
    <s v="Kay"/>
    <s v="Dupuis"/>
    <x v="1"/>
    <d v="1991-10-26T00:00:00"/>
    <x v="8"/>
    <x v="2"/>
    <n v="36600"/>
    <n v="0"/>
    <n v="1"/>
    <s v="Analyste junior"/>
    <n v="34900"/>
    <x v="11"/>
    <n v="4.8710601719197708E-2"/>
  </r>
  <r>
    <s v="FabDu33303"/>
    <s v="FabiolaDuran33303"/>
    <s v="Fabiola"/>
    <s v="Duran"/>
    <x v="1"/>
    <d v="1991-03-06T00:00:00"/>
    <x v="6"/>
    <x v="3"/>
    <n v="33800"/>
    <n v="500"/>
    <n v="1"/>
    <s v="Développeur"/>
    <n v="30600"/>
    <x v="18"/>
    <n v="0.10457516339869281"/>
  </r>
  <r>
    <s v="SamDu23657"/>
    <s v="SamuelDuran23657"/>
    <s v="Samuel"/>
    <s v="Duran"/>
    <x v="0"/>
    <d v="1964-10-07T00:00:00"/>
    <x v="7"/>
    <x v="3"/>
    <n v="45200"/>
    <n v="1000"/>
    <n v="20"/>
    <s v="Expert technique"/>
    <n v="39900"/>
    <x v="32"/>
    <n v="0.13283208020050125"/>
  </r>
  <r>
    <s v="MarDu25171"/>
    <s v="MarthaDurant25171"/>
    <s v="Martha"/>
    <s v="Durant"/>
    <x v="1"/>
    <d v="1968-11-29T00:00:00"/>
    <x v="5"/>
    <x v="0"/>
    <n v="76500"/>
    <n v="3500"/>
    <n v="4"/>
    <s v="Responsable secteur business"/>
    <n v="70200"/>
    <x v="2"/>
    <n v="8.9743589743589744E-2"/>
  </r>
  <r>
    <s v="KeiDu25917"/>
    <s v="KeithDurham25917"/>
    <s v="Keith"/>
    <s v="Durham"/>
    <x v="0"/>
    <d v="1970-12-15T00:00:00"/>
    <x v="7"/>
    <x v="1"/>
    <n v="62900"/>
    <n v="5500"/>
    <n v="11"/>
    <s v="Responsable d'entité"/>
    <n v="59900"/>
    <x v="1"/>
    <n v="5.0083472454090151E-2"/>
  </r>
  <r>
    <s v="RobDu29205"/>
    <s v="RobertDurham29205"/>
    <s v="Robert"/>
    <s v="Durham"/>
    <x v="0"/>
    <d v="1979-12-16T00:00:00"/>
    <x v="0"/>
    <x v="3"/>
    <n v="64700"/>
    <n v="7500"/>
    <n v="11"/>
    <s v="Directeur technique"/>
    <n v="59900"/>
    <x v="17"/>
    <n v="8.0133555926544239E-2"/>
  </r>
  <r>
    <s v="WanDu33948"/>
    <s v="WandaDuty33948"/>
    <s v="Wanda"/>
    <s v="Duty"/>
    <x v="1"/>
    <d v="1992-12-10T00:00:00"/>
    <x v="8"/>
    <x v="0"/>
    <n v="39400"/>
    <n v="500"/>
    <n v="1"/>
    <s v="Consultant business junior"/>
    <n v="36400"/>
    <x v="13"/>
    <n v="8.2417582417582416E-2"/>
  </r>
  <r>
    <s v="MorEa30611"/>
    <s v="MorrisEads30611"/>
    <s v="Morris"/>
    <s v="Eads"/>
    <x v="0"/>
    <d v="1983-10-22T00:00:00"/>
    <x v="5"/>
    <x v="3"/>
    <n v="69300"/>
    <n v="6500"/>
    <n v="5"/>
    <s v="Responsable technique Grands Comptes"/>
    <n v="66000"/>
    <x v="0"/>
    <n v="0.05"/>
  </r>
  <r>
    <s v="CarEa24186"/>
    <s v="CarolEady24186"/>
    <s v="Carol"/>
    <s v="Eady"/>
    <x v="1"/>
    <d v="1966-03-20T00:00:00"/>
    <x v="0"/>
    <x v="0"/>
    <n v="71400"/>
    <n v="2000"/>
    <n v="17"/>
    <s v="Directeur business"/>
    <n v="63700"/>
    <x v="30"/>
    <n v="0.12087912087912088"/>
  </r>
  <r>
    <s v="AliEa29175"/>
    <s v="AlisonEastman29175"/>
    <s v="Alison"/>
    <s v="Eastman"/>
    <x v="1"/>
    <d v="1979-11-16T00:00:00"/>
    <x v="0"/>
    <x v="3"/>
    <n v="64400"/>
    <n v="6000"/>
    <n v="6"/>
    <s v="Directeur technique"/>
    <n v="59100"/>
    <x v="17"/>
    <n v="8.9678510998307953E-2"/>
  </r>
  <r>
    <s v="JanEa30854"/>
    <s v="JanetEaton30854"/>
    <s v="Janet"/>
    <s v="Eaton"/>
    <x v="1"/>
    <d v="1984-06-21T00:00:00"/>
    <x v="5"/>
    <x v="0"/>
    <n v="85200"/>
    <n v="1000"/>
    <n v="3"/>
    <s v="Responsable secteur business"/>
    <n v="80400"/>
    <x v="0"/>
    <n v="5.9701492537313432E-2"/>
  </r>
  <r>
    <s v="DanEc29413"/>
    <s v="DanielEchols29413"/>
    <s v="Daniel"/>
    <s v="Echols"/>
    <x v="0"/>
    <d v="1980-07-11T00:00:00"/>
    <x v="0"/>
    <x v="2"/>
    <n v="61800"/>
    <n v="7000"/>
    <n v="12"/>
    <s v="Directeur de projet"/>
    <n v="57800"/>
    <x v="17"/>
    <n v="6.9204152249134954E-2"/>
  </r>
  <r>
    <s v="PauEc33997"/>
    <s v="PaulEckman33997"/>
    <s v="Paul"/>
    <s v="Eckman"/>
    <x v="0"/>
    <d v="1993-01-28T00:00:00"/>
    <x v="4"/>
    <x v="3"/>
    <n v="40300"/>
    <n v="1500"/>
    <n v="1"/>
    <s v="Développeur confirmé"/>
    <n v="35600"/>
    <x v="13"/>
    <n v="0.13202247191011235"/>
  </r>
  <r>
    <s v="KitEd29964"/>
    <s v="KittyEddins29964"/>
    <s v="Kitty"/>
    <s v="Eddins"/>
    <x v="1"/>
    <d v="1982-01-13T00:00:00"/>
    <x v="5"/>
    <x v="1"/>
    <n v="113300"/>
    <n v="3000"/>
    <n v="11"/>
    <s v="Responsable d'un secteur"/>
    <n v="110000"/>
    <x v="25"/>
    <n v="0.03"/>
  </r>
  <r>
    <s v="ChaEd34061"/>
    <s v="CharlesEdmondson34061"/>
    <s v="Charles"/>
    <s v="Edmondson"/>
    <x v="0"/>
    <d v="1993-04-02T00:00:00"/>
    <x v="8"/>
    <x v="2"/>
    <n v="37900"/>
    <n v="500"/>
    <n v="1"/>
    <s v="Analyste junior"/>
    <n v="34400"/>
    <x v="13"/>
    <n v="0.10174418604651163"/>
  </r>
  <r>
    <s v="LawEd33620"/>
    <s v="LawrenceEdmunds33620"/>
    <s v="Lawrence"/>
    <s v="Edmunds"/>
    <x v="0"/>
    <d v="1992-01-17T00:00:00"/>
    <x v="4"/>
    <x v="3"/>
    <n v="37300"/>
    <n v="500"/>
    <n v="0"/>
    <s v="Développeur confirmé"/>
    <s v="nouvel arrivant"/>
    <x v="11"/>
    <n v="0"/>
  </r>
  <r>
    <s v="ClaEd34333"/>
    <s v="ClarkEdward34333"/>
    <s v="Clark"/>
    <s v="Edward"/>
    <x v="0"/>
    <d v="1993-12-30T00:00:00"/>
    <x v="8"/>
    <x v="0"/>
    <n v="37500"/>
    <n v="0"/>
    <n v="0"/>
    <s v="Consultant business junior"/>
    <s v="nouvel arrivant"/>
    <x v="20"/>
    <n v="0"/>
  </r>
  <r>
    <s v="CheEd29805"/>
    <s v="ChelseaEdwards29805"/>
    <s v="Chelsea"/>
    <s v="Edwards"/>
    <x v="1"/>
    <d v="1981-08-07T00:00:00"/>
    <x v="5"/>
    <x v="2"/>
    <n v="79800"/>
    <n v="500"/>
    <n v="6"/>
    <s v="Responsable de Grands comptes"/>
    <n v="73900"/>
    <x v="25"/>
    <n v="7.9837618403247629E-2"/>
  </r>
  <r>
    <s v="CurEd31943"/>
    <s v="CurtisEdwards31943"/>
    <s v="Curtis"/>
    <s v="Edwards"/>
    <x v="0"/>
    <d v="1987-06-15T00:00:00"/>
    <x v="2"/>
    <x v="0"/>
    <n v="55400"/>
    <n v="1000"/>
    <n v="1"/>
    <s v="Consultant business"/>
    <n v="51800"/>
    <x v="21"/>
    <n v="6.9498069498069498E-2"/>
  </r>
  <r>
    <s v="DenEd27612"/>
    <s v="DeniseEdwards27612"/>
    <s v="Denise"/>
    <s v="Edwards"/>
    <x v="1"/>
    <d v="1975-08-06T00:00:00"/>
    <x v="1"/>
    <x v="3"/>
    <n v="52900"/>
    <n v="3000"/>
    <n v="9"/>
    <s v="Consultant technique sénior"/>
    <n v="49800"/>
    <x v="10"/>
    <n v="6.224899598393574E-2"/>
  </r>
  <r>
    <s v="MarEd27359"/>
    <s v="MarthaEdwards27359"/>
    <s v="Martha"/>
    <s v="Edwards"/>
    <x v="1"/>
    <d v="1974-11-26T00:00:00"/>
    <x v="5"/>
    <x v="3"/>
    <n v="91900"/>
    <n v="11000"/>
    <n v="10"/>
    <s v="Responsable technique Grands Comptes"/>
    <n v="84300"/>
    <x v="4"/>
    <n v="9.0154211150652433E-2"/>
  </r>
  <r>
    <s v="PetEd25842"/>
    <s v="PeterEdwards25842"/>
    <s v="Peter"/>
    <s v="Edwards"/>
    <x v="0"/>
    <d v="1970-10-01T00:00:00"/>
    <x v="1"/>
    <x v="3"/>
    <n v="53700"/>
    <n v="1000"/>
    <n v="5"/>
    <s v="Consultant technique sénior"/>
    <n v="50100"/>
    <x v="1"/>
    <n v="7.1856287425149698E-2"/>
  </r>
  <r>
    <s v="SalEd34267"/>
    <s v="SallyEdwards34267"/>
    <s v="Sally"/>
    <s v="Edwards"/>
    <x v="1"/>
    <d v="1993-10-25T00:00:00"/>
    <x v="11"/>
    <x v="3"/>
    <n v="30600"/>
    <n v="0"/>
    <n v="1"/>
    <s v="Développeur novice"/>
    <n v="30200"/>
    <x v="20"/>
    <n v="1.3245033112582781E-2"/>
  </r>
  <r>
    <s v="DiaEi31663"/>
    <s v="DianeEiler31663"/>
    <s v="Diane"/>
    <s v="Eiler"/>
    <x v="1"/>
    <d v="1986-09-08T00:00:00"/>
    <x v="2"/>
    <x v="0"/>
    <n v="53600"/>
    <n v="0"/>
    <n v="1"/>
    <s v="Consultant business"/>
    <n v="48300"/>
    <x v="21"/>
    <n v="0.10973084886128365"/>
  </r>
  <r>
    <s v="HenEl28388"/>
    <s v="HenryEldridge28388"/>
    <s v="Henry"/>
    <s v="Eldridge"/>
    <x v="0"/>
    <d v="1977-09-20T00:00:00"/>
    <x v="0"/>
    <x v="2"/>
    <n v="82100"/>
    <n v="8000"/>
    <n v="7"/>
    <s v="Directeur de projet"/>
    <n v="78900"/>
    <x v="26"/>
    <n v="4.0557667934093787E-2"/>
  </r>
  <r>
    <s v="IsaEl29063"/>
    <s v="IsabellElliott29063"/>
    <s v="Isabell"/>
    <s v="Elliott"/>
    <x v="1"/>
    <d v="1979-07-27T00:00:00"/>
    <x v="0"/>
    <x v="3"/>
    <n v="56700"/>
    <n v="4500"/>
    <n v="6"/>
    <s v="Directeur technique"/>
    <n v="53500"/>
    <x v="3"/>
    <n v="5.9813084112149535E-2"/>
  </r>
  <r>
    <s v="AmaEl33214"/>
    <s v="AmandaEllis33214"/>
    <s v="Amanda"/>
    <s v="Ellis"/>
    <x v="1"/>
    <d v="1990-12-07T00:00:00"/>
    <x v="8"/>
    <x v="2"/>
    <n v="38300"/>
    <n v="0"/>
    <n v="0"/>
    <s v="Analyste junior"/>
    <s v="nouvel arrivant"/>
    <x v="18"/>
    <n v="0"/>
  </r>
  <r>
    <s v="LilEl31452"/>
    <s v="LillieEllis31452"/>
    <s v="Lillie"/>
    <s v="Ellis"/>
    <x v="1"/>
    <d v="1986-02-09T00:00:00"/>
    <x v="2"/>
    <x v="0"/>
    <n v="54600"/>
    <n v="1000"/>
    <n v="4"/>
    <s v="Consultant business"/>
    <n v="52500"/>
    <x v="5"/>
    <n v="0.04"/>
  </r>
  <r>
    <s v="JefEl28882"/>
    <s v="JeffreyEllman28882"/>
    <s v="Jeffrey"/>
    <s v="Ellman"/>
    <x v="0"/>
    <d v="1979-01-27T00:00:00"/>
    <x v="0"/>
    <x v="3"/>
    <n v="67800"/>
    <n v="10000"/>
    <n v="3"/>
    <s v="Directeur technique"/>
    <n v="66300"/>
    <x v="3"/>
    <n v="2.2624434389140271E-2"/>
  </r>
  <r>
    <s v="VicEl27879"/>
    <s v="VictorEllman27879"/>
    <s v="Victor"/>
    <s v="Ellman"/>
    <x v="0"/>
    <d v="1976-04-29T00:00:00"/>
    <x v="7"/>
    <x v="2"/>
    <n v="70300"/>
    <n v="1500"/>
    <n v="5"/>
    <s v="Chef de projet"/>
    <n v="65100"/>
    <x v="10"/>
    <n v="7.9877112135176648E-2"/>
  </r>
  <r>
    <s v="MicEl23822"/>
    <s v="MichaelElmore23822"/>
    <s v="Michael"/>
    <s v="Elmore"/>
    <x v="0"/>
    <d v="1965-03-21T00:00:00"/>
    <x v="3"/>
    <x v="2"/>
    <n v="85400"/>
    <n v="10000"/>
    <n v="1"/>
    <s v="Associé filière fonctionnelle"/>
    <n v="81300"/>
    <x v="32"/>
    <n v="5.0430504305043047E-2"/>
  </r>
  <r>
    <s v="TimEl30799"/>
    <s v="TimElwood30799"/>
    <s v="Tim"/>
    <s v="Elwood"/>
    <x v="0"/>
    <d v="1984-04-27T00:00:00"/>
    <x v="5"/>
    <x v="1"/>
    <n v="115700"/>
    <n v="4000"/>
    <n v="9"/>
    <s v="Responsable d'un secteur"/>
    <n v="111100"/>
    <x v="0"/>
    <n v="4.1404140414041404E-2"/>
  </r>
  <r>
    <s v="JohEn25435"/>
    <s v="JohnEng25435"/>
    <s v="John"/>
    <s v="Eng"/>
    <x v="0"/>
    <d v="1969-08-20T00:00:00"/>
    <x v="7"/>
    <x v="3"/>
    <n v="49300"/>
    <n v="5500"/>
    <n v="3"/>
    <s v="Expert technique"/>
    <n v="46600"/>
    <x v="9"/>
    <n v="5.7939914163090127E-2"/>
  </r>
  <r>
    <s v="PauEn33270"/>
    <s v="PaulEngel33270"/>
    <s v="Paul"/>
    <s v="Engel"/>
    <x v="0"/>
    <d v="1991-02-01T00:00:00"/>
    <x v="8"/>
    <x v="2"/>
    <n v="35800"/>
    <n v="0"/>
    <n v="1"/>
    <s v="Analyste junior"/>
    <n v="33800"/>
    <x v="18"/>
    <n v="5.9171597633136092E-2"/>
  </r>
  <r>
    <s v="AngEn32903"/>
    <s v="AngelaEngle32903"/>
    <s v="Angela"/>
    <s v="Engle"/>
    <x v="1"/>
    <d v="1990-01-30T00:00:00"/>
    <x v="2"/>
    <x v="2"/>
    <n v="44400"/>
    <n v="500"/>
    <n v="0"/>
    <s v="Consultant fonctionnel junior"/>
    <s v="nouvel arrivant"/>
    <x v="33"/>
    <n v="0"/>
  </r>
  <r>
    <s v="BetEn31089"/>
    <s v="BettyEngle31089"/>
    <s v="Betty"/>
    <s v="Engle"/>
    <x v="1"/>
    <d v="1985-02-11T00:00:00"/>
    <x v="5"/>
    <x v="1"/>
    <n v="110800"/>
    <n v="8000"/>
    <n v="9"/>
    <s v="Responsable d'un secteur"/>
    <n v="105500"/>
    <x v="27"/>
    <n v="5.0236966824644548E-2"/>
  </r>
  <r>
    <s v="RicEn26412"/>
    <s v="RichardEnsor26412"/>
    <s v="Richard"/>
    <s v="Ensor"/>
    <x v="0"/>
    <d v="1972-04-23T00:00:00"/>
    <x v="1"/>
    <x v="3"/>
    <n v="48500"/>
    <n v="500"/>
    <n v="14"/>
    <s v="Consultant technique sénior"/>
    <n v="43300"/>
    <x v="31"/>
    <n v="0.12009237875288684"/>
  </r>
  <r>
    <s v="RobEp24170"/>
    <s v="RobertEpperson24170"/>
    <s v="Robert"/>
    <s v="Epperson"/>
    <x v="0"/>
    <d v="1966-03-04T00:00:00"/>
    <x v="1"/>
    <x v="2"/>
    <n v="55500"/>
    <n v="1000"/>
    <n v="13"/>
    <s v="Consultant fonctionnel sénior"/>
    <n v="51400"/>
    <x v="30"/>
    <n v="7.9766536964980539E-2"/>
  </r>
  <r>
    <s v="CruEr26035"/>
    <s v="CruzEricksen26035"/>
    <s v="Cruz"/>
    <s v="Ericksen"/>
    <x v="1"/>
    <d v="1971-04-12T00:00:00"/>
    <x v="0"/>
    <x v="2"/>
    <n v="67100"/>
    <n v="7000"/>
    <n v="19"/>
    <s v="Directeur de projet"/>
    <n v="62100"/>
    <x v="1"/>
    <n v="8.0515297906602251E-2"/>
  </r>
  <r>
    <s v="SalEr26265"/>
    <s v="SallyErtl26265"/>
    <s v="Sally"/>
    <s v="Ertl"/>
    <x v="1"/>
    <d v="1971-11-28T00:00:00"/>
    <x v="1"/>
    <x v="0"/>
    <n v="79600"/>
    <n v="1000"/>
    <n v="12"/>
    <s v="Consultant business sénior"/>
    <n v="72400"/>
    <x v="31"/>
    <n v="9.9447513812154692E-2"/>
  </r>
  <r>
    <s v="CarEr26999"/>
    <s v="CarolErwin26999"/>
    <s v="Carol"/>
    <s v="Erwin"/>
    <x v="1"/>
    <d v="1973-12-01T00:00:00"/>
    <x v="7"/>
    <x v="3"/>
    <n v="60200"/>
    <n v="5000"/>
    <n v="3"/>
    <s v="Expert technique"/>
    <n v="54600"/>
    <x v="12"/>
    <n v="0.10256410256410256"/>
  </r>
  <r>
    <s v="JulEs31129"/>
    <s v="JulieEslinger31129"/>
    <s v="Julie"/>
    <s v="Eslinger"/>
    <x v="1"/>
    <d v="1985-03-23T00:00:00"/>
    <x v="2"/>
    <x v="2"/>
    <n v="51500"/>
    <n v="1500"/>
    <n v="1"/>
    <s v="Consultant fonctionnel junior"/>
    <n v="46800"/>
    <x v="27"/>
    <n v="0.10042735042735043"/>
  </r>
  <r>
    <s v="RobEs28680"/>
    <s v="RobertEstes28680"/>
    <s v="Robert"/>
    <s v="Estes"/>
    <x v="0"/>
    <d v="1978-07-09T00:00:00"/>
    <x v="0"/>
    <x v="2"/>
    <n v="73600"/>
    <n v="7000"/>
    <n v="13"/>
    <s v="Directeur de projet"/>
    <n v="71500"/>
    <x v="26"/>
    <n v="2.937062937062937E-2"/>
  </r>
  <r>
    <s v="RyaEs25516"/>
    <s v="RyanEstrada25516"/>
    <s v="Ryan"/>
    <s v="Estrada"/>
    <x v="0"/>
    <d v="1969-11-09T00:00:00"/>
    <x v="5"/>
    <x v="1"/>
    <n v="100400"/>
    <n v="500"/>
    <n v="24"/>
    <s v="Responsable d'un secteur"/>
    <n v="96500"/>
    <x v="9"/>
    <n v="4.0414507772020727E-2"/>
  </r>
  <r>
    <s v="SteEs29774"/>
    <s v="SteveEstrada29774"/>
    <s v="Steve"/>
    <s v="Estrada"/>
    <x v="0"/>
    <d v="1981-07-07T00:00:00"/>
    <x v="5"/>
    <x v="2"/>
    <n v="87000"/>
    <n v="1500"/>
    <n v="1"/>
    <s v="Responsable de Grands comptes"/>
    <n v="82900"/>
    <x v="6"/>
    <n v="4.9457177322074788E-2"/>
  </r>
  <r>
    <s v="TerEs31823"/>
    <s v="TeresaEstrada31823"/>
    <s v="Teresa"/>
    <s v="Estrada"/>
    <x v="1"/>
    <d v="1987-02-15T00:00:00"/>
    <x v="2"/>
    <x v="0"/>
    <n v="51600"/>
    <n v="500"/>
    <n v="5"/>
    <s v="Consultant business"/>
    <n v="50100"/>
    <x v="21"/>
    <n v="2.9940119760479042E-2"/>
  </r>
  <r>
    <s v="AntEv25054"/>
    <s v="AnthonyEvans25054"/>
    <s v="Anthony"/>
    <s v="Evans"/>
    <x v="0"/>
    <d v="1968-08-04T00:00:00"/>
    <x v="3"/>
    <x v="2"/>
    <n v="86200"/>
    <n v="8000"/>
    <n v="7"/>
    <s v="Associé filière fonctionnelle"/>
    <n v="80600"/>
    <x v="2"/>
    <n v="6.9478908188585611E-2"/>
  </r>
  <r>
    <s v="CatEv33382"/>
    <s v="CatherineEvans33382"/>
    <s v="Catherine"/>
    <s v="Evans"/>
    <x v="1"/>
    <d v="1991-05-24T00:00:00"/>
    <x v="2"/>
    <x v="3"/>
    <n v="36200"/>
    <n v="500"/>
    <n v="1"/>
    <s v="Consultant technique junior"/>
    <n v="33100"/>
    <x v="18"/>
    <n v="9.3655589123867067E-2"/>
  </r>
  <r>
    <s v="GreEv32337"/>
    <s v="GregoryEvans32337"/>
    <s v="Gregory"/>
    <s v="Evans"/>
    <x v="0"/>
    <d v="1988-07-13T00:00:00"/>
    <x v="10"/>
    <x v="2"/>
    <n v="44700"/>
    <n v="3000"/>
    <n v="3"/>
    <s v="Consultant fonctionnel"/>
    <n v="41300"/>
    <x v="28"/>
    <n v="8.2324455205811137E-2"/>
  </r>
  <r>
    <s v="HerEv27684"/>
    <s v="HermanEvans27684"/>
    <s v="Herman"/>
    <s v="Evans"/>
    <x v="0"/>
    <d v="1975-10-17T00:00:00"/>
    <x v="5"/>
    <x v="0"/>
    <n v="89800"/>
    <n v="8500"/>
    <n v="5"/>
    <s v="Responsable secteur business"/>
    <n v="84700"/>
    <x v="10"/>
    <n v="6.02125147579693E-2"/>
  </r>
  <r>
    <s v="JamEv33484"/>
    <s v="JamesEvans33484"/>
    <s v="James"/>
    <s v="Evans"/>
    <x v="0"/>
    <d v="1991-09-03T00:00:00"/>
    <x v="4"/>
    <x v="1"/>
    <n v="29100"/>
    <n v="1000"/>
    <n v="0"/>
    <s v="Agent expérimenté"/>
    <s v="nouvel arrivant"/>
    <x v="11"/>
    <n v="0"/>
  </r>
  <r>
    <s v="JohEv28512"/>
    <s v="JohnEvans28512"/>
    <s v="John"/>
    <s v="Evans"/>
    <x v="0"/>
    <d v="1978-01-22T00:00:00"/>
    <x v="1"/>
    <x v="2"/>
    <n v="57100"/>
    <n v="3500"/>
    <n v="10"/>
    <s v="Consultant fonctionnel sénior"/>
    <n v="50500"/>
    <x v="26"/>
    <n v="0.1306930693069307"/>
  </r>
  <r>
    <s v="LynEv27190"/>
    <s v="LynnEvans27190"/>
    <s v="Lynn"/>
    <s v="Evans"/>
    <x v="1"/>
    <d v="1974-06-10T00:00:00"/>
    <x v="7"/>
    <x v="2"/>
    <n v="49900"/>
    <n v="4500"/>
    <n v="13"/>
    <s v="Chef de projet"/>
    <n v="47100"/>
    <x v="12"/>
    <n v="5.9447983014861996E-2"/>
  </r>
  <r>
    <s v="MarEv33482"/>
    <s v="MariaEvans33482"/>
    <s v="Maria"/>
    <s v="Evans"/>
    <x v="1"/>
    <d v="1991-09-01T00:00:00"/>
    <x v="11"/>
    <x v="2"/>
    <n v="35200"/>
    <n v="0"/>
    <n v="1"/>
    <s v="Analyste débutant"/>
    <n v="33400"/>
    <x v="11"/>
    <n v="5.3892215568862277E-2"/>
  </r>
  <r>
    <s v="RobEv29938"/>
    <s v="RobertEvans29938"/>
    <s v="Robert"/>
    <s v="Evans"/>
    <x v="0"/>
    <d v="1981-12-18T00:00:00"/>
    <x v="0"/>
    <x v="2"/>
    <n v="64400"/>
    <n v="0"/>
    <n v="11"/>
    <s v="Directeur de projet"/>
    <n v="61300"/>
    <x v="25"/>
    <n v="5.0570962479608482E-2"/>
  </r>
  <r>
    <s v="RusEv26706"/>
    <s v="RussellEvans26706"/>
    <s v="Russell"/>
    <s v="Evans"/>
    <x v="0"/>
    <d v="1973-02-11T00:00:00"/>
    <x v="3"/>
    <x v="0"/>
    <n v="121800"/>
    <n v="8000"/>
    <n v="4"/>
    <s v="Associé filière business"/>
    <n v="116000"/>
    <x v="14"/>
    <n v="0.05"/>
  </r>
  <r>
    <s v="GloEv30575"/>
    <s v="GloriaEverett30575"/>
    <s v="Gloria"/>
    <s v="Everett"/>
    <x v="1"/>
    <d v="1983-09-16T00:00:00"/>
    <x v="5"/>
    <x v="3"/>
    <n v="78800"/>
    <n v="8000"/>
    <n v="9"/>
    <s v="Responsable technique Grands Comptes"/>
    <n v="75800"/>
    <x v="0"/>
    <n v="3.9577836411609502E-2"/>
  </r>
  <r>
    <s v="TimEw24370"/>
    <s v="TimothyEwald24370"/>
    <s v="Timothy"/>
    <s v="Ewald"/>
    <x v="0"/>
    <d v="1966-09-20T00:00:00"/>
    <x v="7"/>
    <x v="0"/>
    <n v="63000"/>
    <n v="2500"/>
    <n v="6"/>
    <s v="Responsable de consultant"/>
    <n v="61200"/>
    <x v="34"/>
    <n v="2.9411764705882353E-2"/>
  </r>
  <r>
    <s v="ClaEw32995"/>
    <s v="ClarkEwing32995"/>
    <s v="Clark"/>
    <s v="Ewing"/>
    <x v="0"/>
    <d v="1990-05-02T00:00:00"/>
    <x v="6"/>
    <x v="3"/>
    <n v="34800"/>
    <n v="500"/>
    <n v="0"/>
    <s v="Développeur"/>
    <s v="nouvel arrivant"/>
    <x v="33"/>
    <n v="0"/>
  </r>
  <r>
    <s v="DebFa23092"/>
    <s v="DeborahFahey23092"/>
    <s v="Deborah"/>
    <s v="Fahey"/>
    <x v="1"/>
    <d v="1963-03-22T00:00:00"/>
    <x v="3"/>
    <x v="3"/>
    <n v="88900"/>
    <n v="1000"/>
    <n v="12"/>
    <s v="Associé filière technique"/>
    <n v="84700"/>
    <x v="24"/>
    <n v="4.9586776859504134E-2"/>
  </r>
  <r>
    <s v="FreFa27504"/>
    <s v="FredFain27504"/>
    <s v="Fred"/>
    <s v="Fain"/>
    <x v="0"/>
    <d v="1975-04-20T00:00:00"/>
    <x v="7"/>
    <x v="0"/>
    <n v="64000"/>
    <n v="1500"/>
    <n v="6"/>
    <s v="Responsable de consultant"/>
    <n v="56300"/>
    <x v="4"/>
    <n v="0.13676731793960922"/>
  </r>
  <r>
    <s v="JamFa22964"/>
    <s v="JamesFair22964"/>
    <s v="James"/>
    <s v="Fair"/>
    <x v="0"/>
    <d v="1962-11-14T00:00:00"/>
    <x v="1"/>
    <x v="2"/>
    <n v="52100"/>
    <n v="3000"/>
    <n v="5"/>
    <s v="Consultant fonctionnel sénior"/>
    <n v="47300"/>
    <x v="24"/>
    <n v="0.1014799154334038"/>
  </r>
  <r>
    <s v="MarFa25322"/>
    <s v="MarkFalco25322"/>
    <s v="Mark"/>
    <s v="Falco"/>
    <x v="0"/>
    <d v="1969-04-29T00:00:00"/>
    <x v="0"/>
    <x v="3"/>
    <n v="60000"/>
    <n v="8000"/>
    <n v="20"/>
    <s v="Directeur technique"/>
    <n v="54600"/>
    <x v="2"/>
    <n v="9.8901098901098897E-2"/>
  </r>
  <r>
    <s v="RenFa34036"/>
    <s v="ReneFallin34036"/>
    <s v="Rene"/>
    <s v="Fallin"/>
    <x v="1"/>
    <d v="1993-03-08T00:00:00"/>
    <x v="4"/>
    <x v="3"/>
    <n v="35200"/>
    <n v="500"/>
    <n v="1"/>
    <s v="Développeur confirmé"/>
    <n v="31400"/>
    <x v="13"/>
    <n v="0.12101910828025478"/>
  </r>
  <r>
    <s v="ThoFa29430"/>
    <s v="ThomasFanning29430"/>
    <s v="Thomas"/>
    <s v="Fanning"/>
    <x v="0"/>
    <d v="1980-07-28T00:00:00"/>
    <x v="7"/>
    <x v="0"/>
    <n v="69200"/>
    <n v="2500"/>
    <n v="13"/>
    <s v="Responsable de consultant"/>
    <n v="62400"/>
    <x v="6"/>
    <n v="0.10897435897435898"/>
  </r>
  <r>
    <s v="MolFa27148"/>
    <s v="MollyFarber27148"/>
    <s v="Molly"/>
    <s v="Farber"/>
    <x v="1"/>
    <d v="1974-04-29T00:00:00"/>
    <x v="0"/>
    <x v="0"/>
    <n v="82700"/>
    <n v="4500"/>
    <n v="13"/>
    <s v="Directeur business"/>
    <n v="77300"/>
    <x v="12"/>
    <n v="6.9857697283311773E-2"/>
  </r>
  <r>
    <s v="ThoFa28146"/>
    <s v="ThomasFarrell28146"/>
    <s v="Thomas"/>
    <s v="Farrell"/>
    <x v="0"/>
    <d v="1977-01-21T00:00:00"/>
    <x v="0"/>
    <x v="3"/>
    <n v="53300"/>
    <n v="4500"/>
    <n v="4"/>
    <s v="Directeur technique"/>
    <n v="49400"/>
    <x v="22"/>
    <n v="7.8947368421052627E-2"/>
  </r>
  <r>
    <s v="ChaFa26289"/>
    <s v="CharlesFarris26289"/>
    <s v="Charles"/>
    <s v="Farris"/>
    <x v="0"/>
    <d v="1971-12-22T00:00:00"/>
    <x v="0"/>
    <x v="3"/>
    <n v="64100"/>
    <n v="4000"/>
    <n v="5"/>
    <s v="Directeur technique"/>
    <n v="59400"/>
    <x v="31"/>
    <n v="7.9124579124579125E-2"/>
  </r>
  <r>
    <s v="DebFa33094"/>
    <s v="DeborahFaulk33094"/>
    <s v="Deborah"/>
    <s v="Faulk"/>
    <x v="1"/>
    <d v="1990-08-09T00:00:00"/>
    <x v="11"/>
    <x v="3"/>
    <n v="30300"/>
    <n v="0"/>
    <n v="1"/>
    <s v="Développeur novice"/>
    <n v="28700"/>
    <x v="18"/>
    <n v="5.5749128919860627E-2"/>
  </r>
  <r>
    <s v="SteFa26690"/>
    <s v="StevenFaust26690"/>
    <s v="Steven"/>
    <s v="Faust"/>
    <x v="0"/>
    <d v="1973-01-26T00:00:00"/>
    <x v="3"/>
    <x v="0"/>
    <n v="126600"/>
    <n v="2000"/>
    <n v="15"/>
    <s v="Associé filière business"/>
    <n v="116100"/>
    <x v="14"/>
    <n v="9.0439276485788117E-2"/>
  </r>
  <r>
    <s v="ScoFa31485"/>
    <s v="ScottFay31485"/>
    <s v="Scott"/>
    <s v="Fay"/>
    <x v="0"/>
    <d v="1986-03-14T00:00:00"/>
    <x v="4"/>
    <x v="3"/>
    <n v="38200"/>
    <n v="1000"/>
    <n v="0"/>
    <s v="Développeur confirmé"/>
    <s v="nouvel arrivant"/>
    <x v="5"/>
    <n v="0"/>
  </r>
  <r>
    <s v="MarFe24455"/>
    <s v="MaryFeeley24455"/>
    <s v="Mary"/>
    <s v="Feeley"/>
    <x v="1"/>
    <d v="1966-12-14T00:00:00"/>
    <x v="3"/>
    <x v="0"/>
    <n v="139500"/>
    <n v="4000"/>
    <n v="12"/>
    <s v="Associé filière business"/>
    <n v="129200"/>
    <x v="34"/>
    <n v="7.9721362229102172E-2"/>
  </r>
  <r>
    <s v="DorFe30474"/>
    <s v="DorisFeltner30474"/>
    <s v="Doris"/>
    <s v="Feltner"/>
    <x v="1"/>
    <d v="1983-06-07T00:00:00"/>
    <x v="1"/>
    <x v="0"/>
    <n v="62100"/>
    <n v="2000"/>
    <n v="10"/>
    <s v="Consultant business sénior"/>
    <n v="58600"/>
    <x v="16"/>
    <n v="5.9726962457337884E-2"/>
  </r>
  <r>
    <s v="CasFe24939"/>
    <s v="CaseyFerguson24939"/>
    <s v="Casey"/>
    <s v="Ferguson"/>
    <x v="0"/>
    <d v="1968-04-11T00:00:00"/>
    <x v="1"/>
    <x v="2"/>
    <n v="52100"/>
    <n v="1500"/>
    <n v="17"/>
    <s v="Consultant fonctionnel sénior"/>
    <n v="49600"/>
    <x v="19"/>
    <n v="5.040322580645161E-2"/>
  </r>
  <r>
    <s v="JamFe30204"/>
    <s v="JamesFernandez30204"/>
    <s v="James"/>
    <s v="Fernandez"/>
    <x v="0"/>
    <d v="1982-09-10T00:00:00"/>
    <x v="7"/>
    <x v="3"/>
    <n v="49400"/>
    <n v="0"/>
    <n v="11"/>
    <s v="Expert technique"/>
    <n v="48900"/>
    <x v="16"/>
    <n v="1.0224948875255624E-2"/>
  </r>
  <r>
    <s v="StaFe31861"/>
    <s v="StacieFernandez31861"/>
    <s v="Stacie"/>
    <s v="Fernandez"/>
    <x v="1"/>
    <d v="1987-03-25T00:00:00"/>
    <x v="4"/>
    <x v="2"/>
    <n v="41000"/>
    <n v="500"/>
    <n v="3"/>
    <s v="Analyste confirmé"/>
    <n v="36800"/>
    <x v="21"/>
    <n v="0.11413043478260869"/>
  </r>
  <r>
    <s v="TimFe24276"/>
    <s v="TimothyFernandez24276"/>
    <s v="Timothy"/>
    <s v="Fernandez"/>
    <x v="0"/>
    <d v="1966-06-18T00:00:00"/>
    <x v="7"/>
    <x v="2"/>
    <n v="66200"/>
    <n v="0"/>
    <n v="19"/>
    <s v="Chef de projet"/>
    <n v="59000"/>
    <x v="30"/>
    <n v="0.12203389830508475"/>
  </r>
  <r>
    <s v="OliFe34132"/>
    <s v="OliverFerrari34132"/>
    <s v="Oliver"/>
    <s v="Ferrari"/>
    <x v="0"/>
    <d v="1993-06-12T00:00:00"/>
    <x v="8"/>
    <x v="1"/>
    <n v="26900"/>
    <n v="0"/>
    <n v="0"/>
    <s v="Agent confirmé"/>
    <s v="nouvel arrivant"/>
    <x v="13"/>
    <n v="0"/>
  </r>
  <r>
    <s v="DanFe31755"/>
    <s v="DanielFerrigno31755"/>
    <s v="Daniel"/>
    <s v="Ferrigno"/>
    <x v="0"/>
    <d v="1986-12-09T00:00:00"/>
    <x v="2"/>
    <x v="2"/>
    <n v="50500"/>
    <n v="500"/>
    <n v="3"/>
    <s v="Consultant fonctionnel junior"/>
    <n v="46400"/>
    <x v="21"/>
    <n v="8.8362068965517238E-2"/>
  </r>
  <r>
    <s v="MicFe30957"/>
    <s v="MichaelFerrill30957"/>
    <s v="Michael"/>
    <s v="Ferrill"/>
    <x v="0"/>
    <d v="1984-10-02T00:00:00"/>
    <x v="1"/>
    <x v="2"/>
    <n v="60500"/>
    <n v="3000"/>
    <n v="8"/>
    <s v="Consultant fonctionnel sénior"/>
    <n v="55700"/>
    <x v="27"/>
    <n v="8.6175942549371637E-2"/>
  </r>
  <r>
    <s v="JamFe30942"/>
    <s v="JamesFerris30942"/>
    <s v="James"/>
    <s v="Ferris"/>
    <x v="0"/>
    <d v="1984-09-17T00:00:00"/>
    <x v="7"/>
    <x v="2"/>
    <n v="70700"/>
    <n v="4000"/>
    <n v="9"/>
    <s v="Chef de projet"/>
    <n v="63100"/>
    <x v="27"/>
    <n v="0.12044374009508717"/>
  </r>
  <r>
    <s v="MicFe30244"/>
    <s v="MichaelFerry30244"/>
    <s v="Michael"/>
    <s v="Ferry"/>
    <x v="0"/>
    <d v="1982-10-20T00:00:00"/>
    <x v="0"/>
    <x v="3"/>
    <n v="63800"/>
    <n v="1000"/>
    <n v="2"/>
    <s v="Directeur technique"/>
    <n v="59700"/>
    <x v="16"/>
    <n v="6.8676716917922945E-2"/>
  </r>
  <r>
    <s v="BlaFi33286"/>
    <s v="BlancheField33286"/>
    <s v="Blanche"/>
    <s v="Field"/>
    <x v="1"/>
    <d v="1991-02-17T00:00:00"/>
    <x v="6"/>
    <x v="0"/>
    <n v="40500"/>
    <n v="500"/>
    <n v="0"/>
    <s v="Consultant business junior"/>
    <s v="nouvel arrivant"/>
    <x v="18"/>
    <n v="0"/>
  </r>
  <r>
    <s v="RicFi25408"/>
    <s v="RichardFields25408"/>
    <s v="Richard"/>
    <s v="Fields"/>
    <x v="0"/>
    <d v="1969-07-24T00:00:00"/>
    <x v="7"/>
    <x v="0"/>
    <n v="92600"/>
    <n v="2500"/>
    <n v="8"/>
    <s v="Responsable de consultant"/>
    <n v="85700"/>
    <x v="2"/>
    <n v="8.051341890315053E-2"/>
  </r>
  <r>
    <s v="SteFi25571"/>
    <s v="StephanieFields25571"/>
    <s v="Stephanie"/>
    <s v="Fields"/>
    <x v="1"/>
    <d v="1970-01-03T00:00:00"/>
    <x v="1"/>
    <x v="2"/>
    <n v="64500"/>
    <n v="1000"/>
    <n v="6"/>
    <s v="Consultant fonctionnel sénior"/>
    <n v="58600"/>
    <x v="9"/>
    <n v="0.10068259385665529"/>
  </r>
  <r>
    <s v="KriFi30231"/>
    <s v="KristineFigueroa30231"/>
    <s v="Kristine"/>
    <s v="Figueroa"/>
    <x v="1"/>
    <d v="1982-10-07T00:00:00"/>
    <x v="7"/>
    <x v="3"/>
    <n v="61300"/>
    <n v="1000"/>
    <n v="2"/>
    <s v="Expert technique"/>
    <n v="59900"/>
    <x v="16"/>
    <n v="2.337228714524207E-2"/>
  </r>
  <r>
    <s v="JesFi33949"/>
    <s v="JesusFine33949"/>
    <s v="Jesus"/>
    <s v="Fine"/>
    <x v="0"/>
    <d v="1992-12-11T00:00:00"/>
    <x v="8"/>
    <x v="1"/>
    <n v="29600"/>
    <n v="0"/>
    <n v="1"/>
    <s v="Agent confirmé"/>
    <n v="27100"/>
    <x v="13"/>
    <n v="9.2250922509225092E-2"/>
  </r>
  <r>
    <s v="SteFi33322"/>
    <s v="SteveFink33322"/>
    <s v="Steve"/>
    <s v="Fink"/>
    <x v="0"/>
    <d v="1991-03-25T00:00:00"/>
    <x v="11"/>
    <x v="3"/>
    <n v="28800"/>
    <n v="0"/>
    <n v="0"/>
    <s v="Développeur novice"/>
    <s v="nouvel arrivant"/>
    <x v="18"/>
    <n v="0"/>
  </r>
  <r>
    <s v="JoaFi26131"/>
    <s v="JoanFinley26131"/>
    <s v="Joan"/>
    <s v="Finley"/>
    <x v="1"/>
    <d v="1971-07-17T00:00:00"/>
    <x v="7"/>
    <x v="1"/>
    <n v="42100"/>
    <n v="1500"/>
    <n v="22"/>
    <s v="Responsable d'entité"/>
    <n v="38200"/>
    <x v="1"/>
    <n v="0.10209424083769633"/>
  </r>
  <r>
    <s v="MarFi27590"/>
    <s v="MaryFinn27590"/>
    <s v="Mary"/>
    <s v="Finn"/>
    <x v="1"/>
    <d v="1975-07-15T00:00:00"/>
    <x v="1"/>
    <x v="1"/>
    <n v="49500"/>
    <n v="500"/>
    <n v="2"/>
    <s v="Directeur des agents de maîtrise"/>
    <n v="46900"/>
    <x v="4"/>
    <n v="5.5437100213219619E-2"/>
  </r>
  <r>
    <s v="ScoFi32649"/>
    <s v="ScottFischer32649"/>
    <s v="Scott"/>
    <s v="Fischer"/>
    <x v="0"/>
    <d v="1989-05-21T00:00:00"/>
    <x v="4"/>
    <x v="1"/>
    <n v="30200"/>
    <n v="0"/>
    <n v="1"/>
    <s v="Agent expérimenté"/>
    <n v="27300"/>
    <x v="8"/>
    <n v="0.10622710622710622"/>
  </r>
  <r>
    <s v="CinFi30239"/>
    <s v="CindyFisher30239"/>
    <s v="Cindy"/>
    <s v="Fisher"/>
    <x v="1"/>
    <d v="1982-10-15T00:00:00"/>
    <x v="0"/>
    <x v="0"/>
    <n v="87300"/>
    <n v="5000"/>
    <n v="4"/>
    <s v="Directeur business"/>
    <n v="77900"/>
    <x v="16"/>
    <n v="0.12066752246469833"/>
  </r>
  <r>
    <s v="DavFi31384"/>
    <s v="DavidFisher31384"/>
    <s v="David"/>
    <s v="Fisher"/>
    <x v="0"/>
    <d v="1985-12-03T00:00:00"/>
    <x v="2"/>
    <x v="1"/>
    <n v="37500"/>
    <n v="2000"/>
    <n v="4"/>
    <s v="Assistant agent de maîtrise"/>
    <n v="35300"/>
    <x v="5"/>
    <n v="6.2322946175637391E-2"/>
  </r>
  <r>
    <s v="HugFi30555"/>
    <s v="HughFisher30555"/>
    <s v="Hugh"/>
    <s v="Fisher"/>
    <x v="0"/>
    <d v="1983-08-27T00:00:00"/>
    <x v="1"/>
    <x v="2"/>
    <n v="61900"/>
    <n v="1000"/>
    <n v="10"/>
    <s v="Consultant fonctionnel sénior"/>
    <n v="59000"/>
    <x v="0"/>
    <n v="4.9152542372881358E-2"/>
  </r>
  <r>
    <s v="LisFi25938"/>
    <s v="LisaFitzgerald25938"/>
    <s v="Lisa"/>
    <s v="Fitzgerald"/>
    <x v="1"/>
    <d v="1971-01-05T00:00:00"/>
    <x v="0"/>
    <x v="1"/>
    <n v="73900"/>
    <n v="7500"/>
    <n v="21"/>
    <s v="Directeur d'agence"/>
    <n v="72500"/>
    <x v="1"/>
    <n v="1.9310344827586208E-2"/>
  </r>
  <r>
    <s v="KatFi33515"/>
    <s v="KathleenFitzmaurice33515"/>
    <s v="Kathleen"/>
    <s v="Fitzmaurice"/>
    <x v="1"/>
    <d v="1991-10-04T00:00:00"/>
    <x v="6"/>
    <x v="2"/>
    <n v="41300"/>
    <n v="500"/>
    <n v="0"/>
    <s v="Analyste "/>
    <s v="nouvel arrivant"/>
    <x v="11"/>
    <n v="0"/>
  </r>
  <r>
    <s v="JefFl28508"/>
    <s v="JeffreyFlanagan28508"/>
    <s v="Jeffrey"/>
    <s v="Flanagan"/>
    <x v="0"/>
    <d v="1978-01-18T00:00:00"/>
    <x v="5"/>
    <x v="2"/>
    <n v="73200"/>
    <n v="4000"/>
    <n v="2"/>
    <s v="Responsable de Grands comptes"/>
    <n v="67800"/>
    <x v="26"/>
    <n v="7.9646017699115043E-2"/>
  </r>
  <r>
    <s v="JanFl25095"/>
    <s v="JanieFleck25095"/>
    <s v="Janie"/>
    <s v="Fleck"/>
    <x v="1"/>
    <d v="1968-09-14T00:00:00"/>
    <x v="7"/>
    <x v="3"/>
    <n v="49700"/>
    <n v="500"/>
    <n v="18"/>
    <s v="Expert technique"/>
    <n v="44600"/>
    <x v="2"/>
    <n v="0.11434977578475336"/>
  </r>
  <r>
    <s v="MicFl29058"/>
    <s v="MichaelFleishman29058"/>
    <s v="Michael"/>
    <s v="Fleishman"/>
    <x v="0"/>
    <d v="1979-07-22T00:00:00"/>
    <x v="0"/>
    <x v="3"/>
    <n v="67200"/>
    <n v="3500"/>
    <n v="11"/>
    <s v="Directeur technique"/>
    <n v="62900"/>
    <x v="3"/>
    <n v="6.8362480127186015E-2"/>
  </r>
  <r>
    <s v="GerFl32112"/>
    <s v="GeraldineFleming32112"/>
    <s v="Geraldine"/>
    <s v="Fleming"/>
    <x v="1"/>
    <d v="1987-12-01T00:00:00"/>
    <x v="4"/>
    <x v="1"/>
    <n v="33100"/>
    <n v="500"/>
    <n v="3"/>
    <s v="Agent expérimenté"/>
    <n v="31300"/>
    <x v="28"/>
    <n v="5.7507987220447282E-2"/>
  </r>
  <r>
    <s v="MatFl24191"/>
    <s v="MatthewFleming24191"/>
    <s v="Matthew"/>
    <s v="Fleming"/>
    <x v="0"/>
    <d v="1966-03-25T00:00:00"/>
    <x v="1"/>
    <x v="2"/>
    <n v="43600"/>
    <n v="2000"/>
    <n v="18"/>
    <s v="Consultant fonctionnel sénior"/>
    <n v="40900"/>
    <x v="30"/>
    <n v="6.6014669926650366E-2"/>
  </r>
  <r>
    <s v="ErnFl23694"/>
    <s v="ErnaFletcher23694"/>
    <s v="Erna"/>
    <s v="Fletcher"/>
    <x v="1"/>
    <d v="1964-11-13T00:00:00"/>
    <x v="0"/>
    <x v="0"/>
    <n v="89200"/>
    <n v="2000"/>
    <n v="20"/>
    <s v="Directeur business"/>
    <n v="83400"/>
    <x v="32"/>
    <n v="6.9544364508393283E-2"/>
  </r>
  <r>
    <s v="MicFl33622"/>
    <s v="MichaelFletcher33622"/>
    <s v="Michael"/>
    <s v="Fletcher"/>
    <x v="0"/>
    <d v="1992-01-19T00:00:00"/>
    <x v="4"/>
    <x v="0"/>
    <n v="45400"/>
    <n v="1500"/>
    <n v="1"/>
    <s v="Consultant business junior"/>
    <n v="43700"/>
    <x v="11"/>
    <n v="3.8901601830663615E-2"/>
  </r>
  <r>
    <s v="GeoFl32136"/>
    <s v="GeorgeFlores32136"/>
    <s v="George"/>
    <s v="Flores"/>
    <x v="0"/>
    <d v="1987-12-25T00:00:00"/>
    <x v="4"/>
    <x v="1"/>
    <n v="30100"/>
    <n v="1000"/>
    <n v="0"/>
    <s v="Agent expérimenté"/>
    <s v="nouvel arrivant"/>
    <x v="28"/>
    <n v="0"/>
  </r>
  <r>
    <s v="NicFl32997"/>
    <s v="NicholasFlores32997"/>
    <s v="Nicholas"/>
    <s v="Flores"/>
    <x v="0"/>
    <d v="1990-05-04T00:00:00"/>
    <x v="6"/>
    <x v="2"/>
    <n v="36300"/>
    <n v="0"/>
    <n v="0"/>
    <s v="Analyste "/>
    <s v="nouvel arrivant"/>
    <x v="33"/>
    <n v="0"/>
  </r>
  <r>
    <s v="KenFl27184"/>
    <s v="KentFlowers27184"/>
    <s v="Kent"/>
    <s v="Flowers"/>
    <x v="0"/>
    <d v="1974-06-04T00:00:00"/>
    <x v="3"/>
    <x v="0"/>
    <n v="146500"/>
    <n v="2500"/>
    <n v="19"/>
    <s v="Associé filière business"/>
    <n v="133200"/>
    <x v="12"/>
    <n v="9.9849849849849848E-2"/>
  </r>
  <r>
    <s v="ShaFl32773"/>
    <s v="ShantelleFlowers32773"/>
    <s v="Shantelle"/>
    <s v="Flowers"/>
    <x v="1"/>
    <d v="1989-09-22T00:00:00"/>
    <x v="2"/>
    <x v="2"/>
    <n v="47100"/>
    <n v="1000"/>
    <n v="4"/>
    <s v="Consultant fonctionnel junior"/>
    <n v="46000"/>
    <x v="33"/>
    <n v="2.391304347826087E-2"/>
  </r>
  <r>
    <s v="DonFl28116"/>
    <s v="DonaldFloyd28116"/>
    <s v="Donald"/>
    <s v="Floyd"/>
    <x v="0"/>
    <d v="1976-12-22T00:00:00"/>
    <x v="7"/>
    <x v="2"/>
    <n v="61800"/>
    <n v="2500"/>
    <n v="4"/>
    <s v="Chef de projet"/>
    <n v="57800"/>
    <x v="22"/>
    <n v="6.9204152249134954E-2"/>
  </r>
  <r>
    <s v="GloFl31865"/>
    <s v="GloriaFloyd31865"/>
    <s v="Gloria"/>
    <s v="Floyd"/>
    <x v="1"/>
    <d v="1987-03-29T00:00:00"/>
    <x v="4"/>
    <x v="2"/>
    <n v="38100"/>
    <n v="1000"/>
    <n v="5"/>
    <s v="Analyste confirmé"/>
    <n v="34800"/>
    <x v="21"/>
    <n v="9.4827586206896547E-2"/>
  </r>
  <r>
    <s v="JamFl24170"/>
    <s v="JamesFloyd24170"/>
    <s v="James"/>
    <s v="Floyd"/>
    <x v="0"/>
    <d v="1966-03-04T00:00:00"/>
    <x v="3"/>
    <x v="1"/>
    <n v="155900"/>
    <n v="4500"/>
    <n v="25"/>
    <s v="Associé filière fonctions transverses"/>
    <n v="147100"/>
    <x v="30"/>
    <n v="5.9823249490142762E-2"/>
  </r>
  <r>
    <s v="ArtFo34226"/>
    <s v="ArthurFoley34226"/>
    <s v="Arthur"/>
    <s v="Foley"/>
    <x v="0"/>
    <d v="1993-09-14T00:00:00"/>
    <x v="4"/>
    <x v="0"/>
    <n v="43600"/>
    <n v="1000"/>
    <n v="0"/>
    <s v="Consultant business junior"/>
    <s v="nouvel arrivant"/>
    <x v="20"/>
    <n v="0"/>
  </r>
  <r>
    <s v="ThoFo28982"/>
    <s v="ThomasFoley28982"/>
    <s v="Thomas"/>
    <s v="Foley"/>
    <x v="0"/>
    <d v="1979-05-07T00:00:00"/>
    <x v="5"/>
    <x v="3"/>
    <n v="77800"/>
    <n v="9000"/>
    <n v="9"/>
    <s v="Responsable technique Grands Comptes"/>
    <n v="71400"/>
    <x v="3"/>
    <n v="8.9635854341736695E-2"/>
  </r>
  <r>
    <s v="CliFo29924"/>
    <s v="ClintonFolse29924"/>
    <s v="Clinton"/>
    <s v="Folse"/>
    <x v="0"/>
    <d v="1981-12-04T00:00:00"/>
    <x v="5"/>
    <x v="0"/>
    <n v="88500"/>
    <n v="5500"/>
    <n v="12"/>
    <s v="Responsable secteur business"/>
    <n v="82700"/>
    <x v="25"/>
    <n v="7.0133010882708582E-2"/>
  </r>
  <r>
    <s v="ChaFo29165"/>
    <s v="CharlotteFong29165"/>
    <s v="Charlotte"/>
    <s v="Fong"/>
    <x v="1"/>
    <d v="1979-11-06T00:00:00"/>
    <x v="7"/>
    <x v="1"/>
    <n v="65400"/>
    <n v="5000"/>
    <n v="11"/>
    <s v="Responsable d'entité"/>
    <n v="64800"/>
    <x v="17"/>
    <n v="9.2592592592592587E-3"/>
  </r>
  <r>
    <s v="BobFo31058"/>
    <s v="BobbyFord31058"/>
    <s v="Bobby"/>
    <s v="Ford"/>
    <x v="0"/>
    <d v="1985-01-11T00:00:00"/>
    <x v="0"/>
    <x v="2"/>
    <n v="58000"/>
    <n v="5500"/>
    <n v="8"/>
    <s v="Directeur de projet"/>
    <n v="53700"/>
    <x v="27"/>
    <n v="8.0074487895716945E-2"/>
  </r>
  <r>
    <s v="DonFo33976"/>
    <s v="DonaldFord33976"/>
    <s v="Donald"/>
    <s v="Ford"/>
    <x v="0"/>
    <d v="1993-01-07T00:00:00"/>
    <x v="8"/>
    <x v="0"/>
    <n v="35500"/>
    <n v="0"/>
    <n v="1"/>
    <s v="Consultant business junior"/>
    <n v="34200"/>
    <x v="13"/>
    <n v="3.8011695906432746E-2"/>
  </r>
  <r>
    <s v="RoyFo25080"/>
    <s v="RoyFord25080"/>
    <s v="Roy"/>
    <s v="Ford"/>
    <x v="0"/>
    <d v="1968-08-30T00:00:00"/>
    <x v="0"/>
    <x v="3"/>
    <n v="63500"/>
    <n v="5000"/>
    <n v="13"/>
    <s v="Directeur technique"/>
    <n v="59400"/>
    <x v="2"/>
    <n v="6.9023569023569029E-2"/>
  </r>
  <r>
    <s v="WanFo33397"/>
    <s v="WandaFord33397"/>
    <s v="Wanda"/>
    <s v="Ford"/>
    <x v="1"/>
    <d v="1991-06-08T00:00:00"/>
    <x v="8"/>
    <x v="0"/>
    <n v="40900"/>
    <n v="500"/>
    <n v="1"/>
    <s v="Consultant business junior"/>
    <n v="36600"/>
    <x v="18"/>
    <n v="0.11748633879781421"/>
  </r>
  <r>
    <s v="WilFo27360"/>
    <s v="WilliamFord27360"/>
    <s v="William"/>
    <s v="Ford"/>
    <x v="0"/>
    <d v="1974-11-27T00:00:00"/>
    <x v="1"/>
    <x v="3"/>
    <n v="38400"/>
    <n v="2500"/>
    <n v="4"/>
    <s v="Consultant technique sénior"/>
    <n v="37100"/>
    <x v="4"/>
    <n v="3.5040431266846361E-2"/>
  </r>
  <r>
    <s v="IanFo31900"/>
    <s v="IanForman31900"/>
    <s v="Ian"/>
    <s v="Forman"/>
    <x v="0"/>
    <d v="1987-05-03T00:00:00"/>
    <x v="2"/>
    <x v="0"/>
    <n v="52300"/>
    <n v="1500"/>
    <n v="1"/>
    <s v="Consultant business"/>
    <n v="48500"/>
    <x v="21"/>
    <n v="7.8350515463917525E-2"/>
  </r>
  <r>
    <s v="FelFo31526"/>
    <s v="FelipeForrester31526"/>
    <s v="Felipe"/>
    <s v="Forrester"/>
    <x v="0"/>
    <d v="1986-04-24T00:00:00"/>
    <x v="2"/>
    <x v="2"/>
    <n v="52000"/>
    <n v="1500"/>
    <n v="1"/>
    <s v="Consultant fonctionnel junior"/>
    <n v="47900"/>
    <x v="5"/>
    <n v="8.5594989561586635E-2"/>
  </r>
  <r>
    <s v="StaFo34359"/>
    <s v="StaceyForsman34359"/>
    <s v="Stacey"/>
    <s v="Forsman"/>
    <x v="1"/>
    <d v="1994-01-25T00:00:00"/>
    <x v="8"/>
    <x v="0"/>
    <n v="40400"/>
    <n v="0"/>
    <n v="0"/>
    <s v="Consultant business junior"/>
    <s v="nouvel arrivant"/>
    <x v="20"/>
    <n v="0"/>
  </r>
  <r>
    <s v="LetFo25061"/>
    <s v="LetitiaFort25061"/>
    <s v="Letitia"/>
    <s v="Fort"/>
    <x v="1"/>
    <d v="1968-08-11T00:00:00"/>
    <x v="0"/>
    <x v="3"/>
    <n v="65600"/>
    <n v="3500"/>
    <n v="11"/>
    <s v="Directeur technique"/>
    <n v="58100"/>
    <x v="2"/>
    <n v="0.12908777969018934"/>
  </r>
  <r>
    <s v="WilFo23982"/>
    <s v="WilliamFortuna23982"/>
    <s v="William"/>
    <s v="Fortuna"/>
    <x v="0"/>
    <d v="1965-08-28T00:00:00"/>
    <x v="0"/>
    <x v="0"/>
    <n v="95500"/>
    <n v="0"/>
    <n v="5"/>
    <s v="Directeur business"/>
    <n v="87600"/>
    <x v="30"/>
    <n v="9.0182648401826479E-2"/>
  </r>
  <r>
    <s v="RobFo27910"/>
    <s v="RobertFortunato27910"/>
    <s v="Robert"/>
    <s v="Fortunato"/>
    <x v="0"/>
    <d v="1976-05-30T00:00:00"/>
    <x v="1"/>
    <x v="2"/>
    <n v="52800"/>
    <n v="1500"/>
    <n v="2"/>
    <s v="Consultant fonctionnel sénior"/>
    <n v="48900"/>
    <x v="10"/>
    <n v="7.9754601226993863E-2"/>
  </r>
  <r>
    <s v="DebFo33690"/>
    <s v="DebraFoster33690"/>
    <s v="Debra"/>
    <s v="Foster"/>
    <x v="1"/>
    <d v="1992-03-27T00:00:00"/>
    <x v="8"/>
    <x v="0"/>
    <n v="41700"/>
    <n v="500"/>
    <n v="1"/>
    <s v="Consultant business junior"/>
    <n v="39000"/>
    <x v="11"/>
    <n v="6.9230769230769235E-2"/>
  </r>
  <r>
    <s v="MarFo33825"/>
    <s v="MarthaFoster33825"/>
    <s v="Martha"/>
    <s v="Foster"/>
    <x v="1"/>
    <d v="1992-08-09T00:00:00"/>
    <x v="6"/>
    <x v="3"/>
    <n v="34300"/>
    <n v="1000"/>
    <n v="1"/>
    <s v="Développeur"/>
    <n v="33900"/>
    <x v="13"/>
    <n v="1.1799410029498525E-2"/>
  </r>
  <r>
    <s v="JacFo28413"/>
    <s v="JackFoti28413"/>
    <s v="Jack"/>
    <s v="Foti"/>
    <x v="0"/>
    <d v="1977-10-15T00:00:00"/>
    <x v="1"/>
    <x v="3"/>
    <n v="57700"/>
    <n v="3500"/>
    <n v="4"/>
    <s v="Consultant technique sénior"/>
    <n v="54400"/>
    <x v="26"/>
    <n v="6.0661764705882353E-2"/>
  </r>
  <r>
    <s v="BraFo33056"/>
    <s v="BrandonFox33056"/>
    <s v="Brandon"/>
    <s v="Fox"/>
    <x v="0"/>
    <d v="1990-07-02T00:00:00"/>
    <x v="6"/>
    <x v="0"/>
    <n v="40000"/>
    <n v="0"/>
    <n v="0"/>
    <s v="Consultant business junior"/>
    <s v="nouvel arrivant"/>
    <x v="33"/>
    <n v="0"/>
  </r>
  <r>
    <s v="MegFo33686"/>
    <s v="MeganFox33686"/>
    <s v="Megan"/>
    <s v="Fox"/>
    <x v="1"/>
    <d v="1992-03-23T00:00:00"/>
    <x v="8"/>
    <x v="3"/>
    <n v="33900"/>
    <n v="500"/>
    <n v="0"/>
    <s v="Développeur junior"/>
    <s v="nouvel arrivant"/>
    <x v="11"/>
    <n v="0"/>
  </r>
  <r>
    <s v="RonFo31165"/>
    <s v="RonaldFox31165"/>
    <s v="Ronald"/>
    <s v="Fox"/>
    <x v="0"/>
    <d v="1985-04-28T00:00:00"/>
    <x v="2"/>
    <x v="3"/>
    <n v="41600"/>
    <n v="500"/>
    <n v="3"/>
    <s v="Consultant technique junior"/>
    <n v="39200"/>
    <x v="27"/>
    <n v="6.1224489795918366E-2"/>
  </r>
  <r>
    <s v="SheFr26397"/>
    <s v="SherryFrance26397"/>
    <s v="Sherry"/>
    <s v="France"/>
    <x v="1"/>
    <d v="1972-04-08T00:00:00"/>
    <x v="1"/>
    <x v="3"/>
    <n v="58400"/>
    <n v="1500"/>
    <n v="0"/>
    <s v="Consultant technique sénior"/>
    <s v="nouvel arrivant"/>
    <x v="31"/>
    <n v="0"/>
  </r>
  <r>
    <s v="ChrFr28491"/>
    <s v="ChristopherFrancis28491"/>
    <s v="Christopher"/>
    <s v="Francis"/>
    <x v="0"/>
    <d v="1978-01-01T00:00:00"/>
    <x v="5"/>
    <x v="0"/>
    <n v="113000"/>
    <n v="8500"/>
    <n v="7"/>
    <s v="Responsable secteur business"/>
    <n v="102700"/>
    <x v="26"/>
    <n v="0.10029211295034079"/>
  </r>
  <r>
    <s v="WinFr32142"/>
    <s v="WinstonFrancis32142"/>
    <s v="Winston"/>
    <s v="Francis"/>
    <x v="0"/>
    <d v="1987-12-31T00:00:00"/>
    <x v="2"/>
    <x v="3"/>
    <n v="37500"/>
    <n v="500"/>
    <n v="0"/>
    <s v="Consultant technique junior"/>
    <s v="nouvel arrivant"/>
    <x v="28"/>
    <n v="0"/>
  </r>
  <r>
    <s v="TraFr29154"/>
    <s v="TracyFrank29154"/>
    <s v="Tracy"/>
    <s v="Frank"/>
    <x v="0"/>
    <d v="1979-10-26T00:00:00"/>
    <x v="1"/>
    <x v="2"/>
    <n v="57900"/>
    <n v="1500"/>
    <n v="9"/>
    <s v="Consultant fonctionnel sénior"/>
    <n v="53500"/>
    <x v="17"/>
    <n v="8.2242990654205608E-2"/>
  </r>
  <r>
    <s v="CarFr23849"/>
    <s v="CarlosFranklin23849"/>
    <s v="Carlos"/>
    <s v="Franklin"/>
    <x v="0"/>
    <d v="1965-04-17T00:00:00"/>
    <x v="0"/>
    <x v="3"/>
    <n v="74500"/>
    <n v="1500"/>
    <n v="16"/>
    <s v="Directeur technique"/>
    <n v="68300"/>
    <x v="32"/>
    <n v="9.0775988286969256E-2"/>
  </r>
  <r>
    <s v="LouFr28920"/>
    <s v="LouisFranklin28920"/>
    <s v="Louis"/>
    <s v="Franklin"/>
    <x v="0"/>
    <d v="1979-03-06T00:00:00"/>
    <x v="0"/>
    <x v="1"/>
    <n v="60400"/>
    <n v="2500"/>
    <n v="10"/>
    <s v="Directeur d'agence"/>
    <n v="55400"/>
    <x v="3"/>
    <n v="9.0252707581227443E-2"/>
  </r>
  <r>
    <s v="BlaFr24019"/>
    <s v="BlaineFraser24019"/>
    <s v="Blaine"/>
    <s v="Fraser"/>
    <x v="0"/>
    <d v="1965-10-04T00:00:00"/>
    <x v="5"/>
    <x v="1"/>
    <n v="76600"/>
    <n v="7500"/>
    <n v="14"/>
    <s v="Responsable d'un secteur"/>
    <n v="73000"/>
    <x v="30"/>
    <n v="4.9315068493150684E-2"/>
  </r>
  <r>
    <s v="ShaFr31345"/>
    <s v="ShawnFrazier31345"/>
    <s v="Shawn"/>
    <s v="Frazier"/>
    <x v="0"/>
    <d v="1985-10-25T00:00:00"/>
    <x v="2"/>
    <x v="3"/>
    <n v="37000"/>
    <n v="1500"/>
    <n v="4"/>
    <s v="Consultant technique junior"/>
    <n v="33200"/>
    <x v="5"/>
    <n v="0.1144578313253012"/>
  </r>
  <r>
    <s v="AlbFr30850"/>
    <s v="AlbertFrederick30850"/>
    <s v="Albert"/>
    <s v="Frederick"/>
    <x v="0"/>
    <d v="1984-06-17T00:00:00"/>
    <x v="5"/>
    <x v="0"/>
    <n v="85100"/>
    <n v="4000"/>
    <n v="9"/>
    <s v="Responsable secteur business"/>
    <n v="80300"/>
    <x v="0"/>
    <n v="5.9775840597758409E-2"/>
  </r>
  <r>
    <s v="GeoFr26077"/>
    <s v="GeorgeFreeman26077"/>
    <s v="George"/>
    <s v="Freeman"/>
    <x v="0"/>
    <d v="1971-05-24T00:00:00"/>
    <x v="0"/>
    <x v="2"/>
    <n v="53600"/>
    <n v="4500"/>
    <n v="4"/>
    <s v="Directeur de projet"/>
    <n v="50600"/>
    <x v="1"/>
    <n v="5.9288537549407112E-2"/>
  </r>
  <r>
    <s v="MicFr25903"/>
    <s v="MichaelFreeman25903"/>
    <s v="Michael"/>
    <s v="Freeman"/>
    <x v="0"/>
    <d v="1970-12-01T00:00:00"/>
    <x v="0"/>
    <x v="3"/>
    <n v="56500"/>
    <n v="3500"/>
    <n v="4"/>
    <s v="Directeur technique"/>
    <n v="52000"/>
    <x v="1"/>
    <n v="8.6538461538461536E-2"/>
  </r>
  <r>
    <s v="TarFr29667"/>
    <s v="TaraFreeman29667"/>
    <s v="Tara"/>
    <s v="Freeman"/>
    <x v="1"/>
    <d v="1981-03-22T00:00:00"/>
    <x v="1"/>
    <x v="2"/>
    <n v="61500"/>
    <n v="2000"/>
    <n v="4"/>
    <s v="Consultant fonctionnel sénior"/>
    <n v="59200"/>
    <x v="6"/>
    <n v="3.885135135135135E-2"/>
  </r>
  <r>
    <s v="RonFr34169"/>
    <s v="RonnieFreitas34169"/>
    <s v="Ronnie"/>
    <s v="Freitas"/>
    <x v="0"/>
    <d v="1993-07-19T00:00:00"/>
    <x v="8"/>
    <x v="1"/>
    <n v="29600"/>
    <n v="0"/>
    <n v="0"/>
    <s v="Agent confirmé"/>
    <s v="nouvel arrivant"/>
    <x v="13"/>
    <n v="0"/>
  </r>
  <r>
    <s v="SheFr22506"/>
    <s v="ShellyFrias22506"/>
    <s v="Shelly"/>
    <s v="Frias"/>
    <x v="1"/>
    <d v="1961-08-13T00:00:00"/>
    <x v="3"/>
    <x v="0"/>
    <n v="130300"/>
    <n v="6500"/>
    <n v="14"/>
    <s v="Associé filière business"/>
    <n v="120600"/>
    <x v="23"/>
    <n v="8.0431177446102814E-2"/>
  </r>
  <r>
    <s v="RosFr30157"/>
    <s v="RositaFriedman30157"/>
    <s v="Rosita"/>
    <s v="Friedman"/>
    <x v="1"/>
    <d v="1982-07-25T00:00:00"/>
    <x v="1"/>
    <x v="3"/>
    <n v="58500"/>
    <n v="2500"/>
    <n v="7"/>
    <s v="Consultant technique sénior"/>
    <n v="53700"/>
    <x v="25"/>
    <n v="8.9385474860335198E-2"/>
  </r>
  <r>
    <s v="JefFr28251"/>
    <s v="JeffreyFriesen28251"/>
    <s v="Jeffrey"/>
    <s v="Friesen"/>
    <x v="0"/>
    <d v="1977-05-06T00:00:00"/>
    <x v="7"/>
    <x v="0"/>
    <n v="64300"/>
    <n v="5000"/>
    <n v="8"/>
    <s v="Responsable de consultant"/>
    <n v="57000"/>
    <x v="22"/>
    <n v="0.1280701754385965"/>
  </r>
  <r>
    <s v="DanFr24102"/>
    <s v="DanielFrye24102"/>
    <s v="Daniel"/>
    <s v="Frye"/>
    <x v="0"/>
    <d v="1965-12-26T00:00:00"/>
    <x v="1"/>
    <x v="2"/>
    <n v="63200"/>
    <n v="2500"/>
    <n v="7"/>
    <s v="Consultant fonctionnel sénior"/>
    <n v="59600"/>
    <x v="30"/>
    <n v="6.0402684563758392E-2"/>
  </r>
  <r>
    <s v="DonFu23971"/>
    <s v="DonFugate23971"/>
    <s v="Don"/>
    <s v="Fugate"/>
    <x v="0"/>
    <d v="1965-08-17T00:00:00"/>
    <x v="7"/>
    <x v="2"/>
    <n v="72100"/>
    <n v="2000"/>
    <n v="22"/>
    <s v="Chef de projet"/>
    <n v="67400"/>
    <x v="30"/>
    <n v="6.9732937685459948E-2"/>
  </r>
  <r>
    <s v="GreFu26198"/>
    <s v="GregoryFuller26198"/>
    <s v="Gregory"/>
    <s v="Fuller"/>
    <x v="0"/>
    <d v="1971-09-22T00:00:00"/>
    <x v="1"/>
    <x v="3"/>
    <n v="45200"/>
    <n v="3500"/>
    <n v="13"/>
    <s v="Consultant technique sénior"/>
    <n v="41300"/>
    <x v="31"/>
    <n v="9.4430992736077482E-2"/>
  </r>
  <r>
    <s v="RogFu24060"/>
    <s v="RogerFultz24060"/>
    <s v="Roger"/>
    <s v="Fultz"/>
    <x v="0"/>
    <d v="1965-11-14T00:00:00"/>
    <x v="7"/>
    <x v="3"/>
    <n v="48100"/>
    <n v="3000"/>
    <n v="1"/>
    <s v="Expert technique"/>
    <n v="45800"/>
    <x v="30"/>
    <n v="5.0218340611353711E-2"/>
  </r>
  <r>
    <s v="HarGa28441"/>
    <s v="HaroldGabaldon28441"/>
    <s v="Harold"/>
    <s v="Gabaldon"/>
    <x v="0"/>
    <d v="1977-11-12T00:00:00"/>
    <x v="5"/>
    <x v="1"/>
    <n v="95100"/>
    <n v="5500"/>
    <n v="5"/>
    <s v="Responsable d'un secteur"/>
    <n v="91400"/>
    <x v="26"/>
    <n v="4.0481400437636761E-2"/>
  </r>
  <r>
    <s v="SheGa33575"/>
    <s v="ShellyGabriel33575"/>
    <s v="Shelly"/>
    <s v="Gabriel"/>
    <x v="1"/>
    <d v="1991-12-03T00:00:00"/>
    <x v="6"/>
    <x v="3"/>
    <n v="35500"/>
    <n v="500"/>
    <n v="1"/>
    <s v="Développeur"/>
    <n v="32100"/>
    <x v="11"/>
    <n v="0.1059190031152648"/>
  </r>
  <r>
    <s v="TomGa24197"/>
    <s v="TomasGailey24197"/>
    <s v="Tomas"/>
    <s v="Gailey"/>
    <x v="0"/>
    <d v="1966-03-31T00:00:00"/>
    <x v="3"/>
    <x v="2"/>
    <n v="104400"/>
    <n v="2000"/>
    <n v="19"/>
    <s v="Associé filière fonctionnelle"/>
    <n v="94900"/>
    <x v="30"/>
    <n v="0.10010537407797682"/>
  </r>
  <r>
    <s v="JuaGa24797"/>
    <s v="JuanGaines24797"/>
    <s v="Juan"/>
    <s v="Gaines"/>
    <x v="0"/>
    <d v="1967-11-21T00:00:00"/>
    <x v="7"/>
    <x v="0"/>
    <n v="59900"/>
    <n v="5500"/>
    <n v="16"/>
    <s v="Responsable de consultant"/>
    <n v="57000"/>
    <x v="19"/>
    <n v="5.0877192982456139E-2"/>
  </r>
  <r>
    <s v="BobGa31910"/>
    <s v="BobbyGaiser31910"/>
    <s v="Bobby"/>
    <s v="Gaiser"/>
    <x v="0"/>
    <d v="1987-05-13T00:00:00"/>
    <x v="6"/>
    <x v="3"/>
    <n v="39300"/>
    <n v="1000"/>
    <n v="1"/>
    <s v="Développeur"/>
    <n v="36800"/>
    <x v="21"/>
    <n v="6.7934782608695649E-2"/>
  </r>
  <r>
    <s v="ThoGa31785"/>
    <s v="ThomasGalbraith31785"/>
    <s v="Thomas"/>
    <s v="Galbraith"/>
    <x v="0"/>
    <d v="1987-01-08T00:00:00"/>
    <x v="2"/>
    <x v="3"/>
    <n v="39700"/>
    <n v="1000"/>
    <n v="2"/>
    <s v="Consultant technique junior"/>
    <n v="36800"/>
    <x v="21"/>
    <n v="7.880434782608696E-2"/>
  </r>
  <r>
    <s v="WilGa28028"/>
    <s v="WilliamGallant28028"/>
    <s v="William"/>
    <s v="Gallant"/>
    <x v="0"/>
    <d v="1976-09-25T00:00:00"/>
    <x v="0"/>
    <x v="3"/>
    <n v="61800"/>
    <n v="1000"/>
    <n v="7"/>
    <s v="Directeur technique"/>
    <n v="58900"/>
    <x v="22"/>
    <n v="4.9235993208828523E-2"/>
  </r>
  <r>
    <s v="GreGa29084"/>
    <s v="GregoryGant29084"/>
    <s v="Gregory"/>
    <s v="Gant"/>
    <x v="0"/>
    <d v="1979-08-17T00:00:00"/>
    <x v="7"/>
    <x v="0"/>
    <n v="72900"/>
    <n v="3500"/>
    <n v="2"/>
    <s v="Responsable de consultant"/>
    <n v="69100"/>
    <x v="17"/>
    <n v="5.4992764109985527E-2"/>
  </r>
  <r>
    <s v="ArmGa31533"/>
    <s v="ArmandoGarcia31533"/>
    <s v="Armando"/>
    <s v="Garcia"/>
    <x v="0"/>
    <d v="1986-05-01T00:00:00"/>
    <x v="6"/>
    <x v="0"/>
    <n v="39300"/>
    <n v="1000"/>
    <n v="3"/>
    <s v="Consultant business junior"/>
    <n v="36600"/>
    <x v="5"/>
    <n v="7.3770491803278687E-2"/>
  </r>
  <r>
    <s v="ConGa23851"/>
    <s v="ConradGarcia23851"/>
    <s v="Conrad"/>
    <s v="Garcia"/>
    <x v="0"/>
    <d v="1965-04-19T00:00:00"/>
    <x v="7"/>
    <x v="1"/>
    <n v="56300"/>
    <n v="3500"/>
    <n v="10"/>
    <s v="Responsable d'entité"/>
    <n v="53100"/>
    <x v="32"/>
    <n v="6.0263653483992465E-2"/>
  </r>
  <r>
    <s v="EriGa27204"/>
    <s v="EricGarcia27204"/>
    <s v="Eric"/>
    <s v="Garcia"/>
    <x v="0"/>
    <d v="1974-06-24T00:00:00"/>
    <x v="1"/>
    <x v="3"/>
    <n v="51400"/>
    <n v="2000"/>
    <n v="7"/>
    <s v="Consultant technique sénior"/>
    <n v="47200"/>
    <x v="12"/>
    <n v="8.8983050847457626E-2"/>
  </r>
  <r>
    <s v="GasGa26918"/>
    <s v="GastonGarcia26918"/>
    <s v="Gaston"/>
    <s v="Garcia"/>
    <x v="0"/>
    <d v="1973-09-11T00:00:00"/>
    <x v="0"/>
    <x v="1"/>
    <n v="67600"/>
    <n v="2000"/>
    <n v="16"/>
    <s v="Directeur d'agence"/>
    <n v="59300"/>
    <x v="12"/>
    <n v="0.1399662731871838"/>
  </r>
  <r>
    <s v="MarGa28723"/>
    <s v="MarjorieGarcia28723"/>
    <s v="Marjorie"/>
    <s v="Garcia"/>
    <x v="1"/>
    <d v="1978-08-21T00:00:00"/>
    <x v="7"/>
    <x v="1"/>
    <n v="44900"/>
    <n v="4000"/>
    <n v="1"/>
    <s v="Responsable d'entité"/>
    <n v="40800"/>
    <x v="3"/>
    <n v="0.10049019607843138"/>
  </r>
  <r>
    <s v="SalGa33003"/>
    <s v="SalvadorGarcia33003"/>
    <s v="Salvador"/>
    <s v="Garcia"/>
    <x v="0"/>
    <d v="1990-05-10T00:00:00"/>
    <x v="6"/>
    <x v="2"/>
    <n v="38000"/>
    <n v="500"/>
    <n v="1"/>
    <s v="Analyste "/>
    <n v="36100"/>
    <x v="33"/>
    <n v="5.2631578947368418E-2"/>
  </r>
  <r>
    <s v="TonGa27425"/>
    <s v="TonyaGarcia27425"/>
    <s v="Tonya"/>
    <s v="Garcia"/>
    <x v="1"/>
    <d v="1975-01-31T00:00:00"/>
    <x v="1"/>
    <x v="3"/>
    <n v="42900"/>
    <n v="0"/>
    <n v="16"/>
    <s v="Consultant technique sénior"/>
    <n v="38400"/>
    <x v="4"/>
    <n v="0.1171875"/>
  </r>
  <r>
    <s v="TraGa28733"/>
    <s v="TravisGarcia28733"/>
    <s v="Travis"/>
    <s v="Garcia"/>
    <x v="0"/>
    <d v="1978-08-31T00:00:00"/>
    <x v="0"/>
    <x v="1"/>
    <n v="70600"/>
    <n v="1000"/>
    <n v="7"/>
    <s v="Directeur d'agence"/>
    <n v="67200"/>
    <x v="3"/>
    <n v="5.0595238095238096E-2"/>
  </r>
  <r>
    <s v="LarGa29031"/>
    <s v="LarryGardner29031"/>
    <s v="Larry"/>
    <s v="Gardner"/>
    <x v="0"/>
    <d v="1979-06-25T00:00:00"/>
    <x v="0"/>
    <x v="0"/>
    <n v="83300"/>
    <n v="4500"/>
    <n v="14"/>
    <s v="Directeur business"/>
    <n v="79300"/>
    <x v="3"/>
    <n v="5.0441361916771753E-2"/>
  </r>
  <r>
    <s v="MicGa25246"/>
    <s v="MichaelGardner25246"/>
    <s v="Michael"/>
    <s v="Gardner"/>
    <x v="0"/>
    <d v="1969-02-12T00:00:00"/>
    <x v="3"/>
    <x v="2"/>
    <n v="104100"/>
    <n v="4500"/>
    <n v="8"/>
    <s v="Associé filière fonctionnelle"/>
    <n v="102100"/>
    <x v="2"/>
    <n v="1.9588638589618023E-2"/>
  </r>
  <r>
    <s v="SamGa29080"/>
    <s v="SamGardner29080"/>
    <s v="Sam"/>
    <s v="Gardner"/>
    <x v="0"/>
    <d v="1979-08-13T00:00:00"/>
    <x v="0"/>
    <x v="3"/>
    <n v="61100"/>
    <n v="2000"/>
    <n v="11"/>
    <s v="Directeur technique"/>
    <n v="57300"/>
    <x v="17"/>
    <n v="6.6317626527050616E-2"/>
  </r>
  <r>
    <s v="DavGa25192"/>
    <s v="DavidGarfield25192"/>
    <s v="David"/>
    <s v="Garfield"/>
    <x v="0"/>
    <d v="1968-12-20T00:00:00"/>
    <x v="7"/>
    <x v="1"/>
    <n v="44400"/>
    <n v="1500"/>
    <n v="2"/>
    <s v="Responsable d'entité"/>
    <n v="41600"/>
    <x v="2"/>
    <n v="6.7307692307692304E-2"/>
  </r>
  <r>
    <s v="BobGa33189"/>
    <s v="BobbyGarrett33189"/>
    <s v="Bobby"/>
    <s v="Garrett"/>
    <x v="0"/>
    <d v="1990-11-12T00:00:00"/>
    <x v="6"/>
    <x v="0"/>
    <n v="41200"/>
    <n v="500"/>
    <n v="0"/>
    <s v="Consultant business junior"/>
    <s v="nouvel arrivant"/>
    <x v="18"/>
    <n v="0"/>
  </r>
  <r>
    <s v="EddGa24294"/>
    <s v="EddieGarrett24294"/>
    <s v="Eddie"/>
    <s v="Garrett"/>
    <x v="0"/>
    <d v="1966-07-06T00:00:00"/>
    <x v="0"/>
    <x v="2"/>
    <n v="73200"/>
    <n v="5500"/>
    <n v="20"/>
    <s v="Directeur de projet"/>
    <n v="68100"/>
    <x v="30"/>
    <n v="7.4889867841409691E-2"/>
  </r>
  <r>
    <s v="DonGa23587"/>
    <s v="DonaldGartner23587"/>
    <s v="Donald"/>
    <s v="Gartner"/>
    <x v="0"/>
    <d v="1964-07-29T00:00:00"/>
    <x v="7"/>
    <x v="2"/>
    <n v="69500"/>
    <n v="4000"/>
    <n v="13"/>
    <s v="Chef de projet"/>
    <n v="65600"/>
    <x v="32"/>
    <n v="5.9451219512195119E-2"/>
  </r>
  <r>
    <s v="TomGa22873"/>
    <s v="TommieGary22873"/>
    <s v="Tommie"/>
    <s v="Gary"/>
    <x v="0"/>
    <d v="1962-08-15T00:00:00"/>
    <x v="3"/>
    <x v="0"/>
    <n v="135800"/>
    <n v="11000"/>
    <n v="12"/>
    <s v="Associé filière business"/>
    <n v="122300"/>
    <x v="24"/>
    <n v="0.11038430089942763"/>
  </r>
  <r>
    <s v="ChaGa27958"/>
    <s v="CharlesGarza27958"/>
    <s v="Charles"/>
    <s v="Garza"/>
    <x v="0"/>
    <d v="1976-07-17T00:00:00"/>
    <x v="0"/>
    <x v="1"/>
    <n v="66000"/>
    <n v="0"/>
    <n v="5"/>
    <s v="Directeur d'agence"/>
    <n v="64000"/>
    <x v="10"/>
    <n v="3.125E-2"/>
  </r>
  <r>
    <s v="DavGa24926"/>
    <s v="DavidGarza24926"/>
    <s v="David"/>
    <s v="Garza"/>
    <x v="0"/>
    <d v="1968-03-29T00:00:00"/>
    <x v="1"/>
    <x v="3"/>
    <n v="46300"/>
    <n v="2500"/>
    <n v="17"/>
    <s v="Consultant technique sénior"/>
    <n v="44000"/>
    <x v="19"/>
    <n v="5.2272727272727269E-2"/>
  </r>
  <r>
    <s v="JohGa32344"/>
    <s v="JohnGarza32344"/>
    <s v="John"/>
    <s v="Garza"/>
    <x v="0"/>
    <d v="1988-07-20T00:00:00"/>
    <x v="2"/>
    <x v="2"/>
    <n v="45200"/>
    <n v="500"/>
    <n v="3"/>
    <s v="Consultant fonctionnel junior"/>
    <n v="40500"/>
    <x v="28"/>
    <n v="0.11604938271604938"/>
  </r>
  <r>
    <s v="RafGa31146"/>
    <s v="RafaelGarza31146"/>
    <s v="Rafael"/>
    <s v="Garza"/>
    <x v="0"/>
    <d v="1985-04-09T00:00:00"/>
    <x v="10"/>
    <x v="3"/>
    <n v="51200"/>
    <n v="1500"/>
    <n v="1"/>
    <s v="Consultant technique"/>
    <n v="48600"/>
    <x v="27"/>
    <n v="5.3497942386831275E-2"/>
  </r>
  <r>
    <s v="AlbGa31268"/>
    <s v="AlbertGates31268"/>
    <s v="Albert"/>
    <s v="Gates"/>
    <x v="0"/>
    <d v="1985-08-09T00:00:00"/>
    <x v="2"/>
    <x v="1"/>
    <n v="37800"/>
    <n v="0"/>
    <n v="3"/>
    <s v="Assistant agent de maîtrise"/>
    <n v="35500"/>
    <x v="5"/>
    <n v="6.4788732394366194E-2"/>
  </r>
  <r>
    <s v="RebGa32607"/>
    <s v="RebeccaGates32607"/>
    <s v="Rebecca"/>
    <s v="Gates"/>
    <x v="1"/>
    <d v="1989-04-09T00:00:00"/>
    <x v="2"/>
    <x v="1"/>
    <n v="34400"/>
    <n v="2000"/>
    <n v="0"/>
    <s v="Assistant agent de maîtrise"/>
    <s v="nouvel arrivant"/>
    <x v="8"/>
    <n v="0"/>
  </r>
  <r>
    <s v="ShaGa28964"/>
    <s v="ShawnGause28964"/>
    <s v="Shawn"/>
    <s v="Gause"/>
    <x v="0"/>
    <d v="1979-04-19T00:00:00"/>
    <x v="5"/>
    <x v="2"/>
    <n v="73700"/>
    <n v="8500"/>
    <n v="11"/>
    <s v="Responsable de Grands comptes"/>
    <n v="72300"/>
    <x v="3"/>
    <n v="1.9363762102351315E-2"/>
  </r>
  <r>
    <s v="AlbGe25820"/>
    <s v="AlbertGeisler25820"/>
    <s v="Albert"/>
    <s v="Geisler"/>
    <x v="0"/>
    <d v="1970-09-09T00:00:00"/>
    <x v="5"/>
    <x v="0"/>
    <n v="120000"/>
    <n v="2500"/>
    <n v="12"/>
    <s v="Responsable secteur business"/>
    <n v="113200"/>
    <x v="1"/>
    <n v="6.0070671378091869E-2"/>
  </r>
  <r>
    <s v="CliGe32946"/>
    <s v="ClintonGeller32946"/>
    <s v="Clinton"/>
    <s v="Geller"/>
    <x v="0"/>
    <d v="1990-03-14T00:00:00"/>
    <x v="2"/>
    <x v="3"/>
    <n v="43100"/>
    <n v="1000"/>
    <n v="2"/>
    <s v="Consultant technique junior"/>
    <n v="40300"/>
    <x v="33"/>
    <n v="6.9478908188585611E-2"/>
  </r>
  <r>
    <s v="MarGe31656"/>
    <s v="MaryGeorge31656"/>
    <s v="Mary"/>
    <s v="George"/>
    <x v="1"/>
    <d v="1986-09-01T00:00:00"/>
    <x v="2"/>
    <x v="0"/>
    <n v="54800"/>
    <n v="1000"/>
    <n v="4"/>
    <s v="Consultant business"/>
    <n v="48900"/>
    <x v="21"/>
    <n v="0.12065439672801637"/>
  </r>
  <r>
    <s v="BetGe27255"/>
    <s v="BettyGerman27255"/>
    <s v="Betty"/>
    <s v="German"/>
    <x v="1"/>
    <d v="1974-08-14T00:00:00"/>
    <x v="7"/>
    <x v="0"/>
    <n v="61900"/>
    <n v="5500"/>
    <n v="11"/>
    <s v="Responsable de consultant"/>
    <n v="55900"/>
    <x v="4"/>
    <n v="0.1073345259391771"/>
  </r>
  <r>
    <s v="GerGe31845"/>
    <s v="GermanGerson31845"/>
    <s v="German"/>
    <s v="Gerson"/>
    <x v="0"/>
    <d v="1987-03-09T00:00:00"/>
    <x v="4"/>
    <x v="2"/>
    <n v="36800"/>
    <n v="1000"/>
    <n v="2"/>
    <s v="Analyste confirmé"/>
    <n v="34200"/>
    <x v="21"/>
    <n v="7.6023391812865493E-2"/>
  </r>
  <r>
    <s v="DarGe32017"/>
    <s v="DarylGeyer32017"/>
    <s v="Daryl"/>
    <s v="Geyer"/>
    <x v="0"/>
    <d v="1987-08-28T00:00:00"/>
    <x v="2"/>
    <x v="1"/>
    <n v="34300"/>
    <n v="1500"/>
    <n v="2"/>
    <s v="Assistant agent de maîtrise"/>
    <n v="32400"/>
    <x v="28"/>
    <n v="5.8641975308641972E-2"/>
  </r>
  <r>
    <s v="MicGi25771"/>
    <s v="MichaelGibbons25771"/>
    <s v="Michael"/>
    <s v="Gibbons"/>
    <x v="0"/>
    <d v="1970-07-22T00:00:00"/>
    <x v="1"/>
    <x v="0"/>
    <n v="75900"/>
    <n v="3000"/>
    <n v="2"/>
    <s v="Consultant business sénior"/>
    <n v="70300"/>
    <x v="9"/>
    <n v="7.9658605974395447E-2"/>
  </r>
  <r>
    <s v="GloGi24565"/>
    <s v="GloriaGibbs24565"/>
    <s v="Gloria"/>
    <s v="Gibbs"/>
    <x v="1"/>
    <d v="1967-04-03T00:00:00"/>
    <x v="7"/>
    <x v="3"/>
    <n v="65800"/>
    <n v="3000"/>
    <n v="17"/>
    <s v="Expert technique"/>
    <n v="60900"/>
    <x v="34"/>
    <n v="8.0459770114942528E-2"/>
  </r>
  <r>
    <s v="RicGi31983"/>
    <s v="RichardGibbs31983"/>
    <s v="Richard"/>
    <s v="Gibbs"/>
    <x v="0"/>
    <d v="1987-07-25T00:00:00"/>
    <x v="2"/>
    <x v="3"/>
    <n v="44500"/>
    <n v="1000"/>
    <n v="4"/>
    <s v="Consultant technique junior"/>
    <n v="42800"/>
    <x v="21"/>
    <n v="3.9719626168224297E-2"/>
  </r>
  <r>
    <s v="PauGi31527"/>
    <s v="PaulineGibson31527"/>
    <s v="Pauline"/>
    <s v="Gibson"/>
    <x v="1"/>
    <d v="1986-04-25T00:00:00"/>
    <x v="6"/>
    <x v="3"/>
    <n v="36600"/>
    <n v="500"/>
    <n v="3"/>
    <s v="Développeur"/>
    <n v="32700"/>
    <x v="5"/>
    <n v="0.11926605504587157"/>
  </r>
  <r>
    <s v="RusGi29776"/>
    <s v="RussellGiddens29776"/>
    <s v="Russell"/>
    <s v="Giddens"/>
    <x v="0"/>
    <d v="1981-07-09T00:00:00"/>
    <x v="7"/>
    <x v="2"/>
    <n v="64300"/>
    <n v="3000"/>
    <n v="12"/>
    <s v="Chef de projet"/>
    <n v="60100"/>
    <x v="6"/>
    <n v="6.9883527454242922E-2"/>
  </r>
  <r>
    <s v="DanGi31762"/>
    <s v="DannyGilbert31762"/>
    <s v="Danny"/>
    <s v="Gilbert"/>
    <x v="0"/>
    <d v="1986-12-16T00:00:00"/>
    <x v="2"/>
    <x v="3"/>
    <n v="35900"/>
    <n v="1000"/>
    <n v="2"/>
    <s v="Consultant technique junior"/>
    <n v="32900"/>
    <x v="21"/>
    <n v="9.1185410334346503E-2"/>
  </r>
  <r>
    <s v="HenGi33375"/>
    <s v="HenryGilbert33375"/>
    <s v="Henry"/>
    <s v="Gilbert"/>
    <x v="0"/>
    <d v="1991-05-17T00:00:00"/>
    <x v="6"/>
    <x v="2"/>
    <n v="40000"/>
    <n v="500"/>
    <n v="0"/>
    <s v="Analyste "/>
    <s v="nouvel arrivant"/>
    <x v="18"/>
    <n v="0"/>
  </r>
  <r>
    <s v="SteGi25188"/>
    <s v="StephenGilbert25188"/>
    <s v="Stephen"/>
    <s v="Gilbert"/>
    <x v="0"/>
    <d v="1968-12-16T00:00:00"/>
    <x v="0"/>
    <x v="3"/>
    <n v="59800"/>
    <n v="9000"/>
    <n v="9"/>
    <s v="Directeur technique"/>
    <n v="55900"/>
    <x v="2"/>
    <n v="6.9767441860465115E-2"/>
  </r>
  <r>
    <s v="WilGi24048"/>
    <s v="WilliamGilbert24048"/>
    <s v="William"/>
    <s v="Gilbert"/>
    <x v="0"/>
    <d v="1965-11-02T00:00:00"/>
    <x v="7"/>
    <x v="2"/>
    <n v="64400"/>
    <n v="4500"/>
    <n v="8"/>
    <s v="Chef de projet"/>
    <n v="59600"/>
    <x v="30"/>
    <n v="8.0536912751677847E-2"/>
  </r>
  <r>
    <s v="DavGi31413"/>
    <s v="DavidGilbreath31413"/>
    <s v="David"/>
    <s v="Gilbreath"/>
    <x v="0"/>
    <d v="1986-01-01T00:00:00"/>
    <x v="10"/>
    <x v="3"/>
    <n v="48000"/>
    <n v="1000"/>
    <n v="3"/>
    <s v="Consultant technique"/>
    <n v="43600"/>
    <x v="5"/>
    <n v="0.10091743119266056"/>
  </r>
  <r>
    <s v="DanGi33238"/>
    <s v="DanielGiles33238"/>
    <s v="Daniel"/>
    <s v="Giles"/>
    <x v="0"/>
    <d v="1990-12-31T00:00:00"/>
    <x v="2"/>
    <x v="3"/>
    <n v="43200"/>
    <n v="1000"/>
    <n v="0"/>
    <s v="Consultant technique junior"/>
    <s v="nouvel arrivant"/>
    <x v="18"/>
    <n v="0"/>
  </r>
  <r>
    <s v="RicGi30417"/>
    <s v="RichardGill30417"/>
    <s v="Richard"/>
    <s v="Gill"/>
    <x v="0"/>
    <d v="1983-04-11T00:00:00"/>
    <x v="0"/>
    <x v="3"/>
    <n v="58500"/>
    <n v="7000"/>
    <n v="10"/>
    <s v="Directeur technique"/>
    <n v="56800"/>
    <x v="16"/>
    <n v="2.9929577464788731E-2"/>
  </r>
  <r>
    <s v="RobGi22987"/>
    <s v="RobGill22987"/>
    <s v="Rob"/>
    <s v="Gill"/>
    <x v="0"/>
    <d v="1962-12-07T00:00:00"/>
    <x v="3"/>
    <x v="2"/>
    <n v="84600"/>
    <n v="5500"/>
    <n v="9"/>
    <s v="Associé filière fonctionnelle"/>
    <n v="76300"/>
    <x v="24"/>
    <n v="0.10878112712975098"/>
  </r>
  <r>
    <s v="JefGi33405"/>
    <s v="JeffreyGillespie33405"/>
    <s v="Jeffrey"/>
    <s v="Gillespie"/>
    <x v="0"/>
    <d v="1991-06-16T00:00:00"/>
    <x v="6"/>
    <x v="2"/>
    <n v="36800"/>
    <n v="500"/>
    <n v="0"/>
    <s v="Analyste "/>
    <s v="nouvel arrivant"/>
    <x v="18"/>
    <n v="0"/>
  </r>
  <r>
    <s v="RobGi28876"/>
    <s v="RobertGilley28876"/>
    <s v="Robert"/>
    <s v="Gilley"/>
    <x v="0"/>
    <d v="1979-01-21T00:00:00"/>
    <x v="1"/>
    <x v="3"/>
    <n v="57900"/>
    <n v="2500"/>
    <n v="12"/>
    <s v="Consultant technique sénior"/>
    <n v="53100"/>
    <x v="3"/>
    <n v="9.03954802259887E-2"/>
  </r>
  <r>
    <s v="BerGi28251"/>
    <s v="BerthaGipson28251"/>
    <s v="Bertha"/>
    <s v="Gipson"/>
    <x v="1"/>
    <d v="1977-05-06T00:00:00"/>
    <x v="7"/>
    <x v="0"/>
    <n v="65400"/>
    <n v="2500"/>
    <n v="14"/>
    <s v="Responsable de consultant"/>
    <n v="59500"/>
    <x v="22"/>
    <n v="9.9159663865546213E-2"/>
  </r>
  <r>
    <s v="LinGi25052"/>
    <s v="LindaGirardi25052"/>
    <s v="Linda"/>
    <s v="Girardi"/>
    <x v="1"/>
    <d v="1968-08-02T00:00:00"/>
    <x v="1"/>
    <x v="2"/>
    <n v="45100"/>
    <n v="3500"/>
    <n v="8"/>
    <s v="Consultant fonctionnel sénior"/>
    <n v="42700"/>
    <x v="2"/>
    <n v="5.6206088992974239E-2"/>
  </r>
  <r>
    <s v="MarGi30210"/>
    <s v="MarioGist30210"/>
    <s v="Mario"/>
    <s v="Gist"/>
    <x v="0"/>
    <d v="1982-09-16T00:00:00"/>
    <x v="0"/>
    <x v="2"/>
    <n v="68400"/>
    <n v="9500"/>
    <n v="11"/>
    <s v="Directeur de projet"/>
    <n v="63900"/>
    <x v="16"/>
    <n v="7.0422535211267609E-2"/>
  </r>
  <r>
    <s v="MarGl33162"/>
    <s v="MaryGlasco33162"/>
    <s v="Mary"/>
    <s v="Glasco"/>
    <x v="1"/>
    <d v="1990-10-16T00:00:00"/>
    <x v="4"/>
    <x v="1"/>
    <n v="34200"/>
    <n v="1500"/>
    <n v="1"/>
    <s v="Agent expérimenté"/>
    <n v="31500"/>
    <x v="18"/>
    <n v="8.5714285714285715E-2"/>
  </r>
  <r>
    <s v="MicGl24889"/>
    <s v="MichelleGlatt24889"/>
    <s v="Michelle"/>
    <s v="Glatt"/>
    <x v="1"/>
    <d v="1968-02-21T00:00:00"/>
    <x v="0"/>
    <x v="3"/>
    <n v="64200"/>
    <n v="1000"/>
    <n v="20"/>
    <s v="Directeur technique"/>
    <n v="58700"/>
    <x v="19"/>
    <n v="9.3696763202725727E-2"/>
  </r>
  <r>
    <s v="RicGl28879"/>
    <s v="RichardGleason28879"/>
    <s v="Richard"/>
    <s v="Gleason"/>
    <x v="0"/>
    <d v="1979-01-24T00:00:00"/>
    <x v="0"/>
    <x v="2"/>
    <n v="75400"/>
    <n v="4000"/>
    <n v="10"/>
    <s v="Directeur de projet"/>
    <n v="68600"/>
    <x v="3"/>
    <n v="9.9125364431486881E-2"/>
  </r>
  <r>
    <s v="KylGl33780"/>
    <s v="KyleGleaton33780"/>
    <s v="Kyle"/>
    <s v="Gleaton"/>
    <x v="0"/>
    <d v="1992-06-25T00:00:00"/>
    <x v="11"/>
    <x v="3"/>
    <n v="32200"/>
    <n v="0"/>
    <n v="0"/>
    <s v="Développeur novice"/>
    <s v="nouvel arrivant"/>
    <x v="11"/>
    <n v="0"/>
  </r>
  <r>
    <s v="DebGl28375"/>
    <s v="DebraGlen28375"/>
    <s v="Debra"/>
    <s v="Glen"/>
    <x v="1"/>
    <d v="1977-09-07T00:00:00"/>
    <x v="7"/>
    <x v="3"/>
    <n v="56000"/>
    <n v="3500"/>
    <n v="2"/>
    <s v="Expert technique"/>
    <n v="53300"/>
    <x v="26"/>
    <n v="5.0656660412757973E-2"/>
  </r>
  <r>
    <s v="JohGl29337"/>
    <s v="JohnGlover29337"/>
    <s v="John"/>
    <s v="Glover"/>
    <x v="0"/>
    <d v="1980-04-26T00:00:00"/>
    <x v="0"/>
    <x v="0"/>
    <n v="78100"/>
    <n v="6500"/>
    <n v="9"/>
    <s v="Directeur business"/>
    <n v="73700"/>
    <x v="17"/>
    <n v="5.9701492537313432E-2"/>
  </r>
  <r>
    <s v="RicGo32509"/>
    <s v="RickyGodwin32509"/>
    <s v="Ricky"/>
    <s v="Godwin"/>
    <x v="0"/>
    <d v="1989-01-01T00:00:00"/>
    <x v="4"/>
    <x v="0"/>
    <n v="48000"/>
    <n v="500"/>
    <n v="5"/>
    <s v="Consultant business junior"/>
    <n v="45700"/>
    <x v="8"/>
    <n v="5.0328227571115977E-2"/>
  </r>
  <r>
    <s v="VerGo33908"/>
    <s v="VerenaGoforth33908"/>
    <s v="Verena"/>
    <s v="Goforth"/>
    <x v="1"/>
    <d v="1992-10-31T00:00:00"/>
    <x v="6"/>
    <x v="0"/>
    <n v="38000"/>
    <n v="1000"/>
    <n v="1"/>
    <s v="Consultant business junior"/>
    <n v="33700"/>
    <x v="13"/>
    <n v="0.12759643916913946"/>
  </r>
  <r>
    <s v="RobGo25771"/>
    <s v="RobertGoheen25771"/>
    <s v="Robert"/>
    <s v="Goheen"/>
    <x v="0"/>
    <d v="1970-07-22T00:00:00"/>
    <x v="1"/>
    <x v="3"/>
    <n v="45300"/>
    <n v="1000"/>
    <n v="4"/>
    <s v="Consultant technique sénior"/>
    <n v="41200"/>
    <x v="9"/>
    <n v="9.9514563106796114E-2"/>
  </r>
  <r>
    <s v="JacGo28897"/>
    <s v="JackieGoins28897"/>
    <s v="Jackie"/>
    <s v="Goins"/>
    <x v="1"/>
    <d v="1979-02-11T00:00:00"/>
    <x v="0"/>
    <x v="2"/>
    <n v="62400"/>
    <n v="6000"/>
    <n v="9"/>
    <s v="Directeur de projet"/>
    <n v="60400"/>
    <x v="3"/>
    <n v="3.3112582781456956E-2"/>
  </r>
  <r>
    <s v="SheGo28605"/>
    <s v="SheliaGoins28605"/>
    <s v="Shelia"/>
    <s v="Goins"/>
    <x v="1"/>
    <d v="1978-04-25T00:00:00"/>
    <x v="1"/>
    <x v="2"/>
    <n v="61500"/>
    <n v="2500"/>
    <n v="9"/>
    <s v="Consultant fonctionnel sénior"/>
    <n v="58800"/>
    <x v="26"/>
    <n v="4.5918367346938778E-2"/>
  </r>
  <r>
    <s v="WilGo27864"/>
    <s v="WilliamGoldberg27864"/>
    <s v="William"/>
    <s v="Goldberg"/>
    <x v="0"/>
    <d v="1976-04-14T00:00:00"/>
    <x v="7"/>
    <x v="2"/>
    <n v="59300"/>
    <n v="3000"/>
    <n v="8"/>
    <s v="Chef de projet"/>
    <n v="54900"/>
    <x v="10"/>
    <n v="8.0145719489981782E-2"/>
  </r>
  <r>
    <s v="CaiGo33464"/>
    <s v="CaitlinGoldsmith33464"/>
    <s v="Caitlin"/>
    <s v="Goldsmith"/>
    <x v="1"/>
    <d v="1991-08-14T00:00:00"/>
    <x v="2"/>
    <x v="2"/>
    <n v="47600"/>
    <n v="2000"/>
    <n v="0"/>
    <s v="Consultant fonctionnel junior"/>
    <s v="nouvel arrivant"/>
    <x v="11"/>
    <n v="0"/>
  </r>
  <r>
    <s v="MarGo26995"/>
    <s v="MaryGoldstein26995"/>
    <s v="Mary"/>
    <s v="Goldstein"/>
    <x v="1"/>
    <d v="1973-11-27T00:00:00"/>
    <x v="0"/>
    <x v="0"/>
    <n v="104400"/>
    <n v="8000"/>
    <n v="12"/>
    <s v="Directeur business"/>
    <n v="97600"/>
    <x v="12"/>
    <n v="6.9672131147540978E-2"/>
  </r>
  <r>
    <s v="RicGo25691"/>
    <s v="RichardGomes25691"/>
    <s v="Richard"/>
    <s v="Gomes"/>
    <x v="0"/>
    <d v="1970-05-03T00:00:00"/>
    <x v="0"/>
    <x v="2"/>
    <n v="66500"/>
    <n v="4000"/>
    <n v="10"/>
    <s v="Directeur de projet"/>
    <n v="62400"/>
    <x v="9"/>
    <n v="6.5705128205128208E-2"/>
  </r>
  <r>
    <s v="WilGo31489"/>
    <s v="WilliamGomes31489"/>
    <s v="William"/>
    <s v="Gomes"/>
    <x v="0"/>
    <d v="1986-03-18T00:00:00"/>
    <x v="4"/>
    <x v="3"/>
    <n v="33600"/>
    <n v="500"/>
    <n v="0"/>
    <s v="Développeur confirmé"/>
    <s v="nouvel arrivant"/>
    <x v="5"/>
    <n v="0"/>
  </r>
  <r>
    <s v="WilGo33016"/>
    <s v="WilliamGomez33016"/>
    <s v="William"/>
    <s v="Gomez"/>
    <x v="0"/>
    <d v="1990-05-23T00:00:00"/>
    <x v="2"/>
    <x v="2"/>
    <n v="47300"/>
    <n v="1000"/>
    <n v="0"/>
    <s v="Consultant fonctionnel junior"/>
    <s v="nouvel arrivant"/>
    <x v="33"/>
    <n v="0"/>
  </r>
  <r>
    <s v="BraGo23987"/>
    <s v="BradleyGonzales23987"/>
    <s v="Bradley"/>
    <s v="Gonzales"/>
    <x v="0"/>
    <d v="1965-09-02T00:00:00"/>
    <x v="5"/>
    <x v="2"/>
    <n v="82400"/>
    <n v="12000"/>
    <n v="24"/>
    <s v="Responsable de Grands comptes"/>
    <n v="74200"/>
    <x v="30"/>
    <n v="0.11051212938005391"/>
  </r>
  <r>
    <s v="ChaGo32739"/>
    <s v="CharlieGonzales32739"/>
    <s v="Charlie"/>
    <s v="Gonzales"/>
    <x v="0"/>
    <d v="1989-08-19T00:00:00"/>
    <x v="2"/>
    <x v="2"/>
    <n v="43700"/>
    <n v="2000"/>
    <n v="4"/>
    <s v="Consultant fonctionnel junior"/>
    <n v="40100"/>
    <x v="33"/>
    <n v="8.9775561097256859E-2"/>
  </r>
  <r>
    <s v="LinGo25357"/>
    <s v="LindaGonzales25357"/>
    <s v="Linda"/>
    <s v="Gonzales"/>
    <x v="1"/>
    <d v="1969-06-03T00:00:00"/>
    <x v="5"/>
    <x v="1"/>
    <n v="75200"/>
    <n v="1000"/>
    <n v="10"/>
    <s v="Responsable d'un secteur"/>
    <n v="68900"/>
    <x v="2"/>
    <n v="9.1436865021770689E-2"/>
  </r>
  <r>
    <s v="PetGo32860"/>
    <s v="PeterGonzales32860"/>
    <s v="Peter"/>
    <s v="Gonzales"/>
    <x v="0"/>
    <d v="1989-12-18T00:00:00"/>
    <x v="4"/>
    <x v="0"/>
    <n v="47500"/>
    <n v="0"/>
    <n v="3"/>
    <s v="Consultant business junior"/>
    <n v="43100"/>
    <x v="33"/>
    <n v="0.10208816705336426"/>
  </r>
  <r>
    <s v="TimGo33185"/>
    <s v="TimGonzales33185"/>
    <s v="Tim"/>
    <s v="Gonzales"/>
    <x v="0"/>
    <d v="1990-11-08T00:00:00"/>
    <x v="8"/>
    <x v="0"/>
    <n v="41000"/>
    <n v="0"/>
    <n v="1"/>
    <s v="Consultant business junior"/>
    <n v="36800"/>
    <x v="18"/>
    <n v="0.11413043478260869"/>
  </r>
  <r>
    <s v="AmaGo29178"/>
    <s v="AmandaGonzalez29178"/>
    <s v="Amanda"/>
    <s v="Gonzalez"/>
    <x v="1"/>
    <d v="1979-11-19T00:00:00"/>
    <x v="5"/>
    <x v="3"/>
    <n v="76800"/>
    <n v="1500"/>
    <n v="4"/>
    <s v="Responsable technique Grands Comptes"/>
    <n v="73100"/>
    <x v="17"/>
    <n v="5.0615595075239397E-2"/>
  </r>
  <r>
    <s v="CarGo23415"/>
    <s v="CarolGonzalez23415"/>
    <s v="Carol"/>
    <s v="Gonzalez"/>
    <x v="1"/>
    <d v="1964-02-08T00:00:00"/>
    <x v="3"/>
    <x v="3"/>
    <n v="85200"/>
    <n v="10000"/>
    <n v="24"/>
    <s v="Associé filière technique"/>
    <n v="75400"/>
    <x v="7"/>
    <n v="0.129973474801061"/>
  </r>
  <r>
    <s v="DamGo31326"/>
    <s v="DamianGonzalez31326"/>
    <s v="Damian"/>
    <s v="Gonzalez"/>
    <x v="0"/>
    <d v="1985-10-06T00:00:00"/>
    <x v="2"/>
    <x v="0"/>
    <n v="77000"/>
    <n v="500"/>
    <n v="0"/>
    <s v="Consultant business"/>
    <n v="77000"/>
    <x v="5"/>
    <n v="0"/>
  </r>
  <r>
    <s v="DamGo27016"/>
    <s v="DamianGonzalez27016"/>
    <s v="Damian"/>
    <s v="Gonzalez"/>
    <x v="0"/>
    <d v="1973-12-18T00:00:00"/>
    <x v="3"/>
    <x v="2"/>
    <n v="83900"/>
    <n v="6000"/>
    <n v="3"/>
    <s v="Associé filière fonctionnelle"/>
    <s v="nouvel arrivant"/>
    <x v="12"/>
    <n v="0"/>
  </r>
  <r>
    <s v="DebGo24347"/>
    <s v="DeborahGonzalez24347"/>
    <s v="Deborah"/>
    <s v="Gonzalez"/>
    <x v="1"/>
    <d v="1966-08-28T00:00:00"/>
    <x v="7"/>
    <x v="2"/>
    <n v="59000"/>
    <n v="5000"/>
    <n v="24"/>
    <s v="Chef de projet"/>
    <n v="53600"/>
    <x v="34"/>
    <n v="0.10074626865671642"/>
  </r>
  <r>
    <s v="GeoGo31566"/>
    <s v="GeorgeGonzalez31566"/>
    <s v="George"/>
    <s v="Gonzalez"/>
    <x v="0"/>
    <d v="1986-06-03T00:00:00"/>
    <x v="2"/>
    <x v="3"/>
    <n v="36700"/>
    <n v="2000"/>
    <n v="0"/>
    <s v="Consultant technique junior"/>
    <s v="nouvel arrivant"/>
    <x v="5"/>
    <n v="0"/>
  </r>
  <r>
    <s v="VerGo28823"/>
    <s v="VernonGonzalez28823"/>
    <s v="Vernon"/>
    <s v="Gonzalez"/>
    <x v="0"/>
    <d v="1978-11-29T00:00:00"/>
    <x v="5"/>
    <x v="2"/>
    <n v="82600"/>
    <n v="8500"/>
    <n v="10"/>
    <s v="Responsable de Grands comptes"/>
    <n v="81000"/>
    <x v="3"/>
    <n v="1.9753086419753086E-2"/>
  </r>
  <r>
    <s v="VicGo23461"/>
    <s v="VictorGonzalez23461"/>
    <s v="Victor"/>
    <s v="Gonzalez"/>
    <x v="0"/>
    <d v="1964-03-25T00:00:00"/>
    <x v="3"/>
    <x v="1"/>
    <n v="154400"/>
    <n v="4000"/>
    <n v="4"/>
    <s v="Associé filière fonctions transverses"/>
    <n v="145700"/>
    <x v="7"/>
    <n v="5.9711736444749489E-2"/>
  </r>
  <r>
    <s v="AndGo26551"/>
    <s v="AndrewGoode26551"/>
    <s v="Andrew"/>
    <s v="Goode"/>
    <x v="0"/>
    <d v="1972-09-09T00:00:00"/>
    <x v="7"/>
    <x v="2"/>
    <n v="66300"/>
    <n v="4500"/>
    <n v="21"/>
    <s v="Chef de projet"/>
    <n v="63700"/>
    <x v="14"/>
    <n v="4.0816326530612242E-2"/>
  </r>
  <r>
    <s v="TonGo30059"/>
    <s v="TonyaGoode30059"/>
    <s v="Tonya"/>
    <s v="Goode"/>
    <x v="1"/>
    <d v="1982-04-18T00:00:00"/>
    <x v="5"/>
    <x v="2"/>
    <n v="78400"/>
    <n v="8500"/>
    <n v="10"/>
    <s v="Responsable de Grands comptes"/>
    <n v="73300"/>
    <x v="25"/>
    <n v="6.9577080491132329E-2"/>
  </r>
  <r>
    <s v="EvaGo29917"/>
    <s v="EvanGoodman29917"/>
    <s v="Evan"/>
    <s v="Goodman"/>
    <x v="0"/>
    <d v="1981-11-27T00:00:00"/>
    <x v="0"/>
    <x v="0"/>
    <n v="72400"/>
    <n v="5000"/>
    <n v="6"/>
    <s v="Directeur business"/>
    <n v="65600"/>
    <x v="25"/>
    <n v="0.10365853658536585"/>
  </r>
  <r>
    <s v="HowGo33459"/>
    <s v="HowardGoodman33459"/>
    <s v="Howard"/>
    <s v="Goodman"/>
    <x v="0"/>
    <d v="1991-08-09T00:00:00"/>
    <x v="2"/>
    <x v="2"/>
    <n v="50400"/>
    <n v="1500"/>
    <n v="0"/>
    <s v="Consultant fonctionnel junior"/>
    <s v="nouvel arrivant"/>
    <x v="11"/>
    <n v="0"/>
  </r>
  <r>
    <s v="JefGo29580"/>
    <s v="JeffGoodman29580"/>
    <s v="Jeff"/>
    <s v="Goodman"/>
    <x v="0"/>
    <d v="1980-12-25T00:00:00"/>
    <x v="1"/>
    <x v="1"/>
    <n v="41200"/>
    <n v="2500"/>
    <n v="0"/>
    <s v="Directeur des agents de maîtrise"/>
    <s v="nouvel arrivant"/>
    <x v="6"/>
    <n v="0"/>
  </r>
  <r>
    <s v="BerGo32569"/>
    <s v="BernardGoodrich32569"/>
    <s v="Bernard"/>
    <s v="Goodrich"/>
    <x v="0"/>
    <d v="1989-03-02T00:00:00"/>
    <x v="4"/>
    <x v="0"/>
    <n v="48300"/>
    <n v="500"/>
    <n v="2"/>
    <s v="Consultant business junior"/>
    <n v="46800"/>
    <x v="8"/>
    <n v="3.2051282051282048E-2"/>
  </r>
  <r>
    <s v="EdwGo33480"/>
    <s v="EdwardGoodwin33480"/>
    <s v="Edward"/>
    <s v="Goodwin"/>
    <x v="0"/>
    <d v="1991-08-30T00:00:00"/>
    <x v="6"/>
    <x v="3"/>
    <n v="32400"/>
    <n v="500"/>
    <n v="1"/>
    <s v="Développeur"/>
    <n v="29900"/>
    <x v="11"/>
    <n v="8.3612040133779264E-2"/>
  </r>
  <r>
    <s v="LorGo34139"/>
    <s v="LoriGoodwin34139"/>
    <s v="Lori"/>
    <s v="Goodwin"/>
    <x v="1"/>
    <d v="1993-06-19T00:00:00"/>
    <x v="11"/>
    <x v="3"/>
    <n v="31800"/>
    <n v="0"/>
    <n v="0"/>
    <s v="Développeur novice"/>
    <s v="nouvel arrivant"/>
    <x v="13"/>
    <n v="0"/>
  </r>
  <r>
    <s v="GreGo30107"/>
    <s v="GregGordon30107"/>
    <s v="Greg"/>
    <s v="Gordon"/>
    <x v="0"/>
    <d v="1982-06-05T00:00:00"/>
    <x v="0"/>
    <x v="3"/>
    <n v="63100"/>
    <n v="1000"/>
    <n v="1"/>
    <s v="Directeur technique"/>
    <n v="59000"/>
    <x v="25"/>
    <n v="6.9491525423728814E-2"/>
  </r>
  <r>
    <s v="ThoGo26915"/>
    <s v="ThomasGordon26915"/>
    <s v="Thomas"/>
    <s v="Gordon"/>
    <x v="0"/>
    <d v="1973-09-08T00:00:00"/>
    <x v="1"/>
    <x v="1"/>
    <n v="55100"/>
    <n v="3000"/>
    <n v="20"/>
    <s v="Directeur des agents de maîtrise"/>
    <n v="50600"/>
    <x v="12"/>
    <n v="8.8932806324110672E-2"/>
  </r>
  <r>
    <s v="AleGo27210"/>
    <s v="AlexGoree27210"/>
    <s v="Alex"/>
    <s v="Goree"/>
    <x v="0"/>
    <d v="1974-06-30T00:00:00"/>
    <x v="0"/>
    <x v="3"/>
    <n v="59900"/>
    <n v="5000"/>
    <n v="17"/>
    <s v="Directeur technique"/>
    <n v="56400"/>
    <x v="12"/>
    <n v="6.2056737588652482E-2"/>
  </r>
  <r>
    <s v="BarGo22072"/>
    <s v="BarbaraGorman22072"/>
    <s v="Barbara"/>
    <s v="Gorman"/>
    <x v="1"/>
    <d v="1960-06-05T00:00:00"/>
    <x v="3"/>
    <x v="0"/>
    <n v="101500"/>
    <n v="10500"/>
    <n v="1"/>
    <s v="Associé filière business"/>
    <n v="97900"/>
    <x v="35"/>
    <n v="3.6772216547497447E-2"/>
  </r>
  <r>
    <s v="IvaGo24112"/>
    <s v="IvanGosser24112"/>
    <s v="Ivan"/>
    <s v="Gosser"/>
    <x v="0"/>
    <d v="1966-01-05T00:00:00"/>
    <x v="5"/>
    <x v="3"/>
    <n v="62700"/>
    <n v="4000"/>
    <n v="0"/>
    <s v="Responsable technique Grands Comptes"/>
    <s v="nouvel arrivant"/>
    <x v="30"/>
    <n v="0"/>
  </r>
  <r>
    <s v="MirGr34048"/>
    <s v="MiriamGrady34048"/>
    <s v="Miriam"/>
    <s v="Grady"/>
    <x v="1"/>
    <d v="1993-03-20T00:00:00"/>
    <x v="11"/>
    <x v="3"/>
    <n v="30800"/>
    <n v="0"/>
    <n v="0"/>
    <s v="Développeur novice"/>
    <s v="nouvel arrivant"/>
    <x v="13"/>
    <n v="0"/>
  </r>
  <r>
    <s v="DeiGr32157"/>
    <s v="DeirdreGraham32157"/>
    <s v="Deirdre"/>
    <s v="Graham"/>
    <x v="1"/>
    <d v="1988-01-15T00:00:00"/>
    <x v="4"/>
    <x v="0"/>
    <n v="50800"/>
    <n v="1000"/>
    <n v="2"/>
    <s v="Consultant business junior"/>
    <n v="47700"/>
    <x v="28"/>
    <n v="6.4989517819706494E-2"/>
  </r>
  <r>
    <s v="EriGr25261"/>
    <s v="EricGraham25261"/>
    <s v="Eric"/>
    <s v="Graham"/>
    <x v="0"/>
    <d v="1969-02-27T00:00:00"/>
    <x v="0"/>
    <x v="0"/>
    <n v="75400"/>
    <n v="1000"/>
    <n v="22"/>
    <s v="Directeur business"/>
    <n v="71800"/>
    <x v="2"/>
    <n v="5.0139275766016712E-2"/>
  </r>
  <r>
    <s v="JuaGr25680"/>
    <s v="JuanGraham25680"/>
    <s v="Juan"/>
    <s v="Graham"/>
    <x v="0"/>
    <d v="1970-04-22T00:00:00"/>
    <x v="1"/>
    <x v="2"/>
    <n v="47600"/>
    <n v="2500"/>
    <n v="18"/>
    <s v="Consultant fonctionnel sénior"/>
    <n v="44600"/>
    <x v="9"/>
    <n v="6.726457399103139E-2"/>
  </r>
  <r>
    <s v="LawGr26816"/>
    <s v="LawrenceGraham26816"/>
    <s v="Lawrence"/>
    <s v="Graham"/>
    <x v="0"/>
    <d v="1973-06-01T00:00:00"/>
    <x v="5"/>
    <x v="3"/>
    <n v="74400"/>
    <n v="8500"/>
    <n v="6"/>
    <s v="Responsable technique Grands Comptes"/>
    <n v="65800"/>
    <x v="14"/>
    <n v="0.13069908814589665"/>
  </r>
  <r>
    <s v="VioGr24058"/>
    <s v="ViolaGraham24058"/>
    <s v="Viola"/>
    <s v="Graham"/>
    <x v="1"/>
    <d v="1965-11-12T00:00:00"/>
    <x v="5"/>
    <x v="2"/>
    <n v="76600"/>
    <n v="2000"/>
    <n v="19"/>
    <s v="Responsable de Grands comptes"/>
    <n v="70300"/>
    <x v="30"/>
    <n v="8.9615931721194877E-2"/>
  </r>
  <r>
    <s v="WilGr31969"/>
    <s v="WillieGraham31969"/>
    <s v="Willie"/>
    <s v="Graham"/>
    <x v="0"/>
    <d v="1987-07-11T00:00:00"/>
    <x v="2"/>
    <x v="3"/>
    <n v="40300"/>
    <n v="500"/>
    <n v="3"/>
    <s v="Consultant technique junior"/>
    <n v="37900"/>
    <x v="21"/>
    <n v="6.3324538258575203E-2"/>
  </r>
  <r>
    <s v="WilGr25492"/>
    <s v="WilliamGranata25492"/>
    <s v="William"/>
    <s v="Granata"/>
    <x v="0"/>
    <d v="1969-10-16T00:00:00"/>
    <x v="7"/>
    <x v="0"/>
    <n v="62100"/>
    <n v="6000"/>
    <n v="16"/>
    <s v="Responsable de consultant"/>
    <n v="57500"/>
    <x v="9"/>
    <n v="0.08"/>
  </r>
  <r>
    <s v="AngGr30678"/>
    <s v="AngelaGranderson30678"/>
    <s v="Angela"/>
    <s v="Granderson"/>
    <x v="1"/>
    <d v="1983-12-28T00:00:00"/>
    <x v="1"/>
    <x v="3"/>
    <n v="50600"/>
    <n v="4000"/>
    <n v="10"/>
    <s v="Consultant technique sénior"/>
    <n v="46900"/>
    <x v="0"/>
    <n v="7.8891257995735611E-2"/>
  </r>
  <r>
    <s v="NelGr23609"/>
    <s v="NellieGranger23609"/>
    <s v="Nellie"/>
    <s v="Granger"/>
    <x v="1"/>
    <d v="1964-08-20T00:00:00"/>
    <x v="5"/>
    <x v="0"/>
    <n v="114300"/>
    <n v="7000"/>
    <n v="16"/>
    <s v="Responsable secteur business"/>
    <n v="104900"/>
    <x v="32"/>
    <n v="8.9609151572926593E-2"/>
  </r>
  <r>
    <s v="AmyGr27214"/>
    <s v="AmyGrant27214"/>
    <s v="Amy"/>
    <s v="Grant"/>
    <x v="1"/>
    <d v="1974-07-04T00:00:00"/>
    <x v="1"/>
    <x v="3"/>
    <n v="44400"/>
    <n v="2500"/>
    <n v="8"/>
    <s v="Consultant technique sénior"/>
    <n v="41600"/>
    <x v="12"/>
    <n v="6.7307692307692304E-2"/>
  </r>
  <r>
    <s v="VinGr23034"/>
    <s v="VincentGranville23034"/>
    <s v="Vincent"/>
    <s v="Granville"/>
    <x v="0"/>
    <d v="1963-01-23T00:00:00"/>
    <x v="0"/>
    <x v="3"/>
    <n v="52300"/>
    <n v="7000"/>
    <n v="15"/>
    <s v="Directeur technique"/>
    <n v="48000"/>
    <x v="24"/>
    <n v="8.9583333333333334E-2"/>
  </r>
  <r>
    <s v="ThoGr31096"/>
    <s v="ThomasGrasser31096"/>
    <s v="Thomas"/>
    <s v="Grasser"/>
    <x v="0"/>
    <d v="1985-02-18T00:00:00"/>
    <x v="0"/>
    <x v="2"/>
    <n v="80200"/>
    <n v="6000"/>
    <n v="9"/>
    <s v="Directeur de projet"/>
    <n v="72300"/>
    <x v="27"/>
    <n v="0.10926694329183956"/>
  </r>
  <r>
    <s v="EvaGr33403"/>
    <s v="EvangelinaGraves33403"/>
    <s v="Evangelina"/>
    <s v="Graves"/>
    <x v="1"/>
    <d v="1991-06-14T00:00:00"/>
    <x v="11"/>
    <x v="3"/>
    <n v="29600"/>
    <n v="0"/>
    <n v="1"/>
    <s v="Développeur novice"/>
    <n v="28100"/>
    <x v="18"/>
    <n v="5.3380782918149468E-2"/>
  </r>
  <r>
    <s v="PauGr29337"/>
    <s v="PaulaGraves29337"/>
    <s v="Paula"/>
    <s v="Graves"/>
    <x v="1"/>
    <d v="1980-04-26T00:00:00"/>
    <x v="0"/>
    <x v="1"/>
    <n v="80800"/>
    <n v="2500"/>
    <n v="8"/>
    <s v="Directeur d'agence"/>
    <n v="76200"/>
    <x v="17"/>
    <n v="6.0367454068241469E-2"/>
  </r>
  <r>
    <s v="RobGr27382"/>
    <s v="RobertGravitt27382"/>
    <s v="Robert"/>
    <s v="Gravitt"/>
    <x v="0"/>
    <d v="1974-12-19T00:00:00"/>
    <x v="1"/>
    <x v="1"/>
    <n v="36400"/>
    <n v="3500"/>
    <n v="6"/>
    <s v="Directeur des agents de maîtrise"/>
    <n v="35100"/>
    <x v="4"/>
    <n v="3.7037037037037035E-2"/>
  </r>
  <r>
    <s v="EleGr30823"/>
    <s v="ElenaGray30823"/>
    <s v="Elena"/>
    <s v="Gray"/>
    <x v="1"/>
    <d v="1984-05-21T00:00:00"/>
    <x v="5"/>
    <x v="1"/>
    <n v="87300"/>
    <n v="6000"/>
    <n v="5"/>
    <s v="Responsable d'un secteur"/>
    <n v="82400"/>
    <x v="0"/>
    <n v="5.946601941747573E-2"/>
  </r>
  <r>
    <s v="HarGr23711"/>
    <s v="HarryGray23711"/>
    <s v="Harry"/>
    <s v="Gray"/>
    <x v="0"/>
    <d v="1964-11-30T00:00:00"/>
    <x v="5"/>
    <x v="3"/>
    <n v="69000"/>
    <n v="7500"/>
    <n v="27"/>
    <s v="Responsable technique Grands Comptes"/>
    <n v="67500"/>
    <x v="32"/>
    <n v="2.2222222222222223E-2"/>
  </r>
  <r>
    <s v="LawGr33229"/>
    <s v="LawrenceGray33229"/>
    <s v="Lawrence"/>
    <s v="Gray"/>
    <x v="0"/>
    <d v="1990-12-22T00:00:00"/>
    <x v="2"/>
    <x v="0"/>
    <n v="45700"/>
    <n v="1000"/>
    <n v="1"/>
    <s v="Consultant business"/>
    <n v="41300"/>
    <x v="18"/>
    <n v="0.10653753026634383"/>
  </r>
  <r>
    <s v="LeoGr27014"/>
    <s v="LeoGray27014"/>
    <s v="Leo"/>
    <s v="Gray"/>
    <x v="0"/>
    <d v="1973-12-16T00:00:00"/>
    <x v="0"/>
    <x v="2"/>
    <n v="60800"/>
    <n v="4000"/>
    <n v="19"/>
    <s v="Directeur de projet"/>
    <n v="58000"/>
    <x v="12"/>
    <n v="4.8275862068965517E-2"/>
  </r>
  <r>
    <s v="RooGr25235"/>
    <s v="RooseveltGray25235"/>
    <s v="Roosevelt"/>
    <s v="Gray"/>
    <x v="0"/>
    <d v="1969-02-01T00:00:00"/>
    <x v="5"/>
    <x v="2"/>
    <n v="76700"/>
    <n v="500"/>
    <n v="14"/>
    <s v="Responsable de Grands comptes"/>
    <n v="73000"/>
    <x v="2"/>
    <n v="5.0684931506849315E-2"/>
  </r>
  <r>
    <s v="TifGr31596"/>
    <s v="TiffanyGray31596"/>
    <s v="Tiffany"/>
    <s v="Gray"/>
    <x v="1"/>
    <d v="1986-07-03T00:00:00"/>
    <x v="2"/>
    <x v="1"/>
    <n v="32600"/>
    <n v="500"/>
    <n v="1"/>
    <s v="Assistant agent de maîtrise"/>
    <n v="29500"/>
    <x v="5"/>
    <n v="0.10508474576271186"/>
  </r>
  <r>
    <s v="AarGr27811"/>
    <s v="AaronGreen27811"/>
    <s v="Aaron"/>
    <s v="Green"/>
    <x v="0"/>
    <d v="1976-02-21T00:00:00"/>
    <x v="7"/>
    <x v="3"/>
    <n v="56100"/>
    <n v="2500"/>
    <n v="4"/>
    <s v="Expert technique"/>
    <n v="53900"/>
    <x v="10"/>
    <n v="4.0816326530612242E-2"/>
  </r>
  <r>
    <s v="CaiGr24070"/>
    <s v="CaitlinGreen24070"/>
    <s v="Caitlin"/>
    <s v="Green"/>
    <x v="1"/>
    <d v="1965-11-24T00:00:00"/>
    <x v="3"/>
    <x v="3"/>
    <n v="89900"/>
    <n v="10500"/>
    <n v="5"/>
    <s v="Associé filière technique"/>
    <n v="82400"/>
    <x v="30"/>
    <n v="9.1019417475728157E-2"/>
  </r>
  <r>
    <s v="ChaGr24137"/>
    <s v="CharlesGreen24137"/>
    <s v="Charles"/>
    <s v="Green"/>
    <x v="0"/>
    <d v="1966-01-30T00:00:00"/>
    <x v="5"/>
    <x v="2"/>
    <n v="78700"/>
    <n v="3500"/>
    <n v="0"/>
    <s v="Responsable de Grands comptes"/>
    <s v="nouvel arrivant"/>
    <x v="30"/>
    <n v="0"/>
  </r>
  <r>
    <s v="GreGr24924"/>
    <s v="GregoryGreen24924"/>
    <s v="Gregory"/>
    <s v="Green"/>
    <x v="0"/>
    <d v="1968-03-27T00:00:00"/>
    <x v="5"/>
    <x v="2"/>
    <n v="92200"/>
    <n v="6500"/>
    <n v="13"/>
    <s v="Responsable de Grands comptes"/>
    <n v="87800"/>
    <x v="19"/>
    <n v="5.011389521640091E-2"/>
  </r>
  <r>
    <s v="LeoGr28381"/>
    <s v="LeoneGreen28381"/>
    <s v="Leone"/>
    <s v="Green"/>
    <x v="1"/>
    <d v="1977-09-13T00:00:00"/>
    <x v="5"/>
    <x v="2"/>
    <n v="93300"/>
    <n v="8500"/>
    <n v="9"/>
    <s v="Responsable de Grands comptes"/>
    <n v="87700"/>
    <x v="26"/>
    <n v="6.385404789053592E-2"/>
  </r>
  <r>
    <s v="RyaGr33475"/>
    <s v="RyanGreen33475"/>
    <s v="Ryan"/>
    <s v="Green"/>
    <x v="0"/>
    <d v="1991-08-25T00:00:00"/>
    <x v="2"/>
    <x v="0"/>
    <n v="52900"/>
    <n v="1000"/>
    <n v="0"/>
    <s v="Consultant business"/>
    <s v="nouvel arrivant"/>
    <x v="11"/>
    <n v="0"/>
  </r>
  <r>
    <s v="FerGr25101"/>
    <s v="FerdinandGreenberg25101"/>
    <s v="Ferdinand"/>
    <s v="Greenberg"/>
    <x v="0"/>
    <d v="1968-09-20T00:00:00"/>
    <x v="5"/>
    <x v="2"/>
    <n v="76600"/>
    <n v="1500"/>
    <n v="6"/>
    <s v="Responsable de Grands comptes"/>
    <n v="74300"/>
    <x v="2"/>
    <n v="3.095558546433378E-2"/>
  </r>
  <r>
    <s v="DavGr28919"/>
    <s v="DavidGreene28919"/>
    <s v="David"/>
    <s v="Greene"/>
    <x v="0"/>
    <d v="1979-03-05T00:00:00"/>
    <x v="7"/>
    <x v="2"/>
    <n v="70300"/>
    <n v="4500"/>
    <n v="13"/>
    <s v="Chef de projet"/>
    <n v="65100"/>
    <x v="3"/>
    <n v="7.9877112135176648E-2"/>
  </r>
  <r>
    <s v="StaGr28569"/>
    <s v="StanleyGreene28569"/>
    <s v="Stanley"/>
    <s v="Greene"/>
    <x v="0"/>
    <d v="1978-03-20T00:00:00"/>
    <x v="0"/>
    <x v="3"/>
    <n v="57800"/>
    <n v="7000"/>
    <n v="15"/>
    <s v="Directeur technique"/>
    <n v="56800"/>
    <x v="26"/>
    <n v="1.7605633802816902E-2"/>
  </r>
  <r>
    <s v="RayGr25590"/>
    <s v="RaymondGreenstein25590"/>
    <s v="Raymond"/>
    <s v="Greenstein"/>
    <x v="0"/>
    <d v="1970-01-22T00:00:00"/>
    <x v="1"/>
    <x v="2"/>
    <n v="58100"/>
    <n v="3500"/>
    <n v="6"/>
    <s v="Consultant fonctionnel sénior"/>
    <n v="54400"/>
    <x v="9"/>
    <n v="6.8014705882352935E-2"/>
  </r>
  <r>
    <s v="EddGr32776"/>
    <s v="EddieGreer32776"/>
    <s v="Eddie"/>
    <s v="Greer"/>
    <x v="0"/>
    <d v="1989-09-25T00:00:00"/>
    <x v="4"/>
    <x v="0"/>
    <n v="40200"/>
    <n v="500"/>
    <n v="4"/>
    <s v="Consultant business junior"/>
    <n v="37500"/>
    <x v="33"/>
    <n v="7.1999999999999995E-2"/>
  </r>
  <r>
    <s v="WilGr34132"/>
    <s v="WilliamGregg34132"/>
    <s v="William"/>
    <s v="Gregg"/>
    <x v="0"/>
    <d v="1993-06-12T00:00:00"/>
    <x v="6"/>
    <x v="2"/>
    <n v="40300"/>
    <n v="500"/>
    <n v="0"/>
    <s v="Analyste "/>
    <s v="nouvel arrivant"/>
    <x v="13"/>
    <n v="0"/>
  </r>
  <r>
    <s v="DarGr24289"/>
    <s v="DarlaGregory24289"/>
    <s v="Darla"/>
    <s v="Gregory"/>
    <x v="1"/>
    <d v="1966-07-01T00:00:00"/>
    <x v="0"/>
    <x v="1"/>
    <n v="57400"/>
    <n v="7000"/>
    <n v="8"/>
    <s v="Directeur d'agence"/>
    <n v="52500"/>
    <x v="30"/>
    <n v="9.3333333333333338E-2"/>
  </r>
  <r>
    <s v="DouGr24978"/>
    <s v="DouglasGriffen24978"/>
    <s v="Douglas"/>
    <s v="Griffen"/>
    <x v="0"/>
    <d v="1968-05-20T00:00:00"/>
    <x v="7"/>
    <x v="0"/>
    <n v="76600"/>
    <n v="2000"/>
    <n v="18"/>
    <s v="Responsable de consultant"/>
    <n v="72100"/>
    <x v="19"/>
    <n v="6.2413314840499307E-2"/>
  </r>
  <r>
    <s v="EdGr32218"/>
    <s v="EdGriffin32218"/>
    <s v="Ed"/>
    <s v="Griffin"/>
    <x v="0"/>
    <d v="1988-03-16T00:00:00"/>
    <x v="4"/>
    <x v="2"/>
    <n v="35800"/>
    <n v="1000"/>
    <n v="3"/>
    <s v="Analyste confirmé"/>
    <n v="32500"/>
    <x v="28"/>
    <n v="0.10153846153846154"/>
  </r>
  <r>
    <s v="LoiGr26123"/>
    <s v="LoisGriffin26123"/>
    <s v="Lois"/>
    <s v="Griffin"/>
    <x v="1"/>
    <d v="1971-07-09T00:00:00"/>
    <x v="1"/>
    <x v="2"/>
    <n v="64700"/>
    <n v="3500"/>
    <n v="22"/>
    <s v="Consultant fonctionnel sénior"/>
    <n v="61600"/>
    <x v="1"/>
    <n v="5.0324675324675328E-2"/>
  </r>
  <r>
    <s v="DavGr32021"/>
    <s v="DavidGriffis32021"/>
    <s v="David"/>
    <s v="Griffis"/>
    <x v="0"/>
    <d v="1987-09-01T00:00:00"/>
    <x v="2"/>
    <x v="0"/>
    <n v="55800"/>
    <n v="1000"/>
    <n v="3"/>
    <s v="Consultant business"/>
    <n v="51700"/>
    <x v="28"/>
    <n v="7.9303675048355893E-2"/>
  </r>
  <r>
    <s v="RicGr26099"/>
    <s v="RickyGriffith26099"/>
    <s v="Ricky"/>
    <s v="Griffith"/>
    <x v="0"/>
    <d v="1971-06-15T00:00:00"/>
    <x v="1"/>
    <x v="2"/>
    <n v="51300"/>
    <n v="0"/>
    <n v="2"/>
    <s v="Consultant fonctionnel sénior"/>
    <n v="49800"/>
    <x v="1"/>
    <n v="3.0120481927710843E-2"/>
  </r>
  <r>
    <s v="KatGr31927"/>
    <s v="KathleenGriner31927"/>
    <s v="Kathleen"/>
    <s v="Griner"/>
    <x v="1"/>
    <d v="1987-05-30T00:00:00"/>
    <x v="2"/>
    <x v="3"/>
    <n v="39800"/>
    <n v="0"/>
    <n v="2"/>
    <s v="Consultant technique junior"/>
    <n v="35000"/>
    <x v="21"/>
    <n v="0.13714285714285715"/>
  </r>
  <r>
    <s v="JohGr34046"/>
    <s v="JohnGrisham34046"/>
    <s v="John"/>
    <s v="Grisham"/>
    <x v="0"/>
    <d v="1993-03-18T00:00:00"/>
    <x v="8"/>
    <x v="3"/>
    <n v="33100"/>
    <n v="0"/>
    <n v="0"/>
    <s v="Développeur junior"/>
    <s v="nouvel arrivant"/>
    <x v="13"/>
    <n v="0"/>
  </r>
  <r>
    <s v="ScoGr28299"/>
    <s v="ScottGrosz28299"/>
    <s v="Scott"/>
    <s v="Grosz"/>
    <x v="0"/>
    <d v="1977-06-23T00:00:00"/>
    <x v="7"/>
    <x v="2"/>
    <n v="50200"/>
    <n v="2000"/>
    <n v="3"/>
    <s v="Chef de projet"/>
    <n v="47700"/>
    <x v="22"/>
    <n v="5.2410901467505239E-2"/>
  </r>
  <r>
    <s v="SamGu27672"/>
    <s v="SamuelGuercio27672"/>
    <s v="Samuel"/>
    <s v="Guercio"/>
    <x v="0"/>
    <d v="1975-10-05T00:00:00"/>
    <x v="7"/>
    <x v="0"/>
    <n v="81700"/>
    <n v="6000"/>
    <n v="10"/>
    <s v="Responsable de consultant"/>
    <n v="75600"/>
    <x v="10"/>
    <n v="8.0687830687830683E-2"/>
  </r>
  <r>
    <s v="JarGu26317"/>
    <s v="JarredGuerrero26317"/>
    <s v="Jarred"/>
    <s v="Guerrero"/>
    <x v="0"/>
    <d v="1972-01-19T00:00:00"/>
    <x v="1"/>
    <x v="3"/>
    <n v="40100"/>
    <n v="2000"/>
    <n v="4"/>
    <s v="Consultant technique sénior"/>
    <n v="38700"/>
    <x v="31"/>
    <n v="3.6175710594315243E-2"/>
  </r>
  <r>
    <s v="RyaGu28746"/>
    <s v="RyanGuerrero28746"/>
    <s v="Ryan"/>
    <s v="Guerrero"/>
    <x v="0"/>
    <d v="1978-09-13T00:00:00"/>
    <x v="7"/>
    <x v="3"/>
    <n v="49200"/>
    <n v="0"/>
    <n v="8"/>
    <s v="Expert technique"/>
    <n v="45800"/>
    <x v="3"/>
    <n v="7.4235807860262015E-2"/>
  </r>
  <r>
    <s v="KelGu32251"/>
    <s v="KellieGuidry32251"/>
    <s v="Kellie"/>
    <s v="Guidry"/>
    <x v="1"/>
    <d v="1988-04-18T00:00:00"/>
    <x v="10"/>
    <x v="1"/>
    <n v="38100"/>
    <n v="1500"/>
    <n v="4"/>
    <s v="Agent de maîtrise"/>
    <n v="35600"/>
    <x v="28"/>
    <n v="7.02247191011236E-2"/>
  </r>
  <r>
    <s v="DawGu29941"/>
    <s v="DawnGuillory29941"/>
    <s v="Dawn"/>
    <s v="Guillory"/>
    <x v="1"/>
    <d v="1981-12-21T00:00:00"/>
    <x v="1"/>
    <x v="3"/>
    <n v="50100"/>
    <n v="500"/>
    <n v="0"/>
    <s v="Consultant technique sénior"/>
    <s v="nouvel arrivant"/>
    <x v="25"/>
    <n v="0"/>
  </r>
  <r>
    <s v="BraGu28875"/>
    <s v="BradleyGulley28875"/>
    <s v="Bradley"/>
    <s v="Gulley"/>
    <x v="0"/>
    <d v="1979-01-20T00:00:00"/>
    <x v="5"/>
    <x v="0"/>
    <n v="102600"/>
    <n v="1500"/>
    <n v="0"/>
    <s v="Responsable secteur business"/>
    <s v="nouvel arrivant"/>
    <x v="3"/>
    <n v="0"/>
  </r>
  <r>
    <s v="NatGu23865"/>
    <s v="NathanGurney23865"/>
    <s v="Nathan"/>
    <s v="Gurney"/>
    <x v="0"/>
    <d v="1965-05-03T00:00:00"/>
    <x v="0"/>
    <x v="3"/>
    <n v="63700"/>
    <n v="5000"/>
    <n v="0"/>
    <s v="Directeur technique"/>
    <s v="nouvel arrivant"/>
    <x v="32"/>
    <n v="0"/>
  </r>
  <r>
    <s v="JenGu29405"/>
    <s v="JennieGuthrie29405"/>
    <s v="Jennie"/>
    <s v="Guthrie"/>
    <x v="1"/>
    <d v="1980-07-03T00:00:00"/>
    <x v="0"/>
    <x v="1"/>
    <n v="76900"/>
    <n v="5500"/>
    <n v="6"/>
    <s v="Directeur d'agence"/>
    <n v="71200"/>
    <x v="17"/>
    <n v="8.00561797752809E-2"/>
  </r>
  <r>
    <s v="AnnGu31518"/>
    <s v="AnnGutierrez31518"/>
    <s v="Ann"/>
    <s v="Gutierrez"/>
    <x v="1"/>
    <d v="1986-04-16T00:00:00"/>
    <x v="4"/>
    <x v="3"/>
    <n v="34000"/>
    <n v="1000"/>
    <n v="3"/>
    <s v="Développeur confirmé"/>
    <n v="31800"/>
    <x v="5"/>
    <n v="6.9182389937106917E-2"/>
  </r>
  <r>
    <s v="BonGu26096"/>
    <s v="BonnieGutierrez26096"/>
    <s v="Bonnie"/>
    <s v="Gutierrez"/>
    <x v="1"/>
    <d v="1971-06-12T00:00:00"/>
    <x v="0"/>
    <x v="2"/>
    <n v="80100"/>
    <n v="5500"/>
    <n v="8"/>
    <s v="Directeur de projet"/>
    <n v="73500"/>
    <x v="1"/>
    <n v="8.9795918367346933E-2"/>
  </r>
  <r>
    <s v="DonGu32273"/>
    <s v="DonnaGutierrez32273"/>
    <s v="Donna"/>
    <s v="Gutierrez"/>
    <x v="1"/>
    <d v="1988-05-10T00:00:00"/>
    <x v="2"/>
    <x v="1"/>
    <n v="32600"/>
    <n v="500"/>
    <n v="2"/>
    <s v="Assistant agent de maîtrise"/>
    <n v="29600"/>
    <x v="28"/>
    <n v="0.10135135135135136"/>
  </r>
  <r>
    <s v="SteGu28638"/>
    <s v="StevenGutierrez28638"/>
    <s v="Steven"/>
    <s v="Gutierrez"/>
    <x v="0"/>
    <d v="1978-05-28T00:00:00"/>
    <x v="5"/>
    <x v="0"/>
    <n v="92300"/>
    <n v="3500"/>
    <n v="1"/>
    <s v="Responsable secteur business"/>
    <n v="84700"/>
    <x v="26"/>
    <n v="8.9728453364816996E-2"/>
  </r>
  <r>
    <s v="AbeGu33795"/>
    <s v="AbelGuzman33795"/>
    <s v="Abel"/>
    <s v="Guzman"/>
    <x v="0"/>
    <d v="1992-07-10T00:00:00"/>
    <x v="8"/>
    <x v="3"/>
    <n v="32200"/>
    <n v="500"/>
    <n v="1"/>
    <s v="Développeur junior"/>
    <n v="30800"/>
    <x v="11"/>
    <n v="4.5454545454545456E-2"/>
  </r>
  <r>
    <s v="JamGu31118"/>
    <s v="JamesGuzman31118"/>
    <s v="James"/>
    <s v="Guzman"/>
    <x v="0"/>
    <d v="1985-03-12T00:00:00"/>
    <x v="7"/>
    <x v="2"/>
    <n v="58100"/>
    <n v="5000"/>
    <n v="1"/>
    <s v="Chef de projet"/>
    <n v="54000"/>
    <x v="27"/>
    <n v="7.5925925925925924E-2"/>
  </r>
  <r>
    <s v="AmyHa30222"/>
    <s v="AmyHacker30222"/>
    <s v="Amy"/>
    <s v="Hacker"/>
    <x v="1"/>
    <d v="1982-09-28T00:00:00"/>
    <x v="0"/>
    <x v="0"/>
    <n v="81600"/>
    <n v="4500"/>
    <n v="11"/>
    <s v="Directeur business"/>
    <n v="72200"/>
    <x v="16"/>
    <n v="0.13019390581717452"/>
  </r>
  <r>
    <s v="MicHa33360"/>
    <s v="MichaelHacker33360"/>
    <s v="Michael"/>
    <s v="Hacker"/>
    <x v="0"/>
    <d v="1991-05-02T00:00:00"/>
    <x v="2"/>
    <x v="1"/>
    <n v="36400"/>
    <n v="1500"/>
    <n v="1"/>
    <s v="Assistant agent de maîtrise"/>
    <n v="32700"/>
    <x v="18"/>
    <n v="0.11314984709480122"/>
  </r>
  <r>
    <s v="HenHa29275"/>
    <s v="HenryHackney29275"/>
    <s v="Henry"/>
    <s v="Hackney"/>
    <x v="0"/>
    <d v="1980-02-24T00:00:00"/>
    <x v="7"/>
    <x v="2"/>
    <n v="57600"/>
    <n v="3000"/>
    <n v="4"/>
    <s v="Chef de projet"/>
    <n v="54000"/>
    <x v="17"/>
    <n v="6.6666666666666666E-2"/>
  </r>
  <r>
    <s v="GerHa31354"/>
    <s v="GeraldineHaddock31354"/>
    <s v="Geraldine"/>
    <s v="Haddock"/>
    <x v="1"/>
    <d v="1985-11-03T00:00:00"/>
    <x v="10"/>
    <x v="3"/>
    <n v="44800"/>
    <n v="3000"/>
    <n v="2"/>
    <s v="Consultant technique"/>
    <n v="44200"/>
    <x v="5"/>
    <n v="1.3574660633484163E-2"/>
  </r>
  <r>
    <s v="JefHa26075"/>
    <s v="JeffreyHaffey26075"/>
    <s v="Jeffrey"/>
    <s v="Haffey"/>
    <x v="0"/>
    <d v="1971-05-22T00:00:00"/>
    <x v="3"/>
    <x v="2"/>
    <n v="89300"/>
    <n v="11000"/>
    <n v="6"/>
    <s v="Associé filière fonctionnelle"/>
    <n v="85900"/>
    <x v="1"/>
    <n v="3.9580908032596042E-2"/>
  </r>
  <r>
    <s v="EliHa30468"/>
    <s v="ElizabethHafford30468"/>
    <s v="Elizabeth"/>
    <s v="Hafford"/>
    <x v="1"/>
    <d v="1983-06-01T00:00:00"/>
    <x v="0"/>
    <x v="3"/>
    <n v="57500"/>
    <n v="6000"/>
    <n v="10"/>
    <s v="Directeur technique"/>
    <n v="53200"/>
    <x v="16"/>
    <n v="8.0827067669172928E-2"/>
  </r>
  <r>
    <s v="KatHa27852"/>
    <s v="KathleenHafford27852"/>
    <s v="Kathleen"/>
    <s v="Hafford"/>
    <x v="1"/>
    <d v="1976-04-02T00:00:00"/>
    <x v="0"/>
    <x v="3"/>
    <n v="56600"/>
    <n v="3500"/>
    <n v="0"/>
    <s v="Directeur technique"/>
    <s v="nouvel arrivant"/>
    <x v="10"/>
    <n v="0"/>
  </r>
  <r>
    <s v="MatHa33985"/>
    <s v="MatthewHafford33985"/>
    <s v="Matthew"/>
    <s v="Hafford"/>
    <x v="0"/>
    <d v="1993-01-16T00:00:00"/>
    <x v="11"/>
    <x v="0"/>
    <n v="32800"/>
    <n v="0"/>
    <n v="1"/>
    <s v="Apprenti business"/>
    <n v="30800"/>
    <x v="13"/>
    <n v="6.4935064935064929E-2"/>
  </r>
  <r>
    <s v="PatHa28145"/>
    <s v="PatriciaHaggard28145"/>
    <s v="Patricia"/>
    <s v="Haggard"/>
    <x v="1"/>
    <d v="1977-01-20T00:00:00"/>
    <x v="5"/>
    <x v="0"/>
    <n v="82400"/>
    <n v="5000"/>
    <n v="2"/>
    <s v="Responsable secteur business"/>
    <n v="76300"/>
    <x v="22"/>
    <n v="7.9947575360419396E-2"/>
  </r>
  <r>
    <s v="DenHa32057"/>
    <s v="DennisHaight32057"/>
    <s v="Dennis"/>
    <s v="Haight"/>
    <x v="0"/>
    <d v="1987-10-07T00:00:00"/>
    <x v="2"/>
    <x v="2"/>
    <n v="48000"/>
    <n v="1500"/>
    <n v="0"/>
    <s v="Consultant fonctionnel junior"/>
    <s v="nouvel arrivant"/>
    <x v="28"/>
    <n v="0"/>
  </r>
  <r>
    <s v="JenHa26750"/>
    <s v="JenniferHales26750"/>
    <s v="Jennifer"/>
    <s v="Hales"/>
    <x v="1"/>
    <d v="1973-03-27T00:00:00"/>
    <x v="1"/>
    <x v="2"/>
    <n v="54100"/>
    <n v="1500"/>
    <n v="10"/>
    <s v="Consultant fonctionnel sénior"/>
    <n v="47500"/>
    <x v="14"/>
    <n v="0.13894736842105262"/>
  </r>
  <r>
    <s v="ChaHa28431"/>
    <s v="CharlesHall28431"/>
    <s v="Charles"/>
    <s v="Hall"/>
    <x v="0"/>
    <d v="1977-11-02T00:00:00"/>
    <x v="7"/>
    <x v="0"/>
    <n v="63200"/>
    <n v="2000"/>
    <n v="11"/>
    <s v="Responsable de consultant"/>
    <n v="56400"/>
    <x v="26"/>
    <n v="0.12056737588652482"/>
  </r>
  <r>
    <s v="CynHa28846"/>
    <s v="CynthiaHall28846"/>
    <s v="Cynthia"/>
    <s v="Hall"/>
    <x v="1"/>
    <d v="1978-12-22T00:00:00"/>
    <x v="7"/>
    <x v="3"/>
    <n v="53200"/>
    <n v="4000"/>
    <n v="0"/>
    <s v="Expert technique"/>
    <s v="nouvel arrivant"/>
    <x v="3"/>
    <n v="0"/>
  </r>
  <r>
    <s v="HazHa29612"/>
    <s v="HazelHall29612"/>
    <s v="Hazel"/>
    <s v="Hall"/>
    <x v="1"/>
    <d v="1981-01-26T00:00:00"/>
    <x v="7"/>
    <x v="3"/>
    <n v="57300"/>
    <n v="4000"/>
    <n v="13"/>
    <s v="Expert technique"/>
    <n v="53600"/>
    <x v="6"/>
    <n v="6.9029850746268662E-2"/>
  </r>
  <r>
    <s v="KeiHa26556"/>
    <s v="KeithHall26556"/>
    <s v="Keith"/>
    <s v="Hall"/>
    <x v="0"/>
    <d v="1972-09-14T00:00:00"/>
    <x v="0"/>
    <x v="3"/>
    <n v="60700"/>
    <n v="500"/>
    <n v="12"/>
    <s v="Directeur technique"/>
    <n v="58900"/>
    <x v="14"/>
    <n v="3.0560271646859084E-2"/>
  </r>
  <r>
    <s v="LisHa31466"/>
    <s v="LisaHall31466"/>
    <s v="Lisa"/>
    <s v="Hall"/>
    <x v="1"/>
    <d v="1986-02-23T00:00:00"/>
    <x v="6"/>
    <x v="0"/>
    <n v="37200"/>
    <n v="500"/>
    <n v="1"/>
    <s v="Consultant business junior"/>
    <n v="34300"/>
    <x v="5"/>
    <n v="8.4548104956268216E-2"/>
  </r>
  <r>
    <s v="NicHa24900"/>
    <s v="NickHall24900"/>
    <s v="Nick"/>
    <s v="Hall"/>
    <x v="0"/>
    <d v="1968-03-03T00:00:00"/>
    <x v="0"/>
    <x v="0"/>
    <n v="66500"/>
    <n v="500"/>
    <n v="4"/>
    <s v="Directeur business"/>
    <n v="63300"/>
    <x v="19"/>
    <n v="5.0552922590837282E-2"/>
  </r>
  <r>
    <s v="WilHa32458"/>
    <s v="WilliamHall32458"/>
    <s v="William"/>
    <s v="Hall"/>
    <x v="0"/>
    <d v="1988-11-11T00:00:00"/>
    <x v="2"/>
    <x v="0"/>
    <n v="53700"/>
    <n v="1000"/>
    <n v="3"/>
    <s v="Consultant business"/>
    <n v="50000"/>
    <x v="8"/>
    <n v="7.3999999999999996E-2"/>
  </r>
  <r>
    <s v="DavHa31672"/>
    <s v="DavidHaller31672"/>
    <s v="David"/>
    <s v="Haller"/>
    <x v="0"/>
    <d v="1986-09-17T00:00:00"/>
    <x v="2"/>
    <x v="2"/>
    <n v="40600"/>
    <n v="500"/>
    <n v="4"/>
    <s v="Consultant fonctionnel junior"/>
    <n v="39300"/>
    <x v="21"/>
    <n v="3.3078880407124679E-2"/>
  </r>
  <r>
    <s v="JosHa30632"/>
    <s v="JoshuaHaller30632"/>
    <s v="Joshua"/>
    <s v="Haller"/>
    <x v="0"/>
    <d v="1983-11-12T00:00:00"/>
    <x v="1"/>
    <x v="3"/>
    <n v="54800"/>
    <n v="3500"/>
    <n v="7"/>
    <s v="Consultant technique sénior"/>
    <n v="52700"/>
    <x v="0"/>
    <n v="3.9848197343453511E-2"/>
  </r>
  <r>
    <s v="LorHa30055"/>
    <s v="LoriHalliburton30055"/>
    <s v="Lori"/>
    <s v="Halliburton"/>
    <x v="1"/>
    <d v="1982-04-14T00:00:00"/>
    <x v="0"/>
    <x v="3"/>
    <n v="56000"/>
    <n v="7500"/>
    <n v="11"/>
    <s v="Directeur technique"/>
    <n v="54900"/>
    <x v="25"/>
    <n v="2.0036429872495445E-2"/>
  </r>
  <r>
    <s v="CarHa31704"/>
    <s v="CarolHam31704"/>
    <s v="Carol"/>
    <s v="Ham"/>
    <x v="1"/>
    <d v="1986-10-19T00:00:00"/>
    <x v="2"/>
    <x v="2"/>
    <n v="46500"/>
    <n v="1500"/>
    <n v="2"/>
    <s v="Consultant fonctionnel junior"/>
    <n v="44100"/>
    <x v="21"/>
    <n v="5.4421768707482991E-2"/>
  </r>
  <r>
    <s v="PatHa29387"/>
    <s v="PatriciaHaman29387"/>
    <s v="Patricia"/>
    <s v="Haman"/>
    <x v="1"/>
    <d v="1980-06-15T00:00:00"/>
    <x v="5"/>
    <x v="2"/>
    <n v="89900"/>
    <n v="1500"/>
    <n v="3"/>
    <s v="Responsable de Grands comptes"/>
    <n v="79600"/>
    <x v="17"/>
    <n v="0.12939698492462312"/>
  </r>
  <r>
    <s v="IriHa34224"/>
    <s v="IrisHamilton34224"/>
    <s v="Iris"/>
    <s v="Hamilton"/>
    <x v="1"/>
    <d v="1993-09-12T00:00:00"/>
    <x v="8"/>
    <x v="0"/>
    <n v="38700"/>
    <n v="500"/>
    <n v="0"/>
    <s v="Consultant business junior"/>
    <s v="nouvel arrivant"/>
    <x v="20"/>
    <n v="0"/>
  </r>
  <r>
    <s v="KeiHa27007"/>
    <s v="KeithHamilton27007"/>
    <s v="Keith"/>
    <s v="Hamilton"/>
    <x v="0"/>
    <d v="1973-12-09T00:00:00"/>
    <x v="0"/>
    <x v="2"/>
    <n v="62700"/>
    <n v="1500"/>
    <n v="20"/>
    <s v="Directeur de projet"/>
    <n v="57000"/>
    <x v="12"/>
    <n v="0.1"/>
  </r>
  <r>
    <s v="WilHa24739"/>
    <s v="WillardHamlet24739"/>
    <s v="Willard"/>
    <s v="Hamlet"/>
    <x v="0"/>
    <d v="1967-09-24T00:00:00"/>
    <x v="7"/>
    <x v="2"/>
    <n v="50600"/>
    <n v="2000"/>
    <n v="20"/>
    <s v="Chef de projet"/>
    <n v="47300"/>
    <x v="19"/>
    <n v="6.9767441860465115E-2"/>
  </r>
  <r>
    <s v="LynHa23800"/>
    <s v="LynnHamm23800"/>
    <s v="Lynn"/>
    <s v="Hamm"/>
    <x v="1"/>
    <d v="1965-02-27T00:00:00"/>
    <x v="0"/>
    <x v="3"/>
    <n v="68100"/>
    <n v="1500"/>
    <n v="4"/>
    <s v="Directeur technique"/>
    <n v="64400"/>
    <x v="32"/>
    <n v="5.745341614906832E-2"/>
  </r>
  <r>
    <s v="JosHa26779"/>
    <s v="JoshuaHammon26779"/>
    <s v="Joshua"/>
    <s v="Hammon"/>
    <x v="0"/>
    <d v="1973-04-25T00:00:00"/>
    <x v="1"/>
    <x v="3"/>
    <n v="51200"/>
    <n v="3500"/>
    <n v="10"/>
    <s v="Consultant technique sénior"/>
    <n v="47500"/>
    <x v="14"/>
    <n v="7.7894736842105267E-2"/>
  </r>
  <r>
    <s v="ElbHa31223"/>
    <s v="ElbertHammond31223"/>
    <s v="Elbert"/>
    <s v="Hammond"/>
    <x v="0"/>
    <d v="1985-06-25T00:00:00"/>
    <x v="2"/>
    <x v="2"/>
    <n v="50700"/>
    <n v="0"/>
    <n v="1"/>
    <s v="Consultant fonctionnel junior"/>
    <n v="48200"/>
    <x v="27"/>
    <n v="5.1867219917012451E-2"/>
  </r>
  <r>
    <s v="FraHa25282"/>
    <s v="FranHamrick25282"/>
    <s v="Fran"/>
    <s v="Hamrick"/>
    <x v="1"/>
    <d v="1969-03-20T00:00:00"/>
    <x v="5"/>
    <x v="3"/>
    <n v="77700"/>
    <n v="1500"/>
    <n v="19"/>
    <s v="Responsable technique Grands Comptes"/>
    <n v="69300"/>
    <x v="2"/>
    <n v="0.12121212121212122"/>
  </r>
  <r>
    <s v="MelHa34217"/>
    <s v="MelvinHancock34217"/>
    <s v="Melvin"/>
    <s v="Hancock"/>
    <x v="0"/>
    <d v="1993-09-05T00:00:00"/>
    <x v="6"/>
    <x v="1"/>
    <n v="30700"/>
    <n v="0"/>
    <n v="1"/>
    <s v="Agent opérationnel"/>
    <n v="28700"/>
    <x v="20"/>
    <n v="6.968641114982578E-2"/>
  </r>
  <r>
    <s v="ErnHa26521"/>
    <s v="ErnestHand26521"/>
    <s v="Ernest"/>
    <s v="Hand"/>
    <x v="0"/>
    <d v="1972-08-10T00:00:00"/>
    <x v="0"/>
    <x v="3"/>
    <n v="66300"/>
    <n v="1500"/>
    <n v="18"/>
    <s v="Directeur technique"/>
    <n v="58700"/>
    <x v="14"/>
    <n v="0.12947189097103917"/>
  </r>
  <r>
    <s v="AliHa29826"/>
    <s v="AliciaHaney29826"/>
    <s v="Alicia"/>
    <s v="Haney"/>
    <x v="1"/>
    <d v="1981-08-28T00:00:00"/>
    <x v="0"/>
    <x v="2"/>
    <n v="81300"/>
    <n v="6500"/>
    <n v="8"/>
    <s v="Directeur de projet"/>
    <n v="79700"/>
    <x v="25"/>
    <n v="2.0075282308657464E-2"/>
  </r>
  <r>
    <s v="JosHa28371"/>
    <s v="JoshuaHankins28371"/>
    <s v="Joshua"/>
    <s v="Hankins"/>
    <x v="0"/>
    <d v="1977-09-03T00:00:00"/>
    <x v="7"/>
    <x v="0"/>
    <n v="76900"/>
    <n v="1000"/>
    <n v="5"/>
    <s v="Responsable de consultant"/>
    <n v="69900"/>
    <x v="26"/>
    <n v="0.10014306151645208"/>
  </r>
  <r>
    <s v="JamHa34124"/>
    <s v="JamesHansen34124"/>
    <s v="James"/>
    <s v="Hansen"/>
    <x v="0"/>
    <d v="1993-06-04T00:00:00"/>
    <x v="6"/>
    <x v="2"/>
    <n v="39600"/>
    <n v="500"/>
    <n v="0"/>
    <s v="Analyste "/>
    <s v="nouvel arrivant"/>
    <x v="13"/>
    <n v="0"/>
  </r>
  <r>
    <s v="MarHa29528"/>
    <s v="MarkHanshaw29528"/>
    <s v="Mark"/>
    <s v="Hanshaw"/>
    <x v="0"/>
    <d v="1980-11-03T00:00:00"/>
    <x v="0"/>
    <x v="0"/>
    <n v="74800"/>
    <n v="1000"/>
    <n v="13"/>
    <s v="Directeur business"/>
    <n v="71200"/>
    <x v="6"/>
    <n v="5.0561797752808987E-2"/>
  </r>
  <r>
    <s v="CurHa27784"/>
    <s v="CurtHanson27784"/>
    <s v="Curt"/>
    <s v="Hanson"/>
    <x v="0"/>
    <d v="1976-01-25T00:00:00"/>
    <x v="7"/>
    <x v="1"/>
    <n v="52800"/>
    <n v="2500"/>
    <n v="1"/>
    <s v="Responsable d'entité"/>
    <n v="50300"/>
    <x v="10"/>
    <n v="4.9701789264413522E-2"/>
  </r>
  <r>
    <s v="LibHa28044"/>
    <s v="LibbyHanson28044"/>
    <s v="Libby"/>
    <s v="Hanson"/>
    <x v="1"/>
    <d v="1976-10-11T00:00:00"/>
    <x v="0"/>
    <x v="3"/>
    <n v="65900"/>
    <n v="2000"/>
    <n v="3"/>
    <s v="Directeur technique"/>
    <n v="64000"/>
    <x v="22"/>
    <n v="2.9687499999999999E-2"/>
  </r>
  <r>
    <s v="MarHa32720"/>
    <s v="MarvinHardaway32720"/>
    <s v="Marvin"/>
    <s v="Hardaway"/>
    <x v="0"/>
    <d v="1989-07-31T00:00:00"/>
    <x v="2"/>
    <x v="2"/>
    <n v="48800"/>
    <n v="1500"/>
    <n v="2"/>
    <s v="Consultant fonctionnel junior"/>
    <n v="45600"/>
    <x v="33"/>
    <n v="7.0175438596491224E-2"/>
  </r>
  <r>
    <s v="KenHa24979"/>
    <s v="KennethHardee24979"/>
    <s v="Kenneth"/>
    <s v="Hardee"/>
    <x v="0"/>
    <d v="1968-05-21T00:00:00"/>
    <x v="7"/>
    <x v="2"/>
    <n v="52500"/>
    <n v="1000"/>
    <n v="19"/>
    <s v="Chef de projet"/>
    <n v="46300"/>
    <x v="19"/>
    <n v="0.13390928725701945"/>
  </r>
  <r>
    <s v="LawHa24391"/>
    <s v="LawandaHarder24391"/>
    <s v="Lawanda"/>
    <s v="Harder"/>
    <x v="1"/>
    <d v="1966-10-11T00:00:00"/>
    <x v="1"/>
    <x v="1"/>
    <n v="37100"/>
    <n v="2500"/>
    <n v="7"/>
    <s v="Directeur des agents de maîtrise"/>
    <n v="33800"/>
    <x v="34"/>
    <n v="9.7633136094674555E-2"/>
  </r>
  <r>
    <s v="GloHa33601"/>
    <s v="GloriaHardesty33601"/>
    <s v="Gloria"/>
    <s v="Hardesty"/>
    <x v="1"/>
    <d v="1991-12-29T00:00:00"/>
    <x v="8"/>
    <x v="3"/>
    <n v="30200"/>
    <n v="0"/>
    <n v="1"/>
    <s v="Développeur junior"/>
    <n v="29700"/>
    <x v="11"/>
    <n v="1.6835016835016835E-2"/>
  </r>
  <r>
    <s v="DavHa25223"/>
    <s v="DavidHardiman25223"/>
    <s v="David"/>
    <s v="Hardiman"/>
    <x v="0"/>
    <d v="1969-01-20T00:00:00"/>
    <x v="0"/>
    <x v="0"/>
    <n v="78700"/>
    <n v="5500"/>
    <n v="3"/>
    <s v="Directeur business"/>
    <n v="72900"/>
    <x v="2"/>
    <n v="7.956104252400549E-2"/>
  </r>
  <r>
    <s v="MicHa30819"/>
    <s v="MichaelHardiman30819"/>
    <s v="Michael"/>
    <s v="Hardiman"/>
    <x v="0"/>
    <d v="1984-05-17T00:00:00"/>
    <x v="0"/>
    <x v="2"/>
    <n v="76600"/>
    <n v="6500"/>
    <n v="1"/>
    <s v="Directeur de projet"/>
    <n v="66900"/>
    <x v="0"/>
    <n v="0.14499252615844543"/>
  </r>
  <r>
    <s v="EvaHa27229"/>
    <s v="EvaHardin27229"/>
    <s v="Eva"/>
    <s v="Hardin"/>
    <x v="1"/>
    <d v="1974-07-19T00:00:00"/>
    <x v="0"/>
    <x v="2"/>
    <n v="65700"/>
    <n v="7000"/>
    <n v="9"/>
    <s v="Directeur de projet"/>
    <n v="60800"/>
    <x v="12"/>
    <n v="8.0592105263157895E-2"/>
  </r>
  <r>
    <s v="JosHa27367"/>
    <s v="JosieHardin27367"/>
    <s v="Josie"/>
    <s v="Hardin"/>
    <x v="1"/>
    <d v="1974-12-04T00:00:00"/>
    <x v="3"/>
    <x v="0"/>
    <n v="115500"/>
    <n v="1000"/>
    <n v="19"/>
    <s v="Associé filière business"/>
    <n v="106900"/>
    <x v="4"/>
    <n v="8.0449017773620207E-2"/>
  </r>
  <r>
    <s v="AprHa26315"/>
    <s v="AprilHardy26315"/>
    <s v="April"/>
    <s v="Hardy"/>
    <x v="1"/>
    <d v="1972-01-17T00:00:00"/>
    <x v="0"/>
    <x v="0"/>
    <n v="103500"/>
    <n v="5000"/>
    <n v="21"/>
    <s v="Directeur business"/>
    <n v="91600"/>
    <x v="31"/>
    <n v="0.12991266375545851"/>
  </r>
  <r>
    <s v="DouHa27284"/>
    <s v="DouglasHardy27284"/>
    <s v="Douglas"/>
    <s v="Hardy"/>
    <x v="0"/>
    <d v="1974-09-12T00:00:00"/>
    <x v="1"/>
    <x v="0"/>
    <n v="67100"/>
    <n v="500"/>
    <n v="1"/>
    <s v="Consultant business sénior"/>
    <n v="60500"/>
    <x v="4"/>
    <n v="0.10909090909090909"/>
  </r>
  <r>
    <s v="RicHa28143"/>
    <s v="RichardHardy28143"/>
    <s v="Richard"/>
    <s v="Hardy"/>
    <x v="0"/>
    <d v="1977-01-18T00:00:00"/>
    <x v="7"/>
    <x v="3"/>
    <n v="63900"/>
    <n v="3000"/>
    <n v="6"/>
    <s v="Expert technique"/>
    <n v="60900"/>
    <x v="22"/>
    <n v="4.9261083743842367E-2"/>
  </r>
  <r>
    <s v="RonHa34044"/>
    <s v="RonaldHardy34044"/>
    <s v="Ronald"/>
    <s v="Hardy"/>
    <x v="0"/>
    <d v="1993-03-16T00:00:00"/>
    <x v="6"/>
    <x v="1"/>
    <n v="28900"/>
    <n v="1000"/>
    <n v="0"/>
    <s v="Agent opérationnel"/>
    <s v="nouvel arrivant"/>
    <x v="13"/>
    <n v="0"/>
  </r>
  <r>
    <s v="RobHa25471"/>
    <s v="RobertHare25471"/>
    <s v="Robert"/>
    <s v="Hare"/>
    <x v="0"/>
    <d v="1969-09-25T00:00:00"/>
    <x v="0"/>
    <x v="1"/>
    <n v="85800"/>
    <n v="6000"/>
    <n v="3"/>
    <s v="Directeur d'agence"/>
    <n v="79400"/>
    <x v="9"/>
    <n v="8.0604534005037781E-2"/>
  </r>
  <r>
    <s v="SheHa23718"/>
    <s v="SheilaHarkins23718"/>
    <s v="Sheila"/>
    <s v="Harkins"/>
    <x v="1"/>
    <d v="1964-12-07T00:00:00"/>
    <x v="0"/>
    <x v="0"/>
    <n v="109100"/>
    <n v="7000"/>
    <n v="28"/>
    <s v="Directeur business"/>
    <n v="98300"/>
    <x v="32"/>
    <n v="0.10986775178026449"/>
  </r>
  <r>
    <s v="MicHa31097"/>
    <s v="MichaelHarless31097"/>
    <s v="Michael"/>
    <s v="Harless"/>
    <x v="0"/>
    <d v="1985-02-19T00:00:00"/>
    <x v="5"/>
    <x v="3"/>
    <n v="83100"/>
    <n v="5500"/>
    <n v="1"/>
    <s v="Responsable technique Grands Comptes"/>
    <n v="80700"/>
    <x v="27"/>
    <n v="2.9739776951672861E-2"/>
  </r>
  <r>
    <s v="WilHa33065"/>
    <s v="WillardHarmer33065"/>
    <s v="Willard"/>
    <s v="Harmer"/>
    <x v="0"/>
    <d v="1990-07-11T00:00:00"/>
    <x v="11"/>
    <x v="1"/>
    <n v="24300"/>
    <n v="0"/>
    <n v="0"/>
    <s v="Agent"/>
    <s v="nouvel arrivant"/>
    <x v="33"/>
    <n v="0"/>
  </r>
  <r>
    <s v="TerHa30521"/>
    <s v="TerryHarmon30521"/>
    <s v="Terry"/>
    <s v="Harmon"/>
    <x v="0"/>
    <d v="1983-07-24T00:00:00"/>
    <x v="1"/>
    <x v="0"/>
    <n v="76000"/>
    <n v="1500"/>
    <n v="9"/>
    <s v="Consultant business sénior"/>
    <n v="69100"/>
    <x v="16"/>
    <n v="9.9855282199710571E-2"/>
  </r>
  <r>
    <s v="PreHa33802"/>
    <s v="PrestonHarnden33802"/>
    <s v="Preston"/>
    <s v="Harnden"/>
    <x v="0"/>
    <d v="1992-07-17T00:00:00"/>
    <x v="8"/>
    <x v="3"/>
    <n v="29200"/>
    <n v="500"/>
    <n v="0"/>
    <s v="Développeur junior"/>
    <s v="nouvel arrivant"/>
    <x v="11"/>
    <n v="0"/>
  </r>
  <r>
    <s v="VioHa27997"/>
    <s v="ViolaHarrell27997"/>
    <s v="Viola"/>
    <s v="Harrell"/>
    <x v="1"/>
    <d v="1976-08-25T00:00:00"/>
    <x v="5"/>
    <x v="0"/>
    <n v="98600"/>
    <n v="10000"/>
    <n v="13"/>
    <s v="Responsable secteur business"/>
    <n v="93900"/>
    <x v="22"/>
    <n v="5.0053248136315232E-2"/>
  </r>
  <r>
    <s v="SteHa28236"/>
    <s v="StevenHarrelson28236"/>
    <s v="Steven"/>
    <s v="Harrelson"/>
    <x v="0"/>
    <d v="1977-04-21T00:00:00"/>
    <x v="5"/>
    <x v="1"/>
    <n v="97500"/>
    <n v="1500"/>
    <n v="13"/>
    <s v="Responsable d'un secteur"/>
    <n v="87800"/>
    <x v="22"/>
    <n v="0.11047835990888383"/>
  </r>
  <r>
    <s v="GarHa33818"/>
    <s v="GarryHarrington33818"/>
    <s v="Garry"/>
    <s v="Harrington"/>
    <x v="0"/>
    <d v="1992-08-02T00:00:00"/>
    <x v="6"/>
    <x v="2"/>
    <n v="37600"/>
    <n v="500"/>
    <n v="0"/>
    <s v="Analyste "/>
    <s v="nouvel arrivant"/>
    <x v="13"/>
    <n v="0"/>
  </r>
  <r>
    <s v="BarHa32105"/>
    <s v="BarbaraHarris32105"/>
    <s v="Barbara"/>
    <s v="Harris"/>
    <x v="1"/>
    <d v="1987-11-24T00:00:00"/>
    <x v="2"/>
    <x v="2"/>
    <n v="47100"/>
    <n v="2000"/>
    <n v="4"/>
    <s v="Consultant fonctionnel junior"/>
    <n v="45500"/>
    <x v="28"/>
    <n v="3.5164835164835165E-2"/>
  </r>
  <r>
    <s v="JosHa24097"/>
    <s v="JosephHarris24097"/>
    <s v="Joseph"/>
    <s v="Harris"/>
    <x v="0"/>
    <d v="1965-12-21T00:00:00"/>
    <x v="3"/>
    <x v="2"/>
    <n v="106200"/>
    <n v="6500"/>
    <n v="0"/>
    <s v="Associé filière fonctionnelle"/>
    <s v="nouvel arrivant"/>
    <x v="30"/>
    <n v="0"/>
  </r>
  <r>
    <s v="LauHa26560"/>
    <s v="LauraHarris26560"/>
    <s v="Laura"/>
    <s v="Harris"/>
    <x v="1"/>
    <d v="1972-09-18T00:00:00"/>
    <x v="5"/>
    <x v="1"/>
    <n v="75400"/>
    <n v="5500"/>
    <n v="17"/>
    <s v="Responsable d'un secteur"/>
    <n v="69200"/>
    <x v="14"/>
    <n v="8.9595375722543349E-2"/>
  </r>
  <r>
    <s v="MigHa33910"/>
    <s v="MigdaliaHarris33910"/>
    <s v="Migdalia"/>
    <s v="Harris"/>
    <x v="1"/>
    <d v="1992-11-02T00:00:00"/>
    <x v="6"/>
    <x v="2"/>
    <n v="39400"/>
    <n v="0"/>
    <n v="0"/>
    <s v="Analyste "/>
    <s v="nouvel arrivant"/>
    <x v="13"/>
    <n v="0"/>
  </r>
  <r>
    <s v="OscHa24724"/>
    <s v="OscarHarris24724"/>
    <s v="Oscar"/>
    <s v="Harris"/>
    <x v="0"/>
    <d v="1967-09-09T00:00:00"/>
    <x v="0"/>
    <x v="0"/>
    <n v="65400"/>
    <n v="500"/>
    <n v="6"/>
    <s v="Directeur business"/>
    <n v="58400"/>
    <x v="19"/>
    <n v="0.11986301369863013"/>
  </r>
  <r>
    <s v="SteHa29580"/>
    <s v="StevenHarris29580"/>
    <s v="Steven"/>
    <s v="Harris"/>
    <x v="0"/>
    <d v="1980-12-25T00:00:00"/>
    <x v="1"/>
    <x v="3"/>
    <n v="41600"/>
    <n v="2000"/>
    <n v="2"/>
    <s v="Consultant technique sénior"/>
    <n v="39900"/>
    <x v="6"/>
    <n v="4.2606516290726815E-2"/>
  </r>
  <r>
    <s v="CarHa34125"/>
    <s v="CarolHarrison34125"/>
    <s v="Carol"/>
    <s v="Harrison"/>
    <x v="1"/>
    <d v="1993-06-05T00:00:00"/>
    <x v="8"/>
    <x v="3"/>
    <n v="29300"/>
    <n v="500"/>
    <n v="1"/>
    <s v="Développeur junior"/>
    <n v="28800"/>
    <x v="13"/>
    <n v="1.7361111111111112E-2"/>
  </r>
  <r>
    <s v="MicHa29032"/>
    <s v="MichaelHarrison29032"/>
    <s v="Michael"/>
    <s v="Harrison"/>
    <x v="0"/>
    <d v="1979-06-26T00:00:00"/>
    <x v="0"/>
    <x v="3"/>
    <n v="54800"/>
    <n v="1500"/>
    <n v="13"/>
    <s v="Directeur technique"/>
    <n v="49400"/>
    <x v="3"/>
    <n v="0.10931174089068826"/>
  </r>
  <r>
    <s v="DebHa28939"/>
    <s v="DebrahHartman28939"/>
    <s v="Debrah"/>
    <s v="Hartman"/>
    <x v="1"/>
    <d v="1979-03-25T00:00:00"/>
    <x v="0"/>
    <x v="3"/>
    <n v="65600"/>
    <n v="6000"/>
    <n v="0"/>
    <s v="Directeur technique"/>
    <s v="nouvel arrivant"/>
    <x v="3"/>
    <n v="0"/>
  </r>
  <r>
    <s v="JerHa23710"/>
    <s v="JerryHartman23710"/>
    <s v="Jerry"/>
    <s v="Hartman"/>
    <x v="0"/>
    <d v="1964-11-29T00:00:00"/>
    <x v="0"/>
    <x v="3"/>
    <n v="73700"/>
    <n v="2000"/>
    <n v="11"/>
    <s v="Directeur technique"/>
    <n v="67600"/>
    <x v="32"/>
    <n v="9.0236686390532547E-2"/>
  </r>
  <r>
    <s v="TayHa34351"/>
    <s v="TaylorHartman34351"/>
    <s v="Taylor"/>
    <s v="Hartman"/>
    <x v="0"/>
    <d v="1994-01-17T00:00:00"/>
    <x v="2"/>
    <x v="2"/>
    <n v="42700"/>
    <n v="2000"/>
    <n v="0"/>
    <s v="Consultant fonctionnel junior"/>
    <s v="nouvel arrivant"/>
    <x v="20"/>
    <n v="0"/>
  </r>
  <r>
    <s v="EriHa27922"/>
    <s v="EricHarvey27922"/>
    <s v="Eric"/>
    <s v="Harvey"/>
    <x v="0"/>
    <d v="1976-06-11T00:00:00"/>
    <x v="7"/>
    <x v="3"/>
    <n v="63800"/>
    <n v="2000"/>
    <n v="7"/>
    <s v="Expert technique"/>
    <n v="61300"/>
    <x v="10"/>
    <n v="4.0783034257748776E-2"/>
  </r>
  <r>
    <s v="RogHa27367"/>
    <s v="RogerHarvey27367"/>
    <s v="Roger"/>
    <s v="Harvey"/>
    <x v="0"/>
    <d v="1974-12-04T00:00:00"/>
    <x v="7"/>
    <x v="0"/>
    <n v="68800"/>
    <n v="4500"/>
    <n v="19"/>
    <s v="Responsable de consultant"/>
    <n v="62500"/>
    <x v="4"/>
    <n v="0.1008"/>
  </r>
  <r>
    <s v="PhiHa24236"/>
    <s v="PhillipHaskell24236"/>
    <s v="Phillip"/>
    <s v="Haskell"/>
    <x v="0"/>
    <d v="1966-05-09T00:00:00"/>
    <x v="7"/>
    <x v="0"/>
    <n v="71900"/>
    <n v="2000"/>
    <n v="5"/>
    <s v="Responsable de consultant"/>
    <n v="68500"/>
    <x v="30"/>
    <n v="4.9635036496350364E-2"/>
  </r>
  <r>
    <s v="MarHa31430"/>
    <s v="MarkHatchett31430"/>
    <s v="Mark"/>
    <s v="Hatchett"/>
    <x v="0"/>
    <d v="1986-01-18T00:00:00"/>
    <x v="2"/>
    <x v="3"/>
    <n v="35700"/>
    <n v="2000"/>
    <n v="0"/>
    <s v="Consultant technique junior"/>
    <s v="nouvel arrivant"/>
    <x v="5"/>
    <n v="0"/>
  </r>
  <r>
    <s v="MarHa25125"/>
    <s v="MarcoHathaway25125"/>
    <s v="Marco"/>
    <s v="Hathaway"/>
    <x v="0"/>
    <d v="1968-10-14T00:00:00"/>
    <x v="0"/>
    <x v="3"/>
    <n v="59400"/>
    <n v="7000"/>
    <n v="5"/>
    <s v="Directeur technique"/>
    <n v="58200"/>
    <x v="2"/>
    <n v="2.0618556701030927E-2"/>
  </r>
  <r>
    <s v="BroHa30016"/>
    <s v="BrockHathorn30016"/>
    <s v="Brock"/>
    <s v="Hathorn"/>
    <x v="0"/>
    <d v="1982-03-06T00:00:00"/>
    <x v="1"/>
    <x v="2"/>
    <n v="59600"/>
    <n v="0"/>
    <n v="3"/>
    <s v="Consultant fonctionnel sénior"/>
    <n v="54200"/>
    <x v="25"/>
    <n v="9.9630996309963096E-2"/>
  </r>
  <r>
    <s v="AndHa33541"/>
    <s v="AndreHaubrich33541"/>
    <s v="Andre"/>
    <s v="Haubrich"/>
    <x v="0"/>
    <d v="1991-10-30T00:00:00"/>
    <x v="8"/>
    <x v="0"/>
    <n v="36400"/>
    <n v="0"/>
    <n v="0"/>
    <s v="Consultant business junior"/>
    <s v="nouvel arrivant"/>
    <x v="11"/>
    <n v="0"/>
  </r>
  <r>
    <s v="DiaHa25034"/>
    <s v="DianeHaven25034"/>
    <s v="Diane"/>
    <s v="Haven"/>
    <x v="1"/>
    <d v="1968-07-15T00:00:00"/>
    <x v="7"/>
    <x v="2"/>
    <n v="58700"/>
    <n v="1000"/>
    <n v="14"/>
    <s v="Chef de projet"/>
    <n v="57500"/>
    <x v="19"/>
    <n v="2.0869565217391306E-2"/>
  </r>
  <r>
    <s v="TamHa28125"/>
    <s v="TammyHawes28125"/>
    <s v="Tammy"/>
    <s v="Hawes"/>
    <x v="1"/>
    <d v="1976-12-31T00:00:00"/>
    <x v="0"/>
    <x v="0"/>
    <n v="93300"/>
    <n v="500"/>
    <n v="1"/>
    <s v="Directeur business"/>
    <n v="86900"/>
    <x v="22"/>
    <n v="7.3647871116225547E-2"/>
  </r>
  <r>
    <s v="AllHa31087"/>
    <s v="AllenHawkins31087"/>
    <s v="Allen"/>
    <s v="Hawkins"/>
    <x v="0"/>
    <d v="1985-02-09T00:00:00"/>
    <x v="1"/>
    <x v="0"/>
    <n v="69900"/>
    <n v="2000"/>
    <n v="7"/>
    <s v="Consultant business sénior"/>
    <n v="62400"/>
    <x v="27"/>
    <n v="0.1201923076923077"/>
  </r>
  <r>
    <s v="EmiHa24173"/>
    <s v="EmilyHawkins24173"/>
    <s v="Emily"/>
    <s v="Hawkins"/>
    <x v="1"/>
    <d v="1966-03-07T00:00:00"/>
    <x v="1"/>
    <x v="1"/>
    <n v="53500"/>
    <n v="1500"/>
    <n v="11"/>
    <s v="Directeur des agents de maîtrise"/>
    <n v="47300"/>
    <x v="30"/>
    <n v="0.13107822410147993"/>
  </r>
  <r>
    <s v="LorHa23809"/>
    <s v="LorenzoHawkins23809"/>
    <s v="Lorenzo"/>
    <s v="Hawkins"/>
    <x v="0"/>
    <d v="1965-03-08T00:00:00"/>
    <x v="5"/>
    <x v="0"/>
    <n v="80600"/>
    <n v="10000"/>
    <n v="7"/>
    <s v="Responsable secteur business"/>
    <n v="72600"/>
    <x v="32"/>
    <n v="0.11019283746556474"/>
  </r>
  <r>
    <s v="JamHa33224"/>
    <s v="JamesHawthorne33224"/>
    <s v="James"/>
    <s v="Hawthorne"/>
    <x v="0"/>
    <d v="1990-12-17T00:00:00"/>
    <x v="6"/>
    <x v="1"/>
    <n v="30200"/>
    <n v="500"/>
    <n v="0"/>
    <s v="Agent opérationnel"/>
    <s v="nouvel arrivant"/>
    <x v="18"/>
    <n v="0"/>
  </r>
  <r>
    <s v="SamHa27926"/>
    <s v="SamanthaHawthorne27926"/>
    <s v="Samantha"/>
    <s v="Hawthorne"/>
    <x v="1"/>
    <d v="1976-06-15T00:00:00"/>
    <x v="0"/>
    <x v="0"/>
    <n v="91400"/>
    <n v="2500"/>
    <n v="8"/>
    <s v="Directeur business"/>
    <n v="88700"/>
    <x v="10"/>
    <n v="3.0439684329199548E-2"/>
  </r>
  <r>
    <s v="MauHa29014"/>
    <s v="MauriceHayden29014"/>
    <s v="Maurice"/>
    <s v="Hayden"/>
    <x v="0"/>
    <d v="1979-06-08T00:00:00"/>
    <x v="7"/>
    <x v="1"/>
    <n v="58000"/>
    <n v="1000"/>
    <n v="10"/>
    <s v="Responsable d'entité"/>
    <n v="55200"/>
    <x v="3"/>
    <n v="5.0724637681159424E-2"/>
  </r>
  <r>
    <s v="AnnHa25719"/>
    <s v="AnnieHayes25719"/>
    <s v="Annie"/>
    <s v="Hayes"/>
    <x v="1"/>
    <d v="1970-05-31T00:00:00"/>
    <x v="1"/>
    <x v="3"/>
    <n v="45500"/>
    <n v="2000"/>
    <n v="23"/>
    <s v="Consultant technique sénior"/>
    <n v="41400"/>
    <x v="9"/>
    <n v="9.9033816425120769E-2"/>
  </r>
  <r>
    <s v="WilHa28538"/>
    <s v="WilliamHaynes28538"/>
    <s v="William"/>
    <s v="Haynes"/>
    <x v="0"/>
    <d v="1978-02-17T00:00:00"/>
    <x v="7"/>
    <x v="2"/>
    <n v="54700"/>
    <n v="500"/>
    <n v="13"/>
    <s v="Chef de projet"/>
    <n v="51600"/>
    <x v="26"/>
    <n v="6.0077519379844964E-2"/>
  </r>
  <r>
    <s v="PetHa29965"/>
    <s v="PeteHays29965"/>
    <s v="Pete"/>
    <s v="Hays"/>
    <x v="0"/>
    <d v="1982-01-14T00:00:00"/>
    <x v="0"/>
    <x v="3"/>
    <n v="58300"/>
    <n v="4000"/>
    <n v="4"/>
    <s v="Directeur technique"/>
    <n v="54100"/>
    <x v="25"/>
    <n v="7.763401109057301E-2"/>
  </r>
  <r>
    <s v="JohHa27605"/>
    <s v="JohnnyHaywood27605"/>
    <s v="Johnny"/>
    <s v="Haywood"/>
    <x v="0"/>
    <d v="1975-07-30T00:00:00"/>
    <x v="1"/>
    <x v="3"/>
    <n v="48000"/>
    <n v="2000"/>
    <n v="9"/>
    <s v="Consultant technique sénior"/>
    <n v="46500"/>
    <x v="10"/>
    <n v="3.2258064516129031E-2"/>
  </r>
  <r>
    <s v="CorHe32768"/>
    <s v="CoraHeald32768"/>
    <s v="Cora"/>
    <s v="Heald"/>
    <x v="1"/>
    <d v="1989-09-17T00:00:00"/>
    <x v="2"/>
    <x v="3"/>
    <n v="38500"/>
    <n v="0"/>
    <n v="2"/>
    <s v="Consultant technique junior"/>
    <n v="35600"/>
    <x v="33"/>
    <n v="8.1460674157303375E-2"/>
  </r>
  <r>
    <s v="ClaHe33631"/>
    <s v="ClarenceHeffernan33631"/>
    <s v="Clarence"/>
    <s v="Heffernan"/>
    <x v="0"/>
    <d v="1992-01-28T00:00:00"/>
    <x v="8"/>
    <x v="2"/>
    <n v="36900"/>
    <n v="0"/>
    <n v="1"/>
    <s v="Analyste junior"/>
    <n v="34600"/>
    <x v="11"/>
    <n v="6.6473988439306353E-2"/>
  </r>
  <r>
    <s v="MelHe28238"/>
    <s v="MelissaHeffner28238"/>
    <s v="Melissa"/>
    <s v="Heffner"/>
    <x v="1"/>
    <d v="1977-04-23T00:00:00"/>
    <x v="7"/>
    <x v="3"/>
    <n v="49500"/>
    <n v="0"/>
    <n v="12"/>
    <s v="Expert technique"/>
    <n v="45000"/>
    <x v="22"/>
    <n v="0.1"/>
  </r>
  <r>
    <s v="HeaHe22482"/>
    <s v="HeatherHeintz22482"/>
    <s v="Heather"/>
    <s v="Heintz"/>
    <x v="1"/>
    <d v="1961-07-20T00:00:00"/>
    <x v="3"/>
    <x v="2"/>
    <n v="112600"/>
    <n v="10000"/>
    <n v="10"/>
    <s v="Associé filière fonctionnelle"/>
    <n v="108900"/>
    <x v="15"/>
    <n v="3.3976124885215793E-2"/>
  </r>
  <r>
    <s v="CarHe29800"/>
    <s v="CarrieHeldt29800"/>
    <s v="Carrie"/>
    <s v="Heldt"/>
    <x v="1"/>
    <d v="1981-08-02T00:00:00"/>
    <x v="7"/>
    <x v="1"/>
    <n v="49200"/>
    <n v="3500"/>
    <n v="7"/>
    <s v="Responsable d'entité"/>
    <n v="44700"/>
    <x v="25"/>
    <n v="0.10067114093959731"/>
  </r>
  <r>
    <s v="JeaHe32996"/>
    <s v="JeanetteHenderson32996"/>
    <s v="Jeanette"/>
    <s v="Henderson"/>
    <x v="1"/>
    <d v="1990-05-03T00:00:00"/>
    <x v="6"/>
    <x v="0"/>
    <n v="44600"/>
    <n v="500"/>
    <n v="0"/>
    <s v="Consultant business junior"/>
    <s v="nouvel arrivant"/>
    <x v="33"/>
    <n v="0"/>
  </r>
  <r>
    <s v="MarHe24414"/>
    <s v="MarkHenderson24414"/>
    <s v="Mark"/>
    <s v="Henderson"/>
    <x v="0"/>
    <d v="1966-11-03T00:00:00"/>
    <x v="5"/>
    <x v="1"/>
    <n v="117200"/>
    <n v="1500"/>
    <n v="24"/>
    <s v="Responsable d'un secteur"/>
    <n v="112700"/>
    <x v="34"/>
    <n v="3.992901508429459E-2"/>
  </r>
  <r>
    <s v="SteHe28513"/>
    <s v="StevenHenderson28513"/>
    <s v="Steven"/>
    <s v="Henderson"/>
    <x v="0"/>
    <d v="1978-01-23T00:00:00"/>
    <x v="1"/>
    <x v="0"/>
    <n v="60200"/>
    <n v="3000"/>
    <n v="13"/>
    <s v="Consultant business sénior"/>
    <n v="57000"/>
    <x v="26"/>
    <n v="5.6140350877192984E-2"/>
  </r>
  <r>
    <s v="TimHe31626"/>
    <s v="TimothyHenderson31626"/>
    <s v="Timothy"/>
    <s v="Henderson"/>
    <x v="0"/>
    <d v="1986-08-02T00:00:00"/>
    <x v="4"/>
    <x v="0"/>
    <n v="48900"/>
    <n v="500"/>
    <n v="0"/>
    <s v="Consultant business junior"/>
    <s v="nouvel arrivant"/>
    <x v="21"/>
    <n v="0"/>
  </r>
  <r>
    <s v="DanHe25436"/>
    <s v="DanielleHendricks25436"/>
    <s v="Danielle"/>
    <s v="Hendricks"/>
    <x v="1"/>
    <d v="1969-08-21T00:00:00"/>
    <x v="5"/>
    <x v="0"/>
    <n v="103500"/>
    <n v="8500"/>
    <n v="10"/>
    <s v="Responsable secteur business"/>
    <n v="93200"/>
    <x v="9"/>
    <n v="0.11051502145922747"/>
  </r>
  <r>
    <s v="BerHe27390"/>
    <s v="BerryHenley27390"/>
    <s v="Berry"/>
    <s v="Henley"/>
    <x v="0"/>
    <d v="1974-12-27T00:00:00"/>
    <x v="7"/>
    <x v="3"/>
    <n v="41700"/>
    <n v="4500"/>
    <n v="19"/>
    <s v="Expert technique"/>
    <n v="38800"/>
    <x v="4"/>
    <n v="7.4742268041237112E-2"/>
  </r>
  <r>
    <s v="TimHe31299"/>
    <s v="TimothyHenninger31299"/>
    <s v="Timothy"/>
    <s v="Henninger"/>
    <x v="0"/>
    <d v="1985-09-09T00:00:00"/>
    <x v="2"/>
    <x v="3"/>
    <n v="38300"/>
    <n v="1500"/>
    <n v="5"/>
    <s v="Consultant technique junior"/>
    <n v="36400"/>
    <x v="5"/>
    <n v="5.21978021978022E-2"/>
  </r>
  <r>
    <s v="CynHe26149"/>
    <s v="CynthiaHenry26149"/>
    <s v="Cynthia"/>
    <s v="Henry"/>
    <x v="1"/>
    <d v="1971-08-04T00:00:00"/>
    <x v="3"/>
    <x v="1"/>
    <n v="114500"/>
    <n v="8000"/>
    <n v="12"/>
    <s v="Associé filière fonctions transverses"/>
    <n v="109000"/>
    <x v="31"/>
    <n v="5.0458715596330278E-2"/>
  </r>
  <r>
    <s v="RicHe23869"/>
    <s v="RichardHenson23869"/>
    <s v="Richard"/>
    <s v="Henson"/>
    <x v="0"/>
    <d v="1965-05-07T00:00:00"/>
    <x v="0"/>
    <x v="3"/>
    <n v="53800"/>
    <n v="5000"/>
    <n v="4"/>
    <s v="Directeur technique"/>
    <n v="50800"/>
    <x v="32"/>
    <n v="5.905511811023622E-2"/>
  </r>
  <r>
    <s v="RobHe25738"/>
    <s v="RobinHenson25738"/>
    <s v="Robin"/>
    <s v="Henson"/>
    <x v="1"/>
    <d v="1970-06-19T00:00:00"/>
    <x v="0"/>
    <x v="0"/>
    <n v="73100"/>
    <n v="2000"/>
    <n v="9"/>
    <s v="Directeur business"/>
    <n v="66500"/>
    <x v="9"/>
    <n v="9.9248120300751877E-2"/>
  </r>
  <r>
    <s v="DavHe28112"/>
    <s v="DavidHeredia28112"/>
    <s v="David"/>
    <s v="Heredia"/>
    <x v="0"/>
    <d v="1976-12-18T00:00:00"/>
    <x v="5"/>
    <x v="0"/>
    <n v="97000"/>
    <n v="4000"/>
    <n v="14"/>
    <s v="Responsable secteur business"/>
    <n v="89800"/>
    <x v="22"/>
    <n v="8.0178173719376397E-2"/>
  </r>
  <r>
    <s v="MicHe27472"/>
    <s v="MichelleHermanson27472"/>
    <s v="Michelle"/>
    <s v="Hermanson"/>
    <x v="1"/>
    <d v="1975-03-19T00:00:00"/>
    <x v="5"/>
    <x v="0"/>
    <n v="116600"/>
    <n v="6500"/>
    <n v="9"/>
    <s v="Responsable secteur business"/>
    <n v="109000"/>
    <x v="4"/>
    <n v="6.9724770642201839E-2"/>
  </r>
  <r>
    <s v="BenHe28240"/>
    <s v="BenjaminHernandez28240"/>
    <s v="Benjamin"/>
    <s v="Hernandez"/>
    <x v="0"/>
    <d v="1977-04-25T00:00:00"/>
    <x v="7"/>
    <x v="0"/>
    <n v="69900"/>
    <n v="3000"/>
    <n v="0"/>
    <s v="Responsable de consultant"/>
    <s v="nouvel arrivant"/>
    <x v="22"/>
    <n v="0"/>
  </r>
  <r>
    <s v="DonHe23512"/>
    <s v="DonaldHernandez23512"/>
    <s v="Donald"/>
    <s v="Hernandez"/>
    <x v="0"/>
    <d v="1964-05-15T00:00:00"/>
    <x v="5"/>
    <x v="1"/>
    <n v="91000"/>
    <n v="2000"/>
    <n v="12"/>
    <s v="Responsable d'un secteur"/>
    <n v="88300"/>
    <x v="7"/>
    <n v="3.0577576443941108E-2"/>
  </r>
  <r>
    <s v="EmiHe25926"/>
    <s v="EmilioHernandez25926"/>
    <s v="Emilio"/>
    <s v="Hernandez"/>
    <x v="0"/>
    <d v="1970-12-24T00:00:00"/>
    <x v="1"/>
    <x v="1"/>
    <n v="53400"/>
    <n v="2000"/>
    <n v="8"/>
    <s v="Directeur des agents de maîtrise"/>
    <n v="48100"/>
    <x v="1"/>
    <n v="0.11018711018711019"/>
  </r>
  <r>
    <s v="GavHe26930"/>
    <s v="GavinHernandez26930"/>
    <s v="Gavin"/>
    <s v="Hernandez"/>
    <x v="0"/>
    <d v="1973-09-23T00:00:00"/>
    <x v="5"/>
    <x v="2"/>
    <n v="80600"/>
    <n v="3500"/>
    <n v="16"/>
    <s v="Responsable de Grands comptes"/>
    <n v="74600"/>
    <x v="12"/>
    <n v="8.0428954423592491E-2"/>
  </r>
  <r>
    <s v="JamHe29346"/>
    <s v="JamesHernandez29346"/>
    <s v="James"/>
    <s v="Hernandez"/>
    <x v="0"/>
    <d v="1980-05-05T00:00:00"/>
    <x v="5"/>
    <x v="3"/>
    <n v="71200"/>
    <n v="3500"/>
    <n v="4"/>
    <s v="Responsable technique Grands Comptes"/>
    <n v="64700"/>
    <x v="17"/>
    <n v="0.10046367851622875"/>
  </r>
  <r>
    <s v="JudHe30667"/>
    <s v="JudyHernandez30667"/>
    <s v="Judy"/>
    <s v="Hernandez"/>
    <x v="1"/>
    <d v="1983-12-17T00:00:00"/>
    <x v="7"/>
    <x v="2"/>
    <n v="69000"/>
    <n v="2500"/>
    <n v="1"/>
    <s v="Chef de projet"/>
    <n v="65100"/>
    <x v="0"/>
    <n v="5.9907834101382486E-2"/>
  </r>
  <r>
    <s v="MarHe32162"/>
    <s v="MarcusHernandez32162"/>
    <s v="Marcus"/>
    <s v="Hernandez"/>
    <x v="0"/>
    <d v="1988-01-20T00:00:00"/>
    <x v="10"/>
    <x v="1"/>
    <n v="36900"/>
    <n v="2000"/>
    <n v="4"/>
    <s v="Agent de maîtrise"/>
    <n v="34600"/>
    <x v="28"/>
    <n v="6.6473988439306353E-2"/>
  </r>
  <r>
    <s v="PhiHe33636"/>
    <s v="PhillipHernandez33636"/>
    <s v="Phillip"/>
    <s v="Hernandez"/>
    <x v="0"/>
    <d v="1992-02-02T00:00:00"/>
    <x v="4"/>
    <x v="0"/>
    <n v="45400"/>
    <n v="1500"/>
    <n v="1"/>
    <s v="Consultant business junior"/>
    <n v="42000"/>
    <x v="11"/>
    <n v="8.0952380952380956E-2"/>
  </r>
  <r>
    <s v="SteHe25844"/>
    <s v="StephenHernandez25844"/>
    <s v="Stephen"/>
    <s v="Hernandez"/>
    <x v="0"/>
    <d v="1970-10-03T00:00:00"/>
    <x v="7"/>
    <x v="2"/>
    <n v="61100"/>
    <n v="3000"/>
    <n v="13"/>
    <s v="Chef de projet"/>
    <n v="60300"/>
    <x v="1"/>
    <n v="1.3266998341625208E-2"/>
  </r>
  <r>
    <s v="TamHe33931"/>
    <s v="TammyHernandez33931"/>
    <s v="Tammy"/>
    <s v="Hernandez"/>
    <x v="1"/>
    <d v="1992-11-23T00:00:00"/>
    <x v="6"/>
    <x v="2"/>
    <n v="38500"/>
    <n v="1000"/>
    <n v="1"/>
    <s v="Analyste "/>
    <n v="35600"/>
    <x v="13"/>
    <n v="8.1460674157303375E-2"/>
  </r>
  <r>
    <s v="WenHe26830"/>
    <s v="WendellHernandez26830"/>
    <s v="Wendell"/>
    <s v="Hernandez"/>
    <x v="0"/>
    <d v="1973-06-15T00:00:00"/>
    <x v="3"/>
    <x v="2"/>
    <n v="112700"/>
    <n v="3500"/>
    <n v="16"/>
    <s v="Associé filière fonctionnelle"/>
    <n v="104400"/>
    <x v="14"/>
    <n v="7.9501915708812265E-2"/>
  </r>
  <r>
    <s v="JamHe22256"/>
    <s v="JamesHerrick22256"/>
    <s v="James"/>
    <s v="Herrick"/>
    <x v="0"/>
    <d v="1960-12-06T00:00:00"/>
    <x v="3"/>
    <x v="1"/>
    <n v="151900"/>
    <n v="500"/>
    <n v="1"/>
    <s v="Associé filière fonctions transverses"/>
    <n v="143300"/>
    <x v="15"/>
    <n v="6.0013956734124213E-2"/>
  </r>
  <r>
    <s v="DerHe33073"/>
    <s v="DerrickHerrington33073"/>
    <s v="Derrick"/>
    <s v="Herrington"/>
    <x v="0"/>
    <d v="1990-07-19T00:00:00"/>
    <x v="2"/>
    <x v="2"/>
    <n v="45900"/>
    <n v="2000"/>
    <n v="1"/>
    <s v="Consultant fonctionnel junior"/>
    <n v="43500"/>
    <x v="33"/>
    <n v="5.5172413793103448E-2"/>
  </r>
  <r>
    <s v="MarHe30489"/>
    <s v="MaryHerrington30489"/>
    <s v="Mary"/>
    <s v="Herrington"/>
    <x v="1"/>
    <d v="1983-06-22T00:00:00"/>
    <x v="7"/>
    <x v="2"/>
    <n v="61500"/>
    <n v="4500"/>
    <n v="6"/>
    <s v="Chef de projet"/>
    <n v="55900"/>
    <x v="16"/>
    <n v="0.1001788908765653"/>
  </r>
  <r>
    <s v="SusHe30317"/>
    <s v="SusanHershey30317"/>
    <s v="Susan"/>
    <s v="Hershey"/>
    <x v="1"/>
    <d v="1983-01-01T00:00:00"/>
    <x v="1"/>
    <x v="3"/>
    <n v="51500"/>
    <n v="500"/>
    <n v="7"/>
    <s v="Consultant technique sénior"/>
    <n v="47700"/>
    <x v="16"/>
    <n v="7.9664570230607967E-2"/>
  </r>
  <r>
    <s v="JusHe33501"/>
    <s v="JustinHewitt33501"/>
    <s v="Justin"/>
    <s v="Hewitt"/>
    <x v="0"/>
    <d v="1991-09-20T00:00:00"/>
    <x v="8"/>
    <x v="3"/>
    <n v="33100"/>
    <n v="500"/>
    <n v="0"/>
    <s v="Développeur junior"/>
    <s v="nouvel arrivant"/>
    <x v="11"/>
    <n v="0"/>
  </r>
  <r>
    <s v="MatHe28297"/>
    <s v="MatthewHewlett28297"/>
    <s v="Matthew"/>
    <s v="Hewlett"/>
    <x v="0"/>
    <d v="1977-06-21T00:00:00"/>
    <x v="1"/>
    <x v="2"/>
    <n v="49500"/>
    <n v="3500"/>
    <n v="11"/>
    <s v="Consultant fonctionnel sénior"/>
    <n v="44100"/>
    <x v="22"/>
    <n v="0.12244897959183673"/>
  </r>
  <r>
    <s v="AngHi24439"/>
    <s v="AngelaHibbard24439"/>
    <s v="Angela"/>
    <s v="Hibbard"/>
    <x v="1"/>
    <d v="1966-11-28T00:00:00"/>
    <x v="1"/>
    <x v="0"/>
    <n v="61600"/>
    <n v="3500"/>
    <n v="7"/>
    <s v="Consultant business sénior"/>
    <n v="58200"/>
    <x v="34"/>
    <n v="5.8419243986254296E-2"/>
  </r>
  <r>
    <s v="HalHi30623"/>
    <s v="HalHibbard30623"/>
    <s v="Hal"/>
    <s v="Hibbard"/>
    <x v="0"/>
    <d v="1983-11-03T00:00:00"/>
    <x v="1"/>
    <x v="0"/>
    <n v="56800"/>
    <n v="3000"/>
    <n v="5"/>
    <s v="Consultant business sénior"/>
    <n v="53100"/>
    <x v="0"/>
    <n v="6.9679849340866296E-2"/>
  </r>
  <r>
    <s v="DanHi25630"/>
    <s v="DanielHicks25630"/>
    <s v="Daniel"/>
    <s v="Hicks"/>
    <x v="0"/>
    <d v="1970-03-03T00:00:00"/>
    <x v="1"/>
    <x v="3"/>
    <n v="45400"/>
    <n v="500"/>
    <n v="6"/>
    <s v="Consultant technique sénior"/>
    <n v="41600"/>
    <x v="9"/>
    <n v="9.1346153846153841E-2"/>
  </r>
  <r>
    <s v="GleHi30016"/>
    <s v="GlennHicks30016"/>
    <s v="Glenn"/>
    <s v="Hicks"/>
    <x v="0"/>
    <d v="1982-03-06T00:00:00"/>
    <x v="5"/>
    <x v="0"/>
    <n v="117400"/>
    <n v="2000"/>
    <n v="12"/>
    <s v="Responsable secteur business"/>
    <n v="106700"/>
    <x v="25"/>
    <n v="0.10028116213683223"/>
  </r>
  <r>
    <s v="JoaHi28243"/>
    <s v="JoanHicks28243"/>
    <s v="Joan"/>
    <s v="Hicks"/>
    <x v="1"/>
    <d v="1977-04-28T00:00:00"/>
    <x v="1"/>
    <x v="3"/>
    <n v="44300"/>
    <n v="1000"/>
    <n v="5"/>
    <s v="Consultant technique sénior"/>
    <n v="42400"/>
    <x v="22"/>
    <n v="4.4811320754716978E-2"/>
  </r>
  <r>
    <s v="MarHi29208"/>
    <s v="MaryHicks29208"/>
    <s v="Mary"/>
    <s v="Hicks"/>
    <x v="1"/>
    <d v="1979-12-19T00:00:00"/>
    <x v="1"/>
    <x v="0"/>
    <n v="72800"/>
    <n v="2500"/>
    <n v="14"/>
    <s v="Consultant business sénior"/>
    <n v="64700"/>
    <x v="17"/>
    <n v="0.12519319938176199"/>
  </r>
  <r>
    <s v="MegHi23714"/>
    <s v="MeganHicks23714"/>
    <s v="Megan"/>
    <s v="Hicks"/>
    <x v="1"/>
    <d v="1964-12-03T00:00:00"/>
    <x v="5"/>
    <x v="2"/>
    <n v="80800"/>
    <n v="9500"/>
    <n v="23"/>
    <s v="Responsable de Grands comptes"/>
    <n v="76200"/>
    <x v="32"/>
    <n v="6.0367454068241469E-2"/>
  </r>
  <r>
    <s v="GeoHi23803"/>
    <s v="GeorgeHidalgo23803"/>
    <s v="George"/>
    <s v="Hidalgo"/>
    <x v="0"/>
    <d v="1965-03-02T00:00:00"/>
    <x v="5"/>
    <x v="0"/>
    <n v="74000"/>
    <n v="8500"/>
    <n v="10"/>
    <s v="Responsable secteur business"/>
    <n v="73300"/>
    <x v="32"/>
    <n v="9.5497953615279671E-3"/>
  </r>
  <r>
    <s v="RubHi34259"/>
    <s v="RubyHidalgo34259"/>
    <s v="Ruby"/>
    <s v="Hidalgo"/>
    <x v="1"/>
    <d v="1993-10-17T00:00:00"/>
    <x v="2"/>
    <x v="3"/>
    <n v="38600"/>
    <n v="1500"/>
    <n v="1"/>
    <s v="Consultant technique junior"/>
    <n v="36100"/>
    <x v="20"/>
    <n v="6.9252077562326875E-2"/>
  </r>
  <r>
    <s v="JacHi23592"/>
    <s v="JacobHigby23592"/>
    <s v="Jacob"/>
    <s v="Higby"/>
    <x v="0"/>
    <d v="1964-08-03T00:00:00"/>
    <x v="7"/>
    <x v="0"/>
    <n v="94700"/>
    <n v="5500"/>
    <n v="10"/>
    <s v="Responsable de consultant"/>
    <n v="90200"/>
    <x v="32"/>
    <n v="4.9889135254988913E-2"/>
  </r>
  <r>
    <s v="ChaHi34339"/>
    <s v="CharlesHiggin34339"/>
    <s v="Charles"/>
    <s v="Higgin"/>
    <x v="0"/>
    <d v="1994-01-05T00:00:00"/>
    <x v="6"/>
    <x v="2"/>
    <n v="34400"/>
    <n v="500"/>
    <n v="1"/>
    <s v="Analyste "/>
    <n v="32100"/>
    <x v="20"/>
    <n v="7.1651090342679122E-2"/>
  </r>
  <r>
    <s v="MauHi32559"/>
    <s v="MauriceHiggins32559"/>
    <s v="Maurice"/>
    <s v="Higgins"/>
    <x v="0"/>
    <d v="1989-02-20T00:00:00"/>
    <x v="2"/>
    <x v="0"/>
    <n v="55100"/>
    <n v="500"/>
    <n v="3"/>
    <s v="Consultant business"/>
    <n v="50100"/>
    <x v="8"/>
    <n v="9.9800399201596807E-2"/>
  </r>
  <r>
    <s v="RosHi30751"/>
    <s v="RoseHigginson30751"/>
    <s v="Rose"/>
    <s v="Higginson"/>
    <x v="1"/>
    <d v="1984-03-10T00:00:00"/>
    <x v="7"/>
    <x v="2"/>
    <n v="56000"/>
    <n v="1500"/>
    <n v="10"/>
    <s v="Chef de projet"/>
    <n v="51600"/>
    <x v="0"/>
    <n v="8.5271317829457363E-2"/>
  </r>
  <r>
    <s v="BraHi30731"/>
    <s v="BrandonHill30731"/>
    <s v="Brandon"/>
    <s v="Hill"/>
    <x v="0"/>
    <d v="1984-02-19T00:00:00"/>
    <x v="1"/>
    <x v="3"/>
    <n v="55700"/>
    <n v="3000"/>
    <n v="1"/>
    <s v="Consultant technique sénior"/>
    <n v="51000"/>
    <x v="0"/>
    <n v="9.2156862745098045E-2"/>
  </r>
  <r>
    <s v="DebHi23273"/>
    <s v="DebraHill23273"/>
    <s v="Debra"/>
    <s v="Hill"/>
    <x v="1"/>
    <d v="1963-09-19T00:00:00"/>
    <x v="3"/>
    <x v="2"/>
    <n v="109100"/>
    <n v="9000"/>
    <n v="12"/>
    <s v="Associé filière fonctionnelle"/>
    <n v="107000"/>
    <x v="7"/>
    <n v="1.9626168224299065E-2"/>
  </r>
  <r>
    <s v="JacHi31998"/>
    <s v="JacquesHill31998"/>
    <s v="Jacques"/>
    <s v="Hill"/>
    <x v="0"/>
    <d v="1987-08-09T00:00:00"/>
    <x v="10"/>
    <x v="3"/>
    <n v="40500"/>
    <n v="1000"/>
    <n v="4"/>
    <s v="Consultant technique"/>
    <n v="39700"/>
    <x v="28"/>
    <n v="2.0151133501259445E-2"/>
  </r>
  <r>
    <s v="JasHi24458"/>
    <s v="JasonHill24458"/>
    <s v="Jason"/>
    <s v="Hill"/>
    <x v="0"/>
    <d v="1966-12-17T00:00:00"/>
    <x v="3"/>
    <x v="3"/>
    <n v="86100"/>
    <n v="10500"/>
    <n v="19"/>
    <s v="Associé filière technique"/>
    <n v="79700"/>
    <x v="34"/>
    <n v="8.0301129234629856E-2"/>
  </r>
  <r>
    <s v="JonHi23309"/>
    <s v="JonathanHill23309"/>
    <s v="Jonathan"/>
    <s v="Hill"/>
    <x v="0"/>
    <d v="1963-10-25T00:00:00"/>
    <x v="3"/>
    <x v="3"/>
    <n v="99200"/>
    <n v="4500"/>
    <n v="12"/>
    <s v="Associé filière technique"/>
    <n v="94500"/>
    <x v="7"/>
    <n v="4.9735449735449737E-2"/>
  </r>
  <r>
    <s v="JosHi33284"/>
    <s v="JoseHill33284"/>
    <s v="Jose"/>
    <s v="Hill"/>
    <x v="0"/>
    <d v="1991-02-15T00:00:00"/>
    <x v="2"/>
    <x v="2"/>
    <n v="49700"/>
    <n v="1500"/>
    <n v="0"/>
    <s v="Consultant fonctionnel junior"/>
    <s v="nouvel arrivant"/>
    <x v="18"/>
    <n v="0"/>
  </r>
  <r>
    <s v="LeeHi30023"/>
    <s v="LeeHill30023"/>
    <s v="Lee"/>
    <s v="Hill"/>
    <x v="0"/>
    <d v="1982-03-13T00:00:00"/>
    <x v="5"/>
    <x v="2"/>
    <n v="71400"/>
    <n v="3000"/>
    <n v="11"/>
    <s v="Responsable de Grands comptes"/>
    <n v="67400"/>
    <x v="25"/>
    <n v="5.9347181008902079E-2"/>
  </r>
  <r>
    <s v="MarHi30589"/>
    <s v="MartinHill30589"/>
    <s v="Martin"/>
    <s v="Hill"/>
    <x v="0"/>
    <d v="1983-09-30T00:00:00"/>
    <x v="0"/>
    <x v="2"/>
    <n v="78000"/>
    <n v="500"/>
    <n v="2"/>
    <s v="Directeur de projet"/>
    <n v="72900"/>
    <x v="0"/>
    <n v="6.9958847736625515E-2"/>
  </r>
  <r>
    <s v="NicHi23988"/>
    <s v="NicoleHill23988"/>
    <s v="Nicole"/>
    <s v="Hill"/>
    <x v="1"/>
    <d v="1965-09-03T00:00:00"/>
    <x v="3"/>
    <x v="0"/>
    <n v="111800"/>
    <n v="0"/>
    <n v="3"/>
    <s v="Associé filière business"/>
    <n v="106500"/>
    <x v="30"/>
    <n v="4.9765258215962442E-2"/>
  </r>
  <r>
    <s v="RayHi30831"/>
    <s v="RaymondHill30831"/>
    <s v="Raymond"/>
    <s v="Hill"/>
    <x v="0"/>
    <d v="1984-05-29T00:00:00"/>
    <x v="7"/>
    <x v="3"/>
    <n v="49900"/>
    <n v="4500"/>
    <n v="4"/>
    <s v="Expert technique"/>
    <n v="46800"/>
    <x v="0"/>
    <n v="6.623931623931624E-2"/>
  </r>
  <r>
    <s v="RicHi24963"/>
    <s v="RichardHill24963"/>
    <s v="Richard"/>
    <s v="Hill"/>
    <x v="0"/>
    <d v="1968-05-05T00:00:00"/>
    <x v="7"/>
    <x v="2"/>
    <n v="48800"/>
    <n v="4000"/>
    <n v="17"/>
    <s v="Chef de projet"/>
    <n v="45200"/>
    <x v="19"/>
    <n v="7.9646017699115043E-2"/>
  </r>
  <r>
    <s v="SueHi27550"/>
    <s v="SueHill27550"/>
    <s v="Sue"/>
    <s v="Hill"/>
    <x v="1"/>
    <d v="1975-06-05T00:00:00"/>
    <x v="7"/>
    <x v="0"/>
    <n v="64400"/>
    <n v="3500"/>
    <n v="0"/>
    <s v="Responsable de consultant"/>
    <s v="nouvel arrivant"/>
    <x v="4"/>
    <n v="0"/>
  </r>
  <r>
    <s v="WalHi25397"/>
    <s v="WallaceHill25397"/>
    <s v="Wallace"/>
    <s v="Hill"/>
    <x v="0"/>
    <d v="1969-07-13T00:00:00"/>
    <x v="3"/>
    <x v="3"/>
    <n v="94500"/>
    <n v="2000"/>
    <n v="20"/>
    <s v="Associé filière technique"/>
    <n v="89200"/>
    <x v="2"/>
    <n v="5.9417040358744393E-2"/>
  </r>
  <r>
    <s v="JohHi26197"/>
    <s v="JohnHilton26197"/>
    <s v="John"/>
    <s v="Hilton"/>
    <x v="0"/>
    <d v="1971-09-21T00:00:00"/>
    <x v="7"/>
    <x v="3"/>
    <n v="56200"/>
    <n v="5000"/>
    <n v="19"/>
    <s v="Expert technique"/>
    <n v="54600"/>
    <x v="31"/>
    <n v="2.9304029304029304E-2"/>
  </r>
  <r>
    <s v="DanHi27743"/>
    <s v="DanielHines27743"/>
    <s v="Daniel"/>
    <s v="Hines"/>
    <x v="0"/>
    <d v="1975-12-15T00:00:00"/>
    <x v="7"/>
    <x v="3"/>
    <n v="65700"/>
    <n v="2500"/>
    <n v="5"/>
    <s v="Expert technique"/>
    <n v="60000"/>
    <x v="10"/>
    <n v="9.5000000000000001E-2"/>
  </r>
  <r>
    <s v="HenHi27295"/>
    <s v="HenryHinojosa27295"/>
    <s v="Henry"/>
    <s v="Hinojosa"/>
    <x v="0"/>
    <d v="1974-09-23T00:00:00"/>
    <x v="5"/>
    <x v="2"/>
    <n v="92900"/>
    <n v="5000"/>
    <n v="15"/>
    <s v="Responsable de Grands comptes"/>
    <n v="83100"/>
    <x v="4"/>
    <n v="0.11793020457280386"/>
  </r>
  <r>
    <s v="BobHi30280"/>
    <s v="BobbyHinton30280"/>
    <s v="Bobby"/>
    <s v="Hinton"/>
    <x v="1"/>
    <d v="1982-11-25T00:00:00"/>
    <x v="0"/>
    <x v="2"/>
    <n v="56000"/>
    <n v="3000"/>
    <n v="1"/>
    <s v="Directeur de projet"/>
    <n v="54400"/>
    <x v="16"/>
    <n v="2.9411764705882353E-2"/>
  </r>
  <r>
    <s v="GerHi31242"/>
    <s v="GertrudeHinton31242"/>
    <s v="Gertrude"/>
    <s v="Hinton"/>
    <x v="1"/>
    <d v="1985-07-14T00:00:00"/>
    <x v="2"/>
    <x v="3"/>
    <n v="44200"/>
    <n v="1000"/>
    <n v="4"/>
    <s v="Consultant technique junior"/>
    <n v="42200"/>
    <x v="27"/>
    <n v="4.7393364928909949E-2"/>
  </r>
  <r>
    <s v="HecHi25147"/>
    <s v="HectorHinton25147"/>
    <s v="Hector"/>
    <s v="Hinton"/>
    <x v="0"/>
    <d v="1968-11-05T00:00:00"/>
    <x v="1"/>
    <x v="0"/>
    <n v="61000"/>
    <n v="1500"/>
    <n v="11"/>
    <s v="Consultant business sénior"/>
    <n v="57500"/>
    <x v="2"/>
    <n v="6.0869565217391307E-2"/>
  </r>
  <r>
    <s v="MarHi30401"/>
    <s v="MarkHirsh30401"/>
    <s v="Mark"/>
    <s v="Hirsh"/>
    <x v="0"/>
    <d v="1983-03-26T00:00:00"/>
    <x v="7"/>
    <x v="0"/>
    <n v="84700"/>
    <n v="3000"/>
    <n v="8"/>
    <s v="Responsable de consultant"/>
    <n v="82200"/>
    <x v="16"/>
    <n v="3.0413625304136254E-2"/>
  </r>
  <r>
    <s v="LarHi23869"/>
    <s v="LarryHitz23869"/>
    <s v="Larry"/>
    <s v="Hitz"/>
    <x v="0"/>
    <d v="1965-05-07T00:00:00"/>
    <x v="1"/>
    <x v="0"/>
    <n v="71300"/>
    <n v="2500"/>
    <n v="13"/>
    <s v="Consultant business sénior"/>
    <n v="69200"/>
    <x v="32"/>
    <n v="3.0346820809248554E-2"/>
  </r>
  <r>
    <s v="PedHi26744"/>
    <s v="PedroHixson26744"/>
    <s v="Pedro"/>
    <s v="Hixson"/>
    <x v="0"/>
    <d v="1973-03-21T00:00:00"/>
    <x v="5"/>
    <x v="2"/>
    <n v="82800"/>
    <n v="500"/>
    <n v="8"/>
    <s v="Responsable de Grands comptes"/>
    <n v="74900"/>
    <x v="14"/>
    <n v="0.1054739652870494"/>
  </r>
  <r>
    <s v="ManHo25872"/>
    <s v="ManuelHobbs25872"/>
    <s v="Manuel"/>
    <s v="Hobbs"/>
    <x v="0"/>
    <d v="1970-10-31T00:00:00"/>
    <x v="0"/>
    <x v="2"/>
    <n v="76700"/>
    <n v="8000"/>
    <n v="14"/>
    <s v="Directeur de projet"/>
    <n v="73000"/>
    <x v="1"/>
    <n v="5.0684931506849315E-2"/>
  </r>
  <r>
    <s v="DarHo23706"/>
    <s v="DariusHobgood23706"/>
    <s v="Darius"/>
    <s v="Hobgood"/>
    <x v="0"/>
    <d v="1964-11-25T00:00:00"/>
    <x v="5"/>
    <x v="3"/>
    <n v="63700"/>
    <n v="500"/>
    <n v="15"/>
    <s v="Responsable technique Grands Comptes"/>
    <n v="62800"/>
    <x v="32"/>
    <n v="1.4331210191082803E-2"/>
  </r>
  <r>
    <s v="RonHo32572"/>
    <s v="RonaldHobgood32572"/>
    <s v="Ronald"/>
    <s v="Hobgood"/>
    <x v="0"/>
    <d v="1989-03-05T00:00:00"/>
    <x v="10"/>
    <x v="0"/>
    <n v="59300"/>
    <n v="2500"/>
    <n v="1"/>
    <s v="Consultant business confirmé"/>
    <n v="52900"/>
    <x v="8"/>
    <n v="0.12098298676748583"/>
  </r>
  <r>
    <s v="AmyHo27268"/>
    <s v="AmyHockett27268"/>
    <s v="Amy"/>
    <s v="Hockett"/>
    <x v="1"/>
    <d v="1974-08-27T00:00:00"/>
    <x v="0"/>
    <x v="1"/>
    <n v="64900"/>
    <n v="5000"/>
    <n v="5"/>
    <s v="Directeur d'agence"/>
    <n v="58100"/>
    <x v="4"/>
    <n v="0.11703958691910499"/>
  </r>
  <r>
    <s v="SelHo31171"/>
    <s v="SelmaHodges31171"/>
    <s v="Selma"/>
    <s v="Hodges"/>
    <x v="1"/>
    <d v="1985-05-04T00:00:00"/>
    <x v="6"/>
    <x v="3"/>
    <n v="30000"/>
    <n v="0"/>
    <n v="1"/>
    <s v="Développeur"/>
    <n v="29000"/>
    <x v="27"/>
    <n v="3.4482758620689655E-2"/>
  </r>
  <r>
    <s v="KriHo31811"/>
    <s v="KristenHoffman31811"/>
    <s v="Kristen"/>
    <s v="Hoffman"/>
    <x v="1"/>
    <d v="1987-02-03T00:00:00"/>
    <x v="10"/>
    <x v="3"/>
    <n v="39900"/>
    <n v="1500"/>
    <n v="5"/>
    <s v="Consultant technique"/>
    <n v="37600"/>
    <x v="21"/>
    <n v="6.1170212765957445E-2"/>
  </r>
  <r>
    <s v="ChrHo33598"/>
    <s v="ChristopherHogan33598"/>
    <s v="Christopher"/>
    <s v="Hogan"/>
    <x v="0"/>
    <d v="1991-12-26T00:00:00"/>
    <x v="8"/>
    <x v="2"/>
    <n v="36900"/>
    <n v="0"/>
    <n v="1"/>
    <s v="Analyste junior"/>
    <n v="33500"/>
    <x v="11"/>
    <n v="0.10149253731343283"/>
  </r>
  <r>
    <s v="MauHo26532"/>
    <s v="MauriceHogan26532"/>
    <s v="Maurice"/>
    <s v="Hogan"/>
    <x v="0"/>
    <d v="1972-08-21T00:00:00"/>
    <x v="1"/>
    <x v="3"/>
    <n v="59300"/>
    <n v="3500"/>
    <n v="21"/>
    <s v="Consultant technique sénior"/>
    <n v="57200"/>
    <x v="14"/>
    <n v="3.6713286713286712E-2"/>
  </r>
  <r>
    <s v="CliHo26364"/>
    <s v="ClintHolder26364"/>
    <s v="Clint"/>
    <s v="Holder"/>
    <x v="0"/>
    <d v="1972-03-06T00:00:00"/>
    <x v="1"/>
    <x v="2"/>
    <n v="66600"/>
    <n v="1500"/>
    <n v="5"/>
    <s v="Consultant fonctionnel sénior"/>
    <n v="60500"/>
    <x v="31"/>
    <n v="0.10082644628099173"/>
  </r>
  <r>
    <s v="TerHo28851"/>
    <s v="TerryHolder28851"/>
    <s v="Terry"/>
    <s v="Holder"/>
    <x v="1"/>
    <d v="1978-12-27T00:00:00"/>
    <x v="5"/>
    <x v="3"/>
    <n v="70200"/>
    <n v="5000"/>
    <n v="7"/>
    <s v="Responsable technique Grands Comptes"/>
    <n v="65600"/>
    <x v="3"/>
    <n v="7.0121951219512202E-2"/>
  </r>
  <r>
    <s v="MilHo29196"/>
    <s v="MiltonHolladay29196"/>
    <s v="Milton"/>
    <s v="Holladay"/>
    <x v="0"/>
    <d v="1979-12-07T00:00:00"/>
    <x v="1"/>
    <x v="0"/>
    <n v="62300"/>
    <n v="1000"/>
    <n v="8"/>
    <s v="Consultant business sénior"/>
    <n v="58800"/>
    <x v="17"/>
    <n v="5.9523809523809521E-2"/>
  </r>
  <r>
    <s v="AnnHo30153"/>
    <s v="AnnHolland30153"/>
    <s v="Ann"/>
    <s v="Holland"/>
    <x v="1"/>
    <d v="1982-07-21T00:00:00"/>
    <x v="0"/>
    <x v="0"/>
    <n v="79200"/>
    <n v="2000"/>
    <n v="5"/>
    <s v="Directeur business"/>
    <n v="74000"/>
    <x v="25"/>
    <n v="7.0270270270270274E-2"/>
  </r>
  <r>
    <s v="LesHo27689"/>
    <s v="LeslieHolland27689"/>
    <s v="Leslie"/>
    <s v="Holland"/>
    <x v="1"/>
    <d v="1975-10-22T00:00:00"/>
    <x v="5"/>
    <x v="1"/>
    <n v="115800"/>
    <n v="2500"/>
    <n v="5"/>
    <s v="Responsable d'un secteur"/>
    <n v="105300"/>
    <x v="10"/>
    <n v="9.9715099715099717E-2"/>
  </r>
  <r>
    <s v="ScoHo32921"/>
    <s v="ScottHolley32921"/>
    <s v="Scott"/>
    <s v="Holley"/>
    <x v="0"/>
    <d v="1990-02-17T00:00:00"/>
    <x v="2"/>
    <x v="0"/>
    <n v="57300"/>
    <n v="1000"/>
    <n v="4"/>
    <s v="Consultant business"/>
    <n v="51300"/>
    <x v="33"/>
    <n v="0.11695906432748537"/>
  </r>
  <r>
    <s v="JamHo23828"/>
    <s v="JamesHollingsworth23828"/>
    <s v="James"/>
    <s v="Hollingsworth"/>
    <x v="0"/>
    <d v="1965-03-27T00:00:00"/>
    <x v="5"/>
    <x v="2"/>
    <n v="77100"/>
    <n v="3500"/>
    <n v="4"/>
    <s v="Responsable de Grands comptes"/>
    <n v="70100"/>
    <x v="32"/>
    <n v="9.9857346647646214E-2"/>
  </r>
  <r>
    <s v="MarHo28039"/>
    <s v="MaryHolloway28039"/>
    <s v="Mary"/>
    <s v="Holloway"/>
    <x v="1"/>
    <d v="1976-10-06T00:00:00"/>
    <x v="5"/>
    <x v="2"/>
    <n v="75200"/>
    <n v="9000"/>
    <n v="0"/>
    <s v="Responsable de Grands comptes"/>
    <s v="nouvel arrivant"/>
    <x v="22"/>
    <n v="0"/>
  </r>
  <r>
    <s v="WalHo28324"/>
    <s v="WalterHolly28324"/>
    <s v="Walter"/>
    <s v="Holly"/>
    <x v="0"/>
    <d v="1977-07-18T00:00:00"/>
    <x v="5"/>
    <x v="2"/>
    <n v="75400"/>
    <n v="2000"/>
    <n v="12"/>
    <s v="Responsable de Grands comptes"/>
    <n v="70500"/>
    <x v="22"/>
    <n v="6.9503546099290783E-2"/>
  </r>
  <r>
    <s v="ChrHo31593"/>
    <s v="ChristopherHolm31593"/>
    <s v="Christopher"/>
    <s v="Holm"/>
    <x v="0"/>
    <d v="1986-06-30T00:00:00"/>
    <x v="4"/>
    <x v="0"/>
    <n v="40600"/>
    <n v="1000"/>
    <n v="4"/>
    <s v="Consultant business junior"/>
    <n v="38800"/>
    <x v="5"/>
    <n v="4.6391752577319589E-2"/>
  </r>
  <r>
    <s v="HenHo26959"/>
    <s v="HenryHolman26959"/>
    <s v="Henry"/>
    <s v="Holman"/>
    <x v="0"/>
    <d v="1973-10-22T00:00:00"/>
    <x v="5"/>
    <x v="0"/>
    <n v="106600"/>
    <n v="2500"/>
    <n v="9"/>
    <s v="Responsable secteur business"/>
    <n v="103500"/>
    <x v="12"/>
    <n v="2.9951690821256038E-2"/>
  </r>
  <r>
    <s v="ClaHo32239"/>
    <s v="ClariceHolmes32239"/>
    <s v="Clarice"/>
    <s v="Holmes"/>
    <x v="1"/>
    <d v="1988-04-06T00:00:00"/>
    <x v="2"/>
    <x v="0"/>
    <n v="43900"/>
    <n v="1000"/>
    <n v="2"/>
    <s v="Consultant business"/>
    <n v="42600"/>
    <x v="28"/>
    <n v="3.0516431924882629E-2"/>
  </r>
  <r>
    <s v="JosHo32399"/>
    <s v="JoseHolmes32399"/>
    <s v="Jose"/>
    <s v="Holmes"/>
    <x v="0"/>
    <d v="1988-09-13T00:00:00"/>
    <x v="10"/>
    <x v="0"/>
    <n v="58100"/>
    <n v="2500"/>
    <n v="2"/>
    <s v="Consultant business confirmé"/>
    <n v="53300"/>
    <x v="8"/>
    <n v="9.0056285178236398E-2"/>
  </r>
  <r>
    <s v="ThoHo31837"/>
    <s v="ThomasHolmes31837"/>
    <s v="Thomas"/>
    <s v="Holmes"/>
    <x v="0"/>
    <d v="1987-03-01T00:00:00"/>
    <x v="2"/>
    <x v="2"/>
    <n v="53300"/>
    <n v="2000"/>
    <n v="2"/>
    <s v="Consultant fonctionnel junior"/>
    <n v="50600"/>
    <x v="21"/>
    <n v="5.33596837944664E-2"/>
  </r>
  <r>
    <s v="RonHo30462"/>
    <s v="RonaldHolmquist30462"/>
    <s v="Ronald"/>
    <s v="Holmquist"/>
    <x v="0"/>
    <d v="1983-05-26T00:00:00"/>
    <x v="0"/>
    <x v="3"/>
    <n v="65200"/>
    <n v="6500"/>
    <n v="10"/>
    <s v="Directeur technique"/>
    <n v="61500"/>
    <x v="16"/>
    <n v="6.0162601626016263E-2"/>
  </r>
  <r>
    <s v="BarHo32650"/>
    <s v="BarbaraHolsinger32650"/>
    <s v="Barbara"/>
    <s v="Holsinger"/>
    <x v="1"/>
    <d v="1989-05-22T00:00:00"/>
    <x v="2"/>
    <x v="2"/>
    <n v="48100"/>
    <n v="0"/>
    <n v="1"/>
    <s v="Consultant fonctionnel junior"/>
    <n v="42500"/>
    <x v="8"/>
    <n v="0.13176470588235295"/>
  </r>
  <r>
    <s v="RicHo32885"/>
    <s v="RichardHolstein32885"/>
    <s v="Richard"/>
    <s v="Holstein"/>
    <x v="0"/>
    <d v="1990-01-12T00:00:00"/>
    <x v="2"/>
    <x v="3"/>
    <n v="41000"/>
    <n v="1500"/>
    <n v="0"/>
    <s v="Consultant technique junior"/>
    <s v="nouvel arrivant"/>
    <x v="33"/>
    <n v="0"/>
  </r>
  <r>
    <s v="RobHo28685"/>
    <s v="RobertHood28685"/>
    <s v="Robert"/>
    <s v="Hood"/>
    <x v="0"/>
    <d v="1978-07-14T00:00:00"/>
    <x v="7"/>
    <x v="3"/>
    <n v="56000"/>
    <n v="5000"/>
    <n v="15"/>
    <s v="Expert technique"/>
    <n v="54400"/>
    <x v="26"/>
    <n v="2.9411764705882353E-2"/>
  </r>
  <r>
    <s v="RobHo26487"/>
    <s v="RobertHook26487"/>
    <s v="Robert"/>
    <s v="Hook"/>
    <x v="0"/>
    <d v="1972-07-07T00:00:00"/>
    <x v="7"/>
    <x v="3"/>
    <n v="47800"/>
    <n v="3000"/>
    <n v="16"/>
    <s v="Expert technique"/>
    <n v="46000"/>
    <x v="31"/>
    <n v="3.9130434782608699E-2"/>
  </r>
  <r>
    <s v="GeoHo26188"/>
    <s v="GeorgeHopkins26188"/>
    <s v="George"/>
    <s v="Hopkins"/>
    <x v="0"/>
    <d v="1971-09-12T00:00:00"/>
    <x v="7"/>
    <x v="3"/>
    <n v="56300"/>
    <n v="5000"/>
    <n v="20"/>
    <s v="Expert technique"/>
    <n v="52100"/>
    <x v="31"/>
    <n v="8.0614203454894437E-2"/>
  </r>
  <r>
    <s v="ChaHo27033"/>
    <s v="ChadHorak27033"/>
    <s v="Chad"/>
    <s v="Horak"/>
    <x v="0"/>
    <d v="1974-01-04T00:00:00"/>
    <x v="7"/>
    <x v="0"/>
    <n v="90200"/>
    <n v="5500"/>
    <n v="12"/>
    <s v="Responsable de consultant"/>
    <n v="85100"/>
    <x v="12"/>
    <n v="5.9929494712103411E-2"/>
  </r>
  <r>
    <s v="MarHo28637"/>
    <s v="MargueritaHorrell28637"/>
    <s v="Marguerita"/>
    <s v="Horrell"/>
    <x v="1"/>
    <d v="1978-05-27T00:00:00"/>
    <x v="1"/>
    <x v="0"/>
    <n v="69500"/>
    <n v="500"/>
    <n v="13"/>
    <s v="Consultant business sénior"/>
    <n v="65600"/>
    <x v="26"/>
    <n v="5.9451219512195119E-2"/>
  </r>
  <r>
    <s v="ChrHo27998"/>
    <s v="ChristinaHorvath27998"/>
    <s v="Christina"/>
    <s v="Horvath"/>
    <x v="1"/>
    <d v="1976-08-26T00:00:00"/>
    <x v="1"/>
    <x v="0"/>
    <n v="59100"/>
    <n v="3000"/>
    <n v="4"/>
    <s v="Consultant business sénior"/>
    <n v="53500"/>
    <x v="22"/>
    <n v="0.10467289719626169"/>
  </r>
  <r>
    <s v="LeoHo25815"/>
    <s v="LeonardHoskins25815"/>
    <s v="Leonard"/>
    <s v="Hoskins"/>
    <x v="0"/>
    <d v="1970-09-04T00:00:00"/>
    <x v="7"/>
    <x v="1"/>
    <n v="66600"/>
    <n v="3000"/>
    <n v="20"/>
    <s v="Responsable d'entité"/>
    <n v="61100"/>
    <x v="1"/>
    <n v="9.0016366612111293E-2"/>
  </r>
  <r>
    <s v="OctHo25974"/>
    <s v="OctavioHostetler25974"/>
    <s v="Octavio"/>
    <s v="Hostetler"/>
    <x v="0"/>
    <d v="1971-02-10T00:00:00"/>
    <x v="0"/>
    <x v="0"/>
    <n v="70700"/>
    <n v="5000"/>
    <n v="1"/>
    <s v="Directeur business"/>
    <n v="66100"/>
    <x v="1"/>
    <n v="6.9591527987897125E-2"/>
  </r>
  <r>
    <s v="ElaHo32206"/>
    <s v="ElaineHouse32206"/>
    <s v="Elaine"/>
    <s v="House"/>
    <x v="1"/>
    <d v="1988-03-04T00:00:00"/>
    <x v="2"/>
    <x v="0"/>
    <n v="45000"/>
    <n v="0"/>
    <n v="2"/>
    <s v="Consultant business"/>
    <n v="40900"/>
    <x v="28"/>
    <n v="0.10024449877750612"/>
  </r>
  <r>
    <s v="WilHo32487"/>
    <s v="WilliamHouser32487"/>
    <s v="William"/>
    <s v="Houser"/>
    <x v="0"/>
    <d v="1988-12-10T00:00:00"/>
    <x v="4"/>
    <x v="2"/>
    <n v="36100"/>
    <n v="1500"/>
    <n v="5"/>
    <s v="Analyste confirmé"/>
    <n v="32100"/>
    <x v="8"/>
    <n v="0.12461059190031153"/>
  </r>
  <r>
    <s v="DorHo28047"/>
    <s v="DorisHoward28047"/>
    <s v="Doris"/>
    <s v="Howard"/>
    <x v="1"/>
    <d v="1976-10-14T00:00:00"/>
    <x v="0"/>
    <x v="3"/>
    <n v="58800"/>
    <n v="4000"/>
    <n v="2"/>
    <s v="Directeur technique"/>
    <n v="53500"/>
    <x v="22"/>
    <n v="9.9065420560747658E-2"/>
  </r>
  <r>
    <s v="DusHo25972"/>
    <s v="DustinHoward25972"/>
    <s v="Dustin"/>
    <s v="Howard"/>
    <x v="0"/>
    <d v="1971-02-08T00:00:00"/>
    <x v="5"/>
    <x v="3"/>
    <n v="91500"/>
    <n v="9500"/>
    <n v="1"/>
    <s v="Responsable technique Grands Comptes"/>
    <n v="87100"/>
    <x v="1"/>
    <n v="5.0516647531572902E-2"/>
  </r>
  <r>
    <s v="DonHo30617"/>
    <s v="DonnaHowell30617"/>
    <s v="Donna"/>
    <s v="Howell"/>
    <x v="1"/>
    <d v="1983-10-28T00:00:00"/>
    <x v="0"/>
    <x v="3"/>
    <n v="67100"/>
    <n v="2500"/>
    <n v="7"/>
    <s v="Directeur technique"/>
    <n v="65400"/>
    <x v="0"/>
    <n v="2.5993883792048929E-2"/>
  </r>
  <r>
    <s v="MarHo27216"/>
    <s v="MargaretHowie27216"/>
    <s v="Margaret"/>
    <s v="Howie"/>
    <x v="1"/>
    <d v="1974-07-06T00:00:00"/>
    <x v="1"/>
    <x v="2"/>
    <n v="50500"/>
    <n v="1000"/>
    <n v="19"/>
    <s v="Consultant fonctionnel sénior"/>
    <n v="49200"/>
    <x v="12"/>
    <n v="2.6422764227642278E-2"/>
  </r>
  <r>
    <s v="ChaHo22646"/>
    <s v="CharlesHowze22646"/>
    <s v="Charles"/>
    <s v="Howze"/>
    <x v="0"/>
    <d v="1961-12-31T00:00:00"/>
    <x v="9"/>
    <x v="0"/>
    <n v="144100"/>
    <n v="3500"/>
    <n v="0"/>
    <s v="Chef business"/>
    <s v="nouvel arrivant"/>
    <x v="23"/>
    <n v="0"/>
  </r>
  <r>
    <s v="ThoHo31410"/>
    <s v="ThomasHowze31410"/>
    <s v="Thomas"/>
    <s v="Howze"/>
    <x v="0"/>
    <d v="1985-12-29T00:00:00"/>
    <x v="10"/>
    <x v="2"/>
    <n v="51400"/>
    <n v="1000"/>
    <n v="1"/>
    <s v="Consultant fonctionnel"/>
    <n v="47200"/>
    <x v="5"/>
    <n v="8.8983050847457626E-2"/>
  </r>
  <r>
    <s v="RayHo29748"/>
    <s v="RaymondHoye29748"/>
    <s v="Raymond"/>
    <s v="Hoye"/>
    <x v="0"/>
    <d v="1981-06-11T00:00:00"/>
    <x v="1"/>
    <x v="0"/>
    <n v="56500"/>
    <n v="1500"/>
    <n v="4"/>
    <s v="Consultant business sénior"/>
    <n v="50900"/>
    <x v="6"/>
    <n v="0.1100196463654224"/>
  </r>
  <r>
    <s v="DevHo27959"/>
    <s v="DevinHoyt27959"/>
    <s v="Devin"/>
    <s v="Hoyt"/>
    <x v="0"/>
    <d v="1976-07-18T00:00:00"/>
    <x v="0"/>
    <x v="0"/>
    <n v="98600"/>
    <n v="5500"/>
    <n v="14"/>
    <s v="Directeur business"/>
    <n v="94800"/>
    <x v="10"/>
    <n v="4.0084388185654012E-2"/>
  </r>
  <r>
    <s v="ByrHu26357"/>
    <s v="ByronHubbard26357"/>
    <s v="Byron"/>
    <s v="Hubbard"/>
    <x v="0"/>
    <d v="1972-02-28T00:00:00"/>
    <x v="7"/>
    <x v="3"/>
    <n v="67300"/>
    <n v="4000"/>
    <n v="2"/>
    <s v="Expert technique"/>
    <n v="59400"/>
    <x v="31"/>
    <n v="0.132996632996633"/>
  </r>
  <r>
    <s v="JesHu29261"/>
    <s v="JesusHudak29261"/>
    <s v="Jesus"/>
    <s v="Hudak"/>
    <x v="0"/>
    <d v="1980-02-10T00:00:00"/>
    <x v="0"/>
    <x v="0"/>
    <n v="79500"/>
    <n v="5000"/>
    <n v="10"/>
    <s v="Directeur business"/>
    <n v="76400"/>
    <x v="17"/>
    <n v="4.0575916230366493E-2"/>
  </r>
  <r>
    <s v="CecHu30243"/>
    <s v="CecilHudson30243"/>
    <s v="Cecil"/>
    <s v="Hudson"/>
    <x v="0"/>
    <d v="1982-10-19T00:00:00"/>
    <x v="1"/>
    <x v="3"/>
    <n v="53400"/>
    <n v="0"/>
    <n v="11"/>
    <s v="Consultant technique sénior"/>
    <n v="50200"/>
    <x v="16"/>
    <n v="6.3745019920318724E-2"/>
  </r>
  <r>
    <s v="MicHu27712"/>
    <s v="MichaelHudson27712"/>
    <s v="Michael"/>
    <s v="Hudson"/>
    <x v="0"/>
    <d v="1975-11-14T00:00:00"/>
    <x v="1"/>
    <x v="2"/>
    <n v="47600"/>
    <n v="3000"/>
    <n v="10"/>
    <s v="Consultant fonctionnel sénior"/>
    <n v="46300"/>
    <x v="10"/>
    <n v="2.8077753779697623E-2"/>
  </r>
  <r>
    <s v="RicHu34385"/>
    <s v="RichardHudson34385"/>
    <s v="Richard"/>
    <s v="Hudson"/>
    <x v="0"/>
    <d v="1994-02-20T00:00:00"/>
    <x v="8"/>
    <x v="3"/>
    <n v="31900"/>
    <n v="500"/>
    <n v="0"/>
    <s v="Développeur junior"/>
    <s v="nouvel arrivant"/>
    <x v="20"/>
    <n v="0"/>
  </r>
  <r>
    <s v="TifHu26022"/>
    <s v="TiffanyHudson26022"/>
    <s v="Tiffany"/>
    <s v="Hudson"/>
    <x v="1"/>
    <d v="1971-03-30T00:00:00"/>
    <x v="0"/>
    <x v="0"/>
    <n v="70600"/>
    <n v="7500"/>
    <n v="22"/>
    <s v="Directeur business"/>
    <n v="64700"/>
    <x v="1"/>
    <n v="9.1190108191653782E-2"/>
  </r>
  <r>
    <s v="CanHu27605"/>
    <s v="CandaceHuff27605"/>
    <s v="Candace"/>
    <s v="Huff"/>
    <x v="1"/>
    <d v="1975-07-30T00:00:00"/>
    <x v="0"/>
    <x v="0"/>
    <n v="69200"/>
    <n v="7000"/>
    <n v="7"/>
    <s v="Directeur business"/>
    <n v="68200"/>
    <x v="10"/>
    <n v="1.466275659824047E-2"/>
  </r>
  <r>
    <s v="DarHu32885"/>
    <s v="DarrellHuff32885"/>
    <s v="Darrell"/>
    <s v="Huff"/>
    <x v="0"/>
    <d v="1990-01-12T00:00:00"/>
    <x v="2"/>
    <x v="3"/>
    <n v="35000"/>
    <n v="500"/>
    <n v="0"/>
    <s v="Consultant technique junior"/>
    <s v="nouvel arrivant"/>
    <x v="33"/>
    <n v="0"/>
  </r>
  <r>
    <s v="PatHu24888"/>
    <s v="PatrickHuff24888"/>
    <s v="Patrick"/>
    <s v="Huff"/>
    <x v="0"/>
    <d v="1968-02-20T00:00:00"/>
    <x v="5"/>
    <x v="2"/>
    <n v="81200"/>
    <n v="2000"/>
    <n v="15"/>
    <s v="Responsable de Grands comptes"/>
    <n v="80400"/>
    <x v="19"/>
    <n v="9.9502487562189053E-3"/>
  </r>
  <r>
    <s v="JohHu24752"/>
    <s v="JohnHuffman24752"/>
    <s v="John"/>
    <s v="Huffman"/>
    <x v="0"/>
    <d v="1967-10-07T00:00:00"/>
    <x v="3"/>
    <x v="1"/>
    <n v="104500"/>
    <n v="7000"/>
    <n v="7"/>
    <s v="Associé filière fonctions transverses"/>
    <n v="99500"/>
    <x v="19"/>
    <n v="5.0251256281407038E-2"/>
  </r>
  <r>
    <s v="MarHu29297"/>
    <s v="MarcusHuffman29297"/>
    <s v="Marcus"/>
    <s v="Huffman"/>
    <x v="0"/>
    <d v="1980-03-17T00:00:00"/>
    <x v="1"/>
    <x v="2"/>
    <n v="60500"/>
    <n v="2000"/>
    <n v="8"/>
    <s v="Consultant fonctionnel sénior"/>
    <n v="55500"/>
    <x v="17"/>
    <n v="9.0090090090090086E-2"/>
  </r>
  <r>
    <s v="MacHu26674"/>
    <s v="MachelleHufford26674"/>
    <s v="Machelle"/>
    <s v="Hufford"/>
    <x v="1"/>
    <d v="1973-01-10T00:00:00"/>
    <x v="3"/>
    <x v="3"/>
    <n v="90200"/>
    <n v="9000"/>
    <n v="0"/>
    <s v="Associé filière technique"/>
    <s v="nouvel arrivant"/>
    <x v="14"/>
    <n v="0"/>
  </r>
  <r>
    <s v="CarHu25312"/>
    <s v="CarynHughes25312"/>
    <s v="Caryn"/>
    <s v="Hughes"/>
    <x v="1"/>
    <d v="1969-04-19T00:00:00"/>
    <x v="7"/>
    <x v="2"/>
    <n v="55100"/>
    <n v="4500"/>
    <n v="17"/>
    <s v="Chef de projet"/>
    <n v="51500"/>
    <x v="2"/>
    <n v="6.9902912621359226E-2"/>
  </r>
  <r>
    <s v="MicHu29312"/>
    <s v="MichaelHughes29312"/>
    <s v="Michael"/>
    <s v="Hughes"/>
    <x v="0"/>
    <d v="1980-04-01T00:00:00"/>
    <x v="7"/>
    <x v="3"/>
    <n v="47600"/>
    <n v="0"/>
    <n v="13"/>
    <s v="Expert technique"/>
    <n v="42700"/>
    <x v="17"/>
    <n v="0.11475409836065574"/>
  </r>
  <r>
    <s v="VerHu33407"/>
    <s v="VernonHughes33407"/>
    <s v="Vernon"/>
    <s v="Hughes"/>
    <x v="0"/>
    <d v="1991-06-18T00:00:00"/>
    <x v="8"/>
    <x v="3"/>
    <n v="29000"/>
    <n v="0"/>
    <n v="0"/>
    <s v="Développeur junior"/>
    <s v="nouvel arrivant"/>
    <x v="18"/>
    <n v="0"/>
  </r>
  <r>
    <s v="WanHu33327"/>
    <s v="WandaHughes33327"/>
    <s v="Wanda"/>
    <s v="Hughes"/>
    <x v="1"/>
    <d v="1991-03-30T00:00:00"/>
    <x v="8"/>
    <x v="3"/>
    <n v="29900"/>
    <n v="0"/>
    <n v="1"/>
    <s v="Développeur junior"/>
    <n v="27900"/>
    <x v="18"/>
    <n v="7.1684587813620068E-2"/>
  </r>
  <r>
    <s v="PetHu23904"/>
    <s v="PeterHui23904"/>
    <s v="Peter"/>
    <s v="Hui"/>
    <x v="0"/>
    <d v="1965-06-11T00:00:00"/>
    <x v="7"/>
    <x v="1"/>
    <n v="61800"/>
    <n v="5500"/>
    <n v="4"/>
    <s v="Responsable d'entité"/>
    <n v="57300"/>
    <x v="32"/>
    <n v="7.8534031413612565E-2"/>
  </r>
  <r>
    <s v="ScoHu30450"/>
    <s v="ScottHuling30450"/>
    <s v="Scott"/>
    <s v="Huling"/>
    <x v="0"/>
    <d v="1983-05-14T00:00:00"/>
    <x v="1"/>
    <x v="3"/>
    <n v="40700"/>
    <n v="1500"/>
    <n v="2"/>
    <s v="Consultant technique sénior"/>
    <n v="40100"/>
    <x v="16"/>
    <n v="1.4962593516209476E-2"/>
  </r>
  <r>
    <s v="PatHu24836"/>
    <s v="PatrickHull24836"/>
    <s v="Patrick"/>
    <s v="Hull"/>
    <x v="0"/>
    <d v="1967-12-30T00:00:00"/>
    <x v="7"/>
    <x v="0"/>
    <n v="76200"/>
    <n v="1500"/>
    <n v="7"/>
    <s v="Responsable de consultant"/>
    <n v="71200"/>
    <x v="19"/>
    <n v="7.02247191011236E-2"/>
  </r>
  <r>
    <s v="FraHu31671"/>
    <s v="FranciscoHumphery31671"/>
    <s v="Francisco"/>
    <s v="Humphery"/>
    <x v="0"/>
    <d v="1986-09-16T00:00:00"/>
    <x v="2"/>
    <x v="1"/>
    <n v="33000"/>
    <n v="500"/>
    <n v="1"/>
    <s v="Assistant agent de maîtrise"/>
    <n v="31100"/>
    <x v="21"/>
    <n v="6.1093247588424437E-2"/>
  </r>
  <r>
    <s v="MarHu34212"/>
    <s v="MarcHumphrey34212"/>
    <s v="Marc"/>
    <s v="Humphrey"/>
    <x v="0"/>
    <d v="1993-08-31T00:00:00"/>
    <x v="6"/>
    <x v="2"/>
    <n v="37100"/>
    <n v="500"/>
    <n v="1"/>
    <s v="Analyste "/>
    <n v="34000"/>
    <x v="20"/>
    <n v="9.1176470588235289E-2"/>
  </r>
  <r>
    <s v="ArtHu30249"/>
    <s v="ArthurHung30249"/>
    <s v="Arthur"/>
    <s v="Hung"/>
    <x v="0"/>
    <d v="1982-10-25T00:00:00"/>
    <x v="5"/>
    <x v="1"/>
    <n v="89900"/>
    <n v="1000"/>
    <n v="6"/>
    <s v="Responsable d'un secteur"/>
    <n v="88100"/>
    <x v="16"/>
    <n v="2.043132803632236E-2"/>
  </r>
  <r>
    <s v="MaxHu27995"/>
    <s v="MaxineHunt27995"/>
    <s v="Maxine"/>
    <s v="Hunt"/>
    <x v="1"/>
    <d v="1976-08-23T00:00:00"/>
    <x v="1"/>
    <x v="3"/>
    <n v="40600"/>
    <n v="0"/>
    <n v="0"/>
    <s v="Consultant technique sénior"/>
    <s v="nouvel arrivant"/>
    <x v="22"/>
    <n v="0"/>
  </r>
  <r>
    <s v="PedHu23878"/>
    <s v="PedroHunt23878"/>
    <s v="Pedro"/>
    <s v="Hunt"/>
    <x v="0"/>
    <d v="1965-05-16T00:00:00"/>
    <x v="0"/>
    <x v="1"/>
    <n v="85100"/>
    <n v="0"/>
    <n v="25"/>
    <s v="Directeur d'agence"/>
    <n v="82600"/>
    <x v="32"/>
    <n v="3.026634382566586E-2"/>
  </r>
  <r>
    <s v="DonHu23764"/>
    <s v="DonnaHunter23764"/>
    <s v="Donna"/>
    <s v="Hunter"/>
    <x v="1"/>
    <d v="1965-01-22T00:00:00"/>
    <x v="0"/>
    <x v="3"/>
    <n v="50500"/>
    <n v="0"/>
    <n v="22"/>
    <s v="Directeur technique"/>
    <n v="47200"/>
    <x v="32"/>
    <n v="6.991525423728813E-2"/>
  </r>
  <r>
    <s v="MarHu27664"/>
    <s v="MarianaHunter27664"/>
    <s v="Mariana"/>
    <s v="Hunter"/>
    <x v="1"/>
    <d v="1975-09-27T00:00:00"/>
    <x v="0"/>
    <x v="3"/>
    <n v="54300"/>
    <n v="0"/>
    <n v="8"/>
    <s v="Directeur technique"/>
    <n v="52700"/>
    <x v="10"/>
    <n v="3.0360531309297913E-2"/>
  </r>
  <r>
    <s v="LarHu26591"/>
    <s v="LarryHuntington26591"/>
    <s v="Larry"/>
    <s v="Huntington"/>
    <x v="0"/>
    <d v="1972-10-19T00:00:00"/>
    <x v="5"/>
    <x v="2"/>
    <n v="90400"/>
    <n v="1500"/>
    <n v="10"/>
    <s v="Responsable de Grands comptes"/>
    <n v="82900"/>
    <x v="14"/>
    <n v="9.0470446320868522E-2"/>
  </r>
  <r>
    <s v="AleHu31256"/>
    <s v="AlexHutcherson31256"/>
    <s v="Alex"/>
    <s v="Hutcherson"/>
    <x v="0"/>
    <d v="1985-07-28T00:00:00"/>
    <x v="2"/>
    <x v="2"/>
    <n v="43000"/>
    <n v="500"/>
    <n v="4"/>
    <s v="Consultant fonctionnel junior"/>
    <n v="40000"/>
    <x v="5"/>
    <n v="7.4999999999999997E-2"/>
  </r>
  <r>
    <s v="AntHu27223"/>
    <s v="AnthonyHutchinson27223"/>
    <s v="Anthony"/>
    <s v="Hutchinson"/>
    <x v="0"/>
    <d v="1974-07-13T00:00:00"/>
    <x v="3"/>
    <x v="1"/>
    <n v="142700"/>
    <n v="5000"/>
    <n v="19"/>
    <s v="Associé filière fonctions transverses"/>
    <n v="130900"/>
    <x v="12"/>
    <n v="9.0145148968678382E-2"/>
  </r>
  <r>
    <s v="CorHu31584"/>
    <s v="CoreyHutchinson31584"/>
    <s v="Corey"/>
    <s v="Hutchinson"/>
    <x v="0"/>
    <d v="1986-06-21T00:00:00"/>
    <x v="10"/>
    <x v="3"/>
    <n v="42200"/>
    <n v="0"/>
    <n v="0"/>
    <s v="Consultant technique"/>
    <s v="nouvel arrivant"/>
    <x v="5"/>
    <n v="0"/>
  </r>
  <r>
    <s v="LinHy31311"/>
    <s v="LindseyHyatt31311"/>
    <s v="Lindsey"/>
    <s v="Hyatt"/>
    <x v="1"/>
    <d v="1985-09-21T00:00:00"/>
    <x v="2"/>
    <x v="2"/>
    <n v="53700"/>
    <n v="2000"/>
    <n v="1"/>
    <s v="Consultant fonctionnel junior"/>
    <n v="50200"/>
    <x v="5"/>
    <n v="6.9721115537848599E-2"/>
  </r>
  <r>
    <s v="LeeIg29700"/>
    <s v="LeeIgnacio29700"/>
    <s v="Lee"/>
    <s v="Ignacio"/>
    <x v="0"/>
    <d v="1981-04-24T00:00:00"/>
    <x v="5"/>
    <x v="2"/>
    <n v="95600"/>
    <n v="10000"/>
    <n v="8"/>
    <s v="Responsable de Grands comptes"/>
    <n v="88500"/>
    <x v="6"/>
    <n v="8.0225988700564965E-2"/>
  </r>
  <r>
    <s v="AmaIn33015"/>
    <s v="AmandaIngram33015"/>
    <s v="Amanda"/>
    <s v="Ingram"/>
    <x v="1"/>
    <d v="1990-05-22T00:00:00"/>
    <x v="4"/>
    <x v="0"/>
    <n v="42200"/>
    <n v="0"/>
    <n v="1"/>
    <s v="Consultant business junior"/>
    <n v="40600"/>
    <x v="33"/>
    <n v="3.9408866995073892E-2"/>
  </r>
  <r>
    <s v="ArtIn31241"/>
    <s v="ArthurIngram31241"/>
    <s v="Arthur"/>
    <s v="Ingram"/>
    <x v="0"/>
    <d v="1985-07-13T00:00:00"/>
    <x v="2"/>
    <x v="3"/>
    <n v="45700"/>
    <n v="2000"/>
    <n v="0"/>
    <s v="Consultant technique junior"/>
    <s v="nouvel arrivant"/>
    <x v="27"/>
    <n v="0"/>
  </r>
  <r>
    <s v="BilIn28801"/>
    <s v="BillyInman28801"/>
    <s v="Billy"/>
    <s v="Inman"/>
    <x v="0"/>
    <d v="1978-11-07T00:00:00"/>
    <x v="5"/>
    <x v="2"/>
    <n v="77200"/>
    <n v="8500"/>
    <n v="0"/>
    <s v="Responsable de Grands comptes"/>
    <s v="nouvel arrivant"/>
    <x v="3"/>
    <n v="0"/>
  </r>
  <r>
    <s v="LarIr26530"/>
    <s v="LarryIrby26530"/>
    <s v="Larry"/>
    <s v="Irby"/>
    <x v="0"/>
    <d v="1972-08-19T00:00:00"/>
    <x v="1"/>
    <x v="1"/>
    <n v="44000"/>
    <n v="2000"/>
    <n v="20"/>
    <s v="Directeur des agents de maîtrise"/>
    <n v="40700"/>
    <x v="14"/>
    <n v="8.1081081081081086E-2"/>
  </r>
  <r>
    <s v="JosIr25500"/>
    <s v="JosephIrvin25500"/>
    <s v="Joseph"/>
    <s v="Irvin"/>
    <x v="0"/>
    <d v="1969-10-24T00:00:00"/>
    <x v="7"/>
    <x v="0"/>
    <n v="87800"/>
    <n v="5000"/>
    <n v="0"/>
    <s v="Responsable de consultant"/>
    <s v="nouvel arrivant"/>
    <x v="9"/>
    <n v="0"/>
  </r>
  <r>
    <s v="BriIr25802"/>
    <s v="BrianIrwin25802"/>
    <s v="Brian"/>
    <s v="Irwin"/>
    <x v="0"/>
    <d v="1970-08-22T00:00:00"/>
    <x v="1"/>
    <x v="3"/>
    <n v="55900"/>
    <n v="2500"/>
    <n v="1"/>
    <s v="Consultant technique sénior"/>
    <n v="53200"/>
    <x v="1"/>
    <n v="5.0751879699248117E-2"/>
  </r>
  <r>
    <s v="ColIs31840"/>
    <s v="ColtonIsaacs31840"/>
    <s v="Colton"/>
    <s v="Isaacs"/>
    <x v="0"/>
    <d v="1987-03-04T00:00:00"/>
    <x v="2"/>
    <x v="2"/>
    <n v="53300"/>
    <n v="1500"/>
    <n v="0"/>
    <s v="Consultant fonctionnel junior"/>
    <s v="nouvel arrivant"/>
    <x v="21"/>
    <n v="0"/>
  </r>
  <r>
    <s v="MikIs27871"/>
    <s v="MikaelaIsrael27871"/>
    <s v="Mikaela"/>
    <s v="Israel"/>
    <x v="1"/>
    <d v="1976-04-21T00:00:00"/>
    <x v="0"/>
    <x v="3"/>
    <n v="58700"/>
    <n v="500"/>
    <n v="1"/>
    <s v="Directeur technique"/>
    <n v="56700"/>
    <x v="10"/>
    <n v="3.5273368606701938E-2"/>
  </r>
  <r>
    <s v="PegIv28551"/>
    <s v="PeggyIvory28551"/>
    <s v="Peggy"/>
    <s v="Ivory"/>
    <x v="1"/>
    <d v="1978-03-02T00:00:00"/>
    <x v="7"/>
    <x v="2"/>
    <n v="59900"/>
    <n v="1000"/>
    <n v="15"/>
    <s v="Chef de projet"/>
    <n v="55100"/>
    <x v="26"/>
    <n v="8.7114337568058073E-2"/>
  </r>
  <r>
    <s v="LeoJa34084"/>
    <s v="LeoneJackman34084"/>
    <s v="Leone"/>
    <s v="Jackman"/>
    <x v="1"/>
    <d v="1993-04-25T00:00:00"/>
    <x v="6"/>
    <x v="2"/>
    <n v="38700"/>
    <n v="1000"/>
    <n v="0"/>
    <s v="Analyste "/>
    <s v="nouvel arrivant"/>
    <x v="13"/>
    <n v="0"/>
  </r>
  <r>
    <s v="ChrJa23350"/>
    <s v="ChrisJackson23350"/>
    <s v="Chris"/>
    <s v="Jackson"/>
    <x v="0"/>
    <d v="1963-12-05T00:00:00"/>
    <x v="0"/>
    <x v="0"/>
    <n v="95300"/>
    <n v="5500"/>
    <n v="18"/>
    <s v="Directeur business"/>
    <n v="86600"/>
    <x v="7"/>
    <n v="0.10046189376443418"/>
  </r>
  <r>
    <s v="DelJa28841"/>
    <s v="DelorisJackson28841"/>
    <s v="Deloris"/>
    <s v="Jackson"/>
    <x v="1"/>
    <d v="1978-12-17T00:00:00"/>
    <x v="5"/>
    <x v="0"/>
    <n v="103300"/>
    <n v="6000"/>
    <n v="5"/>
    <s v="Responsable secteur business"/>
    <n v="96500"/>
    <x v="3"/>
    <n v="7.0466321243523311E-2"/>
  </r>
  <r>
    <s v="DolJa25189"/>
    <s v="DoloresJackson25189"/>
    <s v="Dolores"/>
    <s v="Jackson"/>
    <x v="1"/>
    <d v="1968-12-17T00:00:00"/>
    <x v="5"/>
    <x v="3"/>
    <n v="69500"/>
    <n v="9000"/>
    <n v="11"/>
    <s v="Responsable technique Grands Comptes"/>
    <n v="66800"/>
    <x v="2"/>
    <n v="4.0419161676646706E-2"/>
  </r>
  <r>
    <s v="DouJa33300"/>
    <s v="DouglasJackson33300"/>
    <s v="Douglas"/>
    <s v="Jackson"/>
    <x v="0"/>
    <d v="1991-03-03T00:00:00"/>
    <x v="11"/>
    <x v="1"/>
    <n v="25700"/>
    <n v="0"/>
    <n v="0"/>
    <s v="Agent"/>
    <s v="nouvel arrivant"/>
    <x v="18"/>
    <n v="0"/>
  </r>
  <r>
    <s v="HopJa34236"/>
    <s v="HopeJackson34236"/>
    <s v="Hope"/>
    <s v="Jackson"/>
    <x v="1"/>
    <d v="1993-09-24T00:00:00"/>
    <x v="4"/>
    <x v="3"/>
    <n v="34600"/>
    <n v="1000"/>
    <n v="1"/>
    <s v="Développeur confirmé"/>
    <n v="33100"/>
    <x v="20"/>
    <n v="4.5317220543806644E-2"/>
  </r>
  <r>
    <s v="JohJa31422"/>
    <s v="JohnJackson31422"/>
    <s v="John"/>
    <s v="Jackson"/>
    <x v="0"/>
    <d v="1986-01-10T00:00:00"/>
    <x v="6"/>
    <x v="3"/>
    <n v="39600"/>
    <n v="1000"/>
    <n v="1"/>
    <s v="Développeur"/>
    <n v="37700"/>
    <x v="5"/>
    <n v="5.0397877984084884E-2"/>
  </r>
  <r>
    <s v="PatJa33367"/>
    <s v="PatriciaJackson33367"/>
    <s v="Patricia"/>
    <s v="Jackson"/>
    <x v="1"/>
    <d v="1991-05-09T00:00:00"/>
    <x v="6"/>
    <x v="3"/>
    <n v="34000"/>
    <n v="500"/>
    <n v="1"/>
    <s v="Développeur"/>
    <n v="30100"/>
    <x v="18"/>
    <n v="0.12956810631229235"/>
  </r>
  <r>
    <s v="SteJa31415"/>
    <s v="StephenJackson31415"/>
    <s v="Stephen"/>
    <s v="Jackson"/>
    <x v="0"/>
    <d v="1986-01-03T00:00:00"/>
    <x v="4"/>
    <x v="0"/>
    <n v="39900"/>
    <n v="500"/>
    <n v="2"/>
    <s v="Consultant business junior"/>
    <n v="37500"/>
    <x v="5"/>
    <n v="6.4000000000000001E-2"/>
  </r>
  <r>
    <s v="RusJa25727"/>
    <s v="RussellJacob25727"/>
    <s v="Russell"/>
    <s v="Jacob"/>
    <x v="0"/>
    <d v="1970-06-08T00:00:00"/>
    <x v="5"/>
    <x v="3"/>
    <n v="67100"/>
    <n v="1500"/>
    <n v="15"/>
    <s v="Responsable technique Grands Comptes"/>
    <n v="62100"/>
    <x v="9"/>
    <n v="8.0515297906602251E-2"/>
  </r>
  <r>
    <s v="TayJa30592"/>
    <s v="TaylorJacques30592"/>
    <s v="Taylor"/>
    <s v="Jacques"/>
    <x v="0"/>
    <d v="1983-10-03T00:00:00"/>
    <x v="0"/>
    <x v="3"/>
    <n v="55100"/>
    <n v="4000"/>
    <n v="10"/>
    <s v="Directeur technique"/>
    <n v="49200"/>
    <x v="0"/>
    <n v="0.11991869918699187"/>
  </r>
  <r>
    <s v="DomJa23218"/>
    <s v="DominiqueJaeger23218"/>
    <s v="Dominique"/>
    <s v="Jaeger"/>
    <x v="0"/>
    <d v="1963-07-26T00:00:00"/>
    <x v="3"/>
    <x v="0"/>
    <n v="126200"/>
    <n v="14000"/>
    <n v="23"/>
    <s v="Associé filière business"/>
    <n v="121300"/>
    <x v="24"/>
    <n v="4.0395713107996702E-2"/>
  </r>
  <r>
    <s v="TraJa30546"/>
    <s v="TraceyJaime30546"/>
    <s v="Tracey"/>
    <s v="Jaime"/>
    <x v="1"/>
    <d v="1983-08-18T00:00:00"/>
    <x v="7"/>
    <x v="1"/>
    <n v="63400"/>
    <n v="1000"/>
    <n v="10"/>
    <s v="Responsable d'entité"/>
    <n v="60400"/>
    <x v="0"/>
    <n v="4.9668874172185427E-2"/>
  </r>
  <r>
    <s v="KayJa30160"/>
    <s v="KayJakubowski30160"/>
    <s v="Kay"/>
    <s v="Jakubowski"/>
    <x v="1"/>
    <d v="1982-07-28T00:00:00"/>
    <x v="5"/>
    <x v="2"/>
    <n v="76500"/>
    <n v="5000"/>
    <n v="11"/>
    <s v="Responsable de Grands comptes"/>
    <n v="70100"/>
    <x v="16"/>
    <n v="9.1298145506419404E-2"/>
  </r>
  <r>
    <s v="JosJa22749"/>
    <s v="JoseJalbert22749"/>
    <s v="Jose"/>
    <s v="Jalbert"/>
    <x v="0"/>
    <d v="1962-04-13T00:00:00"/>
    <x v="3"/>
    <x v="2"/>
    <n v="102800"/>
    <n v="11000"/>
    <n v="29"/>
    <s v="Associé filière fonctionnelle"/>
    <n v="94300"/>
    <x v="23"/>
    <n v="9.0137857900318127E-2"/>
  </r>
  <r>
    <s v="DerJa28002"/>
    <s v="DerrickJames28002"/>
    <s v="Derrick"/>
    <s v="James"/>
    <x v="0"/>
    <d v="1976-08-30T00:00:00"/>
    <x v="7"/>
    <x v="3"/>
    <n v="62500"/>
    <n v="6000"/>
    <n v="12"/>
    <s v="Expert technique"/>
    <n v="57300"/>
    <x v="22"/>
    <n v="9.0750436300174514E-2"/>
  </r>
  <r>
    <s v="KenJa34396"/>
    <s v="KennethJames34396"/>
    <s v="Kenneth"/>
    <s v="James"/>
    <x v="0"/>
    <d v="1994-03-03T00:00:00"/>
    <x v="8"/>
    <x v="2"/>
    <n v="33200"/>
    <n v="500"/>
    <n v="0"/>
    <s v="Analyste junior"/>
    <s v="nouvel arrivant"/>
    <x v="20"/>
    <n v="0"/>
  </r>
  <r>
    <s v="LeiJa24686"/>
    <s v="LeilaniJames24686"/>
    <s v="Leilani"/>
    <s v="James"/>
    <x v="1"/>
    <d v="1967-08-02T00:00:00"/>
    <x v="0"/>
    <x v="2"/>
    <n v="72200"/>
    <n v="5000"/>
    <n v="14"/>
    <s v="Directeur de projet"/>
    <n v="65600"/>
    <x v="19"/>
    <n v="0.10060975609756098"/>
  </r>
  <r>
    <s v="LorJa33763"/>
    <s v="LoriJames33763"/>
    <s v="Lori"/>
    <s v="James"/>
    <x v="1"/>
    <d v="1992-06-08T00:00:00"/>
    <x v="6"/>
    <x v="3"/>
    <n v="32700"/>
    <n v="1000"/>
    <n v="1"/>
    <s v="Développeur"/>
    <n v="30300"/>
    <x v="11"/>
    <n v="7.9207920792079209E-2"/>
  </r>
  <r>
    <s v="MadJa31387"/>
    <s v="MadelineJames31387"/>
    <s v="Madeline"/>
    <s v="James"/>
    <x v="1"/>
    <d v="1985-12-06T00:00:00"/>
    <x v="6"/>
    <x v="1"/>
    <n v="26200"/>
    <n v="0"/>
    <n v="3"/>
    <s v="Agent opérationnel"/>
    <n v="25300"/>
    <x v="5"/>
    <n v="3.5573122529644272E-2"/>
  </r>
  <r>
    <s v="RoyJa32788"/>
    <s v="RoyJames32788"/>
    <s v="Roy"/>
    <s v="James"/>
    <x v="0"/>
    <d v="1989-10-07T00:00:00"/>
    <x v="4"/>
    <x v="3"/>
    <n v="39500"/>
    <n v="1000"/>
    <n v="2"/>
    <s v="Développeur confirmé"/>
    <n v="36200"/>
    <x v="33"/>
    <n v="9.1160220994475141E-2"/>
  </r>
  <r>
    <s v="TonJa27531"/>
    <s v="TonyJames27531"/>
    <s v="Tony"/>
    <s v="James"/>
    <x v="0"/>
    <d v="1975-05-17T00:00:00"/>
    <x v="0"/>
    <x v="2"/>
    <n v="64300"/>
    <n v="4000"/>
    <n v="10"/>
    <s v="Directeur de projet"/>
    <n v="61200"/>
    <x v="4"/>
    <n v="5.0653594771241831E-2"/>
  </r>
  <r>
    <s v="JosJa24880"/>
    <s v="JosephJankowski24880"/>
    <s v="Joseph"/>
    <s v="Jankowski"/>
    <x v="0"/>
    <d v="1968-02-12T00:00:00"/>
    <x v="3"/>
    <x v="2"/>
    <n v="109400"/>
    <n v="1000"/>
    <n v="22"/>
    <s v="Associé filière fonctionnelle"/>
    <n v="103200"/>
    <x v="19"/>
    <n v="6.0077519379844964E-2"/>
  </r>
  <r>
    <s v="LisJa33967"/>
    <s v="LisaJaynes33967"/>
    <s v="Lisa"/>
    <s v="Jaynes"/>
    <x v="1"/>
    <d v="1992-12-29T00:00:00"/>
    <x v="6"/>
    <x v="0"/>
    <n v="45100"/>
    <n v="500"/>
    <n v="1"/>
    <s v="Consultant business junior"/>
    <n v="40600"/>
    <x v="13"/>
    <n v="0.11083743842364532"/>
  </r>
  <r>
    <s v="FraJe33727"/>
    <s v="FrancisJeanpierre33727"/>
    <s v="Francis"/>
    <s v="Jeanpierre"/>
    <x v="0"/>
    <d v="1992-05-03T00:00:00"/>
    <x v="4"/>
    <x v="3"/>
    <n v="38900"/>
    <n v="0"/>
    <n v="1"/>
    <s v="Développeur confirmé"/>
    <n v="35100"/>
    <x v="11"/>
    <n v="0.10826210826210826"/>
  </r>
  <r>
    <s v="JamJe26478"/>
    <s v="JamesJefferies26478"/>
    <s v="James"/>
    <s v="Jefferies"/>
    <x v="0"/>
    <d v="1972-06-28T00:00:00"/>
    <x v="7"/>
    <x v="2"/>
    <n v="71200"/>
    <n v="2500"/>
    <n v="4"/>
    <s v="Chef de projet"/>
    <n v="69100"/>
    <x v="31"/>
    <n v="3.0390738060781478E-2"/>
  </r>
  <r>
    <s v="AmaJe28068"/>
    <s v="AmandaJefferson28068"/>
    <s v="Amanda"/>
    <s v="Jefferson"/>
    <x v="1"/>
    <d v="1976-11-04T00:00:00"/>
    <x v="0"/>
    <x v="3"/>
    <n v="58100"/>
    <n v="3000"/>
    <n v="8"/>
    <s v="Directeur technique"/>
    <n v="56400"/>
    <x v="22"/>
    <n v="3.0141843971631204E-2"/>
  </r>
  <r>
    <s v="BarJe27564"/>
    <s v="BarbaraJenkins27564"/>
    <s v="Barbara"/>
    <s v="Jenkins"/>
    <x v="1"/>
    <d v="1975-06-19T00:00:00"/>
    <x v="5"/>
    <x v="1"/>
    <n v="97700"/>
    <n v="10000"/>
    <n v="3"/>
    <s v="Responsable d'un secteur"/>
    <n v="89600"/>
    <x v="4"/>
    <n v="9.0401785714285712E-2"/>
  </r>
  <r>
    <s v="ChaJe23881"/>
    <s v="CharlesJenkins23881"/>
    <s v="Charles"/>
    <s v="Jenkins"/>
    <x v="0"/>
    <d v="1965-05-19T00:00:00"/>
    <x v="0"/>
    <x v="3"/>
    <n v="61900"/>
    <n v="6000"/>
    <n v="0"/>
    <s v="Directeur technique"/>
    <s v="nouvel arrivant"/>
    <x v="32"/>
    <n v="0"/>
  </r>
  <r>
    <s v="JamJe27235"/>
    <s v="JamesJenkins27235"/>
    <s v="James"/>
    <s v="Jenkins"/>
    <x v="0"/>
    <d v="1974-07-25T00:00:00"/>
    <x v="0"/>
    <x v="0"/>
    <n v="80700"/>
    <n v="8000"/>
    <n v="4"/>
    <s v="Directeur business"/>
    <n v="74000"/>
    <x v="12"/>
    <n v="9.0540540540540546E-2"/>
  </r>
  <r>
    <s v="KeiJe29541"/>
    <s v="KeithJenkins29541"/>
    <s v="Keith"/>
    <s v="Jenkins"/>
    <x v="0"/>
    <d v="1980-11-16T00:00:00"/>
    <x v="0"/>
    <x v="0"/>
    <n v="86200"/>
    <n v="7000"/>
    <n v="13"/>
    <s v="Directeur business"/>
    <n v="83700"/>
    <x v="6"/>
    <n v="2.986857825567503E-2"/>
  </r>
  <r>
    <s v="NanJe31451"/>
    <s v="NancyJennings31451"/>
    <s v="Nancy"/>
    <s v="Jennings"/>
    <x v="1"/>
    <d v="1986-02-08T00:00:00"/>
    <x v="2"/>
    <x v="3"/>
    <n v="36200"/>
    <n v="2000"/>
    <n v="1"/>
    <s v="Consultant technique junior"/>
    <n v="34000"/>
    <x v="5"/>
    <n v="6.4705882352941183E-2"/>
  </r>
  <r>
    <s v="WilJe34193"/>
    <s v="WilliamJennings34193"/>
    <s v="William"/>
    <s v="Jennings"/>
    <x v="0"/>
    <d v="1993-08-12T00:00:00"/>
    <x v="8"/>
    <x v="3"/>
    <n v="31900"/>
    <n v="0"/>
    <n v="0"/>
    <s v="Développeur junior"/>
    <s v="nouvel arrivant"/>
    <x v="20"/>
    <n v="0"/>
  </r>
  <r>
    <s v="TylJe33088"/>
    <s v="TylerJester33088"/>
    <s v="Tyler"/>
    <s v="Jester"/>
    <x v="0"/>
    <d v="1990-08-03T00:00:00"/>
    <x v="8"/>
    <x v="0"/>
    <n v="36300"/>
    <n v="500"/>
    <n v="1"/>
    <s v="Consultant business junior"/>
    <n v="32400"/>
    <x v="18"/>
    <n v="0.12037037037037036"/>
  </r>
  <r>
    <s v="VirJe33241"/>
    <s v="VirgieJewett33241"/>
    <s v="Virgie"/>
    <s v="Jewett"/>
    <x v="1"/>
    <d v="1991-01-03T00:00:00"/>
    <x v="8"/>
    <x v="0"/>
    <n v="39800"/>
    <n v="500"/>
    <n v="1"/>
    <s v="Consultant business junior"/>
    <n v="35100"/>
    <x v="18"/>
    <n v="0.13390313390313391"/>
  </r>
  <r>
    <s v="JesJi23634"/>
    <s v="JesseJimenez23634"/>
    <s v="Jesse"/>
    <s v="Jimenez"/>
    <x v="0"/>
    <d v="1964-09-14T00:00:00"/>
    <x v="5"/>
    <x v="3"/>
    <n v="71600"/>
    <n v="7500"/>
    <n v="15"/>
    <s v="Responsable technique Grands Comptes"/>
    <n v="65100"/>
    <x v="32"/>
    <n v="9.9846390168970817E-2"/>
  </r>
  <r>
    <s v="KylJi28806"/>
    <s v="KyleJimenez28806"/>
    <s v="Kyle"/>
    <s v="Jimenez"/>
    <x v="0"/>
    <d v="1978-11-12T00:00:00"/>
    <x v="5"/>
    <x v="1"/>
    <n v="116800"/>
    <n v="2500"/>
    <n v="15"/>
    <s v="Responsable d'un secteur"/>
    <n v="105200"/>
    <x v="3"/>
    <n v="0.11026615969581749"/>
  </r>
  <r>
    <s v="RicJo23254"/>
    <s v="RickeyJohns23254"/>
    <s v="Rickey"/>
    <s v="Johns"/>
    <x v="0"/>
    <d v="1963-08-31T00:00:00"/>
    <x v="3"/>
    <x v="0"/>
    <n v="144600"/>
    <n v="2000"/>
    <n v="24"/>
    <s v="Associé filière business"/>
    <n v="129100"/>
    <x v="7"/>
    <n v="0.12006196746707978"/>
  </r>
  <r>
    <s v="AlbJo31158"/>
    <s v="AlbertoJohnson31158"/>
    <s v="Alberto"/>
    <s v="Johnson"/>
    <x v="0"/>
    <d v="1985-04-21T00:00:00"/>
    <x v="4"/>
    <x v="3"/>
    <n v="35300"/>
    <n v="1500"/>
    <n v="1"/>
    <s v="Développeur confirmé"/>
    <n v="34200"/>
    <x v="27"/>
    <n v="3.2163742690058478E-2"/>
  </r>
  <r>
    <s v="AshJo23867"/>
    <s v="AshleyJohnson23867"/>
    <s v="Ashley"/>
    <s v="Johnson"/>
    <x v="0"/>
    <d v="1965-05-05T00:00:00"/>
    <x v="0"/>
    <x v="3"/>
    <n v="74000"/>
    <n v="6500"/>
    <n v="22"/>
    <s v="Directeur technique"/>
    <n v="68100"/>
    <x v="32"/>
    <n v="8.6637298091042578E-2"/>
  </r>
  <r>
    <s v="BreJo23944"/>
    <s v="BrettJohnson23944"/>
    <s v="Brett"/>
    <s v="Johnson"/>
    <x v="0"/>
    <d v="1965-07-21T00:00:00"/>
    <x v="3"/>
    <x v="0"/>
    <n v="141600"/>
    <n v="7500"/>
    <n v="18"/>
    <s v="Associé filière business"/>
    <n v="134900"/>
    <x v="32"/>
    <n v="4.9666419570051891E-2"/>
  </r>
  <r>
    <s v="ChrJo30838"/>
    <s v="ChristineJohnson30838"/>
    <s v="Christine"/>
    <s v="Johnson"/>
    <x v="1"/>
    <d v="1984-06-05T00:00:00"/>
    <x v="1"/>
    <x v="3"/>
    <n v="43900"/>
    <n v="2000"/>
    <n v="7"/>
    <s v="Consultant technique sénior"/>
    <n v="40400"/>
    <x v="0"/>
    <n v="8.6633663366336627E-2"/>
  </r>
  <r>
    <s v="CinJo29705"/>
    <s v="CindyJohnson29705"/>
    <s v="Cindy"/>
    <s v="Johnson"/>
    <x v="1"/>
    <d v="1981-04-29T00:00:00"/>
    <x v="7"/>
    <x v="0"/>
    <n v="63100"/>
    <n v="3000"/>
    <n v="11"/>
    <s v="Responsable de consultant"/>
    <n v="59000"/>
    <x v="6"/>
    <n v="6.9491525423728814E-2"/>
  </r>
  <r>
    <s v="ColJo28616"/>
    <s v="ColleenJohnson28616"/>
    <s v="Colleen"/>
    <s v="Johnson"/>
    <x v="1"/>
    <d v="1978-05-06T00:00:00"/>
    <x v="0"/>
    <x v="1"/>
    <n v="72700"/>
    <n v="2000"/>
    <n v="14"/>
    <s v="Directeur d'agence"/>
    <n v="71300"/>
    <x v="26"/>
    <n v="1.9635343618513323E-2"/>
  </r>
  <r>
    <s v="CorJo32928"/>
    <s v="CorneliusJohnson32928"/>
    <s v="Cornelius"/>
    <s v="Johnson"/>
    <x v="0"/>
    <d v="1990-02-24T00:00:00"/>
    <x v="4"/>
    <x v="0"/>
    <n v="50700"/>
    <n v="1000"/>
    <n v="1"/>
    <s v="Consultant business junior"/>
    <n v="46700"/>
    <x v="33"/>
    <n v="8.5653104925053528E-2"/>
  </r>
  <r>
    <s v="DenJo31951"/>
    <s v="DennisJohnson31951"/>
    <s v="Dennis"/>
    <s v="Johnson"/>
    <x v="0"/>
    <d v="1987-06-23T00:00:00"/>
    <x v="4"/>
    <x v="2"/>
    <n v="48200"/>
    <n v="1000"/>
    <n v="0"/>
    <s v="Analyste confirmé"/>
    <s v="nouvel arrivant"/>
    <x v="21"/>
    <n v="0"/>
  </r>
  <r>
    <s v="DusJo31885"/>
    <s v="DustinJohnson31885"/>
    <s v="Dustin"/>
    <s v="Johnson"/>
    <x v="0"/>
    <d v="1987-04-18T00:00:00"/>
    <x v="6"/>
    <x v="3"/>
    <n v="32500"/>
    <n v="1000"/>
    <n v="4"/>
    <s v="Développeur"/>
    <n v="31000"/>
    <x v="21"/>
    <n v="4.8387096774193547E-2"/>
  </r>
  <r>
    <s v="EriJo33277"/>
    <s v="EricJohnson33277"/>
    <s v="Eric"/>
    <s v="Johnson"/>
    <x v="0"/>
    <d v="1991-02-08T00:00:00"/>
    <x v="11"/>
    <x v="3"/>
    <n v="27400"/>
    <n v="0"/>
    <n v="0"/>
    <s v="Développeur novice"/>
    <s v="nouvel arrivant"/>
    <x v="18"/>
    <n v="0"/>
  </r>
  <r>
    <s v="FloJo27679"/>
    <s v="FlorenceJohnson27679"/>
    <s v="Florence"/>
    <s v="Johnson"/>
    <x v="1"/>
    <d v="1975-10-12T00:00:00"/>
    <x v="5"/>
    <x v="1"/>
    <n v="110300"/>
    <n v="500"/>
    <n v="12"/>
    <s v="Responsable d'un secteur"/>
    <n v="106100"/>
    <x v="10"/>
    <n v="3.9585296889726673E-2"/>
  </r>
  <r>
    <s v="FreJo24791"/>
    <s v="FredJohnson24791"/>
    <s v="Fred"/>
    <s v="Johnson"/>
    <x v="0"/>
    <d v="1967-11-15T00:00:00"/>
    <x v="0"/>
    <x v="3"/>
    <n v="46000"/>
    <n v="7000"/>
    <n v="14"/>
    <s v="Directeur technique"/>
    <n v="41800"/>
    <x v="19"/>
    <n v="0.10047846889952153"/>
  </r>
  <r>
    <s v="GeoJo29720"/>
    <s v="GeorgeJohnson29720"/>
    <s v="George"/>
    <s v="Johnson"/>
    <x v="0"/>
    <d v="1981-05-14T00:00:00"/>
    <x v="0"/>
    <x v="2"/>
    <n v="59200"/>
    <n v="3500"/>
    <n v="11"/>
    <s v="Directeur de projet"/>
    <n v="52400"/>
    <x v="6"/>
    <n v="0.12977099236641221"/>
  </r>
  <r>
    <s v="GloJo33948"/>
    <s v="GloriaJohnson33948"/>
    <s v="Gloria"/>
    <s v="Johnson"/>
    <x v="1"/>
    <d v="1992-12-10T00:00:00"/>
    <x v="6"/>
    <x v="2"/>
    <n v="41300"/>
    <n v="500"/>
    <n v="0"/>
    <s v="Analyste "/>
    <s v="nouvel arrivant"/>
    <x v="13"/>
    <n v="0"/>
  </r>
  <r>
    <s v="HelJo33051"/>
    <s v="HelenJohnson33051"/>
    <s v="Helen"/>
    <s v="Johnson"/>
    <x v="1"/>
    <d v="1990-06-27T00:00:00"/>
    <x v="2"/>
    <x v="0"/>
    <n v="51900"/>
    <n v="1000"/>
    <n v="0"/>
    <s v="Consultant business"/>
    <s v="nouvel arrivant"/>
    <x v="33"/>
    <n v="0"/>
  </r>
  <r>
    <s v="JesJo30261"/>
    <s v="JesseJohnson30261"/>
    <s v="Jesse"/>
    <s v="Johnson"/>
    <x v="0"/>
    <d v="1982-11-06T00:00:00"/>
    <x v="7"/>
    <x v="2"/>
    <n v="64300"/>
    <n v="5000"/>
    <n v="11"/>
    <s v="Chef de projet"/>
    <n v="58200"/>
    <x v="16"/>
    <n v="0.10481099656357389"/>
  </r>
  <r>
    <s v="LanJo26938"/>
    <s v="LanaJohnson26938"/>
    <s v="Lana"/>
    <s v="Johnson"/>
    <x v="1"/>
    <d v="1973-10-01T00:00:00"/>
    <x v="3"/>
    <x v="2"/>
    <n v="111600"/>
    <n v="8500"/>
    <n v="2"/>
    <s v="Associé filière fonctionnelle"/>
    <n v="105300"/>
    <x v="12"/>
    <n v="5.9829059829059832E-2"/>
  </r>
  <r>
    <s v="LauJo27239"/>
    <s v="LauraJohnson27239"/>
    <s v="Laura"/>
    <s v="Johnson"/>
    <x v="1"/>
    <d v="1974-07-29T00:00:00"/>
    <x v="1"/>
    <x v="1"/>
    <n v="45500"/>
    <n v="3500"/>
    <n v="19"/>
    <s v="Directeur des agents de maîtrise"/>
    <n v="43200"/>
    <x v="4"/>
    <n v="5.3240740740740741E-2"/>
  </r>
  <r>
    <s v="LulJo27314"/>
    <s v="LulaJohnson27314"/>
    <s v="Lula"/>
    <s v="Johnson"/>
    <x v="1"/>
    <d v="1974-10-12T00:00:00"/>
    <x v="0"/>
    <x v="3"/>
    <n v="63200"/>
    <n v="5000"/>
    <n v="18"/>
    <s v="Directeur technique"/>
    <n v="55900"/>
    <x v="4"/>
    <n v="0.13059033989266547"/>
  </r>
  <r>
    <s v="MarJo28987"/>
    <s v="MarkJohnson28987"/>
    <s v="Mark"/>
    <s v="Johnson"/>
    <x v="0"/>
    <d v="1979-05-12T00:00:00"/>
    <x v="0"/>
    <x v="3"/>
    <n v="63200"/>
    <n v="0"/>
    <n v="9"/>
    <s v="Directeur technique"/>
    <n v="58200"/>
    <x v="3"/>
    <n v="8.5910652920962199E-2"/>
  </r>
  <r>
    <s v="MicJo21961"/>
    <s v="MichelleJohnson21961"/>
    <s v="Michelle"/>
    <s v="Johnson"/>
    <x v="1"/>
    <d v="1960-02-15T00:00:00"/>
    <x v="3"/>
    <x v="0"/>
    <n v="131000"/>
    <n v="9500"/>
    <n v="1"/>
    <s v="Associé filière business"/>
    <n v="129700"/>
    <x v="35"/>
    <n v="1.0023130300693909E-2"/>
  </r>
  <r>
    <s v="RalJo28680"/>
    <s v="RalphJohnson28680"/>
    <s v="Ralph"/>
    <s v="Johnson"/>
    <x v="0"/>
    <d v="1978-07-09T00:00:00"/>
    <x v="7"/>
    <x v="0"/>
    <n v="69500"/>
    <n v="2500"/>
    <n v="0"/>
    <s v="Responsable de consultant"/>
    <s v="nouvel arrivant"/>
    <x v="26"/>
    <n v="0"/>
  </r>
  <r>
    <s v="RobJo25115"/>
    <s v="RobJohnson25115"/>
    <s v="Rob"/>
    <s v="Johnson"/>
    <x v="0"/>
    <d v="1968-10-04T00:00:00"/>
    <x v="7"/>
    <x v="3"/>
    <n v="50000"/>
    <n v="4000"/>
    <n v="6"/>
    <s v="Expert technique"/>
    <n v="45900"/>
    <x v="2"/>
    <n v="8.9324618736383449E-2"/>
  </r>
  <r>
    <s v="RobJo31128"/>
    <s v="RobertJohnson31128"/>
    <s v="Robert"/>
    <s v="Johnson"/>
    <x v="0"/>
    <d v="1985-03-22T00:00:00"/>
    <x v="2"/>
    <x v="1"/>
    <n v="40000"/>
    <n v="500"/>
    <n v="2"/>
    <s v="Assistant agent de maîtrise"/>
    <n v="37500"/>
    <x v="27"/>
    <n v="6.6666666666666666E-2"/>
  </r>
  <r>
    <s v="RolJo33888"/>
    <s v="RolandJohnson33888"/>
    <s v="Roland"/>
    <s v="Johnson"/>
    <x v="0"/>
    <d v="1992-10-11T00:00:00"/>
    <x v="2"/>
    <x v="1"/>
    <n v="34800"/>
    <n v="1000"/>
    <n v="0"/>
    <s v="Assistant agent de maîtrise"/>
    <s v="nouvel arrivant"/>
    <x v="13"/>
    <n v="0"/>
  </r>
  <r>
    <s v="RubJo30843"/>
    <s v="RubyJohnson30843"/>
    <s v="Ruby"/>
    <s v="Johnson"/>
    <x v="1"/>
    <d v="1984-06-10T00:00:00"/>
    <x v="7"/>
    <x v="2"/>
    <n v="51100"/>
    <n v="500"/>
    <n v="9"/>
    <s v="Chef de projet"/>
    <n v="46900"/>
    <x v="0"/>
    <n v="8.9552238805970144E-2"/>
  </r>
  <r>
    <s v="RutJo30070"/>
    <s v="RuthJohnson30070"/>
    <s v="Ruth"/>
    <s v="Johnson"/>
    <x v="1"/>
    <d v="1982-04-29T00:00:00"/>
    <x v="7"/>
    <x v="0"/>
    <n v="60500"/>
    <n v="2000"/>
    <n v="4"/>
    <s v="Responsable de consultant"/>
    <n v="57100"/>
    <x v="25"/>
    <n v="5.9544658493870403E-2"/>
  </r>
  <r>
    <s v="SheJo33879"/>
    <s v="SheilaJohnson33879"/>
    <s v="Sheila"/>
    <s v="Johnson"/>
    <x v="1"/>
    <d v="1992-10-02T00:00:00"/>
    <x v="4"/>
    <x v="2"/>
    <n v="44100"/>
    <n v="1000"/>
    <n v="1"/>
    <s v="Analyste confirmé"/>
    <n v="41200"/>
    <x v="13"/>
    <n v="7.0388349514563103E-2"/>
  </r>
  <r>
    <s v="VanJo24216"/>
    <s v="VanceJohnson24216"/>
    <s v="Vance"/>
    <s v="Johnson"/>
    <x v="0"/>
    <d v="1966-04-19T00:00:00"/>
    <x v="7"/>
    <x v="3"/>
    <n v="53800"/>
    <n v="3000"/>
    <n v="13"/>
    <s v="Expert technique"/>
    <n v="49800"/>
    <x v="30"/>
    <n v="8.0321285140562249E-2"/>
  </r>
  <r>
    <s v="WilJo31349"/>
    <s v="WilliamJohnson31349"/>
    <s v="William"/>
    <s v="Johnson"/>
    <x v="0"/>
    <d v="1985-10-29T00:00:00"/>
    <x v="4"/>
    <x v="0"/>
    <n v="45600"/>
    <n v="500"/>
    <n v="0"/>
    <s v="Consultant business junior"/>
    <s v="nouvel arrivant"/>
    <x v="5"/>
    <n v="0"/>
  </r>
  <r>
    <s v="YolJo32772"/>
    <s v="YolandaJohnson32772"/>
    <s v="Yolanda"/>
    <s v="Johnson"/>
    <x v="1"/>
    <d v="1989-09-21T00:00:00"/>
    <x v="2"/>
    <x v="3"/>
    <n v="34600"/>
    <n v="500"/>
    <n v="0"/>
    <s v="Consultant technique junior"/>
    <s v="nouvel arrivant"/>
    <x v="33"/>
    <n v="0"/>
  </r>
  <r>
    <s v="DorJo30044"/>
    <s v="DorisJohnston30044"/>
    <s v="Doris"/>
    <s v="Johnston"/>
    <x v="1"/>
    <d v="1982-04-03T00:00:00"/>
    <x v="0"/>
    <x v="1"/>
    <n v="64400"/>
    <n v="3500"/>
    <n v="11"/>
    <s v="Directeur d'agence"/>
    <n v="61000"/>
    <x v="25"/>
    <n v="5.5737704918032788E-2"/>
  </r>
  <r>
    <s v="BarJo33430"/>
    <s v="BarbaraJones33430"/>
    <s v="Barbara"/>
    <s v="Jones"/>
    <x v="1"/>
    <d v="1991-07-11T00:00:00"/>
    <x v="8"/>
    <x v="3"/>
    <n v="32500"/>
    <n v="500"/>
    <n v="0"/>
    <s v="Développeur junior"/>
    <s v="nouvel arrivant"/>
    <x v="18"/>
    <n v="0"/>
  </r>
  <r>
    <s v="CaiJo26357"/>
    <s v="CaitlinJones26357"/>
    <s v="Caitlin"/>
    <s v="Jones"/>
    <x v="1"/>
    <d v="1972-02-28T00:00:00"/>
    <x v="3"/>
    <x v="2"/>
    <n v="104800"/>
    <n v="6000"/>
    <n v="21"/>
    <s v="Associé filière fonctionnelle"/>
    <n v="102700"/>
    <x v="31"/>
    <n v="2.0447906523855891E-2"/>
  </r>
  <r>
    <s v="ChaJo28180"/>
    <s v="ChadJones28180"/>
    <s v="Chad"/>
    <s v="Jones"/>
    <x v="0"/>
    <d v="1977-02-24T00:00:00"/>
    <x v="5"/>
    <x v="1"/>
    <n v="95900"/>
    <n v="1000"/>
    <n v="5"/>
    <s v="Responsable d'un secteur"/>
    <n v="92200"/>
    <x v="22"/>
    <n v="4.0130151843817789E-2"/>
  </r>
  <r>
    <s v="DanJo30327"/>
    <s v="DanielJones30327"/>
    <s v="Daniel"/>
    <s v="Jones"/>
    <x v="0"/>
    <d v="1983-01-11T00:00:00"/>
    <x v="0"/>
    <x v="3"/>
    <n v="62300"/>
    <n v="9000"/>
    <n v="3"/>
    <s v="Directeur technique"/>
    <n v="58200"/>
    <x v="16"/>
    <n v="7.0446735395189003E-2"/>
  </r>
  <r>
    <s v="DonJo31186"/>
    <s v="DonaldJones31186"/>
    <s v="Donald"/>
    <s v="Jones"/>
    <x v="0"/>
    <d v="1985-05-19T00:00:00"/>
    <x v="4"/>
    <x v="3"/>
    <n v="53800"/>
    <n v="1500"/>
    <n v="0"/>
    <s v="Développeur confirmé"/>
    <n v="53800"/>
    <x v="27"/>
    <n v="0"/>
  </r>
  <r>
    <s v="DonJo26769"/>
    <s v="DonaldJones26769"/>
    <s v="Donald"/>
    <s v="Jones"/>
    <x v="0"/>
    <d v="1973-04-15T00:00:00"/>
    <x v="7"/>
    <x v="0"/>
    <n v="65300"/>
    <n v="4000"/>
    <n v="13"/>
    <s v="Responsable de consultant"/>
    <s v="nouvel arrivant"/>
    <x v="14"/>
    <n v="0"/>
  </r>
  <r>
    <s v="DonJo25127"/>
    <s v="DonaldJones25127"/>
    <s v="Donald"/>
    <s v="Jones"/>
    <x v="0"/>
    <d v="1968-10-16T00:00:00"/>
    <x v="1"/>
    <x v="3"/>
    <n v="56500"/>
    <n v="2000"/>
    <n v="2"/>
    <s v="Consultant technique sénior"/>
    <s v="nouvel arrivant"/>
    <x v="2"/>
    <n v="0"/>
  </r>
  <r>
    <s v="DonJo28982"/>
    <s v="DonnieJones28982"/>
    <s v="Donnie"/>
    <s v="Jones"/>
    <x v="0"/>
    <d v="1979-05-07T00:00:00"/>
    <x v="1"/>
    <x v="2"/>
    <n v="48600"/>
    <n v="1500"/>
    <n v="4"/>
    <s v="Consultant fonctionnel sénior"/>
    <n v="46300"/>
    <x v="3"/>
    <n v="4.9676025917926567E-2"/>
  </r>
  <r>
    <s v="EddJo21669"/>
    <s v="EddieJones21669"/>
    <s v="Eddie"/>
    <s v="Jones"/>
    <x v="0"/>
    <d v="1959-04-29T00:00:00"/>
    <x v="9"/>
    <x v="2"/>
    <n v="138900"/>
    <n v="9500"/>
    <n v="9"/>
    <s v="Chef filière fonctionnelle"/>
    <n v="132300"/>
    <x v="29"/>
    <n v="4.9886621315192746E-2"/>
  </r>
  <r>
    <s v="EleJo24200"/>
    <s v="EleanorJones24200"/>
    <s v="Eleanor"/>
    <s v="Jones"/>
    <x v="1"/>
    <d v="1966-04-03T00:00:00"/>
    <x v="0"/>
    <x v="3"/>
    <n v="66500"/>
    <n v="500"/>
    <n v="6"/>
    <s v="Directeur technique"/>
    <n v="60100"/>
    <x v="30"/>
    <n v="0.1064891846921797"/>
  </r>
  <r>
    <s v="FraJo28667"/>
    <s v="FrankJones28667"/>
    <s v="Frank"/>
    <s v="Jones"/>
    <x v="0"/>
    <d v="1978-06-26T00:00:00"/>
    <x v="7"/>
    <x v="3"/>
    <n v="61600"/>
    <n v="5500"/>
    <n v="6"/>
    <s v="Expert technique"/>
    <n v="58700"/>
    <x v="26"/>
    <n v="4.9403747870528106E-2"/>
  </r>
  <r>
    <s v="GerJo33382"/>
    <s v="GeraldJones33382"/>
    <s v="Gerald"/>
    <s v="Jones"/>
    <x v="0"/>
    <d v="1991-05-24T00:00:00"/>
    <x v="2"/>
    <x v="0"/>
    <n v="54100"/>
    <n v="500"/>
    <n v="0"/>
    <s v="Consultant business"/>
    <s v="nouvel arrivant"/>
    <x v="18"/>
    <n v="0"/>
  </r>
  <r>
    <s v="GerJo28589"/>
    <s v="GeraldJones28589"/>
    <s v="Gerald"/>
    <s v="Jones"/>
    <x v="0"/>
    <d v="1978-04-09T00:00:00"/>
    <x v="5"/>
    <x v="0"/>
    <n v="90800"/>
    <n v="8000"/>
    <n v="0"/>
    <s v="Responsable secteur business"/>
    <s v="nouvel arrivant"/>
    <x v="26"/>
    <n v="0"/>
  </r>
  <r>
    <s v="HelJo34121"/>
    <s v="HeleneJones34121"/>
    <s v="Helene"/>
    <s v="Jones"/>
    <x v="1"/>
    <d v="1993-06-01T00:00:00"/>
    <x v="8"/>
    <x v="2"/>
    <n v="32100"/>
    <n v="0"/>
    <n v="0"/>
    <s v="Analyste junior"/>
    <s v="nouvel arrivant"/>
    <x v="13"/>
    <n v="0"/>
  </r>
  <r>
    <s v="JamJo33770"/>
    <s v="JamesJones33770"/>
    <s v="James"/>
    <s v="Jones"/>
    <x v="0"/>
    <d v="1992-06-15T00:00:00"/>
    <x v="6"/>
    <x v="3"/>
    <n v="37100"/>
    <n v="0"/>
    <n v="0"/>
    <s v="Développeur"/>
    <n v="33200"/>
    <x v="11"/>
    <n v="0.11746987951807229"/>
  </r>
  <r>
    <s v="JerJo29714"/>
    <s v="JeremyJones29714"/>
    <s v="Jeremy"/>
    <s v="Jones"/>
    <x v="0"/>
    <d v="1981-05-08T00:00:00"/>
    <x v="7"/>
    <x v="3"/>
    <n v="52000"/>
    <n v="2000"/>
    <n v="12"/>
    <s v="Expert technique"/>
    <n v="51000"/>
    <x v="6"/>
    <n v="1.9607843137254902E-2"/>
  </r>
  <r>
    <s v="JimJo25815"/>
    <s v="JimJones25815"/>
    <s v="Jim"/>
    <s v="Jones"/>
    <x v="0"/>
    <d v="1970-09-04T00:00:00"/>
    <x v="5"/>
    <x v="0"/>
    <n v="78200"/>
    <n v="5000"/>
    <n v="2"/>
    <s v="Responsable secteur business"/>
    <n v="72400"/>
    <x v="1"/>
    <n v="8.0110497237569064E-2"/>
  </r>
  <r>
    <s v="JohJo25998"/>
    <s v="JohnJones25998"/>
    <s v="John"/>
    <s v="Jones"/>
    <x v="0"/>
    <d v="1971-03-06T00:00:00"/>
    <x v="5"/>
    <x v="0"/>
    <n v="107500"/>
    <n v="7500"/>
    <n v="7"/>
    <s v="Responsable secteur business"/>
    <n v="94300"/>
    <x v="1"/>
    <n v="0.13997879109225875"/>
  </r>
  <r>
    <s v="KimJo25793"/>
    <s v="KimberlyJones25793"/>
    <s v="Kimberly"/>
    <s v="Jones"/>
    <x v="1"/>
    <d v="1970-08-13T00:00:00"/>
    <x v="5"/>
    <x v="3"/>
    <n v="60200"/>
    <n v="5000"/>
    <n v="8"/>
    <s v="Responsable technique Grands Comptes"/>
    <n v="53400"/>
    <x v="1"/>
    <n v="0.12734082397003746"/>
  </r>
  <r>
    <s v="LetJo23253"/>
    <s v="LeticiaJones23253"/>
    <s v="Leticia"/>
    <s v="Jones"/>
    <x v="1"/>
    <d v="1963-08-30T00:00:00"/>
    <x v="3"/>
    <x v="2"/>
    <n v="95600"/>
    <n v="1500"/>
    <n v="5"/>
    <s v="Associé filière fonctionnelle"/>
    <n v="86900"/>
    <x v="7"/>
    <n v="0.1001150747986191"/>
  </r>
  <r>
    <s v="MarJo29212"/>
    <s v="MarcosJones29212"/>
    <s v="Marcos"/>
    <s v="Jones"/>
    <x v="0"/>
    <d v="1979-12-23T00:00:00"/>
    <x v="0"/>
    <x v="2"/>
    <n v="68500"/>
    <n v="3500"/>
    <n v="6"/>
    <s v="Directeur de projet"/>
    <n v="64000"/>
    <x v="17"/>
    <n v="7.03125E-2"/>
  </r>
  <r>
    <s v="MicJo25787"/>
    <s v="MichaelJones25787"/>
    <s v="Michael"/>
    <s v="Jones"/>
    <x v="0"/>
    <d v="1970-08-07T00:00:00"/>
    <x v="7"/>
    <x v="3"/>
    <n v="62400"/>
    <n v="2500"/>
    <n v="22"/>
    <s v="Expert technique"/>
    <n v="58900"/>
    <x v="1"/>
    <n v="5.9422750424448216E-2"/>
  </r>
  <r>
    <s v="PauJo25278"/>
    <s v="PaulJones25278"/>
    <s v="Paul"/>
    <s v="Jones"/>
    <x v="0"/>
    <d v="1969-03-16T00:00:00"/>
    <x v="3"/>
    <x v="0"/>
    <n v="104600"/>
    <n v="2000"/>
    <n v="16"/>
    <s v="Associé filière business"/>
    <n v="96900"/>
    <x v="2"/>
    <n v="7.9463364293085662E-2"/>
  </r>
  <r>
    <s v="QueJo26593"/>
    <s v="QuentinJones26593"/>
    <s v="Quentin"/>
    <s v="Jones"/>
    <x v="0"/>
    <d v="1972-10-21T00:00:00"/>
    <x v="0"/>
    <x v="2"/>
    <n v="86000"/>
    <n v="7000"/>
    <n v="7"/>
    <s v="Directeur de projet"/>
    <n v="81900"/>
    <x v="14"/>
    <n v="5.0061050061050064E-2"/>
  </r>
  <r>
    <s v="ShaJo31013"/>
    <s v="SharenJones31013"/>
    <s v="Sharen"/>
    <s v="Jones"/>
    <x v="1"/>
    <d v="1984-11-27T00:00:00"/>
    <x v="0"/>
    <x v="3"/>
    <n v="68200"/>
    <n v="4500"/>
    <n v="2"/>
    <s v="Directeur technique"/>
    <n v="62000"/>
    <x v="27"/>
    <n v="0.1"/>
  </r>
  <r>
    <s v="TarJo30653"/>
    <s v="TaraJones30653"/>
    <s v="Tara"/>
    <s v="Jones"/>
    <x v="1"/>
    <d v="1983-12-03T00:00:00"/>
    <x v="1"/>
    <x v="0"/>
    <n v="69400"/>
    <n v="3000"/>
    <n v="0"/>
    <s v="Consultant business sénior"/>
    <s v="nouvel arrivant"/>
    <x v="0"/>
    <n v="0"/>
  </r>
  <r>
    <s v="TylJo30897"/>
    <s v="TylerJones30897"/>
    <s v="Tyler"/>
    <s v="Jones"/>
    <x v="0"/>
    <d v="1984-08-03T00:00:00"/>
    <x v="1"/>
    <x v="0"/>
    <n v="56300"/>
    <n v="3000"/>
    <n v="9"/>
    <s v="Consultant business sénior"/>
    <n v="52000"/>
    <x v="27"/>
    <n v="8.269230769230769E-2"/>
  </r>
  <r>
    <s v="VicJo34045"/>
    <s v="VickyJones34045"/>
    <s v="Vicky"/>
    <s v="Jones"/>
    <x v="1"/>
    <d v="1993-03-17T00:00:00"/>
    <x v="6"/>
    <x v="1"/>
    <n v="28500"/>
    <n v="500"/>
    <n v="1"/>
    <s v="Agent opérationnel"/>
    <n v="25200"/>
    <x v="13"/>
    <n v="0.13095238095238096"/>
  </r>
  <r>
    <s v="VioJo28465"/>
    <s v="ViolaJordan28465"/>
    <s v="Viola"/>
    <s v="Jordan"/>
    <x v="1"/>
    <d v="1977-12-06T00:00:00"/>
    <x v="1"/>
    <x v="3"/>
    <n v="49500"/>
    <n v="1500"/>
    <n v="6"/>
    <s v="Consultant technique sénior"/>
    <n v="45300"/>
    <x v="26"/>
    <n v="9.2715231788079472E-2"/>
  </r>
  <r>
    <s v="LouJo29297"/>
    <s v="LouisJoseph29297"/>
    <s v="Louis"/>
    <s v="Joseph"/>
    <x v="0"/>
    <d v="1980-03-17T00:00:00"/>
    <x v="7"/>
    <x v="3"/>
    <n v="57100"/>
    <n v="5500"/>
    <n v="7"/>
    <s v="Expert technique"/>
    <n v="55400"/>
    <x v="17"/>
    <n v="3.0685920577617327E-2"/>
  </r>
  <r>
    <s v="TerJo26996"/>
    <s v="TerryJoseph26996"/>
    <s v="Terry"/>
    <s v="Joseph"/>
    <x v="0"/>
    <d v="1973-11-28T00:00:00"/>
    <x v="5"/>
    <x v="1"/>
    <n v="90500"/>
    <n v="7500"/>
    <n v="1"/>
    <s v="Responsable d'un secteur"/>
    <n v="83300"/>
    <x v="12"/>
    <n v="8.6434573829531819E-2"/>
  </r>
  <r>
    <s v="BryJo29282"/>
    <s v="BryanJoshua29282"/>
    <s v="Bryan"/>
    <s v="Joshua"/>
    <x v="0"/>
    <d v="1980-03-02T00:00:00"/>
    <x v="0"/>
    <x v="3"/>
    <n v="61800"/>
    <n v="3500"/>
    <n v="5"/>
    <s v="Directeur technique"/>
    <n v="58900"/>
    <x v="17"/>
    <n v="4.9235993208828523E-2"/>
  </r>
  <r>
    <s v="ChaJo32694"/>
    <s v="CharlesJoyce32694"/>
    <s v="Charles"/>
    <s v="Joyce"/>
    <x v="0"/>
    <d v="1989-07-05T00:00:00"/>
    <x v="10"/>
    <x v="2"/>
    <n v="44200"/>
    <n v="500"/>
    <n v="0"/>
    <s v="Consultant fonctionnel"/>
    <s v="nouvel arrivant"/>
    <x v="8"/>
    <n v="0"/>
  </r>
  <r>
    <s v="GeoJu29778"/>
    <s v="GeorgeJustice29778"/>
    <s v="George"/>
    <s v="Justice"/>
    <x v="0"/>
    <d v="1981-07-11T00:00:00"/>
    <x v="1"/>
    <x v="3"/>
    <n v="58100"/>
    <n v="3500"/>
    <n v="4"/>
    <s v="Consultant technique sénior"/>
    <n v="54800"/>
    <x v="6"/>
    <n v="6.0218978102189784E-2"/>
  </r>
  <r>
    <s v="TraJu32371"/>
    <s v="TravisJustis32371"/>
    <s v="Travis"/>
    <s v="Justis"/>
    <x v="0"/>
    <d v="1988-08-16T00:00:00"/>
    <x v="4"/>
    <x v="0"/>
    <n v="50200"/>
    <n v="0"/>
    <n v="0"/>
    <s v="Consultant business junior"/>
    <s v="nouvel arrivant"/>
    <x v="8"/>
    <n v="0"/>
  </r>
  <r>
    <s v="AlbKa26358"/>
    <s v="AlbertKain26358"/>
    <s v="Albert"/>
    <s v="Kain"/>
    <x v="0"/>
    <d v="1972-02-29T00:00:00"/>
    <x v="0"/>
    <x v="3"/>
    <n v="62700"/>
    <n v="8000"/>
    <n v="6"/>
    <s v="Directeur technique"/>
    <n v="60100"/>
    <x v="31"/>
    <n v="4.3261231281198007E-2"/>
  </r>
  <r>
    <s v="JonKa32740"/>
    <s v="JonathanKasper32740"/>
    <s v="Jonathan"/>
    <s v="Kasper"/>
    <x v="0"/>
    <d v="1989-08-20T00:00:00"/>
    <x v="10"/>
    <x v="3"/>
    <n v="41800"/>
    <n v="2000"/>
    <n v="2"/>
    <s v="Consultant technique"/>
    <n v="39500"/>
    <x v="33"/>
    <n v="5.8227848101265821E-2"/>
  </r>
  <r>
    <s v="RicKa32001"/>
    <s v="RichardKastner32001"/>
    <s v="Richard"/>
    <s v="Kastner"/>
    <x v="0"/>
    <d v="1987-08-12T00:00:00"/>
    <x v="2"/>
    <x v="0"/>
    <n v="55000"/>
    <n v="1500"/>
    <n v="4"/>
    <s v="Consultant business"/>
    <n v="52900"/>
    <x v="28"/>
    <n v="3.9697542533081283E-2"/>
  </r>
  <r>
    <s v="ThoKa29108"/>
    <s v="ThomasKauffman29108"/>
    <s v="Thomas"/>
    <s v="Kauffman"/>
    <x v="0"/>
    <d v="1979-09-10T00:00:00"/>
    <x v="1"/>
    <x v="0"/>
    <n v="71600"/>
    <n v="4000"/>
    <n v="0"/>
    <s v="Consultant business sénior"/>
    <s v="nouvel arrivant"/>
    <x v="17"/>
    <n v="0"/>
  </r>
  <r>
    <s v="AlfKe26307"/>
    <s v="AlfredoKeeler26307"/>
    <s v="Alfredo"/>
    <s v="Keeler"/>
    <x v="0"/>
    <d v="1972-01-09T00:00:00"/>
    <x v="3"/>
    <x v="0"/>
    <n v="102900"/>
    <n v="8500"/>
    <n v="19"/>
    <s v="Associé filière business"/>
    <n v="98000"/>
    <x v="31"/>
    <n v="0.05"/>
  </r>
  <r>
    <s v="MilKe32887"/>
    <s v="MiltonKeene32887"/>
    <s v="Milton"/>
    <s v="Keene"/>
    <x v="0"/>
    <d v="1990-01-14T00:00:00"/>
    <x v="2"/>
    <x v="3"/>
    <n v="39500"/>
    <n v="0"/>
    <n v="4"/>
    <s v="Consultant technique junior"/>
    <n v="37800"/>
    <x v="33"/>
    <n v="4.4973544973544971E-2"/>
  </r>
  <r>
    <s v="HelKe30406"/>
    <s v="HelenKelley30406"/>
    <s v="Helen"/>
    <s v="Kelley"/>
    <x v="1"/>
    <d v="1983-03-31T00:00:00"/>
    <x v="7"/>
    <x v="0"/>
    <n v="81000"/>
    <n v="2500"/>
    <n v="0"/>
    <s v="Responsable de consultant"/>
    <s v="nouvel arrivant"/>
    <x v="16"/>
    <n v="0"/>
  </r>
  <r>
    <s v="JosKe25413"/>
    <s v="JoseKelley25413"/>
    <s v="Jose"/>
    <s v="Kelley"/>
    <x v="0"/>
    <d v="1969-07-29T00:00:00"/>
    <x v="5"/>
    <x v="1"/>
    <n v="92200"/>
    <n v="4000"/>
    <n v="8"/>
    <s v="Responsable d'un secteur"/>
    <n v="83800"/>
    <x v="9"/>
    <n v="0.10023866348448687"/>
  </r>
  <r>
    <s v="TroKe30543"/>
    <s v="TroyKelley30543"/>
    <s v="Troy"/>
    <s v="Kelley"/>
    <x v="0"/>
    <d v="1983-08-15T00:00:00"/>
    <x v="1"/>
    <x v="3"/>
    <n v="50300"/>
    <n v="3500"/>
    <n v="10"/>
    <s v="Consultant technique sénior"/>
    <n v="45700"/>
    <x v="0"/>
    <n v="0.10065645514223195"/>
  </r>
  <r>
    <s v="FraKe30045"/>
    <s v="FrancisKelly30045"/>
    <s v="Francis"/>
    <s v="Kelly"/>
    <x v="0"/>
    <d v="1982-04-04T00:00:00"/>
    <x v="5"/>
    <x v="0"/>
    <n v="107000"/>
    <n v="3000"/>
    <n v="5"/>
    <s v="Responsable secteur business"/>
    <n v="99100"/>
    <x v="25"/>
    <n v="7.9717457114026238E-2"/>
  </r>
  <r>
    <s v="FreKe28875"/>
    <s v="FredKelly28875"/>
    <s v="Fred"/>
    <s v="Kelly"/>
    <x v="0"/>
    <d v="1979-01-20T00:00:00"/>
    <x v="0"/>
    <x v="3"/>
    <n v="54700"/>
    <n v="3500"/>
    <n v="0"/>
    <s v="Directeur technique"/>
    <s v="nouvel arrivant"/>
    <x v="3"/>
    <n v="0"/>
  </r>
  <r>
    <s v="OswKe31869"/>
    <s v="OswaldoKelly31869"/>
    <s v="Oswaldo"/>
    <s v="Kelly"/>
    <x v="0"/>
    <d v="1987-04-02T00:00:00"/>
    <x v="2"/>
    <x v="3"/>
    <n v="41900"/>
    <n v="0"/>
    <n v="1"/>
    <s v="Consultant technique junior"/>
    <n v="39500"/>
    <x v="21"/>
    <n v="6.0759493670886074E-2"/>
  </r>
  <r>
    <s v="MicKe28063"/>
    <s v="MichealKelsey28063"/>
    <s v="Micheal"/>
    <s v="Kelsey"/>
    <x v="0"/>
    <d v="1976-10-30T00:00:00"/>
    <x v="1"/>
    <x v="0"/>
    <n v="73900"/>
    <n v="2500"/>
    <n v="8"/>
    <s v="Consultant business sénior"/>
    <n v="67700"/>
    <x v="22"/>
    <n v="9.1580502215657306E-2"/>
  </r>
  <r>
    <s v="JamKe34054"/>
    <s v="JamesKempton34054"/>
    <s v="James"/>
    <s v="Kempton"/>
    <x v="0"/>
    <d v="1993-03-26T00:00:00"/>
    <x v="4"/>
    <x v="0"/>
    <n v="43400"/>
    <n v="1000"/>
    <n v="0"/>
    <s v="Consultant business junior"/>
    <s v="nouvel arrivant"/>
    <x v="13"/>
    <n v="0"/>
  </r>
  <r>
    <s v="CyrKe27280"/>
    <s v="CyrilKendall27280"/>
    <s v="Cyril"/>
    <s v="Kendall"/>
    <x v="0"/>
    <d v="1974-09-08T00:00:00"/>
    <x v="0"/>
    <x v="3"/>
    <n v="53200"/>
    <n v="1000"/>
    <n v="1"/>
    <s v="Directeur technique"/>
    <n v="49300"/>
    <x v="4"/>
    <n v="7.9107505070993914E-2"/>
  </r>
  <r>
    <s v="DanKe25339"/>
    <s v="DannyKendall25339"/>
    <s v="Danny"/>
    <s v="Kendall"/>
    <x v="0"/>
    <d v="1969-05-16T00:00:00"/>
    <x v="7"/>
    <x v="1"/>
    <n v="57600"/>
    <n v="4000"/>
    <n v="16"/>
    <s v="Responsable d'entité"/>
    <n v="57000"/>
    <x v="2"/>
    <n v="1.0526315789473684E-2"/>
  </r>
  <r>
    <s v="CarKe25215"/>
    <s v="CarlosKennedy25215"/>
    <s v="Carlos"/>
    <s v="Kennedy"/>
    <x v="0"/>
    <d v="1969-01-12T00:00:00"/>
    <x v="5"/>
    <x v="3"/>
    <n v="71700"/>
    <n v="4000"/>
    <n v="6"/>
    <s v="Responsable technique Grands Comptes"/>
    <n v="66400"/>
    <x v="2"/>
    <n v="7.9819277108433728E-2"/>
  </r>
  <r>
    <s v="HelKe29113"/>
    <s v="HelenKennedy29113"/>
    <s v="Helen"/>
    <s v="Kennedy"/>
    <x v="1"/>
    <d v="1979-09-15T00:00:00"/>
    <x v="7"/>
    <x v="3"/>
    <n v="62000"/>
    <n v="2000"/>
    <n v="8"/>
    <s v="Expert technique"/>
    <n v="59600"/>
    <x v="17"/>
    <n v="4.0268456375838924E-2"/>
  </r>
  <r>
    <s v="MarKe31107"/>
    <s v="MaryKennedy31107"/>
    <s v="Mary"/>
    <s v="Kennedy"/>
    <x v="1"/>
    <d v="1985-03-01T00:00:00"/>
    <x v="1"/>
    <x v="0"/>
    <n v="60400"/>
    <n v="3500"/>
    <n v="8"/>
    <s v="Consultant business sénior"/>
    <n v="56900"/>
    <x v="27"/>
    <n v="6.1511423550087874E-2"/>
  </r>
  <r>
    <s v="DolKe31731"/>
    <s v="DoloresKerrick31731"/>
    <s v="Dolores"/>
    <s v="Kerrick"/>
    <x v="1"/>
    <d v="1986-11-15T00:00:00"/>
    <x v="6"/>
    <x v="3"/>
    <n v="31100"/>
    <n v="500"/>
    <n v="3"/>
    <s v="Développeur"/>
    <n v="28000"/>
    <x v="21"/>
    <n v="0.11071428571428571"/>
  </r>
  <r>
    <s v="RobKe34181"/>
    <s v="RobertoKershaw34181"/>
    <s v="Roberto"/>
    <s v="Kershaw"/>
    <x v="0"/>
    <d v="1993-07-31T00:00:00"/>
    <x v="8"/>
    <x v="2"/>
    <n v="35000"/>
    <n v="500"/>
    <n v="0"/>
    <s v="Analyste junior"/>
    <s v="nouvel arrivant"/>
    <x v="20"/>
    <n v="0"/>
  </r>
  <r>
    <s v="EveKe26106"/>
    <s v="EvelynKershner26106"/>
    <s v="Evelyn"/>
    <s v="Kershner"/>
    <x v="1"/>
    <d v="1971-06-22T00:00:00"/>
    <x v="1"/>
    <x v="3"/>
    <n v="47300"/>
    <n v="3000"/>
    <n v="22"/>
    <s v="Consultant technique sénior"/>
    <n v="46000"/>
    <x v="1"/>
    <n v="2.8260869565217391E-2"/>
  </r>
  <r>
    <s v="DarKe27932"/>
    <s v="DarylKerstetter27932"/>
    <s v="Daryl"/>
    <s v="Kerstetter"/>
    <x v="0"/>
    <d v="1976-06-21T00:00:00"/>
    <x v="0"/>
    <x v="3"/>
    <n v="57400"/>
    <n v="3500"/>
    <n v="0"/>
    <s v="Directeur technique"/>
    <s v="nouvel arrivant"/>
    <x v="10"/>
    <n v="0"/>
  </r>
  <r>
    <s v="BonKe29099"/>
    <s v="BonnieKessler29099"/>
    <s v="Bonnie"/>
    <s v="Kessler"/>
    <x v="1"/>
    <d v="1979-09-01T00:00:00"/>
    <x v="5"/>
    <x v="0"/>
    <n v="90300"/>
    <n v="9500"/>
    <n v="2"/>
    <s v="Responsable secteur business"/>
    <n v="86000"/>
    <x v="17"/>
    <n v="0.05"/>
  </r>
  <r>
    <s v="AndKe32180"/>
    <s v="AndrewKetterer32180"/>
    <s v="Andrew"/>
    <s v="Ketterer"/>
    <x v="0"/>
    <d v="1988-02-07T00:00:00"/>
    <x v="4"/>
    <x v="3"/>
    <n v="36500"/>
    <n v="1500"/>
    <n v="1"/>
    <s v="Développeur confirmé"/>
    <n v="35500"/>
    <x v="28"/>
    <n v="2.8169014084507043E-2"/>
  </r>
  <r>
    <s v="SusKh25248"/>
    <s v="SusanKhan25248"/>
    <s v="Susan"/>
    <s v="Khan"/>
    <x v="1"/>
    <d v="1969-02-14T00:00:00"/>
    <x v="1"/>
    <x v="3"/>
    <n v="40600"/>
    <n v="2500"/>
    <n v="18"/>
    <s v="Consultant technique sénior"/>
    <n v="36600"/>
    <x v="2"/>
    <n v="0.10928961748633879"/>
  </r>
  <r>
    <s v="GolKh27812"/>
    <s v="GoldaKhang27812"/>
    <s v="Golda"/>
    <s v="Khang"/>
    <x v="1"/>
    <d v="1976-02-22T00:00:00"/>
    <x v="7"/>
    <x v="3"/>
    <n v="59400"/>
    <n v="500"/>
    <n v="10"/>
    <s v="Expert technique"/>
    <n v="54500"/>
    <x v="10"/>
    <n v="8.990825688073395E-2"/>
  </r>
  <r>
    <s v="WayKi26128"/>
    <s v="WayneKidwell26128"/>
    <s v="Wayne"/>
    <s v="Kidwell"/>
    <x v="0"/>
    <d v="1971-07-14T00:00:00"/>
    <x v="0"/>
    <x v="0"/>
    <n v="92000"/>
    <n v="8000"/>
    <n v="22"/>
    <s v="Directeur business"/>
    <n v="86800"/>
    <x v="1"/>
    <n v="5.9907834101382486E-2"/>
  </r>
  <r>
    <s v="DavKi32891"/>
    <s v="DavidKight32891"/>
    <s v="David"/>
    <s v="Kight"/>
    <x v="0"/>
    <d v="1990-01-18T00:00:00"/>
    <x v="2"/>
    <x v="0"/>
    <n v="45200"/>
    <n v="1000"/>
    <n v="3"/>
    <s v="Consultant business"/>
    <n v="44900"/>
    <x v="33"/>
    <n v="6.6815144766146995E-3"/>
  </r>
  <r>
    <s v="JohKi30397"/>
    <s v="JohnKilgore30397"/>
    <s v="John"/>
    <s v="Kilgore"/>
    <x v="0"/>
    <d v="1983-03-22T00:00:00"/>
    <x v="7"/>
    <x v="0"/>
    <n v="72100"/>
    <n v="500"/>
    <n v="10"/>
    <s v="Responsable de consultant"/>
    <n v="67400"/>
    <x v="16"/>
    <n v="6.9732937685459948E-2"/>
  </r>
  <r>
    <s v="AmyKi28525"/>
    <s v="AmyKim28525"/>
    <s v="Amy"/>
    <s v="Kim"/>
    <x v="1"/>
    <d v="1978-02-04T00:00:00"/>
    <x v="7"/>
    <x v="0"/>
    <n v="80900"/>
    <n v="1500"/>
    <n v="15"/>
    <s v="Responsable de consultant"/>
    <n v="74200"/>
    <x v="26"/>
    <n v="9.0296495956873321E-2"/>
  </r>
  <r>
    <s v="ColKi25015"/>
    <s v="ColeKim25015"/>
    <s v="Cole"/>
    <s v="Kim"/>
    <x v="0"/>
    <d v="1968-06-26T00:00:00"/>
    <x v="0"/>
    <x v="2"/>
    <n v="76700"/>
    <n v="4500"/>
    <n v="2"/>
    <s v="Directeur de projet"/>
    <n v="72400"/>
    <x v="19"/>
    <n v="5.9392265193370167E-2"/>
  </r>
  <r>
    <s v="TraKi31652"/>
    <s v="TraceyKimble31652"/>
    <s v="Tracey"/>
    <s v="Kimble"/>
    <x v="0"/>
    <d v="1986-08-28T00:00:00"/>
    <x v="2"/>
    <x v="3"/>
    <n v="42500"/>
    <n v="1500"/>
    <n v="0"/>
    <s v="Consultant technique junior"/>
    <s v="nouvel arrivant"/>
    <x v="21"/>
    <n v="0"/>
  </r>
  <r>
    <s v="JohKi27158"/>
    <s v="JohnKindle27158"/>
    <s v="John"/>
    <s v="Kindle"/>
    <x v="0"/>
    <d v="1974-05-09T00:00:00"/>
    <x v="0"/>
    <x v="3"/>
    <n v="65300"/>
    <n v="7000"/>
    <n v="8"/>
    <s v="Directeur technique"/>
    <n v="63700"/>
    <x v="12"/>
    <n v="2.5117739403453691E-2"/>
  </r>
  <r>
    <s v="JamKi27048"/>
    <s v="JamesKing27048"/>
    <s v="James"/>
    <s v="King"/>
    <x v="0"/>
    <d v="1974-01-19T00:00:00"/>
    <x v="7"/>
    <x v="0"/>
    <n v="57700"/>
    <n v="5000"/>
    <n v="4"/>
    <s v="Responsable de consultant"/>
    <n v="52500"/>
    <x v="12"/>
    <n v="9.9047619047619051E-2"/>
  </r>
  <r>
    <s v="LorKi31586"/>
    <s v="LorraineKing31586"/>
    <s v="Lorraine"/>
    <s v="King"/>
    <x v="1"/>
    <d v="1986-06-23T00:00:00"/>
    <x v="10"/>
    <x v="3"/>
    <n v="43800"/>
    <n v="1500"/>
    <n v="5"/>
    <s v="Consultant technique"/>
    <n v="41600"/>
    <x v="5"/>
    <n v="5.2884615384615384E-2"/>
  </r>
  <r>
    <s v="RudKi27138"/>
    <s v="RudolphKing27138"/>
    <s v="Rudolph"/>
    <s v="King"/>
    <x v="0"/>
    <d v="1974-04-19T00:00:00"/>
    <x v="0"/>
    <x v="2"/>
    <n v="64100"/>
    <n v="5500"/>
    <n v="15"/>
    <s v="Directeur de projet"/>
    <n v="58500"/>
    <x v="12"/>
    <n v="9.5726495726495733E-2"/>
  </r>
  <r>
    <s v="JuaKl26701"/>
    <s v="JuanKlar26701"/>
    <s v="Juan"/>
    <s v="Klar"/>
    <x v="0"/>
    <d v="1973-02-06T00:00:00"/>
    <x v="3"/>
    <x v="0"/>
    <n v="126700"/>
    <n v="0"/>
    <n v="21"/>
    <s v="Associé filière business"/>
    <n v="114100"/>
    <x v="14"/>
    <n v="0.11042944785276074"/>
  </r>
  <r>
    <s v="JasKl33221"/>
    <s v="JasonKlein33221"/>
    <s v="Jason"/>
    <s v="Klein"/>
    <x v="0"/>
    <d v="1990-12-14T00:00:00"/>
    <x v="6"/>
    <x v="1"/>
    <n v="31700"/>
    <n v="0"/>
    <n v="1"/>
    <s v="Agent opérationnel"/>
    <n v="30400"/>
    <x v="18"/>
    <n v="4.2763157894736843E-2"/>
  </r>
  <r>
    <s v="DavKl26068"/>
    <s v="DavidKline26068"/>
    <s v="David"/>
    <s v="Kline"/>
    <x v="0"/>
    <d v="1971-05-15T00:00:00"/>
    <x v="0"/>
    <x v="3"/>
    <n v="59200"/>
    <n v="4500"/>
    <n v="1"/>
    <s v="Directeur technique"/>
    <n v="55800"/>
    <x v="1"/>
    <n v="6.093189964157706E-2"/>
  </r>
  <r>
    <s v="RilKl32053"/>
    <s v="RileyKloss32053"/>
    <s v="Riley"/>
    <s v="Kloss"/>
    <x v="0"/>
    <d v="1987-10-03T00:00:00"/>
    <x v="2"/>
    <x v="3"/>
    <n v="44900"/>
    <n v="1000"/>
    <n v="1"/>
    <s v="Consultant technique junior"/>
    <n v="42900"/>
    <x v="28"/>
    <n v="4.6620046620046623E-2"/>
  </r>
  <r>
    <s v="FraKl24315"/>
    <s v="FrankKlug24315"/>
    <s v="Frank"/>
    <s v="Klug"/>
    <x v="0"/>
    <d v="1966-07-27T00:00:00"/>
    <x v="5"/>
    <x v="3"/>
    <n v="70500"/>
    <n v="6000"/>
    <n v="23"/>
    <s v="Responsable technique Grands Comptes"/>
    <n v="70300"/>
    <x v="30"/>
    <n v="2.8449502133712661E-3"/>
  </r>
  <r>
    <s v="AndKn25900"/>
    <s v="AndrewKnight25900"/>
    <s v="Andrew"/>
    <s v="Knight"/>
    <x v="0"/>
    <d v="1970-11-28T00:00:00"/>
    <x v="5"/>
    <x v="3"/>
    <n v="73600"/>
    <n v="7000"/>
    <n v="19"/>
    <s v="Responsable technique Grands Comptes"/>
    <n v="66300"/>
    <x v="1"/>
    <n v="0.11010558069381599"/>
  </r>
  <r>
    <s v="RyaKn30889"/>
    <s v="RyanKnight30889"/>
    <s v="Ryan"/>
    <s v="Knight"/>
    <x v="0"/>
    <d v="1984-07-26T00:00:00"/>
    <x v="0"/>
    <x v="3"/>
    <n v="67200"/>
    <n v="2500"/>
    <n v="8"/>
    <s v="Directeur technique"/>
    <n v="64000"/>
    <x v="0"/>
    <n v="0.05"/>
  </r>
  <r>
    <s v="TerKn25690"/>
    <s v="TerryKnight25690"/>
    <s v="Terry"/>
    <s v="Knight"/>
    <x v="1"/>
    <d v="1970-05-02T00:00:00"/>
    <x v="0"/>
    <x v="0"/>
    <n v="87100"/>
    <n v="6000"/>
    <n v="10"/>
    <s v="Directeur business"/>
    <n v="84600"/>
    <x v="9"/>
    <n v="2.955082742316785E-2"/>
  </r>
  <r>
    <s v="GarKn30480"/>
    <s v="GaryKnotts30480"/>
    <s v="Gary"/>
    <s v="Knotts"/>
    <x v="0"/>
    <d v="1983-06-13T00:00:00"/>
    <x v="1"/>
    <x v="2"/>
    <n v="63800"/>
    <n v="1500"/>
    <n v="5"/>
    <s v="Consultant fonctionnel sénior"/>
    <n v="58700"/>
    <x v="16"/>
    <n v="8.6882453151618397E-2"/>
  </r>
  <r>
    <s v="MicKo24100"/>
    <s v="MichaelKoehler24100"/>
    <s v="Michael"/>
    <s v="Koehler"/>
    <x v="0"/>
    <d v="1965-12-24T00:00:00"/>
    <x v="7"/>
    <x v="3"/>
    <n v="46600"/>
    <n v="4000"/>
    <n v="15"/>
    <s v="Expert technique"/>
    <n v="45700"/>
    <x v="30"/>
    <n v="1.9693654266958426E-2"/>
  </r>
  <r>
    <s v="GleKo24934"/>
    <s v="GlendaKohn24934"/>
    <s v="Glenda"/>
    <s v="Kohn"/>
    <x v="1"/>
    <d v="1968-04-06T00:00:00"/>
    <x v="5"/>
    <x v="2"/>
    <n v="92500"/>
    <n v="10500"/>
    <n v="11"/>
    <s v="Responsable de Grands comptes"/>
    <n v="85600"/>
    <x v="19"/>
    <n v="8.0607476635514014E-2"/>
  </r>
  <r>
    <s v="TriKo32312"/>
    <s v="TristanKoller32312"/>
    <s v="Tristan"/>
    <s v="Koller"/>
    <x v="0"/>
    <d v="1988-06-18T00:00:00"/>
    <x v="6"/>
    <x v="2"/>
    <n v="32500"/>
    <n v="500"/>
    <n v="3"/>
    <s v="Analyste "/>
    <n v="29000"/>
    <x v="28"/>
    <n v="0.1206896551724138"/>
  </r>
  <r>
    <s v="JanKo31779"/>
    <s v="JanetKomar31779"/>
    <s v="Janet"/>
    <s v="Komar"/>
    <x v="1"/>
    <d v="1987-01-02T00:00:00"/>
    <x v="10"/>
    <x v="3"/>
    <n v="39400"/>
    <n v="1000"/>
    <n v="0"/>
    <s v="Consultant technique"/>
    <s v="nouvel arrivant"/>
    <x v="21"/>
    <n v="0"/>
  </r>
  <r>
    <s v="ChaKo30617"/>
    <s v="CharlesKorman30617"/>
    <s v="Charles"/>
    <s v="Korman"/>
    <x v="0"/>
    <d v="1983-10-28T00:00:00"/>
    <x v="7"/>
    <x v="0"/>
    <n v="69400"/>
    <n v="4500"/>
    <n v="1"/>
    <s v="Responsable de consultant"/>
    <n v="62000"/>
    <x v="0"/>
    <n v="0.11935483870967742"/>
  </r>
  <r>
    <s v="DarKo29556"/>
    <s v="DarrenKowalewski29556"/>
    <s v="Darren"/>
    <s v="Kowalewski"/>
    <x v="0"/>
    <d v="1980-12-01T00:00:00"/>
    <x v="1"/>
    <x v="2"/>
    <n v="49900"/>
    <n v="0"/>
    <n v="3"/>
    <s v="Consultant fonctionnel sénior"/>
    <n v="47500"/>
    <x v="6"/>
    <n v="5.0526315789473683E-2"/>
  </r>
  <r>
    <s v="AprKo32736"/>
    <s v="AprilKozlowski32736"/>
    <s v="April"/>
    <s v="Kozlowski"/>
    <x v="1"/>
    <d v="1989-08-16T00:00:00"/>
    <x v="6"/>
    <x v="2"/>
    <n v="35300"/>
    <n v="0"/>
    <n v="1"/>
    <s v="Analyste "/>
    <n v="32400"/>
    <x v="33"/>
    <n v="8.9506172839506168E-2"/>
  </r>
  <r>
    <s v="RanKo32943"/>
    <s v="RandyKozlowski32943"/>
    <s v="Randy"/>
    <s v="Kozlowski"/>
    <x v="0"/>
    <d v="1990-03-11T00:00:00"/>
    <x v="10"/>
    <x v="2"/>
    <n v="50400"/>
    <n v="1000"/>
    <n v="4"/>
    <s v="Consultant fonctionnel"/>
    <n v="48700"/>
    <x v="33"/>
    <n v="3.4907597535934289E-2"/>
  </r>
  <r>
    <s v="DebKr24860"/>
    <s v="DebraKrause24860"/>
    <s v="Debra"/>
    <s v="Krause"/>
    <x v="1"/>
    <d v="1968-01-23T00:00:00"/>
    <x v="7"/>
    <x v="2"/>
    <n v="73100"/>
    <n v="1000"/>
    <n v="5"/>
    <s v="Chef de projet"/>
    <n v="64700"/>
    <x v="19"/>
    <n v="0.12982998454404945"/>
  </r>
  <r>
    <s v="RonKr24322"/>
    <s v="RonaldKring24322"/>
    <s v="Ronald"/>
    <s v="Kring"/>
    <x v="0"/>
    <d v="1966-08-03T00:00:00"/>
    <x v="0"/>
    <x v="2"/>
    <n v="53200"/>
    <n v="5500"/>
    <n v="22"/>
    <s v="Directeur de projet"/>
    <n v="48000"/>
    <x v="34"/>
    <n v="0.10833333333333334"/>
  </r>
  <r>
    <s v="JamKr24159"/>
    <s v="JamesKroger24159"/>
    <s v="James"/>
    <s v="Kroger"/>
    <x v="0"/>
    <d v="1966-02-21T00:00:00"/>
    <x v="5"/>
    <x v="0"/>
    <n v="95400"/>
    <n v="4500"/>
    <n v="2"/>
    <s v="Responsable secteur business"/>
    <n v="87800"/>
    <x v="30"/>
    <n v="8.656036446469248E-2"/>
  </r>
  <r>
    <s v="KylKr30878"/>
    <s v="KyleKroll30878"/>
    <s v="Kyle"/>
    <s v="Kroll"/>
    <x v="0"/>
    <d v="1984-07-15T00:00:00"/>
    <x v="1"/>
    <x v="3"/>
    <n v="41200"/>
    <n v="2000"/>
    <n v="9"/>
    <s v="Consultant technique sénior"/>
    <n v="39300"/>
    <x v="0"/>
    <n v="4.8346055979643768E-2"/>
  </r>
  <r>
    <s v="RolKu33472"/>
    <s v="RolandKubik33472"/>
    <s v="Roland"/>
    <s v="Kubik"/>
    <x v="0"/>
    <d v="1991-08-22T00:00:00"/>
    <x v="4"/>
    <x v="2"/>
    <n v="43800"/>
    <n v="500"/>
    <n v="0"/>
    <s v="Analyste confirmé"/>
    <s v="nouvel arrivant"/>
    <x v="11"/>
    <n v="0"/>
  </r>
  <r>
    <s v="ChrKu26104"/>
    <s v="ChristopherKulik26104"/>
    <s v="Christopher"/>
    <s v="Kulik"/>
    <x v="0"/>
    <d v="1971-06-20T00:00:00"/>
    <x v="5"/>
    <x v="2"/>
    <n v="81700"/>
    <n v="3000"/>
    <n v="4"/>
    <s v="Responsable de Grands comptes"/>
    <n v="77800"/>
    <x v="1"/>
    <n v="5.0128534704370183E-2"/>
  </r>
  <r>
    <s v="JerLa33551"/>
    <s v="JeremyLacher33551"/>
    <s v="Jeremy"/>
    <s v="Lacher"/>
    <x v="0"/>
    <d v="1991-11-09T00:00:00"/>
    <x v="2"/>
    <x v="3"/>
    <n v="39600"/>
    <n v="500"/>
    <n v="1"/>
    <s v="Consultant technique junior"/>
    <n v="36000"/>
    <x v="11"/>
    <n v="0.1"/>
  </r>
  <r>
    <s v="SteLa22204"/>
    <s v="StevenLacour22204"/>
    <s v="Steven"/>
    <s v="Lacour"/>
    <x v="0"/>
    <d v="1960-10-15T00:00:00"/>
    <x v="3"/>
    <x v="3"/>
    <n v="92900"/>
    <n v="5000"/>
    <n v="28"/>
    <s v="Associé filière technique"/>
    <n v="90200"/>
    <x v="15"/>
    <n v="2.9933481152993349E-2"/>
  </r>
  <r>
    <s v="RocLa33207"/>
    <s v="RoccoLacy33207"/>
    <s v="Rocco"/>
    <s v="Lacy"/>
    <x v="0"/>
    <d v="1990-11-30T00:00:00"/>
    <x v="6"/>
    <x v="3"/>
    <n v="37500"/>
    <n v="0"/>
    <n v="1"/>
    <s v="Développeur"/>
    <n v="35400"/>
    <x v="18"/>
    <n v="5.9322033898305086E-2"/>
  </r>
  <r>
    <s v="RicLa31713"/>
    <s v="RichardLadwig31713"/>
    <s v="Richard"/>
    <s v="Ladwig"/>
    <x v="0"/>
    <d v="1986-10-28T00:00:00"/>
    <x v="10"/>
    <x v="3"/>
    <n v="39600"/>
    <n v="500"/>
    <n v="5"/>
    <s v="Consultant technique"/>
    <n v="36100"/>
    <x v="21"/>
    <n v="9.6952908587257622E-2"/>
  </r>
  <r>
    <s v="ThoLa31423"/>
    <s v="ThomasLaird31423"/>
    <s v="Thomas"/>
    <s v="Laird"/>
    <x v="0"/>
    <d v="1986-01-11T00:00:00"/>
    <x v="6"/>
    <x v="2"/>
    <n v="32500"/>
    <n v="500"/>
    <n v="3"/>
    <s v="Analyste "/>
    <n v="30700"/>
    <x v="5"/>
    <n v="5.8631921824104233E-2"/>
  </r>
  <r>
    <s v="JoeLa29044"/>
    <s v="JoeyLakin29044"/>
    <s v="Joey"/>
    <s v="Lakin"/>
    <x v="1"/>
    <d v="1979-07-08T00:00:00"/>
    <x v="0"/>
    <x v="2"/>
    <n v="66200"/>
    <n v="7000"/>
    <n v="12"/>
    <s v="Directeur de projet"/>
    <n v="66200"/>
    <x v="3"/>
    <n v="0"/>
  </r>
  <r>
    <s v="ChrLa33215"/>
    <s v="ChristieLam33215"/>
    <s v="Christie"/>
    <s v="Lam"/>
    <x v="1"/>
    <d v="1990-12-08T00:00:00"/>
    <x v="8"/>
    <x v="3"/>
    <n v="30100"/>
    <n v="0"/>
    <n v="0"/>
    <s v="Développeur junior"/>
    <s v="nouvel arrivant"/>
    <x v="18"/>
    <n v="0"/>
  </r>
  <r>
    <s v="NoeLa31103"/>
    <s v="NoelLamm31103"/>
    <s v="Noel"/>
    <s v="Lamm"/>
    <x v="0"/>
    <d v="1985-02-25T00:00:00"/>
    <x v="1"/>
    <x v="3"/>
    <n v="41800"/>
    <n v="500"/>
    <n v="0"/>
    <s v="Consultant technique sénior"/>
    <s v="nouvel arrivant"/>
    <x v="27"/>
    <n v="0"/>
  </r>
  <r>
    <s v="EvaLa25888"/>
    <s v="EvanLamoureux25888"/>
    <s v="Evan"/>
    <s v="Lamoureux"/>
    <x v="0"/>
    <d v="1970-11-16T00:00:00"/>
    <x v="5"/>
    <x v="3"/>
    <n v="81300"/>
    <n v="11000"/>
    <n v="9"/>
    <s v="Responsable technique Grands Comptes"/>
    <n v="76700"/>
    <x v="1"/>
    <n v="5.9973924380704043E-2"/>
  </r>
  <r>
    <s v="RobLa26303"/>
    <s v="RobertLampman26303"/>
    <s v="Robert"/>
    <s v="Lampman"/>
    <x v="0"/>
    <d v="1972-01-05T00:00:00"/>
    <x v="7"/>
    <x v="0"/>
    <n v="70900"/>
    <n v="2000"/>
    <n v="6"/>
    <s v="Responsable de consultant"/>
    <n v="68800"/>
    <x v="31"/>
    <n v="3.0523255813953487E-2"/>
  </r>
  <r>
    <s v="RobLa32383"/>
    <s v="RobertLancaster32383"/>
    <s v="Robert"/>
    <s v="Lancaster"/>
    <x v="0"/>
    <d v="1988-08-28T00:00:00"/>
    <x v="2"/>
    <x v="3"/>
    <n v="45300"/>
    <n v="1000"/>
    <n v="4"/>
    <s v="Consultant technique junior"/>
    <n v="42800"/>
    <x v="8"/>
    <n v="5.8411214953271028E-2"/>
  </r>
  <r>
    <s v="RobLa25215"/>
    <s v="RobLanders25215"/>
    <s v="Rob"/>
    <s v="Landers"/>
    <x v="0"/>
    <d v="1969-01-12T00:00:00"/>
    <x v="7"/>
    <x v="3"/>
    <n v="47000"/>
    <n v="2500"/>
    <n v="10"/>
    <s v="Expert technique"/>
    <n v="42300"/>
    <x v="2"/>
    <n v="0.1111111111111111"/>
  </r>
  <r>
    <s v="FreLa24305"/>
    <s v="FredLandreneau24305"/>
    <s v="Fred"/>
    <s v="Landreneau"/>
    <x v="0"/>
    <d v="1966-07-17T00:00:00"/>
    <x v="0"/>
    <x v="3"/>
    <n v="47100"/>
    <n v="4000"/>
    <n v="19"/>
    <s v="Directeur technique"/>
    <n v="43900"/>
    <x v="30"/>
    <n v="7.289293849658314E-2"/>
  </r>
  <r>
    <s v="GeoLa30131"/>
    <s v="GeorgeLandrum30131"/>
    <s v="George"/>
    <s v="Landrum"/>
    <x v="0"/>
    <d v="1982-06-29T00:00:00"/>
    <x v="7"/>
    <x v="3"/>
    <n v="47900"/>
    <n v="4000"/>
    <n v="3"/>
    <s v="Expert technique"/>
    <n v="42400"/>
    <x v="25"/>
    <n v="0.12971698113207547"/>
  </r>
  <r>
    <s v="MarLa34242"/>
    <s v="MarkLandry34242"/>
    <s v="Mark"/>
    <s v="Landry"/>
    <x v="0"/>
    <d v="1993-09-30T00:00:00"/>
    <x v="4"/>
    <x v="2"/>
    <n v="42400"/>
    <n v="1000"/>
    <n v="1"/>
    <s v="Analyste confirmé"/>
    <n v="39800"/>
    <x v="20"/>
    <n v="6.5326633165829151E-2"/>
  </r>
  <r>
    <s v="RicLa28410"/>
    <s v="RichardLandry28410"/>
    <s v="Richard"/>
    <s v="Landry"/>
    <x v="0"/>
    <d v="1977-10-12T00:00:00"/>
    <x v="1"/>
    <x v="1"/>
    <n v="39600"/>
    <n v="2000"/>
    <n v="0"/>
    <s v="Directeur des agents de maîtrise"/>
    <s v="nouvel arrivant"/>
    <x v="26"/>
    <n v="0"/>
  </r>
  <r>
    <s v="DenLa33415"/>
    <s v="DennisLane33415"/>
    <s v="Dennis"/>
    <s v="Lane"/>
    <x v="0"/>
    <d v="1991-06-26T00:00:00"/>
    <x v="4"/>
    <x v="0"/>
    <n v="43000"/>
    <n v="1000"/>
    <n v="1"/>
    <s v="Consultant business junior"/>
    <n v="40400"/>
    <x v="18"/>
    <n v="6.4356435643564358E-2"/>
  </r>
  <r>
    <s v="DonLa25541"/>
    <s v="DonaldLane25541"/>
    <s v="Donald"/>
    <s v="Lane"/>
    <x v="0"/>
    <d v="1969-12-04T00:00:00"/>
    <x v="1"/>
    <x v="1"/>
    <n v="55200"/>
    <n v="3000"/>
    <n v="11"/>
    <s v="Directeur des agents de maîtrise"/>
    <n v="53000"/>
    <x v="9"/>
    <n v="4.1509433962264149E-2"/>
  </r>
  <r>
    <s v="RocLa30172"/>
    <s v="RockyLangdon30172"/>
    <s v="Rocky"/>
    <s v="Langdon"/>
    <x v="0"/>
    <d v="1982-08-09T00:00:00"/>
    <x v="1"/>
    <x v="0"/>
    <n v="53400"/>
    <n v="0"/>
    <n v="2"/>
    <s v="Consultant business sénior"/>
    <n v="48800"/>
    <x v="16"/>
    <n v="9.4262295081967207E-2"/>
  </r>
  <r>
    <s v="AntLa22213"/>
    <s v="AnthonyLanham22213"/>
    <s v="Anthony"/>
    <s v="Lanham"/>
    <x v="0"/>
    <d v="1960-10-24T00:00:00"/>
    <x v="3"/>
    <x v="3"/>
    <n v="97000"/>
    <n v="9500"/>
    <n v="20"/>
    <s v="Associé filière technique"/>
    <n v="92800"/>
    <x v="15"/>
    <n v="4.5258620689655173E-2"/>
  </r>
  <r>
    <s v="HubLa27247"/>
    <s v="HubertLape27247"/>
    <s v="Hubert"/>
    <s v="Lape"/>
    <x v="0"/>
    <d v="1974-08-06T00:00:00"/>
    <x v="5"/>
    <x v="0"/>
    <n v="106100"/>
    <n v="7000"/>
    <n v="4"/>
    <s v="Responsable secteur business"/>
    <n v="100100"/>
    <x v="4"/>
    <n v="5.9940059940059943E-2"/>
  </r>
  <r>
    <s v="MayLa29928"/>
    <s v="MaybellLara29928"/>
    <s v="Maybell"/>
    <s v="Lara"/>
    <x v="1"/>
    <d v="1981-12-08T00:00:00"/>
    <x v="0"/>
    <x v="2"/>
    <n v="73800"/>
    <n v="7000"/>
    <n v="9"/>
    <s v="Directeur de projet"/>
    <n v="69600"/>
    <x v="25"/>
    <n v="6.0344827586206899E-2"/>
  </r>
  <r>
    <s v="DenLa28029"/>
    <s v="DeniseLarge28029"/>
    <s v="Denise"/>
    <s v="Large"/>
    <x v="1"/>
    <d v="1976-09-26T00:00:00"/>
    <x v="0"/>
    <x v="3"/>
    <n v="55200"/>
    <n v="7500"/>
    <n v="5"/>
    <s v="Directeur technique"/>
    <n v="50200"/>
    <x v="22"/>
    <n v="9.9601593625498003E-2"/>
  </r>
  <r>
    <s v="HenLa30344"/>
    <s v="HenryLarson30344"/>
    <s v="Henry"/>
    <s v="Larson"/>
    <x v="0"/>
    <d v="1983-01-28T00:00:00"/>
    <x v="1"/>
    <x v="2"/>
    <n v="61800"/>
    <n v="0"/>
    <n v="11"/>
    <s v="Consultant fonctionnel sénior"/>
    <n v="56700"/>
    <x v="16"/>
    <n v="8.9947089947089942E-2"/>
  </r>
  <r>
    <s v="GloLa31013"/>
    <s v="GloriaLau31013"/>
    <s v="Gloria"/>
    <s v="Lau"/>
    <x v="1"/>
    <d v="1984-11-27T00:00:00"/>
    <x v="1"/>
    <x v="3"/>
    <n v="53300"/>
    <n v="1000"/>
    <n v="8"/>
    <s v="Consultant technique sénior"/>
    <n v="52500"/>
    <x v="27"/>
    <n v="1.5238095238095238E-2"/>
  </r>
  <r>
    <s v="FraLa21790"/>
    <s v="FrancesLaury21790"/>
    <s v="Frances"/>
    <s v="Laury"/>
    <x v="1"/>
    <d v="1959-08-28T00:00:00"/>
    <x v="3"/>
    <x v="0"/>
    <n v="144700"/>
    <n v="8000"/>
    <n v="10"/>
    <s v="Associé filière business"/>
    <n v="137800"/>
    <x v="35"/>
    <n v="5.0072568940493466E-2"/>
  </r>
  <r>
    <s v="RogLa26746"/>
    <s v="RogerLauver26746"/>
    <s v="Roger"/>
    <s v="Lauver"/>
    <x v="0"/>
    <d v="1973-03-23T00:00:00"/>
    <x v="3"/>
    <x v="1"/>
    <n v="150900"/>
    <n v="11500"/>
    <n v="20"/>
    <s v="Associé filière fonctions transverses"/>
    <n v="143700"/>
    <x v="14"/>
    <n v="5.0104384133611693E-2"/>
  </r>
  <r>
    <s v="ChaLa32496"/>
    <s v="CharlesLaux32496"/>
    <s v="Charles"/>
    <s v="Laux"/>
    <x v="0"/>
    <d v="1988-12-19T00:00:00"/>
    <x v="2"/>
    <x v="2"/>
    <n v="51300"/>
    <n v="1500"/>
    <n v="1"/>
    <s v="Consultant fonctionnel junior"/>
    <n v="48200"/>
    <x v="8"/>
    <n v="6.4315352697095429E-2"/>
  </r>
  <r>
    <s v="ThuLa31059"/>
    <s v="ThurmanLavalley31059"/>
    <s v="Thurman"/>
    <s v="Lavalley"/>
    <x v="0"/>
    <d v="1985-01-12T00:00:00"/>
    <x v="7"/>
    <x v="3"/>
    <n v="58900"/>
    <n v="4500"/>
    <n v="9"/>
    <s v="Expert technique"/>
    <n v="53700"/>
    <x v="27"/>
    <n v="9.683426443202979E-2"/>
  </r>
  <r>
    <s v="JanLa28733"/>
    <s v="JanLaw28733"/>
    <s v="Jan"/>
    <s v="Law"/>
    <x v="1"/>
    <d v="1978-08-31T00:00:00"/>
    <x v="0"/>
    <x v="0"/>
    <n v="74500"/>
    <n v="6000"/>
    <n v="7"/>
    <s v="Directeur business"/>
    <n v="65900"/>
    <x v="3"/>
    <n v="0.13050075872534142"/>
  </r>
  <r>
    <s v="GerLa33168"/>
    <s v="GeraldLawler33168"/>
    <s v="Gerald"/>
    <s v="Lawler"/>
    <x v="0"/>
    <d v="1990-10-22T00:00:00"/>
    <x v="6"/>
    <x v="0"/>
    <n v="39100"/>
    <n v="500"/>
    <n v="0"/>
    <s v="Consultant business junior"/>
    <s v="nouvel arrivant"/>
    <x v="18"/>
    <n v="0"/>
  </r>
  <r>
    <s v="AntLa32386"/>
    <s v="AnthonyLawrence32386"/>
    <s v="Anthony"/>
    <s v="Lawrence"/>
    <x v="0"/>
    <d v="1988-08-31T00:00:00"/>
    <x v="4"/>
    <x v="3"/>
    <n v="37200"/>
    <n v="1500"/>
    <n v="0"/>
    <s v="Développeur confirmé"/>
    <s v="nouvel arrivant"/>
    <x v="8"/>
    <n v="0"/>
  </r>
  <r>
    <s v="ClyLa31781"/>
    <s v="ClydeLawrence31781"/>
    <s v="Clyde"/>
    <s v="Lawrence"/>
    <x v="0"/>
    <d v="1987-01-04T00:00:00"/>
    <x v="2"/>
    <x v="1"/>
    <n v="29900"/>
    <n v="500"/>
    <n v="0"/>
    <s v="Assistant agent de maîtrise"/>
    <s v="nouvel arrivant"/>
    <x v="21"/>
    <n v="0"/>
  </r>
  <r>
    <s v="DanLa33527"/>
    <s v="DanielLawson33527"/>
    <s v="Daniel"/>
    <s v="Lawson"/>
    <x v="0"/>
    <d v="1991-10-16T00:00:00"/>
    <x v="4"/>
    <x v="3"/>
    <n v="39700"/>
    <n v="500"/>
    <n v="1"/>
    <s v="Développeur confirmé"/>
    <n v="35700"/>
    <x v="11"/>
    <n v="0.11204481792717087"/>
  </r>
  <r>
    <s v="JamLa24016"/>
    <s v="JamesLawson24016"/>
    <s v="James"/>
    <s v="Lawson"/>
    <x v="0"/>
    <d v="1965-10-01T00:00:00"/>
    <x v="5"/>
    <x v="0"/>
    <n v="75900"/>
    <n v="500"/>
    <n v="3"/>
    <s v="Responsable secteur business"/>
    <n v="67200"/>
    <x v="30"/>
    <n v="0.12946428571428573"/>
  </r>
  <r>
    <s v="SteLa29095"/>
    <s v="StevenLawson29095"/>
    <s v="Steven"/>
    <s v="Lawson"/>
    <x v="0"/>
    <d v="1979-08-28T00:00:00"/>
    <x v="1"/>
    <x v="3"/>
    <n v="42000"/>
    <n v="1500"/>
    <n v="9"/>
    <s v="Consultant technique sénior"/>
    <n v="37700"/>
    <x v="17"/>
    <n v="0.11405835543766578"/>
  </r>
  <r>
    <s v="RogLa29938"/>
    <s v="RogerLazo29938"/>
    <s v="Roger"/>
    <s v="Lazo"/>
    <x v="0"/>
    <d v="1981-12-18T00:00:00"/>
    <x v="0"/>
    <x v="3"/>
    <n v="65700"/>
    <n v="5000"/>
    <n v="4"/>
    <s v="Directeur technique"/>
    <n v="62000"/>
    <x v="25"/>
    <n v="5.9677419354838709E-2"/>
  </r>
  <r>
    <s v="SteLe24377"/>
    <s v="StephenLeach24377"/>
    <s v="Stephen"/>
    <s v="Leach"/>
    <x v="0"/>
    <d v="1966-09-27T00:00:00"/>
    <x v="1"/>
    <x v="2"/>
    <n v="43100"/>
    <n v="1500"/>
    <n v="13"/>
    <s v="Consultant fonctionnel sénior"/>
    <n v="39900"/>
    <x v="34"/>
    <n v="8.0200501253132828E-2"/>
  </r>
  <r>
    <s v="WilLe29250"/>
    <s v="WilliamLeanos29250"/>
    <s v="William"/>
    <s v="Leanos"/>
    <x v="0"/>
    <d v="1980-01-30T00:00:00"/>
    <x v="0"/>
    <x v="2"/>
    <n v="81400"/>
    <n v="1500"/>
    <n v="13"/>
    <s v="Directeur de projet"/>
    <n v="76800"/>
    <x v="17"/>
    <n v="5.9895833333333336E-2"/>
  </r>
  <r>
    <s v="FraLe33481"/>
    <s v="FrankLeatherwood33481"/>
    <s v="Frank"/>
    <s v="Leatherwood"/>
    <x v="0"/>
    <d v="1991-08-31T00:00:00"/>
    <x v="11"/>
    <x v="3"/>
    <n v="31100"/>
    <n v="0"/>
    <n v="1"/>
    <s v="Développeur novice"/>
    <n v="28700"/>
    <x v="11"/>
    <n v="8.3623693379790948E-2"/>
  </r>
  <r>
    <s v="BriLe34100"/>
    <s v="BrianLebeau34100"/>
    <s v="Brian"/>
    <s v="Lebeau"/>
    <x v="0"/>
    <d v="1993-05-11T00:00:00"/>
    <x v="4"/>
    <x v="3"/>
    <n v="38200"/>
    <n v="500"/>
    <n v="1"/>
    <s v="Développeur confirmé"/>
    <n v="34300"/>
    <x v="13"/>
    <n v="0.11370262390670553"/>
  </r>
  <r>
    <s v="FloLe27318"/>
    <s v="FloydLeblanc27318"/>
    <s v="Floyd"/>
    <s v="Leblanc"/>
    <x v="0"/>
    <d v="1974-10-16T00:00:00"/>
    <x v="5"/>
    <x v="0"/>
    <n v="97900"/>
    <n v="7000"/>
    <n v="10"/>
    <s v="Responsable secteur business"/>
    <n v="90600"/>
    <x v="4"/>
    <n v="8.0573951434878582E-2"/>
  </r>
  <r>
    <s v="SalLe23929"/>
    <s v="SallyLebouef23929"/>
    <s v="Sally"/>
    <s v="Lebouef"/>
    <x v="1"/>
    <d v="1965-07-06T00:00:00"/>
    <x v="5"/>
    <x v="2"/>
    <n v="71600"/>
    <n v="0"/>
    <n v="15"/>
    <s v="Responsable de Grands comptes"/>
    <n v="66900"/>
    <x v="32"/>
    <n v="7.0254110612855011E-2"/>
  </r>
  <r>
    <s v="RalLe29358"/>
    <s v="RalphLebow29358"/>
    <s v="Ralph"/>
    <s v="Lebow"/>
    <x v="0"/>
    <d v="1980-05-17T00:00:00"/>
    <x v="7"/>
    <x v="2"/>
    <n v="67400"/>
    <n v="2000"/>
    <n v="4"/>
    <s v="Chef de projet"/>
    <n v="63600"/>
    <x v="17"/>
    <n v="5.9748427672955975E-2"/>
  </r>
  <r>
    <s v="ChaLe27199"/>
    <s v="CharlesLedbetter27199"/>
    <s v="Charles"/>
    <s v="Ledbetter"/>
    <x v="0"/>
    <d v="1974-06-19T00:00:00"/>
    <x v="0"/>
    <x v="3"/>
    <n v="52800"/>
    <n v="7500"/>
    <n v="17"/>
    <s v="Directeur technique"/>
    <n v="50300"/>
    <x v="12"/>
    <n v="4.9701789264413522E-2"/>
  </r>
  <r>
    <s v="WilLe32125"/>
    <s v="WilliamLedesma32125"/>
    <s v="William"/>
    <s v="Ledesma"/>
    <x v="0"/>
    <d v="1987-12-14T00:00:00"/>
    <x v="4"/>
    <x v="2"/>
    <n v="44500"/>
    <n v="1500"/>
    <n v="0"/>
    <s v="Analyste confirmé"/>
    <s v="nouvel arrivant"/>
    <x v="28"/>
    <n v="0"/>
  </r>
  <r>
    <s v="DouLe28270"/>
    <s v="DouglasLedoux28270"/>
    <s v="Douglas"/>
    <s v="Ledoux"/>
    <x v="0"/>
    <d v="1977-05-25T00:00:00"/>
    <x v="0"/>
    <x v="3"/>
    <n v="54500"/>
    <n v="1000"/>
    <n v="1"/>
    <s v="Directeur technique"/>
    <n v="51500"/>
    <x v="22"/>
    <n v="5.8252427184466021E-2"/>
  </r>
  <r>
    <s v="AleLe31002"/>
    <s v="AlexisLee31002"/>
    <s v="Alexis"/>
    <s v="Lee"/>
    <x v="0"/>
    <d v="1984-11-16T00:00:00"/>
    <x v="0"/>
    <x v="3"/>
    <n v="51400"/>
    <n v="7000"/>
    <n v="7"/>
    <s v="Directeur technique"/>
    <n v="48200"/>
    <x v="27"/>
    <n v="6.6390041493775934E-2"/>
  </r>
  <r>
    <s v="DalLe30266"/>
    <s v="DaleLee30266"/>
    <s v="Dale"/>
    <s v="Lee"/>
    <x v="0"/>
    <d v="1982-11-11T00:00:00"/>
    <x v="0"/>
    <x v="3"/>
    <n v="53100"/>
    <n v="6500"/>
    <n v="11"/>
    <s v="Directeur technique"/>
    <n v="48300"/>
    <x v="16"/>
    <n v="9.9378881987577633E-2"/>
  </r>
  <r>
    <s v="JamLe32486"/>
    <s v="JamesLee32486"/>
    <s v="James"/>
    <s v="Lee"/>
    <x v="0"/>
    <d v="1988-12-09T00:00:00"/>
    <x v="2"/>
    <x v="3"/>
    <n v="42100"/>
    <n v="1000"/>
    <n v="0"/>
    <s v="Consultant technique junior"/>
    <s v="nouvel arrivant"/>
    <x v="8"/>
    <n v="0"/>
  </r>
  <r>
    <s v="KylLe28305"/>
    <s v="KyleLee28305"/>
    <s v="Kyle"/>
    <s v="Lee"/>
    <x v="0"/>
    <d v="1977-06-29T00:00:00"/>
    <x v="5"/>
    <x v="3"/>
    <n v="76500"/>
    <n v="7000"/>
    <n v="3"/>
    <s v="Responsable technique Grands Comptes"/>
    <n v="75200"/>
    <x v="22"/>
    <n v="1.7287234042553192E-2"/>
  </r>
  <r>
    <s v="MarLe28953"/>
    <s v="MaryannLee28953"/>
    <s v="Maryann"/>
    <s v="Lee"/>
    <x v="1"/>
    <d v="1979-04-08T00:00:00"/>
    <x v="5"/>
    <x v="3"/>
    <n v="79200"/>
    <n v="4000"/>
    <n v="2"/>
    <s v="Responsable technique Grands Comptes"/>
    <n v="74700"/>
    <x v="3"/>
    <n v="6.0240963855421686E-2"/>
  </r>
  <r>
    <s v="SarLe24323"/>
    <s v="SaraLee24323"/>
    <s v="Sara"/>
    <s v="Lee"/>
    <x v="1"/>
    <d v="1966-08-04T00:00:00"/>
    <x v="0"/>
    <x v="0"/>
    <n v="90200"/>
    <n v="7000"/>
    <n v="17"/>
    <s v="Directeur business"/>
    <n v="88400"/>
    <x v="34"/>
    <n v="2.0361990950226245E-2"/>
  </r>
  <r>
    <s v="TodLe25200"/>
    <s v="ToddLee25200"/>
    <s v="Todd"/>
    <s v="Lee"/>
    <x v="0"/>
    <d v="1968-12-28T00:00:00"/>
    <x v="5"/>
    <x v="0"/>
    <n v="92000"/>
    <n v="9500"/>
    <n v="9"/>
    <s v="Responsable secteur business"/>
    <n v="86800"/>
    <x v="2"/>
    <n v="5.9907834101382486E-2"/>
  </r>
  <r>
    <s v="VicLe25291"/>
    <s v="VictoriaLee25291"/>
    <s v="Victoria"/>
    <s v="Lee"/>
    <x v="1"/>
    <d v="1969-03-29T00:00:00"/>
    <x v="1"/>
    <x v="3"/>
    <n v="44400"/>
    <n v="500"/>
    <n v="0"/>
    <s v="Consultant technique sénior"/>
    <s v="nouvel arrivant"/>
    <x v="2"/>
    <n v="0"/>
  </r>
  <r>
    <s v="WilLe33283"/>
    <s v="WilliamLee33283"/>
    <s v="William"/>
    <s v="Lee"/>
    <x v="0"/>
    <d v="1991-02-14T00:00:00"/>
    <x v="4"/>
    <x v="0"/>
    <n v="45100"/>
    <n v="500"/>
    <n v="0"/>
    <s v="Consultant business junior"/>
    <s v="nouvel arrivant"/>
    <x v="18"/>
    <n v="0"/>
  </r>
  <r>
    <s v="AliLe33680"/>
    <s v="AliceLefebvre33680"/>
    <s v="Alice"/>
    <s v="Lefebvre"/>
    <x v="1"/>
    <d v="1992-03-17T00:00:00"/>
    <x v="6"/>
    <x v="3"/>
    <n v="35900"/>
    <n v="500"/>
    <n v="1"/>
    <s v="Développeur"/>
    <n v="32400"/>
    <x v="11"/>
    <n v="0.10802469135802469"/>
  </r>
  <r>
    <s v="DonLe27941"/>
    <s v="DonaldLegrand27941"/>
    <s v="Donald"/>
    <s v="Legrand"/>
    <x v="0"/>
    <d v="1976-06-30T00:00:00"/>
    <x v="7"/>
    <x v="0"/>
    <n v="70900"/>
    <n v="3000"/>
    <n v="9"/>
    <s v="Responsable de consultant"/>
    <n v="65600"/>
    <x v="10"/>
    <n v="8.0792682926829271E-2"/>
  </r>
  <r>
    <s v="JosLe29271"/>
    <s v="JosephLehman29271"/>
    <s v="Joseph"/>
    <s v="Lehman"/>
    <x v="0"/>
    <d v="1980-02-20T00:00:00"/>
    <x v="7"/>
    <x v="3"/>
    <n v="45800"/>
    <n v="1500"/>
    <n v="2"/>
    <s v="Expert technique"/>
    <n v="42200"/>
    <x v="17"/>
    <n v="8.5308056872037921E-2"/>
  </r>
  <r>
    <s v="EdnLe26185"/>
    <s v="EdnaLeister26185"/>
    <s v="Edna"/>
    <s v="Leister"/>
    <x v="1"/>
    <d v="1971-09-09T00:00:00"/>
    <x v="5"/>
    <x v="3"/>
    <n v="82800"/>
    <n v="7500"/>
    <n v="13"/>
    <s v="Responsable technique Grands Comptes"/>
    <n v="74600"/>
    <x v="31"/>
    <n v="0.10991957104557641"/>
  </r>
  <r>
    <s v="LauLe23976"/>
    <s v="LaurieLemay23976"/>
    <s v="Laurie"/>
    <s v="Lemay"/>
    <x v="1"/>
    <d v="1965-08-22T00:00:00"/>
    <x v="5"/>
    <x v="0"/>
    <n v="79400"/>
    <n v="10000"/>
    <n v="2"/>
    <s v="Responsable secteur business"/>
    <n v="78600"/>
    <x v="30"/>
    <n v="1.0178117048346057E-2"/>
  </r>
  <r>
    <s v="KatLe30891"/>
    <s v="KathrynLemons30891"/>
    <s v="Kathryn"/>
    <s v="Lemons"/>
    <x v="1"/>
    <d v="1984-07-28T00:00:00"/>
    <x v="7"/>
    <x v="2"/>
    <n v="58200"/>
    <n v="4500"/>
    <n v="9"/>
    <s v="Chef de projet"/>
    <n v="53400"/>
    <x v="27"/>
    <n v="8.98876404494382E-2"/>
  </r>
  <r>
    <s v="GeoLe27978"/>
    <s v="GeorgeLenz27978"/>
    <s v="George"/>
    <s v="Lenz"/>
    <x v="0"/>
    <d v="1976-08-06T00:00:00"/>
    <x v="7"/>
    <x v="3"/>
    <n v="51900"/>
    <n v="4500"/>
    <n v="15"/>
    <s v="Expert technique"/>
    <n v="49400"/>
    <x v="22"/>
    <n v="5.0607287449392711E-2"/>
  </r>
  <r>
    <s v="AndLe29615"/>
    <s v="AndersonLeon29615"/>
    <s v="Anderson"/>
    <s v="Leon"/>
    <x v="0"/>
    <d v="1981-01-29T00:00:00"/>
    <x v="0"/>
    <x v="0"/>
    <n v="77200"/>
    <n v="3000"/>
    <n v="8"/>
    <s v="Directeur business"/>
    <n v="69500"/>
    <x v="6"/>
    <n v="0.11079136690647481"/>
  </r>
  <r>
    <s v="BruLe29908"/>
    <s v="BruceLeon29908"/>
    <s v="Bruce"/>
    <s v="Leon"/>
    <x v="0"/>
    <d v="1981-11-18T00:00:00"/>
    <x v="0"/>
    <x v="3"/>
    <n v="68300"/>
    <n v="5000"/>
    <n v="9"/>
    <s v="Directeur technique"/>
    <n v="65700"/>
    <x v="25"/>
    <n v="3.9573820395738202E-2"/>
  </r>
  <r>
    <s v="DwaLe24992"/>
    <s v="DwayneLeonard24992"/>
    <s v="Dwayne"/>
    <s v="Leonard"/>
    <x v="0"/>
    <d v="1968-06-03T00:00:00"/>
    <x v="3"/>
    <x v="1"/>
    <n v="119900"/>
    <n v="1500"/>
    <n v="14"/>
    <s v="Associé filière fonctions transverses"/>
    <n v="115300"/>
    <x v="19"/>
    <n v="3.9895923677363401E-2"/>
  </r>
  <r>
    <s v="TheLe31507"/>
    <s v="TheodoreLeonard31507"/>
    <s v="Theodore"/>
    <s v="Leonard"/>
    <x v="0"/>
    <d v="1986-04-05T00:00:00"/>
    <x v="2"/>
    <x v="3"/>
    <n v="38200"/>
    <n v="1500"/>
    <n v="1"/>
    <s v="Consultant technique junior"/>
    <n v="37100"/>
    <x v="5"/>
    <n v="2.9649595687331536E-2"/>
  </r>
  <r>
    <s v="BriLe26790"/>
    <s v="BrianLevine26790"/>
    <s v="Brian"/>
    <s v="Levine"/>
    <x v="0"/>
    <d v="1973-05-06T00:00:00"/>
    <x v="1"/>
    <x v="0"/>
    <n v="59000"/>
    <n v="1500"/>
    <n v="16"/>
    <s v="Consultant business sénior"/>
    <n v="55200"/>
    <x v="14"/>
    <n v="6.8840579710144928E-2"/>
  </r>
  <r>
    <s v="ArtLe27898"/>
    <s v="ArthurLewis27898"/>
    <s v="Arthur"/>
    <s v="Lewis"/>
    <x v="0"/>
    <d v="1976-05-18T00:00:00"/>
    <x v="1"/>
    <x v="0"/>
    <n v="59600"/>
    <n v="0"/>
    <n v="8"/>
    <s v="Consultant business sénior"/>
    <n v="54700"/>
    <x v="10"/>
    <n v="8.957952468007313E-2"/>
  </r>
  <r>
    <s v="ChrLe29238"/>
    <s v="ChristianLewis29238"/>
    <s v="Christian"/>
    <s v="Lewis"/>
    <x v="0"/>
    <d v="1980-01-18T00:00:00"/>
    <x v="1"/>
    <x v="2"/>
    <n v="55600"/>
    <n v="3000"/>
    <n v="4"/>
    <s v="Consultant fonctionnel sénior"/>
    <n v="52300"/>
    <x v="17"/>
    <n v="6.3097514340344163E-2"/>
  </r>
  <r>
    <s v="GraLe22358"/>
    <s v="GraceLewis22358"/>
    <s v="Grace"/>
    <s v="Lewis"/>
    <x v="1"/>
    <d v="1961-03-18T00:00:00"/>
    <x v="3"/>
    <x v="0"/>
    <n v="98300"/>
    <n v="6000"/>
    <n v="7"/>
    <s v="Associé filière business"/>
    <n v="91000"/>
    <x v="15"/>
    <n v="8.0219780219780226E-2"/>
  </r>
  <r>
    <s v="HeaLe27118"/>
    <s v="HeatherLewis27118"/>
    <s v="Heather"/>
    <s v="Lewis"/>
    <x v="1"/>
    <d v="1974-03-30T00:00:00"/>
    <x v="5"/>
    <x v="2"/>
    <n v="74700"/>
    <n v="10000"/>
    <n v="3"/>
    <s v="Responsable de Grands comptes"/>
    <n v="67200"/>
    <x v="12"/>
    <n v="0.11160714285714286"/>
  </r>
  <r>
    <s v="JosLe31631"/>
    <s v="JosephLewis31631"/>
    <s v="Joseph"/>
    <s v="Lewis"/>
    <x v="0"/>
    <d v="1986-08-07T00:00:00"/>
    <x v="2"/>
    <x v="3"/>
    <n v="37300"/>
    <n v="1000"/>
    <n v="1"/>
    <s v="Consultant technique junior"/>
    <n v="35500"/>
    <x v="21"/>
    <n v="5.0704225352112678E-2"/>
  </r>
  <r>
    <s v="RobLe30657"/>
    <s v="RobertLewis30657"/>
    <s v="Robert"/>
    <s v="Lewis"/>
    <x v="0"/>
    <d v="1983-12-07T00:00:00"/>
    <x v="0"/>
    <x v="3"/>
    <n v="71900"/>
    <n v="500"/>
    <n v="9"/>
    <s v="Directeur technique"/>
    <n v="65400"/>
    <x v="0"/>
    <n v="9.9388379204892963E-2"/>
  </r>
  <r>
    <s v="VanLe29813"/>
    <s v="VanessaLewis29813"/>
    <s v="Vanessa"/>
    <s v="Lewis"/>
    <x v="1"/>
    <d v="1981-08-15T00:00:00"/>
    <x v="7"/>
    <x v="0"/>
    <n v="68900"/>
    <n v="2500"/>
    <n v="12"/>
    <s v="Responsable de consultant"/>
    <n v="65600"/>
    <x v="25"/>
    <n v="5.0304878048780491E-2"/>
  </r>
  <r>
    <s v="WarLe29063"/>
    <s v="WarrenLewis29063"/>
    <s v="Warren"/>
    <s v="Lewis"/>
    <x v="0"/>
    <d v="1979-07-27T00:00:00"/>
    <x v="5"/>
    <x v="0"/>
    <n v="117800"/>
    <n v="4500"/>
    <n v="1"/>
    <s v="Responsable secteur business"/>
    <n v="110100"/>
    <x v="3"/>
    <n v="6.9936421435059043E-2"/>
  </r>
  <r>
    <s v="HelLe31970"/>
    <s v="HelenLeyva31970"/>
    <s v="Helen"/>
    <s v="Leyva"/>
    <x v="1"/>
    <d v="1987-07-12T00:00:00"/>
    <x v="2"/>
    <x v="2"/>
    <n v="47600"/>
    <n v="1500"/>
    <n v="0"/>
    <s v="Consultant fonctionnel junior"/>
    <s v="nouvel arrivant"/>
    <x v="21"/>
    <n v="0"/>
  </r>
  <r>
    <s v="DorLi30615"/>
    <s v="DorianLiberatore30615"/>
    <s v="Dorian"/>
    <s v="Liberatore"/>
    <x v="0"/>
    <d v="1983-10-26T00:00:00"/>
    <x v="1"/>
    <x v="2"/>
    <n v="45900"/>
    <n v="4000"/>
    <n v="3"/>
    <s v="Consultant fonctionnel sénior"/>
    <n v="42100"/>
    <x v="0"/>
    <n v="9.0261282660332537E-2"/>
  </r>
  <r>
    <s v="JuaLi25992"/>
    <s v="JuanLicht25992"/>
    <s v="Juan"/>
    <s v="Licht"/>
    <x v="0"/>
    <d v="1971-02-28T00:00:00"/>
    <x v="7"/>
    <x v="0"/>
    <n v="60000"/>
    <n v="500"/>
    <n v="19"/>
    <s v="Responsable de consultant"/>
    <n v="54100"/>
    <x v="1"/>
    <n v="0.10905730129390019"/>
  </r>
  <r>
    <s v="SusLi23538"/>
    <s v="SusanLieberman23538"/>
    <s v="Susan"/>
    <s v="Lieberman"/>
    <x v="1"/>
    <d v="1964-06-10T00:00:00"/>
    <x v="3"/>
    <x v="3"/>
    <n v="114800"/>
    <n v="500"/>
    <n v="18"/>
    <s v="Associé filière technique"/>
    <n v="108300"/>
    <x v="7"/>
    <n v="6.001846722068329E-2"/>
  </r>
  <r>
    <s v="AmbLi24227"/>
    <s v="AmberLiggett24227"/>
    <s v="Amber"/>
    <s v="Liggett"/>
    <x v="1"/>
    <d v="1966-04-30T00:00:00"/>
    <x v="3"/>
    <x v="0"/>
    <n v="134900"/>
    <n v="11500"/>
    <n v="19"/>
    <s v="Associé filière business"/>
    <n v="128500"/>
    <x v="30"/>
    <n v="4.9805447470817124E-2"/>
  </r>
  <r>
    <s v="KamLi24048"/>
    <s v="KamLilley24048"/>
    <s v="Kam"/>
    <s v="Lilley"/>
    <x v="1"/>
    <d v="1965-11-02T00:00:00"/>
    <x v="1"/>
    <x v="2"/>
    <n v="59700"/>
    <n v="1000"/>
    <n v="8"/>
    <s v="Consultant fonctionnel sénior"/>
    <n v="55800"/>
    <x v="30"/>
    <n v="6.9892473118279563E-2"/>
  </r>
  <r>
    <s v="BruLi31631"/>
    <s v="BruceLim31631"/>
    <s v="Bruce"/>
    <s v="Lim"/>
    <x v="0"/>
    <d v="1986-08-07T00:00:00"/>
    <x v="2"/>
    <x v="2"/>
    <n v="50600"/>
    <n v="1000"/>
    <n v="5"/>
    <s v="Consultant fonctionnel junior"/>
    <n v="47200"/>
    <x v="21"/>
    <n v="7.2033898305084748E-2"/>
  </r>
  <r>
    <s v="HarLi33966"/>
    <s v="HarryLim33966"/>
    <s v="Harry"/>
    <s v="Lim"/>
    <x v="0"/>
    <d v="1992-12-28T00:00:00"/>
    <x v="4"/>
    <x v="3"/>
    <n v="38700"/>
    <n v="1000"/>
    <n v="0"/>
    <s v="Développeur confirmé"/>
    <s v="nouvel arrivant"/>
    <x v="13"/>
    <n v="0"/>
  </r>
  <r>
    <s v="AarLi29264"/>
    <s v="AaronLin29264"/>
    <s v="Aaron"/>
    <s v="Lin"/>
    <x v="0"/>
    <d v="1980-02-13T00:00:00"/>
    <x v="5"/>
    <x v="2"/>
    <n v="88100"/>
    <n v="1500"/>
    <n v="2"/>
    <s v="Responsable de Grands comptes"/>
    <n v="77300"/>
    <x v="17"/>
    <n v="0.13971539456662355"/>
  </r>
  <r>
    <s v="FraLi27342"/>
    <s v="FrankLincoln27342"/>
    <s v="Frank"/>
    <s v="Lincoln"/>
    <x v="0"/>
    <d v="1974-11-09T00:00:00"/>
    <x v="7"/>
    <x v="3"/>
    <n v="49100"/>
    <n v="2500"/>
    <n v="19"/>
    <s v="Expert technique"/>
    <n v="46000"/>
    <x v="4"/>
    <n v="6.7391304347826086E-2"/>
  </r>
  <r>
    <s v="MolLi33077"/>
    <s v="MollyLindsay33077"/>
    <s v="Molly"/>
    <s v="Lindsay"/>
    <x v="1"/>
    <d v="1990-07-23T00:00:00"/>
    <x v="6"/>
    <x v="0"/>
    <n v="37800"/>
    <n v="500"/>
    <n v="1"/>
    <s v="Consultant business junior"/>
    <n v="34700"/>
    <x v="33"/>
    <n v="8.9337175792507204E-2"/>
  </r>
  <r>
    <s v="AleLi29934"/>
    <s v="AlexandriaLingo29934"/>
    <s v="Alexandria"/>
    <s v="Lingo"/>
    <x v="1"/>
    <d v="1981-12-14T00:00:00"/>
    <x v="5"/>
    <x v="1"/>
    <n v="117700"/>
    <n v="10000"/>
    <n v="12"/>
    <s v="Responsable d'un secteur"/>
    <n v="112900"/>
    <x v="25"/>
    <n v="4.2515500442869794E-2"/>
  </r>
  <r>
    <s v="PatLi33514"/>
    <s v="PatriciaLinzy33514"/>
    <s v="Patricia"/>
    <s v="Linzy"/>
    <x v="1"/>
    <d v="1991-10-03T00:00:00"/>
    <x v="8"/>
    <x v="2"/>
    <n v="37100"/>
    <n v="0"/>
    <n v="1"/>
    <s v="Analyste junior"/>
    <n v="33300"/>
    <x v="11"/>
    <n v="0.11411411411411411"/>
  </r>
  <r>
    <s v="GerLi28144"/>
    <s v="GerardoLipsey28144"/>
    <s v="Gerardo"/>
    <s v="Lipsey"/>
    <x v="0"/>
    <d v="1977-01-19T00:00:00"/>
    <x v="5"/>
    <x v="2"/>
    <n v="94300"/>
    <n v="5000"/>
    <n v="13"/>
    <s v="Responsable de Grands comptes"/>
    <n v="88100"/>
    <x v="22"/>
    <n v="7.0374574347332575E-2"/>
  </r>
  <r>
    <s v="ZacLi26029"/>
    <s v="ZacharyLipsey26029"/>
    <s v="Zachary"/>
    <s v="Lipsey"/>
    <x v="0"/>
    <d v="1971-04-06T00:00:00"/>
    <x v="7"/>
    <x v="2"/>
    <n v="72200"/>
    <n v="5000"/>
    <n v="14"/>
    <s v="Chef de projet"/>
    <n v="67500"/>
    <x v="1"/>
    <n v="6.9629629629629625E-2"/>
  </r>
  <r>
    <s v="WilLi27633"/>
    <s v="WilliamLiriano27633"/>
    <s v="William"/>
    <s v="Liriano"/>
    <x v="0"/>
    <d v="1975-08-27T00:00:00"/>
    <x v="7"/>
    <x v="2"/>
    <n v="60100"/>
    <n v="4500"/>
    <n v="9"/>
    <s v="Chef de projet"/>
    <n v="54200"/>
    <x v="10"/>
    <n v="0.10885608856088561"/>
  </r>
  <r>
    <s v="AllLi34227"/>
    <s v="AllisonLittle34227"/>
    <s v="Allison"/>
    <s v="Little"/>
    <x v="1"/>
    <d v="1993-09-15T00:00:00"/>
    <x v="2"/>
    <x v="2"/>
    <n v="42800"/>
    <n v="1000"/>
    <n v="0"/>
    <s v="Consultant fonctionnel junior"/>
    <s v="nouvel arrivant"/>
    <x v="20"/>
    <n v="0"/>
  </r>
  <r>
    <s v="LinLi30374"/>
    <s v="LindaLittle30374"/>
    <s v="Linda"/>
    <s v="Little"/>
    <x v="1"/>
    <d v="1983-02-27T00:00:00"/>
    <x v="1"/>
    <x v="0"/>
    <n v="70000"/>
    <n v="1000"/>
    <n v="7"/>
    <s v="Consultant business sénior"/>
    <n v="66700"/>
    <x v="16"/>
    <n v="4.9475262368815595E-2"/>
  </r>
  <r>
    <s v="VicLi28318"/>
    <s v="VictorLittle28318"/>
    <s v="Victor"/>
    <s v="Little"/>
    <x v="0"/>
    <d v="1977-07-12T00:00:00"/>
    <x v="1"/>
    <x v="0"/>
    <n v="58500"/>
    <n v="3000"/>
    <n v="8"/>
    <s v="Consultant business sénior"/>
    <n v="56300"/>
    <x v="22"/>
    <n v="3.9076376554174071E-2"/>
  </r>
  <r>
    <s v="BriLi28306"/>
    <s v="BrianLittrell28306"/>
    <s v="Brian"/>
    <s v="Littrell"/>
    <x v="0"/>
    <d v="1977-06-30T00:00:00"/>
    <x v="1"/>
    <x v="2"/>
    <n v="58800"/>
    <n v="4000"/>
    <n v="0"/>
    <s v="Consultant fonctionnel sénior"/>
    <s v="nouvel arrivant"/>
    <x v="22"/>
    <n v="0"/>
  </r>
  <r>
    <s v="TomLi27852"/>
    <s v="TommyLivengood27852"/>
    <s v="Tommy"/>
    <s v="Livengood"/>
    <x v="0"/>
    <d v="1976-04-02T00:00:00"/>
    <x v="1"/>
    <x v="3"/>
    <n v="56200"/>
    <n v="3500"/>
    <n v="3"/>
    <s v="Consultant technique sénior"/>
    <n v="54000"/>
    <x v="10"/>
    <n v="4.0740740740740744E-2"/>
  </r>
  <r>
    <s v="JuaLo32656"/>
    <s v="JuanLobdell32656"/>
    <s v="Juan"/>
    <s v="Lobdell"/>
    <x v="0"/>
    <d v="1989-05-28T00:00:00"/>
    <x v="4"/>
    <x v="3"/>
    <n v="36700"/>
    <n v="1000"/>
    <n v="0"/>
    <s v="Développeur confirmé"/>
    <s v="nouvel arrivant"/>
    <x v="8"/>
    <n v="0"/>
  </r>
  <r>
    <s v="ShaLo31825"/>
    <s v="ShanaLockhart31825"/>
    <s v="Shana"/>
    <s v="Lockhart"/>
    <x v="1"/>
    <d v="1987-02-17T00:00:00"/>
    <x v="2"/>
    <x v="2"/>
    <n v="46000"/>
    <n v="1000"/>
    <n v="1"/>
    <s v="Consultant fonctionnel junior"/>
    <n v="41100"/>
    <x v="21"/>
    <n v="0.11922141119221411"/>
  </r>
  <r>
    <s v="AlaLo31476"/>
    <s v="AlanLocklear31476"/>
    <s v="Alan"/>
    <s v="Locklear"/>
    <x v="0"/>
    <d v="1986-03-05T00:00:00"/>
    <x v="2"/>
    <x v="3"/>
    <n v="41900"/>
    <n v="500"/>
    <n v="3"/>
    <s v="Consultant technique junior"/>
    <n v="39200"/>
    <x v="5"/>
    <n v="6.8877551020408156E-2"/>
  </r>
  <r>
    <s v="RhoLo33572"/>
    <s v="RhondaLocklear33572"/>
    <s v="Rhonda"/>
    <s v="Locklear"/>
    <x v="1"/>
    <d v="1991-11-30T00:00:00"/>
    <x v="4"/>
    <x v="2"/>
    <n v="39400"/>
    <n v="1000"/>
    <n v="1"/>
    <s v="Analyste confirmé"/>
    <n v="36500"/>
    <x v="11"/>
    <n v="7.9452054794520555E-2"/>
  </r>
  <r>
    <s v="BesLo27872"/>
    <s v="BessieLockwood27872"/>
    <s v="Bessie"/>
    <s v="Lockwood"/>
    <x v="1"/>
    <d v="1976-04-22T00:00:00"/>
    <x v="1"/>
    <x v="1"/>
    <n v="45700"/>
    <n v="1500"/>
    <n v="3"/>
    <s v="Directeur des agents de maîtrise"/>
    <n v="40600"/>
    <x v="10"/>
    <n v="0.12561576354679804"/>
  </r>
  <r>
    <s v="BriLo25447"/>
    <s v="BrittneyLockwood25447"/>
    <s v="Brittney"/>
    <s v="Lockwood"/>
    <x v="1"/>
    <d v="1969-09-01T00:00:00"/>
    <x v="1"/>
    <x v="1"/>
    <n v="36400"/>
    <n v="2500"/>
    <n v="8"/>
    <s v="Directeur des agents de maîtrise"/>
    <n v="35000"/>
    <x v="9"/>
    <n v="0.04"/>
  </r>
  <r>
    <s v="JohLo25754"/>
    <s v="JohnLockwood25754"/>
    <s v="John"/>
    <s v="Lockwood"/>
    <x v="0"/>
    <d v="1970-07-05T00:00:00"/>
    <x v="3"/>
    <x v="3"/>
    <n v="82800"/>
    <n v="11000"/>
    <n v="16"/>
    <s v="Associé filière technique"/>
    <n v="73300"/>
    <x v="9"/>
    <n v="0.12960436562073671"/>
  </r>
  <r>
    <s v="MarLo33765"/>
    <s v="MaryLohr33765"/>
    <s v="Mary"/>
    <s v="Lohr"/>
    <x v="1"/>
    <d v="1992-06-10T00:00:00"/>
    <x v="11"/>
    <x v="2"/>
    <n v="29700"/>
    <n v="0"/>
    <n v="1"/>
    <s v="Analyste débutant"/>
    <n v="28100"/>
    <x v="11"/>
    <n v="5.6939501779359428E-2"/>
  </r>
  <r>
    <s v="CarLo28949"/>
    <s v="CarlLombardi28949"/>
    <s v="Carl"/>
    <s v="Lombardi"/>
    <x v="0"/>
    <d v="1979-04-04T00:00:00"/>
    <x v="0"/>
    <x v="2"/>
    <n v="65500"/>
    <n v="9500"/>
    <n v="7"/>
    <s v="Directeur de projet"/>
    <n v="61000"/>
    <x v="3"/>
    <n v="7.3770491803278687E-2"/>
  </r>
  <r>
    <s v="AndLo23811"/>
    <s v="AndrewLong23811"/>
    <s v="Andrew"/>
    <s v="Long"/>
    <x v="0"/>
    <d v="1965-03-10T00:00:00"/>
    <x v="0"/>
    <x v="3"/>
    <n v="43000"/>
    <n v="6000"/>
    <n v="9"/>
    <s v="Directeur technique"/>
    <n v="41200"/>
    <x v="32"/>
    <n v="4.3689320388349516E-2"/>
  </r>
  <r>
    <s v="CarLo33038"/>
    <s v="CarterLong33038"/>
    <s v="Carter"/>
    <s v="Long"/>
    <x v="0"/>
    <d v="1990-06-14T00:00:00"/>
    <x v="8"/>
    <x v="0"/>
    <n v="41500"/>
    <n v="500"/>
    <n v="0"/>
    <s v="Consultant business junior"/>
    <s v="nouvel arrivant"/>
    <x v="33"/>
    <n v="0"/>
  </r>
  <r>
    <s v="GlaLo34121"/>
    <s v="GladysLong34121"/>
    <s v="Gladys"/>
    <s v="Long"/>
    <x v="1"/>
    <d v="1993-06-01T00:00:00"/>
    <x v="2"/>
    <x v="3"/>
    <n v="39100"/>
    <n v="1000"/>
    <n v="1"/>
    <s v="Consultant technique junior"/>
    <n v="37900"/>
    <x v="13"/>
    <n v="3.1662269129287601E-2"/>
  </r>
  <r>
    <s v="HenLo29827"/>
    <s v="HenryLong29827"/>
    <s v="Henry"/>
    <s v="Long"/>
    <x v="0"/>
    <d v="1981-08-29T00:00:00"/>
    <x v="0"/>
    <x v="2"/>
    <n v="56800"/>
    <n v="2000"/>
    <n v="6"/>
    <s v="Directeur de projet"/>
    <n v="52600"/>
    <x v="25"/>
    <n v="7.9847908745247151E-2"/>
  </r>
  <r>
    <s v="MelLo28429"/>
    <s v="MelissaLong28429"/>
    <s v="Melissa"/>
    <s v="Long"/>
    <x v="1"/>
    <d v="1977-10-31T00:00:00"/>
    <x v="5"/>
    <x v="2"/>
    <n v="86300"/>
    <n v="500"/>
    <n v="12"/>
    <s v="Responsable de Grands comptes"/>
    <n v="81500"/>
    <x v="26"/>
    <n v="5.8895705521472393E-2"/>
  </r>
  <r>
    <s v="LelLo28451"/>
    <s v="LelaLongenecker28451"/>
    <s v="Lela"/>
    <s v="Longenecker"/>
    <x v="1"/>
    <d v="1977-11-22T00:00:00"/>
    <x v="1"/>
    <x v="2"/>
    <n v="61100"/>
    <n v="2000"/>
    <n v="8"/>
    <s v="Consultant fonctionnel sénior"/>
    <n v="58700"/>
    <x v="26"/>
    <n v="4.0885860306643949E-2"/>
  </r>
  <r>
    <s v="EdwLo27644"/>
    <s v="EdwardLongino27644"/>
    <s v="Edward"/>
    <s v="Longino"/>
    <x v="0"/>
    <d v="1975-09-07T00:00:00"/>
    <x v="0"/>
    <x v="3"/>
    <n v="67000"/>
    <n v="2500"/>
    <n v="4"/>
    <s v="Directeur technique"/>
    <n v="61500"/>
    <x v="10"/>
    <n v="8.943089430894309E-2"/>
  </r>
  <r>
    <s v="HelLo28156"/>
    <s v="HelenLongnecker28156"/>
    <s v="Helen"/>
    <s v="Longnecker"/>
    <x v="1"/>
    <d v="1977-01-31T00:00:00"/>
    <x v="1"/>
    <x v="2"/>
    <n v="61200"/>
    <n v="0"/>
    <n v="2"/>
    <s v="Consultant fonctionnel sénior"/>
    <n v="58100"/>
    <x v="22"/>
    <n v="5.3356282271944923E-2"/>
  </r>
  <r>
    <s v="AidLo23607"/>
    <s v="AidaLoomis23607"/>
    <s v="Aida"/>
    <s v="Loomis"/>
    <x v="1"/>
    <d v="1964-08-18T00:00:00"/>
    <x v="7"/>
    <x v="2"/>
    <n v="53800"/>
    <n v="500"/>
    <n v="7"/>
    <s v="Chef de projet"/>
    <n v="49100"/>
    <x v="32"/>
    <n v="9.5723014256619138E-2"/>
  </r>
  <r>
    <s v="CarLo25029"/>
    <s v="CarmineLooney25029"/>
    <s v="Carmine"/>
    <s v="Looney"/>
    <x v="0"/>
    <d v="1968-07-10T00:00:00"/>
    <x v="5"/>
    <x v="1"/>
    <n v="103600"/>
    <n v="9000"/>
    <n v="20"/>
    <s v="Responsable d'un secteur"/>
    <n v="95000"/>
    <x v="19"/>
    <n v="9.0526315789473691E-2"/>
  </r>
  <r>
    <s v="AhmLo30471"/>
    <s v="AhmedLopez30471"/>
    <s v="Ahmed"/>
    <s v="Lopez"/>
    <x v="0"/>
    <d v="1983-06-04T00:00:00"/>
    <x v="7"/>
    <x v="0"/>
    <n v="80100"/>
    <n v="2000"/>
    <n v="10"/>
    <s v="Responsable de consultant"/>
    <n v="73500"/>
    <x v="16"/>
    <n v="8.9795918367346933E-2"/>
  </r>
  <r>
    <s v="BerLo29313"/>
    <s v="BerniceLopez29313"/>
    <s v="Bernice"/>
    <s v="Lopez"/>
    <x v="1"/>
    <d v="1980-04-02T00:00:00"/>
    <x v="7"/>
    <x v="3"/>
    <n v="61000"/>
    <n v="4500"/>
    <n v="11"/>
    <s v="Expert technique"/>
    <n v="59600"/>
    <x v="17"/>
    <n v="2.3489932885906041E-2"/>
  </r>
  <r>
    <s v="MarLo25756"/>
    <s v="MarcLopez25756"/>
    <s v="Marc"/>
    <s v="Lopez"/>
    <x v="0"/>
    <d v="1970-07-07T00:00:00"/>
    <x v="0"/>
    <x v="3"/>
    <n v="59900"/>
    <n v="9500"/>
    <n v="1"/>
    <s v="Directeur technique"/>
    <n v="54300"/>
    <x v="9"/>
    <n v="0.10313075506445672"/>
  </r>
  <r>
    <s v="NedLo24284"/>
    <s v="NedLopez24284"/>
    <s v="Ned"/>
    <s v="Lopez"/>
    <x v="0"/>
    <d v="1966-06-26T00:00:00"/>
    <x v="7"/>
    <x v="3"/>
    <n v="42800"/>
    <n v="4000"/>
    <n v="21"/>
    <s v="Expert technique"/>
    <n v="42000"/>
    <x v="30"/>
    <n v="1.9047619047619049E-2"/>
  </r>
  <r>
    <s v="TwaLo30741"/>
    <s v="TwanaLoranger30741"/>
    <s v="Twana"/>
    <s v="Loranger"/>
    <x v="1"/>
    <d v="1984-02-29T00:00:00"/>
    <x v="5"/>
    <x v="0"/>
    <n v="85200"/>
    <n v="500"/>
    <n v="4"/>
    <s v="Responsable secteur business"/>
    <n v="77500"/>
    <x v="0"/>
    <n v="9.9354838709677415E-2"/>
  </r>
  <r>
    <s v="KatLo23942"/>
    <s v="KathleenLord23942"/>
    <s v="Kathleen"/>
    <s v="Lord"/>
    <x v="1"/>
    <d v="1965-07-19T00:00:00"/>
    <x v="1"/>
    <x v="3"/>
    <n v="61700"/>
    <n v="2000"/>
    <n v="9"/>
    <s v="Consultant technique sénior"/>
    <n v="56100"/>
    <x v="32"/>
    <n v="9.9821746880570411E-2"/>
  </r>
  <r>
    <s v="JohLo33724"/>
    <s v="JohnLorenz33724"/>
    <s v="John"/>
    <s v="Lorenz"/>
    <x v="0"/>
    <d v="1992-04-30T00:00:00"/>
    <x v="8"/>
    <x v="1"/>
    <n v="25500"/>
    <n v="500"/>
    <n v="1"/>
    <s v="Agent confirmé"/>
    <n v="24700"/>
    <x v="11"/>
    <n v="3.2388663967611336E-2"/>
  </r>
  <r>
    <s v="MarLo23985"/>
    <s v="MaryLoucks23985"/>
    <s v="Mary"/>
    <s v="Loucks"/>
    <x v="1"/>
    <d v="1965-08-31T00:00:00"/>
    <x v="5"/>
    <x v="0"/>
    <n v="77600"/>
    <n v="9500"/>
    <n v="23"/>
    <s v="Responsable secteur business"/>
    <n v="75700"/>
    <x v="30"/>
    <n v="2.5099075297225892E-2"/>
  </r>
  <r>
    <s v="ChaLo34358"/>
    <s v="CharlesLouie34358"/>
    <s v="Charles"/>
    <s v="Louie"/>
    <x v="0"/>
    <d v="1994-01-24T00:00:00"/>
    <x v="11"/>
    <x v="0"/>
    <n v="33100"/>
    <n v="0"/>
    <n v="0"/>
    <s v="Apprenti business"/>
    <s v="nouvel arrivant"/>
    <x v="20"/>
    <n v="0"/>
  </r>
  <r>
    <s v="DarLo31851"/>
    <s v="DarcyLove31851"/>
    <s v="Darcy"/>
    <s v="Love"/>
    <x v="1"/>
    <d v="1987-03-15T00:00:00"/>
    <x v="10"/>
    <x v="0"/>
    <n v="48300"/>
    <n v="1000"/>
    <n v="3"/>
    <s v="Consultant business confirmé"/>
    <n v="42800"/>
    <x v="21"/>
    <n v="0.12850467289719625"/>
  </r>
  <r>
    <s v="JosLo31453"/>
    <s v="JoshuaLove31453"/>
    <s v="Joshua"/>
    <s v="Love"/>
    <x v="0"/>
    <d v="1986-02-10T00:00:00"/>
    <x v="10"/>
    <x v="2"/>
    <n v="54000"/>
    <n v="2000"/>
    <n v="2"/>
    <s v="Consultant fonctionnel"/>
    <n v="51000"/>
    <x v="5"/>
    <n v="5.8823529411764705E-2"/>
  </r>
  <r>
    <s v="KenLo29543"/>
    <s v="KenLove29543"/>
    <s v="Ken"/>
    <s v="Love"/>
    <x v="0"/>
    <d v="1980-11-18T00:00:00"/>
    <x v="0"/>
    <x v="3"/>
    <n v="59600"/>
    <n v="6500"/>
    <n v="0"/>
    <s v="Directeur technique"/>
    <s v="nouvel arrivant"/>
    <x v="6"/>
    <n v="0"/>
  </r>
  <r>
    <s v="MarLo25163"/>
    <s v="MarkLove25163"/>
    <s v="Mark"/>
    <s v="Love"/>
    <x v="0"/>
    <d v="1968-11-21T00:00:00"/>
    <x v="1"/>
    <x v="1"/>
    <n v="42500"/>
    <n v="1000"/>
    <n v="25"/>
    <s v="Directeur des agents de maîtrise"/>
    <n v="39100"/>
    <x v="2"/>
    <n v="8.6956521739130432E-2"/>
  </r>
  <r>
    <s v="RanLo33494"/>
    <s v="RandallLove33494"/>
    <s v="Randall"/>
    <s v="Love"/>
    <x v="0"/>
    <d v="1991-09-13T00:00:00"/>
    <x v="6"/>
    <x v="0"/>
    <n v="39300"/>
    <n v="1000"/>
    <n v="0"/>
    <s v="Consultant business junior"/>
    <s v="nouvel arrivant"/>
    <x v="11"/>
    <n v="0"/>
  </r>
  <r>
    <s v="VerLo31307"/>
    <s v="VeronicaLove31307"/>
    <s v="Veronica"/>
    <s v="Love"/>
    <x v="1"/>
    <d v="1985-09-17T00:00:00"/>
    <x v="2"/>
    <x v="2"/>
    <n v="42700"/>
    <n v="500"/>
    <n v="5"/>
    <s v="Consultant fonctionnel junior"/>
    <n v="40000"/>
    <x v="5"/>
    <n v="6.7500000000000004E-2"/>
  </r>
  <r>
    <s v="MelLo32760"/>
    <s v="MelLovelace32760"/>
    <s v="Mel"/>
    <s v="Lovelace"/>
    <x v="0"/>
    <d v="1989-09-09T00:00:00"/>
    <x v="2"/>
    <x v="2"/>
    <n v="49600"/>
    <n v="1500"/>
    <n v="4"/>
    <s v="Consultant fonctionnel junior"/>
    <n v="46400"/>
    <x v="33"/>
    <n v="6.8965517241379309E-2"/>
  </r>
  <r>
    <s v="JenLo31348"/>
    <s v="JennyLovely31348"/>
    <s v="Jenny"/>
    <s v="Lovely"/>
    <x v="1"/>
    <d v="1985-10-28T00:00:00"/>
    <x v="2"/>
    <x v="0"/>
    <n v="54900"/>
    <n v="0"/>
    <n v="4"/>
    <s v="Consultant business"/>
    <n v="51600"/>
    <x v="5"/>
    <n v="6.3953488372093026E-2"/>
  </r>
  <r>
    <s v="RobLo34111"/>
    <s v="RobertLovely34111"/>
    <s v="Robert"/>
    <s v="Lovely"/>
    <x v="0"/>
    <d v="1993-05-22T00:00:00"/>
    <x v="6"/>
    <x v="3"/>
    <n v="38200"/>
    <n v="1000"/>
    <n v="1"/>
    <s v="Développeur"/>
    <n v="36400"/>
    <x v="13"/>
    <n v="4.9450549450549448E-2"/>
  </r>
  <r>
    <s v="RobLo23479"/>
    <s v="RobertLovett23479"/>
    <s v="Robert"/>
    <s v="Lovett"/>
    <x v="0"/>
    <d v="1964-04-12T00:00:00"/>
    <x v="0"/>
    <x v="0"/>
    <n v="99100"/>
    <n v="5000"/>
    <n v="29"/>
    <s v="Directeur business"/>
    <n v="90100"/>
    <x v="7"/>
    <n v="9.9889012208657049E-2"/>
  </r>
  <r>
    <s v="JohLo29368"/>
    <s v="JohnLowe29368"/>
    <s v="John"/>
    <s v="Lowe"/>
    <x v="0"/>
    <d v="1980-05-27T00:00:00"/>
    <x v="1"/>
    <x v="1"/>
    <n v="51800"/>
    <n v="2500"/>
    <n v="1"/>
    <s v="Directeur des agents de maîtrise"/>
    <n v="50100"/>
    <x v="17"/>
    <n v="3.3932135728542916E-2"/>
  </r>
  <r>
    <s v="TerLo25370"/>
    <s v="TerrellLowenstein25370"/>
    <s v="Terrell"/>
    <s v="Lowenstein"/>
    <x v="0"/>
    <d v="1969-06-16T00:00:00"/>
    <x v="1"/>
    <x v="3"/>
    <n v="62300"/>
    <n v="2000"/>
    <n v="16"/>
    <s v="Consultant technique sénior"/>
    <n v="56000"/>
    <x v="2"/>
    <n v="0.1125"/>
  </r>
  <r>
    <s v="CorLo24947"/>
    <s v="CoreyLowery24947"/>
    <s v="Corey"/>
    <s v="Lowery"/>
    <x v="0"/>
    <d v="1968-04-19T00:00:00"/>
    <x v="7"/>
    <x v="0"/>
    <n v="64300"/>
    <n v="500"/>
    <n v="17"/>
    <s v="Responsable de consultant"/>
    <n v="58500"/>
    <x v="19"/>
    <n v="9.914529914529914E-2"/>
  </r>
  <r>
    <s v="KirLo31868"/>
    <s v="KirkLowery31868"/>
    <s v="Kirk"/>
    <s v="Lowery"/>
    <x v="0"/>
    <d v="1987-04-01T00:00:00"/>
    <x v="10"/>
    <x v="2"/>
    <n v="50200"/>
    <n v="3000"/>
    <n v="5"/>
    <s v="Consultant fonctionnel"/>
    <n v="47800"/>
    <x v="21"/>
    <n v="5.0209205020920501E-2"/>
  </r>
  <r>
    <s v="ScoLo22897"/>
    <s v="ScottLowry22897"/>
    <s v="Scott"/>
    <s v="Lowry"/>
    <x v="0"/>
    <d v="1962-09-08T00:00:00"/>
    <x v="5"/>
    <x v="2"/>
    <n v="82700"/>
    <n v="3500"/>
    <n v="9"/>
    <s v="Responsable de Grands comptes"/>
    <n v="76600"/>
    <x v="24"/>
    <n v="7.963446475195822E-2"/>
  </r>
  <r>
    <s v="SarLo25580"/>
    <s v="SarahLoyd25580"/>
    <s v="Sarah"/>
    <s v="Loyd"/>
    <x v="1"/>
    <d v="1970-01-12T00:00:00"/>
    <x v="7"/>
    <x v="3"/>
    <n v="60100"/>
    <n v="3500"/>
    <n v="18"/>
    <s v="Expert technique"/>
    <n v="57400"/>
    <x v="9"/>
    <n v="4.7038327526132406E-2"/>
  </r>
  <r>
    <s v="MelLu24789"/>
    <s v="MelissaLuby24789"/>
    <s v="Melissa"/>
    <s v="Luby"/>
    <x v="1"/>
    <d v="1967-11-13T00:00:00"/>
    <x v="3"/>
    <x v="1"/>
    <n v="155500"/>
    <n v="4500"/>
    <n v="15"/>
    <s v="Associé filière fonctions transverses"/>
    <n v="140100"/>
    <x v="19"/>
    <n v="0.10992148465381871"/>
  </r>
  <r>
    <s v="CleLu32121"/>
    <s v="CleoLucas32121"/>
    <s v="Cleo"/>
    <s v="Lucas"/>
    <x v="1"/>
    <d v="1987-12-10T00:00:00"/>
    <x v="2"/>
    <x v="3"/>
    <n v="41700"/>
    <n v="1000"/>
    <n v="5"/>
    <s v="Consultant technique junior"/>
    <n v="38000"/>
    <x v="28"/>
    <n v="9.7368421052631576E-2"/>
  </r>
  <r>
    <s v="CarLu25054"/>
    <s v="CarolLucero25054"/>
    <s v="Carol"/>
    <s v="Lucero"/>
    <x v="1"/>
    <d v="1968-08-04T00:00:00"/>
    <x v="1"/>
    <x v="3"/>
    <n v="59000"/>
    <n v="0"/>
    <n v="7"/>
    <s v="Consultant technique sénior"/>
    <n v="53200"/>
    <x v="2"/>
    <n v="0.10902255639097744"/>
  </r>
  <r>
    <s v="ElaLu28415"/>
    <s v="ElaineLucero28415"/>
    <s v="Elaine"/>
    <s v="Lucero"/>
    <x v="1"/>
    <d v="1977-10-17T00:00:00"/>
    <x v="1"/>
    <x v="2"/>
    <n v="44600"/>
    <n v="2000"/>
    <n v="10"/>
    <s v="Consultant fonctionnel sénior"/>
    <n v="41300"/>
    <x v="26"/>
    <n v="7.990314769975787E-2"/>
  </r>
  <r>
    <s v="GloLu29471"/>
    <s v="GloriaLucio29471"/>
    <s v="Gloria"/>
    <s v="Lucio"/>
    <x v="1"/>
    <d v="1980-09-07T00:00:00"/>
    <x v="5"/>
    <x v="2"/>
    <n v="95500"/>
    <n v="3000"/>
    <n v="13"/>
    <s v="Responsable de Grands comptes"/>
    <n v="86800"/>
    <x v="6"/>
    <n v="0.10023041474654378"/>
  </r>
  <r>
    <s v="DenLu30594"/>
    <s v="DeniseLuckett30594"/>
    <s v="Denise"/>
    <s v="Luckett"/>
    <x v="1"/>
    <d v="1983-10-05T00:00:00"/>
    <x v="5"/>
    <x v="2"/>
    <n v="94200"/>
    <n v="500"/>
    <n v="6"/>
    <s v="Responsable de Grands comptes"/>
    <n v="88000"/>
    <x v="0"/>
    <n v="7.045454545454545E-2"/>
  </r>
  <r>
    <s v="JohLu25607"/>
    <s v="JohnLuebke25607"/>
    <s v="John"/>
    <s v="Luebke"/>
    <x v="0"/>
    <d v="1970-02-08T00:00:00"/>
    <x v="0"/>
    <x v="3"/>
    <n v="67700"/>
    <n v="3500"/>
    <n v="10"/>
    <s v="Directeur technique"/>
    <n v="62700"/>
    <x v="9"/>
    <n v="7.9744816586921854E-2"/>
  </r>
  <r>
    <s v="DanLu31204"/>
    <s v="DanielLuna31204"/>
    <s v="Daniel"/>
    <s v="Luna"/>
    <x v="0"/>
    <d v="1985-06-06T00:00:00"/>
    <x v="4"/>
    <x v="3"/>
    <n v="43100"/>
    <n v="500"/>
    <n v="2"/>
    <s v="Développeur confirmé"/>
    <n v="39900"/>
    <x v="27"/>
    <n v="8.0200501253132828E-2"/>
  </r>
  <r>
    <s v="JamLu33158"/>
    <s v="JamesLundeen33158"/>
    <s v="James"/>
    <s v="Lundeen"/>
    <x v="0"/>
    <d v="1990-10-12T00:00:00"/>
    <x v="2"/>
    <x v="1"/>
    <n v="33000"/>
    <n v="500"/>
    <n v="0"/>
    <s v="Assistant agent de maîtrise"/>
    <s v="nouvel arrivant"/>
    <x v="18"/>
    <n v="0"/>
  </r>
  <r>
    <s v="MaxLu32279"/>
    <s v="MaxineLundgren32279"/>
    <s v="Maxine"/>
    <s v="Lundgren"/>
    <x v="1"/>
    <d v="1988-05-16T00:00:00"/>
    <x v="4"/>
    <x v="0"/>
    <n v="48800"/>
    <n v="1500"/>
    <n v="3"/>
    <s v="Consultant business junior"/>
    <n v="45300"/>
    <x v="28"/>
    <n v="7.7262693156732898E-2"/>
  </r>
  <r>
    <s v="WilLu33057"/>
    <s v="WilliamLundstrom33057"/>
    <s v="William"/>
    <s v="Lundstrom"/>
    <x v="0"/>
    <d v="1990-07-03T00:00:00"/>
    <x v="6"/>
    <x v="3"/>
    <n v="37300"/>
    <n v="500"/>
    <n v="0"/>
    <s v="Développeur"/>
    <s v="nouvel arrivant"/>
    <x v="33"/>
    <n v="0"/>
  </r>
  <r>
    <s v="LouLu25270"/>
    <s v="LourdesLuper25270"/>
    <s v="Lourdes"/>
    <s v="Luper"/>
    <x v="1"/>
    <d v="1969-03-08T00:00:00"/>
    <x v="1"/>
    <x v="0"/>
    <n v="80700"/>
    <n v="1500"/>
    <n v="21"/>
    <s v="Consultant business sénior"/>
    <n v="70800"/>
    <x v="2"/>
    <n v="0.13983050847457626"/>
  </r>
  <r>
    <s v="SeaLu26935"/>
    <s v="SeanLuther26935"/>
    <s v="Sean"/>
    <s v="Luther"/>
    <x v="0"/>
    <d v="1973-09-28T00:00:00"/>
    <x v="1"/>
    <x v="0"/>
    <n v="75500"/>
    <n v="3000"/>
    <n v="20"/>
    <s v="Consultant business sénior"/>
    <n v="68600"/>
    <x v="12"/>
    <n v="0.10058309037900874"/>
  </r>
  <r>
    <s v="JosLy32567"/>
    <s v="JosephLyall32567"/>
    <s v="Joseph"/>
    <s v="Lyall"/>
    <x v="0"/>
    <d v="1989-02-28T00:00:00"/>
    <x v="6"/>
    <x v="3"/>
    <n v="35500"/>
    <n v="500"/>
    <n v="3"/>
    <s v="Développeur"/>
    <n v="33700"/>
    <x v="8"/>
    <n v="5.3412462908011868E-2"/>
  </r>
  <r>
    <s v="JohLy24766"/>
    <s v="JohnLybarger24766"/>
    <s v="John"/>
    <s v="Lybarger"/>
    <x v="0"/>
    <d v="1967-10-21T00:00:00"/>
    <x v="1"/>
    <x v="2"/>
    <n v="58000"/>
    <n v="1500"/>
    <n v="10"/>
    <s v="Consultant fonctionnel sénior"/>
    <n v="56500"/>
    <x v="19"/>
    <n v="2.6548672566371681E-2"/>
  </r>
  <r>
    <s v="BesLy23844"/>
    <s v="BessieLynch23844"/>
    <s v="Bessie"/>
    <s v="Lynch"/>
    <x v="1"/>
    <d v="1965-04-12T00:00:00"/>
    <x v="3"/>
    <x v="1"/>
    <n v="111900"/>
    <n v="9000"/>
    <n v="24"/>
    <s v="Associé filière fonctions transverses"/>
    <n v="98200"/>
    <x v="32"/>
    <n v="0.1395112016293279"/>
  </r>
  <r>
    <s v="MarLy31732"/>
    <s v="MaryLynch31732"/>
    <s v="Mary"/>
    <s v="Lynch"/>
    <x v="1"/>
    <d v="1986-11-16T00:00:00"/>
    <x v="6"/>
    <x v="0"/>
    <n v="47900"/>
    <n v="500"/>
    <n v="5"/>
    <s v="Consultant business junior"/>
    <n v="45000"/>
    <x v="21"/>
    <n v="6.4444444444444443E-2"/>
  </r>
  <r>
    <s v="JamLy28857"/>
    <s v="JamesLyons28857"/>
    <s v="James"/>
    <s v="Lyons"/>
    <x v="0"/>
    <d v="1979-01-02T00:00:00"/>
    <x v="7"/>
    <x v="3"/>
    <n v="49200"/>
    <n v="2500"/>
    <n v="12"/>
    <s v="Expert technique"/>
    <n v="47600"/>
    <x v="3"/>
    <n v="3.3613445378151259E-2"/>
  </r>
  <r>
    <s v="RosMa32399"/>
    <s v="RoseMabry32399"/>
    <s v="Rose"/>
    <s v="Mabry"/>
    <x v="1"/>
    <d v="1988-09-13T00:00:00"/>
    <x v="2"/>
    <x v="3"/>
    <n v="36500"/>
    <n v="1000"/>
    <n v="1"/>
    <s v="Consultant technique junior"/>
    <n v="32700"/>
    <x v="8"/>
    <n v="0.11620795107033639"/>
  </r>
  <r>
    <s v="TerMa33913"/>
    <s v="TerryMacey33913"/>
    <s v="Terry"/>
    <s v="Macey"/>
    <x v="1"/>
    <d v="1992-11-05T00:00:00"/>
    <x v="4"/>
    <x v="3"/>
    <n v="39200"/>
    <n v="500"/>
    <n v="1"/>
    <s v="Développeur confirmé"/>
    <n v="36900"/>
    <x v="13"/>
    <n v="6.2330623306233061E-2"/>
  </r>
  <r>
    <s v="KirMa26303"/>
    <s v="KirkMacgregor26303"/>
    <s v="Kirk"/>
    <s v="Macgregor"/>
    <x v="0"/>
    <d v="1972-01-05T00:00:00"/>
    <x v="1"/>
    <x v="2"/>
    <n v="66200"/>
    <n v="0"/>
    <n v="0"/>
    <s v="Consultant fonctionnel sénior"/>
    <s v="nouvel arrivant"/>
    <x v="31"/>
    <n v="0"/>
  </r>
  <r>
    <s v="JerMa28831"/>
    <s v="JeremyMack28831"/>
    <s v="Jeremy"/>
    <s v="Mack"/>
    <x v="0"/>
    <d v="1978-12-07T00:00:00"/>
    <x v="7"/>
    <x v="3"/>
    <n v="65100"/>
    <n v="1000"/>
    <n v="10"/>
    <s v="Expert technique"/>
    <n v="59200"/>
    <x v="3"/>
    <n v="9.9662162162162157E-2"/>
  </r>
  <r>
    <s v="JerMa24341"/>
    <s v="JeremyMaclin24341"/>
    <s v="Jeremy"/>
    <s v="Maclin"/>
    <x v="0"/>
    <d v="1966-08-22T00:00:00"/>
    <x v="3"/>
    <x v="2"/>
    <n v="103400"/>
    <n v="10500"/>
    <n v="23"/>
    <s v="Associé filière fonctionnelle"/>
    <n v="100400"/>
    <x v="34"/>
    <n v="2.9880478087649404E-2"/>
  </r>
  <r>
    <s v="DanMa24161"/>
    <s v="DanitaMadden24161"/>
    <s v="Danita"/>
    <s v="Madden"/>
    <x v="1"/>
    <d v="1966-02-23T00:00:00"/>
    <x v="3"/>
    <x v="2"/>
    <n v="107300"/>
    <n v="2000"/>
    <n v="4"/>
    <s v="Associé filière fonctionnelle"/>
    <n v="99400"/>
    <x v="30"/>
    <n v="7.9476861167002005E-2"/>
  </r>
  <r>
    <s v="VicMa30503"/>
    <s v="VictoriaMagallanes30503"/>
    <s v="Victoria"/>
    <s v="Magallanes"/>
    <x v="1"/>
    <d v="1983-07-06T00:00:00"/>
    <x v="7"/>
    <x v="3"/>
    <n v="64000"/>
    <n v="3500"/>
    <n v="5"/>
    <s v="Expert technique"/>
    <n v="60400"/>
    <x v="16"/>
    <n v="5.9602649006622516E-2"/>
  </r>
  <r>
    <s v="JerMa29208"/>
    <s v="JeriMaginnis29208"/>
    <s v="Jeri"/>
    <s v="Maginnis"/>
    <x v="1"/>
    <d v="1979-12-19T00:00:00"/>
    <x v="1"/>
    <x v="3"/>
    <n v="54800"/>
    <n v="3000"/>
    <n v="3"/>
    <s v="Consultant technique sénior"/>
    <n v="50800"/>
    <x v="17"/>
    <n v="7.874015748031496E-2"/>
  </r>
  <r>
    <s v="GuiMa31911"/>
    <s v="GuillermoMagnuson31911"/>
    <s v="Guillermo"/>
    <s v="Magnuson"/>
    <x v="0"/>
    <d v="1987-05-14T00:00:00"/>
    <x v="2"/>
    <x v="0"/>
    <n v="54300"/>
    <n v="1500"/>
    <n v="2"/>
    <s v="Consultant business"/>
    <n v="50800"/>
    <x v="21"/>
    <n v="6.8897637795275593E-2"/>
  </r>
  <r>
    <s v="JenMa23828"/>
    <s v="JenniferMahon23828"/>
    <s v="Jennifer"/>
    <s v="Mahon"/>
    <x v="1"/>
    <d v="1965-03-27T00:00:00"/>
    <x v="7"/>
    <x v="3"/>
    <n v="67700"/>
    <n v="1000"/>
    <n v="24"/>
    <s v="Expert technique"/>
    <n v="60400"/>
    <x v="32"/>
    <n v="0.12086092715231789"/>
  </r>
  <r>
    <s v="GreMa27422"/>
    <s v="GregoryMaillet27422"/>
    <s v="Gregory"/>
    <s v="Maillet"/>
    <x v="0"/>
    <d v="1975-01-28T00:00:00"/>
    <x v="7"/>
    <x v="0"/>
    <n v="64100"/>
    <n v="3000"/>
    <n v="19"/>
    <s v="Responsable de consultant"/>
    <n v="56700"/>
    <x v="4"/>
    <n v="0.13051146384479717"/>
  </r>
  <r>
    <s v="RicMa30476"/>
    <s v="RickMajors30476"/>
    <s v="Rick"/>
    <s v="Majors"/>
    <x v="0"/>
    <d v="1983-06-09T00:00:00"/>
    <x v="5"/>
    <x v="3"/>
    <n v="80000"/>
    <n v="4500"/>
    <n v="8"/>
    <s v="Responsable technique Grands Comptes"/>
    <n v="75500"/>
    <x v="16"/>
    <n v="5.9602649006622516E-2"/>
  </r>
  <r>
    <s v="JunMa29617"/>
    <s v="JuniorMaldonado29617"/>
    <s v="Junior"/>
    <s v="Maldonado"/>
    <x v="0"/>
    <d v="1981-01-31T00:00:00"/>
    <x v="5"/>
    <x v="2"/>
    <n v="91600"/>
    <n v="6000"/>
    <n v="2"/>
    <s v="Responsable de Grands comptes"/>
    <n v="86400"/>
    <x v="6"/>
    <n v="6.0185185185185182E-2"/>
  </r>
  <r>
    <s v="PauMa23686"/>
    <s v="PaulineMaldonado23686"/>
    <s v="Pauline"/>
    <s v="Maldonado"/>
    <x v="1"/>
    <d v="1964-11-05T00:00:00"/>
    <x v="0"/>
    <x v="0"/>
    <n v="77300"/>
    <n v="7000"/>
    <n v="14"/>
    <s v="Directeur business"/>
    <n v="72900"/>
    <x v="32"/>
    <n v="6.035665294924554E-2"/>
  </r>
  <r>
    <s v="RubMa32366"/>
    <s v="RubyMaldonado32366"/>
    <s v="Ruby"/>
    <s v="Maldonado"/>
    <x v="1"/>
    <d v="1988-08-11T00:00:00"/>
    <x v="2"/>
    <x v="0"/>
    <n v="44700"/>
    <n v="0"/>
    <n v="5"/>
    <s v="Consultant business"/>
    <n v="42000"/>
    <x v="8"/>
    <n v="6.4285714285714279E-2"/>
  </r>
  <r>
    <s v="NoaMa30062"/>
    <s v="NoahMallett30062"/>
    <s v="Noah"/>
    <s v="Mallett"/>
    <x v="0"/>
    <d v="1982-04-21T00:00:00"/>
    <x v="5"/>
    <x v="0"/>
    <n v="103100"/>
    <n v="5500"/>
    <n v="6"/>
    <s v="Responsable secteur business"/>
    <n v="95500"/>
    <x v="25"/>
    <n v="7.9581151832460728E-2"/>
  </r>
  <r>
    <s v="EarMa33071"/>
    <s v="EarnestMallory33071"/>
    <s v="Earnest"/>
    <s v="Mallory"/>
    <x v="0"/>
    <d v="1990-07-17T00:00:00"/>
    <x v="11"/>
    <x v="3"/>
    <n v="28900"/>
    <n v="0"/>
    <n v="1"/>
    <s v="Développeur novice"/>
    <n v="26900"/>
    <x v="33"/>
    <n v="7.434944237918216E-2"/>
  </r>
  <r>
    <s v="LauMa34042"/>
    <s v="LauretteMalone34042"/>
    <s v="Laurette"/>
    <s v="Malone"/>
    <x v="1"/>
    <d v="1993-03-14T00:00:00"/>
    <x v="6"/>
    <x v="3"/>
    <n v="32100"/>
    <n v="500"/>
    <n v="1"/>
    <s v="Développeur"/>
    <n v="29900"/>
    <x v="13"/>
    <n v="7.3578595317725759E-2"/>
  </r>
  <r>
    <s v="DavMa31244"/>
    <s v="DavidMancia31244"/>
    <s v="David"/>
    <s v="Mancia"/>
    <x v="0"/>
    <d v="1985-07-16T00:00:00"/>
    <x v="4"/>
    <x v="2"/>
    <n v="39700"/>
    <n v="1000"/>
    <n v="3"/>
    <s v="Analyste confirmé"/>
    <n v="37200"/>
    <x v="27"/>
    <n v="6.7204301075268813E-2"/>
  </r>
  <r>
    <s v="DarMa30036"/>
    <s v="DarrellMann30036"/>
    <s v="Darrell"/>
    <s v="Mann"/>
    <x v="0"/>
    <d v="1982-03-26T00:00:00"/>
    <x v="0"/>
    <x v="3"/>
    <n v="50600"/>
    <n v="7500"/>
    <n v="11"/>
    <s v="Directeur technique"/>
    <n v="47700"/>
    <x v="25"/>
    <n v="6.0796645702306078E-2"/>
  </r>
  <r>
    <s v="MarMa22884"/>
    <s v="MargaretMann22884"/>
    <s v="Margaret"/>
    <s v="Mann"/>
    <x v="1"/>
    <d v="1962-08-26T00:00:00"/>
    <x v="5"/>
    <x v="0"/>
    <n v="124500"/>
    <n v="1000"/>
    <n v="9"/>
    <s v="Responsable secteur business"/>
    <n v="120900"/>
    <x v="24"/>
    <n v="2.9776674937965261E-2"/>
  </r>
  <r>
    <s v="JusMa34251"/>
    <s v="JustinManning34251"/>
    <s v="Justin"/>
    <s v="Manning"/>
    <x v="0"/>
    <d v="1993-10-09T00:00:00"/>
    <x v="8"/>
    <x v="3"/>
    <n v="31500"/>
    <n v="500"/>
    <n v="1"/>
    <s v="Développeur junior"/>
    <n v="29400"/>
    <x v="20"/>
    <n v="7.1428571428571425E-2"/>
  </r>
  <r>
    <s v="MarMa33391"/>
    <s v="MarcusMarable33391"/>
    <s v="Marcus"/>
    <s v="Marable"/>
    <x v="0"/>
    <d v="1991-06-02T00:00:00"/>
    <x v="2"/>
    <x v="1"/>
    <n v="34200"/>
    <n v="500"/>
    <n v="0"/>
    <s v="Assistant agent de maîtrise"/>
    <s v="nouvel arrivant"/>
    <x v="18"/>
    <n v="0"/>
  </r>
  <r>
    <s v="GeoMa28663"/>
    <s v="GeorgeMarciano28663"/>
    <s v="George"/>
    <s v="Marciano"/>
    <x v="0"/>
    <d v="1978-06-22T00:00:00"/>
    <x v="0"/>
    <x v="2"/>
    <n v="83400"/>
    <n v="4500"/>
    <n v="12"/>
    <s v="Directeur de projet"/>
    <n v="77200"/>
    <x v="26"/>
    <n v="8.0310880829015538E-2"/>
  </r>
  <r>
    <s v="DebMa29887"/>
    <s v="DeborahMarcum29887"/>
    <s v="Deborah"/>
    <s v="Marcum"/>
    <x v="1"/>
    <d v="1981-10-28T00:00:00"/>
    <x v="1"/>
    <x v="0"/>
    <n v="56200"/>
    <n v="1500"/>
    <n v="1"/>
    <s v="Consultant business sénior"/>
    <n v="53000"/>
    <x v="25"/>
    <n v="6.0377358490566038E-2"/>
  </r>
  <r>
    <s v="JuaMa30290"/>
    <s v="JuanitaMarcum30290"/>
    <s v="Juanita"/>
    <s v="Marcum"/>
    <x v="1"/>
    <d v="1982-12-05T00:00:00"/>
    <x v="7"/>
    <x v="3"/>
    <n v="63000"/>
    <n v="3000"/>
    <n v="11"/>
    <s v="Expert technique"/>
    <n v="60900"/>
    <x v="16"/>
    <n v="3.4482758620689655E-2"/>
  </r>
  <r>
    <s v="RonMa22995"/>
    <s v="RonaldMarcus22995"/>
    <s v="Ronald"/>
    <s v="Marcus"/>
    <x v="0"/>
    <d v="1962-12-15T00:00:00"/>
    <x v="3"/>
    <x v="0"/>
    <n v="148300"/>
    <n v="11500"/>
    <n v="5"/>
    <s v="Associé filière business"/>
    <n v="137300"/>
    <x v="24"/>
    <n v="8.0116533139111434E-2"/>
  </r>
  <r>
    <s v="MicMa32549"/>
    <s v="MichaelMarkowitz32549"/>
    <s v="Michael"/>
    <s v="Markowitz"/>
    <x v="0"/>
    <d v="1989-02-10T00:00:00"/>
    <x v="6"/>
    <x v="3"/>
    <n v="35700"/>
    <n v="1000"/>
    <n v="3"/>
    <s v="Développeur"/>
    <n v="33000"/>
    <x v="8"/>
    <n v="8.1818181818181818E-2"/>
  </r>
  <r>
    <s v="ChaMa32488"/>
    <s v="CharlesMarks32488"/>
    <s v="Charles"/>
    <s v="Marks"/>
    <x v="0"/>
    <d v="1988-12-11T00:00:00"/>
    <x v="2"/>
    <x v="3"/>
    <n v="40700"/>
    <n v="0"/>
    <n v="2"/>
    <s v="Consultant technique junior"/>
    <n v="37800"/>
    <x v="8"/>
    <n v="7.6719576719576715E-2"/>
  </r>
  <r>
    <s v="RobMa30102"/>
    <s v="RobertMarotta30102"/>
    <s v="Robert"/>
    <s v="Marotta"/>
    <x v="0"/>
    <d v="1982-05-31T00:00:00"/>
    <x v="5"/>
    <x v="3"/>
    <n v="77500"/>
    <n v="1000"/>
    <n v="11"/>
    <s v="Responsable technique Grands Comptes"/>
    <n v="76000"/>
    <x v="25"/>
    <n v="1.9736842105263157E-2"/>
  </r>
  <r>
    <s v="MicMa25889"/>
    <s v="MichaelMarr25889"/>
    <s v="Michael"/>
    <s v="Marr"/>
    <x v="0"/>
    <d v="1970-11-17T00:00:00"/>
    <x v="0"/>
    <x v="0"/>
    <n v="86900"/>
    <n v="1500"/>
    <n v="7"/>
    <s v="Directeur business"/>
    <n v="79700"/>
    <x v="1"/>
    <n v="9.03387703889586E-2"/>
  </r>
  <r>
    <s v="RobMa32767"/>
    <s v="RobinMars32767"/>
    <s v="Robin"/>
    <s v="Mars"/>
    <x v="1"/>
    <d v="1989-09-16T00:00:00"/>
    <x v="6"/>
    <x v="2"/>
    <n v="42700"/>
    <n v="500"/>
    <n v="3"/>
    <s v="Analyste "/>
    <n v="40000"/>
    <x v="33"/>
    <n v="6.7500000000000004E-2"/>
  </r>
  <r>
    <s v="IdaMa29421"/>
    <s v="IdaMarshall29421"/>
    <s v="Ida"/>
    <s v="Marshall"/>
    <x v="1"/>
    <d v="1980-07-19T00:00:00"/>
    <x v="5"/>
    <x v="2"/>
    <n v="86800"/>
    <n v="6500"/>
    <n v="4"/>
    <s v="Responsable de Grands comptes"/>
    <n v="80400"/>
    <x v="17"/>
    <n v="7.9601990049751242E-2"/>
  </r>
  <r>
    <s v="JamMa27429"/>
    <s v="JamesMarshall27429"/>
    <s v="James"/>
    <s v="Marshall"/>
    <x v="0"/>
    <d v="1975-02-04T00:00:00"/>
    <x v="7"/>
    <x v="0"/>
    <n v="59600"/>
    <n v="2500"/>
    <n v="16"/>
    <s v="Responsable de consultant"/>
    <n v="57100"/>
    <x v="4"/>
    <n v="4.3782837127845885E-2"/>
  </r>
  <r>
    <s v="MaMa32046"/>
    <s v="MaMartel32046"/>
    <s v="Ma"/>
    <s v="Martel"/>
    <x v="1"/>
    <d v="1987-09-26T00:00:00"/>
    <x v="2"/>
    <x v="3"/>
    <n v="45900"/>
    <n v="0"/>
    <n v="2"/>
    <s v="Consultant technique junior"/>
    <n v="43200"/>
    <x v="28"/>
    <n v="6.25E-2"/>
  </r>
  <r>
    <s v="MicMa26063"/>
    <s v="MichaelMartin26063"/>
    <s v="Michael"/>
    <s v="Martin"/>
    <x v="0"/>
    <d v="1971-05-10T00:00:00"/>
    <x v="3"/>
    <x v="2"/>
    <n v="100100"/>
    <n v="9500"/>
    <n v="22"/>
    <s v="Associé filière fonctionnelle"/>
    <n v="97200"/>
    <x v="1"/>
    <n v="2.9835390946502057E-2"/>
  </r>
  <r>
    <s v="PedMa27652"/>
    <s v="PedroMartin27652"/>
    <s v="Pedro"/>
    <s v="Martin"/>
    <x v="0"/>
    <d v="1975-09-15T00:00:00"/>
    <x v="7"/>
    <x v="2"/>
    <n v="50600"/>
    <n v="4000"/>
    <n v="10"/>
    <s v="Chef de projet"/>
    <n v="45900"/>
    <x v="10"/>
    <n v="0.10239651416122005"/>
  </r>
  <r>
    <s v="SusMa31995"/>
    <s v="SusanMartin31995"/>
    <s v="Susan"/>
    <s v="Martin"/>
    <x v="1"/>
    <d v="1987-08-06T00:00:00"/>
    <x v="4"/>
    <x v="0"/>
    <n v="46800"/>
    <n v="1000"/>
    <n v="1"/>
    <s v="Consultant business junior"/>
    <n v="45400"/>
    <x v="28"/>
    <n v="3.0837004405286344E-2"/>
  </r>
  <r>
    <s v="ChaMa25172"/>
    <s v="CharlesMartinez25172"/>
    <s v="Charles"/>
    <s v="Martinez"/>
    <x v="0"/>
    <d v="1968-11-30T00:00:00"/>
    <x v="7"/>
    <x v="0"/>
    <n v="58100"/>
    <n v="2500"/>
    <n v="6"/>
    <s v="Responsable de consultant"/>
    <n v="45600"/>
    <x v="2"/>
    <n v="0.27412280701754388"/>
  </r>
  <r>
    <s v="ChaMa24998"/>
    <s v="CharlesMartinez24998"/>
    <s v="Charles"/>
    <s v="Martinez"/>
    <x v="0"/>
    <d v="1968-06-09T00:00:00"/>
    <x v="7"/>
    <x v="1"/>
    <n v="49700"/>
    <n v="3000"/>
    <n v="1"/>
    <s v="Responsable d'entité"/>
    <s v="nouvel arrivant"/>
    <x v="19"/>
    <n v="0"/>
  </r>
  <r>
    <s v="FreMa25162"/>
    <s v="FrederickMartinez25162"/>
    <s v="Frederick"/>
    <s v="Martinez"/>
    <x v="0"/>
    <d v="1968-11-20T00:00:00"/>
    <x v="0"/>
    <x v="1"/>
    <n v="72400"/>
    <n v="1000"/>
    <n v="4"/>
    <s v="Directeur d'agence"/>
    <n v="67000"/>
    <x v="2"/>
    <n v="8.0597014925373134E-2"/>
  </r>
  <r>
    <s v="JamMa24881"/>
    <s v="JamesMartinez24881"/>
    <s v="James"/>
    <s v="Martinez"/>
    <x v="0"/>
    <d v="1968-02-13T00:00:00"/>
    <x v="3"/>
    <x v="0"/>
    <n v="144400"/>
    <n v="5500"/>
    <n v="5"/>
    <s v="Associé filière business"/>
    <n v="132500"/>
    <x v="19"/>
    <n v="8.9811320754716983E-2"/>
  </r>
  <r>
    <s v="LorMa25980"/>
    <s v="LorraineMartinez25980"/>
    <s v="Lorraine"/>
    <s v="Martinez"/>
    <x v="1"/>
    <d v="1971-02-16T00:00:00"/>
    <x v="5"/>
    <x v="0"/>
    <n v="77400"/>
    <n v="9500"/>
    <n v="19"/>
    <s v="Responsable secteur business"/>
    <n v="75100"/>
    <x v="1"/>
    <n v="3.0625832223701729E-2"/>
  </r>
  <r>
    <s v="MarMa34048"/>
    <s v="MaryMartinez34048"/>
    <s v="Mary"/>
    <s v="Martinez"/>
    <x v="1"/>
    <d v="1993-03-20T00:00:00"/>
    <x v="2"/>
    <x v="0"/>
    <n v="50200"/>
    <n v="500"/>
    <n v="0"/>
    <s v="Consultant business"/>
    <s v="nouvel arrivant"/>
    <x v="13"/>
    <n v="0"/>
  </r>
  <r>
    <s v="PegMa34313"/>
    <s v="PeggyMartinez34313"/>
    <s v="Peggy"/>
    <s v="Martinez"/>
    <x v="1"/>
    <d v="1993-12-10T00:00:00"/>
    <x v="4"/>
    <x v="2"/>
    <n v="40800"/>
    <n v="500"/>
    <n v="0"/>
    <s v="Analyste confirmé"/>
    <s v="nouvel arrivant"/>
    <x v="20"/>
    <n v="0"/>
  </r>
  <r>
    <s v="RogMa25583"/>
    <s v="RogerMartinez25583"/>
    <s v="Roger"/>
    <s v="Martinez"/>
    <x v="0"/>
    <d v="1970-01-15T00:00:00"/>
    <x v="0"/>
    <x v="3"/>
    <n v="57000"/>
    <n v="2000"/>
    <n v="22"/>
    <s v="Directeur technique"/>
    <n v="54800"/>
    <x v="9"/>
    <n v="4.0145985401459854E-2"/>
  </r>
  <r>
    <s v="DenMa33926"/>
    <s v="DennisMason33926"/>
    <s v="Dennis"/>
    <s v="Mason"/>
    <x v="0"/>
    <d v="1992-11-18T00:00:00"/>
    <x v="6"/>
    <x v="3"/>
    <n v="38100"/>
    <n v="500"/>
    <n v="0"/>
    <s v="Développeur"/>
    <s v="nouvel arrivant"/>
    <x v="13"/>
    <n v="0"/>
  </r>
  <r>
    <s v="WilMa26621"/>
    <s v="WilliamMason26621"/>
    <s v="William"/>
    <s v="Mason"/>
    <x v="0"/>
    <d v="1972-11-18T00:00:00"/>
    <x v="5"/>
    <x v="3"/>
    <n v="85800"/>
    <n v="2500"/>
    <n v="21"/>
    <s v="Responsable technique Grands Comptes"/>
    <n v="79400"/>
    <x v="14"/>
    <n v="8.0604534005037781E-2"/>
  </r>
  <r>
    <s v="RodMa29459"/>
    <s v="RodneyMassengale29459"/>
    <s v="Rodney"/>
    <s v="Massengale"/>
    <x v="0"/>
    <d v="1980-08-26T00:00:00"/>
    <x v="0"/>
    <x v="3"/>
    <n v="59900"/>
    <n v="500"/>
    <n v="6"/>
    <s v="Directeur technique"/>
    <n v="54500"/>
    <x v="6"/>
    <n v="9.9082568807339455E-2"/>
  </r>
  <r>
    <s v="BriMa24940"/>
    <s v="BrianMassey24940"/>
    <s v="Brian"/>
    <s v="Massey"/>
    <x v="0"/>
    <d v="1968-04-12T00:00:00"/>
    <x v="0"/>
    <x v="3"/>
    <n v="46100"/>
    <n v="1500"/>
    <n v="4"/>
    <s v="Directeur technique"/>
    <n v="44600"/>
    <x v="19"/>
    <n v="3.3632286995515695E-2"/>
  </r>
  <r>
    <s v="AbiMa28584"/>
    <s v="AbigailMata28584"/>
    <s v="Abigail"/>
    <s v="Mata"/>
    <x v="1"/>
    <d v="1978-04-04T00:00:00"/>
    <x v="1"/>
    <x v="3"/>
    <n v="49400"/>
    <n v="1500"/>
    <n v="15"/>
    <s v="Consultant technique sénior"/>
    <n v="46900"/>
    <x v="26"/>
    <n v="5.3304904051172705E-2"/>
  </r>
  <r>
    <s v="JenMa29648"/>
    <s v="JenniferMata29648"/>
    <s v="Jennifer"/>
    <s v="Mata"/>
    <x v="1"/>
    <d v="1981-03-03T00:00:00"/>
    <x v="5"/>
    <x v="2"/>
    <n v="79700"/>
    <n v="5000"/>
    <n v="10"/>
    <s v="Responsable de Grands comptes"/>
    <n v="71800"/>
    <x v="6"/>
    <n v="0.11002785515320335"/>
  </r>
  <r>
    <s v="RobMa32858"/>
    <s v="RobinMathes32858"/>
    <s v="Robin"/>
    <s v="Mathes"/>
    <x v="1"/>
    <d v="1989-12-16T00:00:00"/>
    <x v="2"/>
    <x v="2"/>
    <n v="42600"/>
    <n v="1000"/>
    <n v="0"/>
    <s v="Consultant fonctionnel junior"/>
    <s v="nouvel arrivant"/>
    <x v="33"/>
    <n v="0"/>
  </r>
  <r>
    <s v="JamMa25744"/>
    <s v="JamesMathis25744"/>
    <s v="James"/>
    <s v="Mathis"/>
    <x v="0"/>
    <d v="1970-06-25T00:00:00"/>
    <x v="0"/>
    <x v="2"/>
    <n v="78500"/>
    <n v="500"/>
    <n v="9"/>
    <s v="Directeur de projet"/>
    <n v="72700"/>
    <x v="9"/>
    <n v="7.9779917469050887E-2"/>
  </r>
  <r>
    <s v="JohMa24902"/>
    <s v="JohnMathison24902"/>
    <s v="John"/>
    <s v="Mathison"/>
    <x v="0"/>
    <d v="1968-03-05T00:00:00"/>
    <x v="7"/>
    <x v="3"/>
    <n v="49700"/>
    <n v="6000"/>
    <n v="24"/>
    <s v="Expert technique"/>
    <n v="47400"/>
    <x v="19"/>
    <n v="4.852320675105485E-2"/>
  </r>
  <r>
    <s v="BreMa27351"/>
    <s v="BrettMatos27351"/>
    <s v="Brett"/>
    <s v="Matos"/>
    <x v="0"/>
    <d v="1974-11-18T00:00:00"/>
    <x v="0"/>
    <x v="3"/>
    <n v="46900"/>
    <n v="1500"/>
    <n v="19"/>
    <s v="Directeur technique"/>
    <n v="42900"/>
    <x v="4"/>
    <n v="9.3240093240093247E-2"/>
  </r>
  <r>
    <s v="TobMa27483"/>
    <s v="TobiasMatta27483"/>
    <s v="Tobias"/>
    <s v="Matta"/>
    <x v="0"/>
    <d v="1975-03-30T00:00:00"/>
    <x v="7"/>
    <x v="3"/>
    <n v="52700"/>
    <n v="500"/>
    <n v="3"/>
    <s v="Expert technique"/>
    <n v="48700"/>
    <x v="4"/>
    <n v="8.2135523613963035E-2"/>
  </r>
  <r>
    <s v="AmaMa28179"/>
    <s v="AmandaMatthews28179"/>
    <s v="Amanda"/>
    <s v="Matthews"/>
    <x v="1"/>
    <d v="1977-02-23T00:00:00"/>
    <x v="1"/>
    <x v="3"/>
    <n v="57300"/>
    <n v="1000"/>
    <n v="13"/>
    <s v="Consultant technique sénior"/>
    <n v="53500"/>
    <x v="22"/>
    <n v="7.1028037383177575E-2"/>
  </r>
  <r>
    <s v="AshMa23888"/>
    <s v="AshleyMattingly23888"/>
    <s v="Ashley"/>
    <s v="Mattingly"/>
    <x v="1"/>
    <d v="1965-05-26T00:00:00"/>
    <x v="3"/>
    <x v="2"/>
    <n v="94800"/>
    <n v="9500"/>
    <n v="10"/>
    <s v="Associé filière fonctionnelle"/>
    <n v="88600"/>
    <x v="32"/>
    <n v="6.9977426636568849E-2"/>
  </r>
  <r>
    <s v="LoiMa33170"/>
    <s v="LoisMatz33170"/>
    <s v="Lois"/>
    <s v="Matz"/>
    <x v="1"/>
    <d v="1990-10-24T00:00:00"/>
    <x v="11"/>
    <x v="3"/>
    <n v="27800"/>
    <n v="0"/>
    <n v="0"/>
    <s v="Développeur novice"/>
    <s v="nouvel arrivant"/>
    <x v="18"/>
    <n v="0"/>
  </r>
  <r>
    <s v="RicMa32222"/>
    <s v="RichardMauzy32222"/>
    <s v="Richard"/>
    <s v="Mauzy"/>
    <x v="0"/>
    <d v="1988-03-20T00:00:00"/>
    <x v="6"/>
    <x v="0"/>
    <n v="38200"/>
    <n v="0"/>
    <n v="4"/>
    <s v="Consultant business junior"/>
    <n v="35500"/>
    <x v="28"/>
    <n v="7.605633802816901E-2"/>
  </r>
  <r>
    <s v="BarMa30239"/>
    <s v="BarbaraMaxwell30239"/>
    <s v="Barbara"/>
    <s v="Maxwell"/>
    <x v="1"/>
    <d v="1982-10-15T00:00:00"/>
    <x v="1"/>
    <x v="0"/>
    <n v="60100"/>
    <n v="3000"/>
    <n v="11"/>
    <s v="Consultant business sénior"/>
    <n v="58900"/>
    <x v="16"/>
    <n v="2.037351443123939E-2"/>
  </r>
  <r>
    <s v="DonMa31319"/>
    <s v="DonaldMaxwell31319"/>
    <s v="Donald"/>
    <s v="Maxwell"/>
    <x v="0"/>
    <d v="1985-09-29T00:00:00"/>
    <x v="6"/>
    <x v="3"/>
    <n v="31200"/>
    <n v="500"/>
    <n v="1"/>
    <s v="Développeur"/>
    <n v="28900"/>
    <x v="5"/>
    <n v="7.9584775086505188E-2"/>
  </r>
  <r>
    <s v="JosMa34278"/>
    <s v="JoshMaxwell34278"/>
    <s v="Josh"/>
    <s v="Maxwell"/>
    <x v="0"/>
    <d v="1993-11-05T00:00:00"/>
    <x v="4"/>
    <x v="2"/>
    <n v="41000"/>
    <n v="1000"/>
    <n v="0"/>
    <s v="Analyste confirmé"/>
    <s v="nouvel arrivant"/>
    <x v="20"/>
    <n v="0"/>
  </r>
  <r>
    <s v="WalMa30240"/>
    <s v="WalterMaxwell30240"/>
    <s v="Walter"/>
    <s v="Maxwell"/>
    <x v="0"/>
    <d v="1982-10-16T00:00:00"/>
    <x v="0"/>
    <x v="3"/>
    <n v="63200"/>
    <n v="500"/>
    <n v="10"/>
    <s v="Directeur technique"/>
    <n v="59700"/>
    <x v="16"/>
    <n v="5.8626465661641543E-2"/>
  </r>
  <r>
    <s v="FraMa31443"/>
    <s v="FrancesMayfield31443"/>
    <s v="Frances"/>
    <s v="Mayfield"/>
    <x v="1"/>
    <d v="1986-01-31T00:00:00"/>
    <x v="2"/>
    <x v="0"/>
    <n v="42500"/>
    <n v="0"/>
    <n v="2"/>
    <s v="Consultant business"/>
    <n v="38700"/>
    <x v="5"/>
    <n v="9.8191214470284241E-2"/>
  </r>
  <r>
    <s v="MicMa25200"/>
    <s v="MichaelMayhugh25200"/>
    <s v="Michael"/>
    <s v="Mayhugh"/>
    <x v="0"/>
    <d v="1968-12-28T00:00:00"/>
    <x v="5"/>
    <x v="3"/>
    <n v="69300"/>
    <n v="4500"/>
    <n v="6"/>
    <s v="Responsable technique Grands Comptes"/>
    <n v="64200"/>
    <x v="2"/>
    <n v="7.9439252336448593E-2"/>
  </r>
  <r>
    <s v="BruMa28333"/>
    <s v="BruceMayo28333"/>
    <s v="Bruce"/>
    <s v="Mayo"/>
    <x v="0"/>
    <d v="1977-07-27T00:00:00"/>
    <x v="1"/>
    <x v="3"/>
    <n v="53900"/>
    <n v="1000"/>
    <n v="1"/>
    <s v="Consultant technique sénior"/>
    <n v="49400"/>
    <x v="22"/>
    <n v="9.1093117408906882E-2"/>
  </r>
  <r>
    <s v="RosMa27767"/>
    <s v="RosarioMayo27767"/>
    <s v="Rosario"/>
    <s v="Mayo"/>
    <x v="1"/>
    <d v="1976-01-08T00:00:00"/>
    <x v="5"/>
    <x v="3"/>
    <n v="78200"/>
    <n v="9000"/>
    <n v="7"/>
    <s v="Responsable technique Grands Comptes"/>
    <n v="74500"/>
    <x v="10"/>
    <n v="4.9664429530201344E-2"/>
  </r>
  <r>
    <s v="JerMa27648"/>
    <s v="JeremyMays27648"/>
    <s v="Jeremy"/>
    <s v="Mays"/>
    <x v="0"/>
    <d v="1975-09-11T00:00:00"/>
    <x v="7"/>
    <x v="0"/>
    <n v="63600"/>
    <n v="6000"/>
    <n v="6"/>
    <s v="Responsable de consultant"/>
    <n v="59400"/>
    <x v="10"/>
    <n v="7.0707070707070704E-2"/>
  </r>
  <r>
    <s v="FraMa23664"/>
    <s v="FrancesMazon23664"/>
    <s v="Frances"/>
    <s v="Mazon"/>
    <x v="1"/>
    <d v="1964-10-14T00:00:00"/>
    <x v="7"/>
    <x v="2"/>
    <n v="42500"/>
    <n v="3000"/>
    <n v="23"/>
    <s v="Chef de projet"/>
    <n v="38600"/>
    <x v="32"/>
    <n v="0.10103626943005181"/>
  </r>
  <r>
    <s v="RicMa24355"/>
    <s v="RichardMazzella24355"/>
    <s v="Richard"/>
    <s v="Mazzella"/>
    <x v="0"/>
    <d v="1966-09-05T00:00:00"/>
    <x v="1"/>
    <x v="2"/>
    <n v="67500"/>
    <n v="2500"/>
    <n v="14"/>
    <s v="Consultant fonctionnel sénior"/>
    <n v="66200"/>
    <x v="34"/>
    <n v="1.9637462235649546E-2"/>
  </r>
  <r>
    <s v="MarMc26807"/>
    <s v="MarkMcAvoy26807"/>
    <s v="Mark"/>
    <s v="McAvoy"/>
    <x v="0"/>
    <d v="1973-05-23T00:00:00"/>
    <x v="1"/>
    <x v="2"/>
    <n v="58000"/>
    <n v="1500"/>
    <n v="7"/>
    <s v="Consultant fonctionnel sénior"/>
    <n v="52900"/>
    <x v="14"/>
    <n v="9.6408317580340269E-2"/>
  </r>
  <r>
    <s v="DavMc33764"/>
    <s v="DavidMcBride33764"/>
    <s v="David"/>
    <s v="McBride"/>
    <x v="0"/>
    <d v="1992-06-09T00:00:00"/>
    <x v="4"/>
    <x v="0"/>
    <n v="46200"/>
    <n v="1000"/>
    <n v="0"/>
    <s v="Consultant business junior"/>
    <s v="nouvel arrivant"/>
    <x v="11"/>
    <n v="0"/>
  </r>
  <r>
    <s v="ManMc33645"/>
    <s v="ManuelMcBride33645"/>
    <s v="Manuel"/>
    <s v="McBride"/>
    <x v="0"/>
    <d v="1992-02-11T00:00:00"/>
    <x v="4"/>
    <x v="0"/>
    <n v="44600"/>
    <n v="500"/>
    <n v="0"/>
    <s v="Consultant business junior"/>
    <s v="nouvel arrivant"/>
    <x v="11"/>
    <n v="0"/>
  </r>
  <r>
    <s v="RicMc33736"/>
    <s v="RichardMcCall33736"/>
    <s v="Richard"/>
    <s v="McCall"/>
    <x v="0"/>
    <d v="1992-05-12T00:00:00"/>
    <x v="8"/>
    <x v="3"/>
    <n v="29400"/>
    <n v="0"/>
    <n v="1"/>
    <s v="Développeur junior"/>
    <n v="28500"/>
    <x v="11"/>
    <n v="3.1578947368421054E-2"/>
  </r>
  <r>
    <s v="KenMc23645"/>
    <s v="KennethMcCandless23645"/>
    <s v="Kenneth"/>
    <s v="McCandless"/>
    <x v="0"/>
    <d v="1964-09-25T00:00:00"/>
    <x v="7"/>
    <x v="2"/>
    <n v="62800"/>
    <n v="3500"/>
    <n v="9"/>
    <s v="Chef de projet"/>
    <n v="58100"/>
    <x v="32"/>
    <n v="8.0895008605851984E-2"/>
  </r>
  <r>
    <s v="JamMc31079"/>
    <s v="JamieMcCarthy31079"/>
    <s v="Jamie"/>
    <s v="McCarthy"/>
    <x v="0"/>
    <d v="1985-02-01T00:00:00"/>
    <x v="0"/>
    <x v="3"/>
    <n v="60500"/>
    <n v="7000"/>
    <n v="9"/>
    <s v="Directeur technique"/>
    <n v="56000"/>
    <x v="27"/>
    <n v="8.0357142857142863E-2"/>
  </r>
  <r>
    <s v="MauMc33123"/>
    <s v="MauriceMcCarthy33123"/>
    <s v="Maurice"/>
    <s v="McCarthy"/>
    <x v="0"/>
    <d v="1990-09-07T00:00:00"/>
    <x v="8"/>
    <x v="3"/>
    <n v="30400"/>
    <n v="500"/>
    <n v="1"/>
    <s v="Développeur junior"/>
    <n v="27300"/>
    <x v="18"/>
    <n v="0.11355311355311355"/>
  </r>
  <r>
    <s v="ShaMc24801"/>
    <s v="ShanonMcCarthy24801"/>
    <s v="Shanon"/>
    <s v="McCarthy"/>
    <x v="1"/>
    <d v="1967-11-25T00:00:00"/>
    <x v="5"/>
    <x v="3"/>
    <n v="69100"/>
    <n v="1500"/>
    <n v="6"/>
    <s v="Responsable technique Grands Comptes"/>
    <n v="65800"/>
    <x v="19"/>
    <n v="5.0151975683890578E-2"/>
  </r>
  <r>
    <s v="VicMc30143"/>
    <s v="VictorMcCarthy30143"/>
    <s v="Victor"/>
    <s v="McCarthy"/>
    <x v="0"/>
    <d v="1982-07-11T00:00:00"/>
    <x v="0"/>
    <x v="0"/>
    <n v="92000"/>
    <n v="500"/>
    <n v="9"/>
    <s v="Directeur business"/>
    <n v="85200"/>
    <x v="25"/>
    <n v="7.9812206572769953E-2"/>
  </r>
  <r>
    <s v="DalMc23621"/>
    <s v="DallasMcCartney23621"/>
    <s v="Dallas"/>
    <s v="McCartney"/>
    <x v="0"/>
    <d v="1964-09-01T00:00:00"/>
    <x v="5"/>
    <x v="0"/>
    <n v="80700"/>
    <n v="8000"/>
    <n v="17"/>
    <s v="Responsable secteur business"/>
    <n v="73400"/>
    <x v="32"/>
    <n v="9.9455040871934602E-2"/>
  </r>
  <r>
    <s v="AdaMc28850"/>
    <s v="AdamMcCauley28850"/>
    <s v="Adam"/>
    <s v="McCauley"/>
    <x v="0"/>
    <d v="1978-12-26T00:00:00"/>
    <x v="7"/>
    <x v="2"/>
    <n v="61900"/>
    <n v="2500"/>
    <n v="9"/>
    <s v="Chef de projet"/>
    <n v="59000"/>
    <x v="3"/>
    <n v="4.9152542372881358E-2"/>
  </r>
  <r>
    <s v="JulMc28101"/>
    <s v="JulieMcCaulley28101"/>
    <s v="Julie"/>
    <s v="McCaulley"/>
    <x v="1"/>
    <d v="1976-12-07T00:00:00"/>
    <x v="1"/>
    <x v="0"/>
    <n v="66000"/>
    <n v="3000"/>
    <n v="14"/>
    <s v="Consultant business sénior"/>
    <n v="59800"/>
    <x v="22"/>
    <n v="0.10367892976588629"/>
  </r>
  <r>
    <s v="LuiMc28219"/>
    <s v="LuisMcClendon28219"/>
    <s v="Luis"/>
    <s v="McClendon"/>
    <x v="0"/>
    <d v="1977-04-04T00:00:00"/>
    <x v="0"/>
    <x v="3"/>
    <n v="57400"/>
    <n v="2500"/>
    <n v="0"/>
    <s v="Directeur technique"/>
    <s v="nouvel arrivant"/>
    <x v="22"/>
    <n v="0"/>
  </r>
  <r>
    <s v="DavMc24195"/>
    <s v="DavidMcCloud24195"/>
    <s v="David"/>
    <s v="McCloud"/>
    <x v="0"/>
    <d v="1966-03-29T00:00:00"/>
    <x v="1"/>
    <x v="0"/>
    <n v="70200"/>
    <n v="500"/>
    <n v="7"/>
    <s v="Consultant business sénior"/>
    <n v="63800"/>
    <x v="30"/>
    <n v="0.10031347962382445"/>
  </r>
  <r>
    <s v="ChrMc33488"/>
    <s v="ChristineMcClure33488"/>
    <s v="Christine"/>
    <s v="McClure"/>
    <x v="1"/>
    <d v="1991-09-07T00:00:00"/>
    <x v="2"/>
    <x v="0"/>
    <n v="48700"/>
    <n v="1000"/>
    <n v="0"/>
    <s v="Consultant business"/>
    <s v="nouvel arrivant"/>
    <x v="11"/>
    <n v="0"/>
  </r>
  <r>
    <s v="FreMc31743"/>
    <s v="FrederickMcCluskey31743"/>
    <s v="Frederick"/>
    <s v="McCluskey"/>
    <x v="0"/>
    <d v="1986-11-27T00:00:00"/>
    <x v="4"/>
    <x v="3"/>
    <n v="38500"/>
    <n v="500"/>
    <n v="3"/>
    <s v="Développeur confirmé"/>
    <n v="37200"/>
    <x v="21"/>
    <n v="3.4946236559139782E-2"/>
  </r>
  <r>
    <s v="SteMc22202"/>
    <s v="StephenMcCombs22202"/>
    <s v="Stephen"/>
    <s v="McCombs"/>
    <x v="0"/>
    <d v="1960-10-13T00:00:00"/>
    <x v="9"/>
    <x v="1"/>
    <n v="128000"/>
    <n v="6000"/>
    <n v="10"/>
    <s v="Chef filière fonctions transverses"/>
    <n v="119600"/>
    <x v="15"/>
    <n v="7.0234113712374577E-2"/>
  </r>
  <r>
    <s v="GarMc23528"/>
    <s v="GaryMcCord23528"/>
    <s v="Gary"/>
    <s v="McCord"/>
    <x v="0"/>
    <d v="1964-05-31T00:00:00"/>
    <x v="7"/>
    <x v="1"/>
    <n v="59000"/>
    <n v="500"/>
    <n v="5"/>
    <s v="Responsable d'entité"/>
    <n v="52400"/>
    <x v="7"/>
    <n v="0.12595419847328243"/>
  </r>
  <r>
    <s v="CatMc29406"/>
    <s v="CatherineMcCormick29406"/>
    <s v="Catherine"/>
    <s v="McCormick"/>
    <x v="1"/>
    <d v="1980-07-04T00:00:00"/>
    <x v="7"/>
    <x v="1"/>
    <n v="47700"/>
    <n v="500"/>
    <n v="8"/>
    <s v="Responsable d'entité"/>
    <n v="42600"/>
    <x v="17"/>
    <n v="0.11971830985915492"/>
  </r>
  <r>
    <s v="KylMc27684"/>
    <s v="KyleMcCoy27684"/>
    <s v="Kyle"/>
    <s v="McCoy"/>
    <x v="0"/>
    <d v="1975-10-17T00:00:00"/>
    <x v="7"/>
    <x v="1"/>
    <n v="46600"/>
    <n v="2000"/>
    <n v="11"/>
    <s v="Responsable d'entité"/>
    <n v="44900"/>
    <x v="10"/>
    <n v="3.7861915367483297E-2"/>
  </r>
  <r>
    <s v="LupMc33032"/>
    <s v="LupeMcCoy33032"/>
    <s v="Lupe"/>
    <s v="McCoy"/>
    <x v="0"/>
    <d v="1990-06-08T00:00:00"/>
    <x v="8"/>
    <x v="3"/>
    <n v="34400"/>
    <n v="0"/>
    <n v="1"/>
    <s v="Développeur junior"/>
    <n v="32300"/>
    <x v="33"/>
    <n v="6.5015479876160992E-2"/>
  </r>
  <r>
    <s v="WilMc24986"/>
    <s v="WilliamMcCreary24986"/>
    <s v="William"/>
    <s v="McCreary"/>
    <x v="0"/>
    <d v="1968-05-28T00:00:00"/>
    <x v="7"/>
    <x v="0"/>
    <n v="76800"/>
    <n v="3000"/>
    <n v="20"/>
    <s v="Responsable de consultant"/>
    <n v="71800"/>
    <x v="19"/>
    <n v="6.9637883008356549E-2"/>
  </r>
  <r>
    <s v="AntMc28104"/>
    <s v="AnthonyMcCreight28104"/>
    <s v="Anthony"/>
    <s v="McCreight"/>
    <x v="0"/>
    <d v="1976-12-10T00:00:00"/>
    <x v="0"/>
    <x v="3"/>
    <n v="60500"/>
    <n v="0"/>
    <n v="9"/>
    <s v="Directeur technique"/>
    <n v="56500"/>
    <x v="22"/>
    <n v="7.0796460176991149E-2"/>
  </r>
  <r>
    <s v="CraMc29533"/>
    <s v="CraigMcCrory29533"/>
    <s v="Craig"/>
    <s v="McCrory"/>
    <x v="0"/>
    <d v="1980-11-08T00:00:00"/>
    <x v="7"/>
    <x v="0"/>
    <n v="60800"/>
    <n v="500"/>
    <n v="2"/>
    <s v="Responsable de consultant"/>
    <n v="56600"/>
    <x v="6"/>
    <n v="7.4204946996466431E-2"/>
  </r>
  <r>
    <s v="BenMc23993"/>
    <s v="BenMcCulloch23993"/>
    <s v="Ben"/>
    <s v="McCulloch"/>
    <x v="0"/>
    <d v="1965-09-08T00:00:00"/>
    <x v="7"/>
    <x v="3"/>
    <n v="52900"/>
    <n v="4500"/>
    <n v="7"/>
    <s v="Expert technique"/>
    <n v="52000"/>
    <x v="30"/>
    <n v="1.7307692307692309E-2"/>
  </r>
  <r>
    <s v="ThoMc27840"/>
    <s v="ThomasMcCusker27840"/>
    <s v="Thomas"/>
    <s v="McCusker"/>
    <x v="0"/>
    <d v="1976-03-21T00:00:00"/>
    <x v="1"/>
    <x v="3"/>
    <n v="52800"/>
    <n v="3000"/>
    <n v="10"/>
    <s v="Consultant technique sénior"/>
    <n v="50300"/>
    <x v="10"/>
    <n v="4.9701789264413522E-2"/>
  </r>
  <r>
    <s v="WilMc25097"/>
    <s v="WilliamMcDonald25097"/>
    <s v="William"/>
    <s v="McDonald"/>
    <x v="0"/>
    <d v="1968-09-16T00:00:00"/>
    <x v="3"/>
    <x v="0"/>
    <n v="136100"/>
    <n v="3500"/>
    <n v="3"/>
    <s v="Associé filière business"/>
    <n v="127200"/>
    <x v="2"/>
    <n v="6.9968553459119495E-2"/>
  </r>
  <r>
    <s v="ErnMc32598"/>
    <s v="ErnestMcDougal32598"/>
    <s v="Ernest"/>
    <s v="McDougal"/>
    <x v="0"/>
    <d v="1989-03-31T00:00:00"/>
    <x v="10"/>
    <x v="1"/>
    <n v="38600"/>
    <n v="2500"/>
    <n v="4"/>
    <s v="Agent de maîtrise"/>
    <n v="36600"/>
    <x v="8"/>
    <n v="5.4644808743169397E-2"/>
  </r>
  <r>
    <s v="DebMc21763"/>
    <s v="DebraMcFarlane21763"/>
    <s v="Debra"/>
    <s v="McFarlane"/>
    <x v="1"/>
    <d v="1959-08-01T00:00:00"/>
    <x v="9"/>
    <x v="2"/>
    <n v="136100"/>
    <n v="5000"/>
    <n v="12"/>
    <s v="Chef filière fonctionnelle"/>
    <n v="133400"/>
    <x v="35"/>
    <n v="2.0239880059970013E-2"/>
  </r>
  <r>
    <s v="CliMc32783"/>
    <s v="ClintonMcGhie32783"/>
    <s v="Clinton"/>
    <s v="McGhie"/>
    <x v="0"/>
    <d v="1989-10-02T00:00:00"/>
    <x v="10"/>
    <x v="2"/>
    <n v="45100"/>
    <n v="1500"/>
    <n v="4"/>
    <s v="Consultant fonctionnel"/>
    <n v="42100"/>
    <x v="33"/>
    <n v="7.1258907363420429E-2"/>
  </r>
  <r>
    <s v="JosMc28434"/>
    <s v="JosephMcGinnis28434"/>
    <s v="Joseph"/>
    <s v="McGinnis"/>
    <x v="0"/>
    <d v="1977-11-05T00:00:00"/>
    <x v="1"/>
    <x v="0"/>
    <n v="65900"/>
    <n v="1000"/>
    <n v="0"/>
    <s v="Consultant business sénior"/>
    <s v="nouvel arrivant"/>
    <x v="26"/>
    <n v="0"/>
  </r>
  <r>
    <s v="PauMc25049"/>
    <s v="PaulMcGinnis25049"/>
    <s v="Paul"/>
    <s v="McGinnis"/>
    <x v="0"/>
    <d v="1968-07-30T00:00:00"/>
    <x v="5"/>
    <x v="0"/>
    <n v="112600"/>
    <n v="9500"/>
    <n v="5"/>
    <s v="Responsable secteur business"/>
    <n v="105200"/>
    <x v="2"/>
    <n v="7.0342205323193921E-2"/>
  </r>
  <r>
    <s v="JamMc23823"/>
    <s v="JamesMcGonagle23823"/>
    <s v="James"/>
    <s v="McGonagle"/>
    <x v="0"/>
    <d v="1965-03-22T00:00:00"/>
    <x v="5"/>
    <x v="2"/>
    <n v="76000"/>
    <n v="1500"/>
    <n v="3"/>
    <s v="Responsable de Grands comptes"/>
    <n v="71400"/>
    <x v="32"/>
    <n v="6.4425770308123242E-2"/>
  </r>
  <r>
    <s v="LisMc27506"/>
    <s v="LisaMcGrath27506"/>
    <s v="Lisa"/>
    <s v="McGrath"/>
    <x v="1"/>
    <d v="1975-04-22T00:00:00"/>
    <x v="0"/>
    <x v="3"/>
    <n v="49400"/>
    <n v="2500"/>
    <n v="14"/>
    <s v="Directeur technique"/>
    <n v="44700"/>
    <x v="4"/>
    <n v="0.10514541387024609"/>
  </r>
  <r>
    <s v="RobMc33326"/>
    <s v="RobertMcGuire33326"/>
    <s v="Robert"/>
    <s v="McGuire"/>
    <x v="0"/>
    <d v="1991-03-29T00:00:00"/>
    <x v="11"/>
    <x v="3"/>
    <n v="32500"/>
    <n v="0"/>
    <n v="0"/>
    <s v="Développeur novice"/>
    <s v="nouvel arrivant"/>
    <x v="18"/>
    <n v="0"/>
  </r>
  <r>
    <s v="DonMc28548"/>
    <s v="DonnaMcInnis28548"/>
    <s v="Donna"/>
    <s v="McInnis"/>
    <x v="1"/>
    <d v="1978-02-27T00:00:00"/>
    <x v="7"/>
    <x v="0"/>
    <n v="81400"/>
    <n v="2500"/>
    <n v="5"/>
    <s v="Responsable de consultant"/>
    <n v="75400"/>
    <x v="26"/>
    <n v="7.9575596816976124E-2"/>
  </r>
  <r>
    <s v="KarMc32353"/>
    <s v="KarenMcIntosh32353"/>
    <s v="Karen"/>
    <s v="McIntosh"/>
    <x v="1"/>
    <d v="1988-07-29T00:00:00"/>
    <x v="2"/>
    <x v="2"/>
    <n v="52400"/>
    <n v="1500"/>
    <n v="3"/>
    <s v="Consultant fonctionnel junior"/>
    <n v="49100"/>
    <x v="8"/>
    <n v="6.720977596741344E-2"/>
  </r>
  <r>
    <s v="JesMc25894"/>
    <s v="JesseMcIntyre25894"/>
    <s v="Jesse"/>
    <s v="McIntyre"/>
    <x v="0"/>
    <d v="1970-11-22T00:00:00"/>
    <x v="1"/>
    <x v="3"/>
    <n v="57300"/>
    <n v="3500"/>
    <n v="18"/>
    <s v="Consultant technique sénior"/>
    <n v="54100"/>
    <x v="1"/>
    <n v="5.9149722735674676E-2"/>
  </r>
  <r>
    <s v="RebMc27181"/>
    <s v="RebeccaMcIntyre27181"/>
    <s v="Rebecca"/>
    <s v="McIntyre"/>
    <x v="1"/>
    <d v="1974-06-01T00:00:00"/>
    <x v="7"/>
    <x v="1"/>
    <n v="65000"/>
    <n v="2500"/>
    <n v="11"/>
    <s v="Responsable d'entité"/>
    <n v="61300"/>
    <x v="12"/>
    <n v="6.0358890701468187E-2"/>
  </r>
  <r>
    <s v="DanMc34155"/>
    <s v="DanielMcKay34155"/>
    <s v="Daniel"/>
    <s v="McKay"/>
    <x v="0"/>
    <d v="1993-07-05T00:00:00"/>
    <x v="2"/>
    <x v="2"/>
    <n v="47200"/>
    <n v="1500"/>
    <n v="1"/>
    <s v="Consultant fonctionnel junior"/>
    <n v="42400"/>
    <x v="13"/>
    <n v="0.11320754716981132"/>
  </r>
  <r>
    <s v="MarMc23513"/>
    <s v="MarciaMcKee23513"/>
    <s v="Marcia"/>
    <s v="McKee"/>
    <x v="1"/>
    <d v="1964-05-16T00:00:00"/>
    <x v="5"/>
    <x v="3"/>
    <n v="59600"/>
    <n v="500"/>
    <n v="7"/>
    <s v="Responsable technique Grands Comptes"/>
    <n v="55800"/>
    <x v="7"/>
    <n v="6.8100358422939072E-2"/>
  </r>
  <r>
    <s v="JohMc28226"/>
    <s v="JohnMcKeehan28226"/>
    <s v="John"/>
    <s v="McKeehan"/>
    <x v="0"/>
    <d v="1977-04-11T00:00:00"/>
    <x v="5"/>
    <x v="1"/>
    <n v="83300"/>
    <n v="9000"/>
    <n v="13"/>
    <s v="Responsable d'un secteur"/>
    <n v="80100"/>
    <x v="22"/>
    <n v="3.9950062421972535E-2"/>
  </r>
  <r>
    <s v="ChaMc32843"/>
    <s v="CharlesMcKinney32843"/>
    <s v="Charles"/>
    <s v="McKinney"/>
    <x v="0"/>
    <d v="1989-12-01T00:00:00"/>
    <x v="4"/>
    <x v="0"/>
    <n v="40100"/>
    <n v="500"/>
    <n v="0"/>
    <s v="Consultant business junior"/>
    <s v="nouvel arrivant"/>
    <x v="33"/>
    <n v="0"/>
  </r>
  <r>
    <s v="JosMc27428"/>
    <s v="JosephMcKinney27428"/>
    <s v="Joseph"/>
    <s v="McKinney"/>
    <x v="0"/>
    <d v="1975-02-03T00:00:00"/>
    <x v="0"/>
    <x v="1"/>
    <n v="74100"/>
    <n v="4000"/>
    <n v="9"/>
    <s v="Directeur d'agence"/>
    <n v="71900"/>
    <x v="4"/>
    <n v="3.0598052851182198E-2"/>
  </r>
  <r>
    <s v="DolMc23733"/>
    <s v="DoloresMcKnight23733"/>
    <s v="Dolores"/>
    <s v="McKnight"/>
    <x v="1"/>
    <d v="1964-12-22T00:00:00"/>
    <x v="5"/>
    <x v="3"/>
    <n v="87600"/>
    <n v="1500"/>
    <n v="23"/>
    <s v="Responsable technique Grands Comptes"/>
    <n v="78200"/>
    <x v="32"/>
    <n v="0.12020460358056266"/>
  </r>
  <r>
    <s v="DonMc23623"/>
    <s v="DonaldMcKnight23623"/>
    <s v="Donald"/>
    <s v="McKnight"/>
    <x v="0"/>
    <d v="1964-09-03T00:00:00"/>
    <x v="0"/>
    <x v="3"/>
    <n v="76900"/>
    <n v="1000"/>
    <n v="26"/>
    <s v="Directeur technique"/>
    <n v="71900"/>
    <x v="32"/>
    <n v="6.9541029207232263E-2"/>
  </r>
  <r>
    <s v="VirMc32504"/>
    <s v="VirginiaMcLaughlin32504"/>
    <s v="Virginia"/>
    <s v="McLaughlin"/>
    <x v="1"/>
    <d v="1988-12-27T00:00:00"/>
    <x v="2"/>
    <x v="1"/>
    <n v="31900"/>
    <n v="0"/>
    <n v="0"/>
    <s v="Assistant agent de maîtrise"/>
    <s v="nouvel arrivant"/>
    <x v="8"/>
    <n v="0"/>
  </r>
  <r>
    <s v="MarMc30953"/>
    <s v="MarcelinoMcLeod30953"/>
    <s v="Marcelino"/>
    <s v="McLeod"/>
    <x v="0"/>
    <d v="1984-09-28T00:00:00"/>
    <x v="0"/>
    <x v="1"/>
    <n v="75800"/>
    <n v="5500"/>
    <n v="9"/>
    <s v="Directeur d'agence"/>
    <n v="69500"/>
    <x v="27"/>
    <n v="9.0647482014388492E-2"/>
  </r>
  <r>
    <s v="JamMc25418"/>
    <s v="JamesMcMahan25418"/>
    <s v="James"/>
    <s v="McMahan"/>
    <x v="0"/>
    <d v="1969-08-03T00:00:00"/>
    <x v="0"/>
    <x v="2"/>
    <n v="70300"/>
    <n v="4500"/>
    <n v="19"/>
    <s v="Directeur de projet"/>
    <n v="67000"/>
    <x v="9"/>
    <n v="4.9253731343283584E-2"/>
  </r>
  <r>
    <s v="DavMc29860"/>
    <s v="DavidMcManus29860"/>
    <s v="David"/>
    <s v="McManus"/>
    <x v="0"/>
    <d v="1981-10-01T00:00:00"/>
    <x v="5"/>
    <x v="0"/>
    <n v="99300"/>
    <n v="8500"/>
    <n v="12"/>
    <s v="Responsable secteur business"/>
    <n v="96400"/>
    <x v="25"/>
    <n v="3.0082987551867221E-2"/>
  </r>
  <r>
    <s v="CarMc28728"/>
    <s v="CarrieMcMiller28728"/>
    <s v="Carrie"/>
    <s v="McMiller"/>
    <x v="1"/>
    <d v="1978-08-26T00:00:00"/>
    <x v="0"/>
    <x v="0"/>
    <n v="87000"/>
    <n v="6000"/>
    <n v="7"/>
    <s v="Directeur business"/>
    <n v="83000"/>
    <x v="3"/>
    <n v="4.8192771084337352E-2"/>
  </r>
  <r>
    <s v="JohMc26123"/>
    <s v="JohnMcMillian26123"/>
    <s v="John"/>
    <s v="McMillian"/>
    <x v="0"/>
    <d v="1971-07-09T00:00:00"/>
    <x v="7"/>
    <x v="1"/>
    <n v="67300"/>
    <n v="2500"/>
    <n v="22"/>
    <s v="Responsable d'entité"/>
    <n v="59600"/>
    <x v="1"/>
    <n v="0.12919463087248323"/>
  </r>
  <r>
    <s v="SamMc27646"/>
    <s v="SamuelMcMullen27646"/>
    <s v="Samuel"/>
    <s v="McMullen"/>
    <x v="0"/>
    <d v="1975-09-09T00:00:00"/>
    <x v="1"/>
    <x v="2"/>
    <n v="59000"/>
    <n v="1000"/>
    <n v="10"/>
    <s v="Consultant fonctionnel sénior"/>
    <n v="54200"/>
    <x v="10"/>
    <n v="8.8560885608856083E-2"/>
  </r>
  <r>
    <s v="BroMc30693"/>
    <s v="BrockMcNabb30693"/>
    <s v="Brock"/>
    <s v="McNabb"/>
    <x v="0"/>
    <d v="1984-01-12T00:00:00"/>
    <x v="7"/>
    <x v="3"/>
    <n v="64400"/>
    <n v="2500"/>
    <n v="10"/>
    <s v="Expert technique"/>
    <n v="61900"/>
    <x v="0"/>
    <n v="4.0387722132471729E-2"/>
  </r>
  <r>
    <s v="EliMc30353"/>
    <s v="ElizabethMcNair30353"/>
    <s v="Elizabeth"/>
    <s v="McNair"/>
    <x v="1"/>
    <d v="1983-02-06T00:00:00"/>
    <x v="7"/>
    <x v="0"/>
    <n v="68300"/>
    <n v="4500"/>
    <n v="11"/>
    <s v="Responsable de consultant"/>
    <n v="62100"/>
    <x v="16"/>
    <n v="9.9838969404186795E-2"/>
  </r>
  <r>
    <s v="JoeMc30888"/>
    <s v="JoeMcNally30888"/>
    <s v="Joe"/>
    <s v="McNally"/>
    <x v="0"/>
    <d v="1984-07-25T00:00:00"/>
    <x v="0"/>
    <x v="2"/>
    <n v="56700"/>
    <n v="5000"/>
    <n v="3"/>
    <s v="Directeur de projet"/>
    <n v="52500"/>
    <x v="0"/>
    <n v="0.08"/>
  </r>
  <r>
    <s v="RobMc30450"/>
    <s v="RobertMcNally30450"/>
    <s v="Robert"/>
    <s v="McNally"/>
    <x v="0"/>
    <d v="1983-05-14T00:00:00"/>
    <x v="7"/>
    <x v="0"/>
    <n v="60700"/>
    <n v="2500"/>
    <n v="8"/>
    <s v="Responsable de consultant"/>
    <n v="55200"/>
    <x v="16"/>
    <n v="9.9637681159420288E-2"/>
  </r>
  <r>
    <s v="ZacMc25873"/>
    <s v="ZacharyMcNamara25873"/>
    <s v="Zachary"/>
    <s v="McNamara"/>
    <x v="0"/>
    <d v="1970-11-01T00:00:00"/>
    <x v="3"/>
    <x v="0"/>
    <n v="129200"/>
    <n v="4500"/>
    <n v="5"/>
    <s v="Associé filière business"/>
    <n v="119600"/>
    <x v="1"/>
    <n v="8.0267558528428096E-2"/>
  </r>
  <r>
    <s v="NatMc27972"/>
    <s v="NathanMcNeal27972"/>
    <s v="Nathan"/>
    <s v="McNeal"/>
    <x v="0"/>
    <d v="1976-07-31T00:00:00"/>
    <x v="0"/>
    <x v="1"/>
    <n v="67400"/>
    <n v="2000"/>
    <n v="13"/>
    <s v="Directeur d'agence"/>
    <n v="62400"/>
    <x v="22"/>
    <n v="8.0128205128205135E-2"/>
  </r>
  <r>
    <s v="DorMc24845"/>
    <s v="DorothyMcNeel24845"/>
    <s v="Dorothy"/>
    <s v="McNeel"/>
    <x v="1"/>
    <d v="1968-01-08T00:00:00"/>
    <x v="5"/>
    <x v="0"/>
    <n v="109900"/>
    <n v="1500"/>
    <n v="3"/>
    <s v="Responsable secteur business"/>
    <n v="102700"/>
    <x v="19"/>
    <n v="7.010710808179163E-2"/>
  </r>
  <r>
    <s v="MicMc31513"/>
    <s v="MichaelMcNeil31513"/>
    <s v="Michael"/>
    <s v="McNeil"/>
    <x v="0"/>
    <d v="1986-04-11T00:00:00"/>
    <x v="2"/>
    <x v="2"/>
    <n v="41800"/>
    <n v="500"/>
    <n v="3"/>
    <s v="Consultant fonctionnel junior"/>
    <n v="37700"/>
    <x v="5"/>
    <n v="0.10875331564986737"/>
  </r>
  <r>
    <s v="ShaMc34032"/>
    <s v="ShannonMcNulty34032"/>
    <s v="Shannon"/>
    <s v="McNulty"/>
    <x v="1"/>
    <d v="1993-03-04T00:00:00"/>
    <x v="11"/>
    <x v="2"/>
    <n v="34800"/>
    <n v="0"/>
    <n v="0"/>
    <s v="Analyste débutant"/>
    <s v="nouvel arrivant"/>
    <x v="13"/>
    <n v="0"/>
  </r>
  <r>
    <s v="FanMc27692"/>
    <s v="FannieMcPherson27692"/>
    <s v="Fannie"/>
    <s v="McPherson"/>
    <x v="1"/>
    <d v="1975-10-25T00:00:00"/>
    <x v="7"/>
    <x v="0"/>
    <n v="77200"/>
    <n v="1500"/>
    <n v="4"/>
    <s v="Responsable de consultant"/>
    <n v="75700"/>
    <x v="10"/>
    <n v="1.9815059445178335E-2"/>
  </r>
  <r>
    <s v="ShaMc28509"/>
    <s v="ShawnMcQueen28509"/>
    <s v="Shawn"/>
    <s v="McQueen"/>
    <x v="0"/>
    <d v="1978-01-19T00:00:00"/>
    <x v="0"/>
    <x v="3"/>
    <n v="71300"/>
    <n v="5000"/>
    <n v="15"/>
    <s v="Directeur technique"/>
    <n v="65400"/>
    <x v="26"/>
    <n v="9.0214067278287458E-2"/>
  </r>
  <r>
    <s v="KenMc29405"/>
    <s v="KennethMcRae29405"/>
    <s v="Kenneth"/>
    <s v="McRae"/>
    <x v="0"/>
    <d v="1980-07-03T00:00:00"/>
    <x v="1"/>
    <x v="2"/>
    <n v="58900"/>
    <n v="3000"/>
    <n v="1"/>
    <s v="Consultant fonctionnel sénior"/>
    <n v="55200"/>
    <x v="17"/>
    <n v="6.7028985507246383E-2"/>
  </r>
  <r>
    <s v="SilMc32120"/>
    <s v="SilviaMcWilliams32120"/>
    <s v="Silvia"/>
    <s v="McWilliams"/>
    <x v="1"/>
    <d v="1987-12-09T00:00:00"/>
    <x v="2"/>
    <x v="2"/>
    <n v="41300"/>
    <n v="0"/>
    <n v="3"/>
    <s v="Consultant fonctionnel junior"/>
    <n v="41000"/>
    <x v="28"/>
    <n v="7.3170731707317077E-3"/>
  </r>
  <r>
    <s v="OctMe33910"/>
    <s v="OctavioMeadows33910"/>
    <s v="Octavio"/>
    <s v="Meadows"/>
    <x v="0"/>
    <d v="1992-11-02T00:00:00"/>
    <x v="6"/>
    <x v="1"/>
    <n v="33000"/>
    <n v="0"/>
    <n v="1"/>
    <s v="Agent opérationnel"/>
    <n v="32500"/>
    <x v="13"/>
    <n v="1.5384615384615385E-2"/>
  </r>
  <r>
    <s v="RobMe33764"/>
    <s v="RobertMeagher33764"/>
    <s v="Robert"/>
    <s v="Meagher"/>
    <x v="0"/>
    <d v="1992-06-09T00:00:00"/>
    <x v="4"/>
    <x v="0"/>
    <n v="45600"/>
    <n v="500"/>
    <n v="1"/>
    <s v="Consultant business junior"/>
    <n v="41500"/>
    <x v="11"/>
    <n v="9.8795180722891562E-2"/>
  </r>
  <r>
    <s v="HeaMe30192"/>
    <s v="HeatherMedina30192"/>
    <s v="Heather"/>
    <s v="Medina"/>
    <x v="1"/>
    <d v="1982-08-29T00:00:00"/>
    <x v="7"/>
    <x v="0"/>
    <n v="81700"/>
    <n v="3500"/>
    <n v="2"/>
    <s v="Responsable de consultant"/>
    <n v="77100"/>
    <x v="16"/>
    <n v="5.9662775616083012E-2"/>
  </r>
  <r>
    <s v="JamMe32937"/>
    <s v="JamesMedina32937"/>
    <s v="James"/>
    <s v="Medina"/>
    <x v="0"/>
    <d v="1990-03-05T00:00:00"/>
    <x v="6"/>
    <x v="3"/>
    <n v="38300"/>
    <n v="500"/>
    <n v="2"/>
    <s v="Développeur"/>
    <n v="35800"/>
    <x v="33"/>
    <n v="6.9832402234636867E-2"/>
  </r>
  <r>
    <s v="MarMe30008"/>
    <s v="MaryMedina30008"/>
    <s v="Mary"/>
    <s v="Medina"/>
    <x v="1"/>
    <d v="1982-02-26T00:00:00"/>
    <x v="5"/>
    <x v="3"/>
    <n v="71200"/>
    <n v="2000"/>
    <n v="12"/>
    <s v="Responsable technique Grands Comptes"/>
    <n v="69100"/>
    <x v="25"/>
    <n v="3.0390738060781478E-2"/>
  </r>
  <r>
    <s v="RanMe27287"/>
    <s v="RandallMedlin27287"/>
    <s v="Randall"/>
    <s v="Medlin"/>
    <x v="0"/>
    <d v="1974-09-15T00:00:00"/>
    <x v="0"/>
    <x v="1"/>
    <n v="71200"/>
    <n v="2000"/>
    <n v="1"/>
    <s v="Directeur d'agence"/>
    <n v="66600"/>
    <x v="4"/>
    <n v="6.9069069069069067E-2"/>
  </r>
  <r>
    <s v="ShiMe28496"/>
    <s v="ShirleyMeehan28496"/>
    <s v="Shirley"/>
    <s v="Meehan"/>
    <x v="1"/>
    <d v="1978-01-06T00:00:00"/>
    <x v="0"/>
    <x v="3"/>
    <n v="56000"/>
    <n v="1500"/>
    <n v="6"/>
    <s v="Directeur technique"/>
    <n v="54400"/>
    <x v="26"/>
    <n v="2.9411764705882353E-2"/>
  </r>
  <r>
    <s v="LorMe27811"/>
    <s v="LoriMeek27811"/>
    <s v="Lori"/>
    <s v="Meek"/>
    <x v="1"/>
    <d v="1976-02-21T00:00:00"/>
    <x v="7"/>
    <x v="3"/>
    <n v="57700"/>
    <n v="4500"/>
    <n v="10"/>
    <s v="Expert technique"/>
    <n v="55000"/>
    <x v="10"/>
    <n v="4.9090909090909088E-2"/>
  </r>
  <r>
    <s v="DwiMe28298"/>
    <s v="DwightMeeks28298"/>
    <s v="Dwight"/>
    <s v="Meeks"/>
    <x v="0"/>
    <d v="1977-06-22T00:00:00"/>
    <x v="1"/>
    <x v="0"/>
    <n v="71500"/>
    <n v="500"/>
    <n v="15"/>
    <s v="Consultant business sénior"/>
    <n v="63800"/>
    <x v="22"/>
    <n v="0.1206896551724138"/>
  </r>
  <r>
    <s v="SteMe31653"/>
    <s v="StevenMeeks31653"/>
    <s v="Steven"/>
    <s v="Meeks"/>
    <x v="0"/>
    <d v="1986-08-29T00:00:00"/>
    <x v="4"/>
    <x v="3"/>
    <n v="34600"/>
    <n v="1000"/>
    <n v="0"/>
    <s v="Développeur confirmé"/>
    <s v="nouvel arrivant"/>
    <x v="21"/>
    <n v="0"/>
  </r>
  <r>
    <s v="JuaMe24868"/>
    <s v="JuanMeier24868"/>
    <s v="Juan"/>
    <s v="Meier"/>
    <x v="0"/>
    <d v="1968-01-31T00:00:00"/>
    <x v="5"/>
    <x v="0"/>
    <n v="123400"/>
    <n v="9500"/>
    <n v="4"/>
    <s v="Responsable secteur business"/>
    <n v="111200"/>
    <x v="19"/>
    <n v="0.10971223021582734"/>
  </r>
  <r>
    <s v="MicMe25390"/>
    <s v="MichaelMejia25390"/>
    <s v="Michael"/>
    <s v="Mejia"/>
    <x v="0"/>
    <d v="1969-07-06T00:00:00"/>
    <x v="7"/>
    <x v="2"/>
    <n v="56000"/>
    <n v="3500"/>
    <n v="22"/>
    <s v="Chef de projet"/>
    <n v="54200"/>
    <x v="2"/>
    <n v="3.3210332103321034E-2"/>
  </r>
  <r>
    <s v="IrmMe24404"/>
    <s v="IrmaMelendez24404"/>
    <s v="Irma"/>
    <s v="Melendez"/>
    <x v="1"/>
    <d v="1966-10-24T00:00:00"/>
    <x v="7"/>
    <x v="2"/>
    <n v="48300"/>
    <n v="4000"/>
    <n v="2"/>
    <s v="Chef de projet"/>
    <n v="45200"/>
    <x v="34"/>
    <n v="6.8584070796460173E-2"/>
  </r>
  <r>
    <s v="RobMe31299"/>
    <s v="RobertMelendez31299"/>
    <s v="Robert"/>
    <s v="Melendez"/>
    <x v="0"/>
    <d v="1985-09-09T00:00:00"/>
    <x v="2"/>
    <x v="3"/>
    <n v="39900"/>
    <n v="500"/>
    <n v="5"/>
    <s v="Consultant technique junior"/>
    <n v="37500"/>
    <x v="5"/>
    <n v="6.4000000000000001E-2"/>
  </r>
  <r>
    <s v="WanMe22364"/>
    <s v="WandaMelendez22364"/>
    <s v="Wanda"/>
    <s v="Melendez"/>
    <x v="1"/>
    <d v="1961-03-24T00:00:00"/>
    <x v="3"/>
    <x v="2"/>
    <n v="102800"/>
    <n v="8500"/>
    <n v="4"/>
    <s v="Associé filière fonctionnelle"/>
    <n v="91800"/>
    <x v="15"/>
    <n v="0.11982570806100218"/>
  </r>
  <r>
    <s v="DavMe29597"/>
    <s v="DavidMena29597"/>
    <s v="David"/>
    <s v="Mena"/>
    <x v="0"/>
    <d v="1981-01-11T00:00:00"/>
    <x v="1"/>
    <x v="1"/>
    <n v="37100"/>
    <n v="2000"/>
    <n v="8"/>
    <s v="Directeur des agents de maîtrise"/>
    <n v="33700"/>
    <x v="6"/>
    <n v="0.10089020771513353"/>
  </r>
  <r>
    <s v="FraMe28685"/>
    <s v="FrankMendenhall28685"/>
    <s v="Frank"/>
    <s v="Mendenhall"/>
    <x v="0"/>
    <d v="1978-07-14T00:00:00"/>
    <x v="7"/>
    <x v="0"/>
    <n v="88600"/>
    <n v="5500"/>
    <n v="9"/>
    <s v="Responsable de consultant"/>
    <n v="82000"/>
    <x v="26"/>
    <n v="8.0487804878048783E-2"/>
  </r>
  <r>
    <s v="CarMe28235"/>
    <s v="CarmenMendez28235"/>
    <s v="Carmen"/>
    <s v="Mendez"/>
    <x v="1"/>
    <d v="1977-04-20T00:00:00"/>
    <x v="5"/>
    <x v="2"/>
    <n v="71500"/>
    <n v="3500"/>
    <n v="7"/>
    <s v="Responsable de Grands comptes"/>
    <n v="70800"/>
    <x v="22"/>
    <n v="9.887005649717515E-3"/>
  </r>
  <r>
    <s v="MarMe32313"/>
    <s v="MargaretMendez32313"/>
    <s v="Margaret"/>
    <s v="Mendez"/>
    <x v="1"/>
    <d v="1988-06-19T00:00:00"/>
    <x v="2"/>
    <x v="0"/>
    <n v="53500"/>
    <n v="1000"/>
    <n v="1"/>
    <s v="Consultant business"/>
    <n v="49100"/>
    <x v="28"/>
    <n v="8.9613034623217916E-2"/>
  </r>
  <r>
    <s v="MarMe32266"/>
    <s v="MartinMendoza32266"/>
    <s v="Martin"/>
    <s v="Mendoza"/>
    <x v="0"/>
    <d v="1988-05-03T00:00:00"/>
    <x v="2"/>
    <x v="3"/>
    <n v="45200"/>
    <n v="1000"/>
    <n v="1"/>
    <s v="Consultant technique junior"/>
    <n v="43900"/>
    <x v="28"/>
    <n v="2.9612756264236904E-2"/>
  </r>
  <r>
    <s v="JamMe26905"/>
    <s v="JamesMenges26905"/>
    <s v="James"/>
    <s v="Menges"/>
    <x v="0"/>
    <d v="1973-08-29T00:00:00"/>
    <x v="1"/>
    <x v="1"/>
    <n v="53500"/>
    <n v="2500"/>
    <n v="3"/>
    <s v="Directeur des agents de maîtrise"/>
    <n v="50000"/>
    <x v="12"/>
    <n v="7.0000000000000007E-2"/>
  </r>
  <r>
    <s v="DanMe27157"/>
    <s v="DanielMercer27157"/>
    <s v="Daniel"/>
    <s v="Mercer"/>
    <x v="0"/>
    <d v="1974-05-08T00:00:00"/>
    <x v="5"/>
    <x v="2"/>
    <n v="96600"/>
    <n v="5000"/>
    <n v="19"/>
    <s v="Responsable de Grands comptes"/>
    <n v="90300"/>
    <x v="12"/>
    <n v="6.9767441860465115E-2"/>
  </r>
  <r>
    <s v="AngMe30818"/>
    <s v="AngelaMeredith30818"/>
    <s v="Angela"/>
    <s v="Meredith"/>
    <x v="1"/>
    <d v="1984-05-16T00:00:00"/>
    <x v="1"/>
    <x v="0"/>
    <n v="67700"/>
    <n v="500"/>
    <n v="6"/>
    <s v="Consultant business sénior"/>
    <n v="63900"/>
    <x v="0"/>
    <n v="5.9467918622848198E-2"/>
  </r>
  <r>
    <s v="RicMe34205"/>
    <s v="RichardMerlino34205"/>
    <s v="Richard"/>
    <s v="Merlino"/>
    <x v="0"/>
    <d v="1993-08-24T00:00:00"/>
    <x v="8"/>
    <x v="0"/>
    <n v="40700"/>
    <n v="0"/>
    <n v="0"/>
    <s v="Consultant business junior"/>
    <s v="nouvel arrivant"/>
    <x v="20"/>
    <n v="0"/>
  </r>
  <r>
    <s v="GeoMe28061"/>
    <s v="GeorgeMerriweather28061"/>
    <s v="George"/>
    <s v="Merriweather"/>
    <x v="0"/>
    <d v="1976-10-28T00:00:00"/>
    <x v="1"/>
    <x v="0"/>
    <n v="58600"/>
    <n v="2000"/>
    <n v="14"/>
    <s v="Consultant business sénior"/>
    <n v="55400"/>
    <x v="22"/>
    <n v="5.7761732851985562E-2"/>
  </r>
  <r>
    <s v="LilMe24877"/>
    <s v="LillianMetoyer24877"/>
    <s v="Lillian"/>
    <s v="Metoyer"/>
    <x v="1"/>
    <d v="1968-02-09T00:00:00"/>
    <x v="7"/>
    <x v="2"/>
    <n v="46800"/>
    <n v="1500"/>
    <n v="25"/>
    <s v="Chef de projet"/>
    <n v="43700"/>
    <x v="19"/>
    <n v="7.0938215102974822E-2"/>
  </r>
  <r>
    <s v="JamMe31758"/>
    <s v="JamesMeyer31758"/>
    <s v="James"/>
    <s v="Meyer"/>
    <x v="0"/>
    <d v="1986-12-12T00:00:00"/>
    <x v="6"/>
    <x v="2"/>
    <n v="40700"/>
    <n v="500"/>
    <n v="3"/>
    <s v="Analyste "/>
    <n v="36300"/>
    <x v="21"/>
    <n v="0.12121212121212122"/>
  </r>
  <r>
    <s v="KamMe31583"/>
    <s v="KamilahMeyer31583"/>
    <s v="Kamilah"/>
    <s v="Meyer"/>
    <x v="1"/>
    <d v="1986-06-20T00:00:00"/>
    <x v="6"/>
    <x v="1"/>
    <n v="34500"/>
    <n v="1000"/>
    <n v="5"/>
    <s v="Agent opérationnel"/>
    <n v="32800"/>
    <x v="5"/>
    <n v="5.1829268292682924E-2"/>
  </r>
  <r>
    <s v="JonMe29424"/>
    <s v="JoniMeyers29424"/>
    <s v="Joni"/>
    <s v="Meyers"/>
    <x v="1"/>
    <d v="1980-07-22T00:00:00"/>
    <x v="7"/>
    <x v="1"/>
    <n v="51500"/>
    <n v="500"/>
    <n v="6"/>
    <s v="Responsable d'entité"/>
    <n v="46900"/>
    <x v="17"/>
    <n v="9.8081023454157784E-2"/>
  </r>
  <r>
    <s v="DiaMe23804"/>
    <s v="DianaMeza23804"/>
    <s v="Diana"/>
    <s v="Meza"/>
    <x v="1"/>
    <d v="1965-03-03T00:00:00"/>
    <x v="7"/>
    <x v="3"/>
    <n v="68800"/>
    <n v="1000"/>
    <n v="26"/>
    <s v="Expert technique"/>
    <n v="62000"/>
    <x v="32"/>
    <n v="0.10967741935483871"/>
  </r>
  <r>
    <s v="JamMe32456"/>
    <s v="JamesMeza32456"/>
    <s v="James"/>
    <s v="Meza"/>
    <x v="0"/>
    <d v="1988-11-09T00:00:00"/>
    <x v="6"/>
    <x v="1"/>
    <n v="31700"/>
    <n v="0"/>
    <n v="1"/>
    <s v="Agent opérationnel"/>
    <n v="30500"/>
    <x v="8"/>
    <n v="3.9344262295081971E-2"/>
  </r>
  <r>
    <s v="DesMi32496"/>
    <s v="DesmondMichael32496"/>
    <s v="Desmond"/>
    <s v="Michael"/>
    <x v="0"/>
    <d v="1988-12-19T00:00:00"/>
    <x v="2"/>
    <x v="0"/>
    <n v="45700"/>
    <n v="500"/>
    <n v="4"/>
    <s v="Consultant business"/>
    <n v="42100"/>
    <x v="8"/>
    <n v="8.5510688836104506E-2"/>
  </r>
  <r>
    <s v="RoxMi33721"/>
    <s v="RoxannaMiddleton33721"/>
    <s v="Roxanna"/>
    <s v="Middleton"/>
    <x v="1"/>
    <d v="1992-04-27T00:00:00"/>
    <x v="6"/>
    <x v="0"/>
    <n v="45300"/>
    <n v="500"/>
    <n v="0"/>
    <s v="Consultant business junior"/>
    <s v="nouvel arrivant"/>
    <x v="11"/>
    <n v="0"/>
  </r>
  <r>
    <s v="GinMi32120"/>
    <s v="GingerMikesell32120"/>
    <s v="Ginger"/>
    <s v="Mikesell"/>
    <x v="1"/>
    <d v="1987-12-09T00:00:00"/>
    <x v="10"/>
    <x v="3"/>
    <n v="47200"/>
    <n v="500"/>
    <n v="4"/>
    <s v="Consultant technique"/>
    <n v="44900"/>
    <x v="28"/>
    <n v="5.1224944320712694E-2"/>
  </r>
  <r>
    <s v="PatMi32906"/>
    <s v="PatrickMikkelson32906"/>
    <s v="Patrick"/>
    <s v="Mikkelson"/>
    <x v="0"/>
    <d v="1990-02-02T00:00:00"/>
    <x v="2"/>
    <x v="0"/>
    <n v="47500"/>
    <n v="500"/>
    <n v="1"/>
    <s v="Consultant business"/>
    <n v="42800"/>
    <x v="33"/>
    <n v="0.10981308411214953"/>
  </r>
  <r>
    <s v="ArlMi25358"/>
    <s v="ArleneMiles25358"/>
    <s v="Arlene"/>
    <s v="Miles"/>
    <x v="1"/>
    <d v="1969-06-04T00:00:00"/>
    <x v="7"/>
    <x v="0"/>
    <n v="87700"/>
    <n v="1000"/>
    <n v="21"/>
    <s v="Responsable de consultant"/>
    <n v="79000"/>
    <x v="2"/>
    <n v="0.11012658227848102"/>
  </r>
  <r>
    <s v="WalMi33027"/>
    <s v="WalterMiles33027"/>
    <s v="Walter"/>
    <s v="Miles"/>
    <x v="0"/>
    <d v="1990-06-03T00:00:00"/>
    <x v="8"/>
    <x v="0"/>
    <n v="34600"/>
    <n v="500"/>
    <n v="0"/>
    <s v="Consultant business junior"/>
    <s v="nouvel arrivant"/>
    <x v="33"/>
    <n v="0"/>
  </r>
  <r>
    <s v="WyaMi28018"/>
    <s v="WyattMiles28018"/>
    <s v="Wyatt"/>
    <s v="Miles"/>
    <x v="0"/>
    <d v="1976-09-15T00:00:00"/>
    <x v="0"/>
    <x v="3"/>
    <n v="71300"/>
    <n v="2500"/>
    <n v="0"/>
    <s v="Directeur technique"/>
    <s v="nouvel arrivant"/>
    <x v="22"/>
    <n v="0"/>
  </r>
  <r>
    <s v="PatMi29079"/>
    <s v="PatriciaMilitello29079"/>
    <s v="Patricia"/>
    <s v="Militello"/>
    <x v="1"/>
    <d v="1979-08-12T00:00:00"/>
    <x v="5"/>
    <x v="2"/>
    <n v="85900"/>
    <n v="6500"/>
    <n v="12"/>
    <s v="Responsable de Grands comptes"/>
    <n v="78800"/>
    <x v="17"/>
    <n v="9.01015228426396E-2"/>
  </r>
  <r>
    <s v="RutMi26698"/>
    <s v="RuthMillan26698"/>
    <s v="Ruth"/>
    <s v="Millan"/>
    <x v="1"/>
    <d v="1973-02-03T00:00:00"/>
    <x v="5"/>
    <x v="1"/>
    <n v="91800"/>
    <n v="1500"/>
    <n v="14"/>
    <s v="Responsable d'un secteur"/>
    <n v="85000"/>
    <x v="14"/>
    <n v="0.08"/>
  </r>
  <r>
    <s v="AbbMi33289"/>
    <s v="AbbieMiller33289"/>
    <s v="Abbie"/>
    <s v="Miller"/>
    <x v="1"/>
    <d v="1991-02-20T00:00:00"/>
    <x v="6"/>
    <x v="3"/>
    <n v="34900"/>
    <n v="0"/>
    <n v="0"/>
    <s v="Développeur"/>
    <s v="nouvel arrivant"/>
    <x v="18"/>
    <n v="0"/>
  </r>
  <r>
    <s v="AlfMi25286"/>
    <s v="AlfredMiller25286"/>
    <s v="Alfred"/>
    <s v="Miller"/>
    <x v="0"/>
    <d v="1969-03-24T00:00:00"/>
    <x v="0"/>
    <x v="2"/>
    <n v="56400"/>
    <n v="500"/>
    <n v="15"/>
    <s v="Directeur de projet"/>
    <n v="52200"/>
    <x v="2"/>
    <n v="8.0459770114942528E-2"/>
  </r>
  <r>
    <s v="CorMi24497"/>
    <s v="CordieMiller24497"/>
    <s v="Cordie"/>
    <s v="Miller"/>
    <x v="1"/>
    <d v="1967-01-25T00:00:00"/>
    <x v="3"/>
    <x v="1"/>
    <n v="142500"/>
    <n v="5000"/>
    <n v="24"/>
    <s v="Associé filière fonctions transverses"/>
    <n v="130700"/>
    <x v="34"/>
    <n v="9.0283091048201994E-2"/>
  </r>
  <r>
    <s v="EddMi27707"/>
    <s v="EddieMiller27707"/>
    <s v="Eddie"/>
    <s v="Miller"/>
    <x v="0"/>
    <d v="1975-11-09T00:00:00"/>
    <x v="0"/>
    <x v="3"/>
    <n v="56700"/>
    <n v="2000"/>
    <n v="12"/>
    <s v="Directeur technique"/>
    <n v="51100"/>
    <x v="10"/>
    <n v="0.1095890410958904"/>
  </r>
  <r>
    <s v="ErnMi32476"/>
    <s v="ErnestMiller32476"/>
    <s v="Ernest"/>
    <s v="Miller"/>
    <x v="0"/>
    <d v="1988-11-29T00:00:00"/>
    <x v="4"/>
    <x v="2"/>
    <n v="39500"/>
    <n v="1000"/>
    <n v="2"/>
    <s v="Analyste confirmé"/>
    <n v="37700"/>
    <x v="8"/>
    <n v="4.7745358090185673E-2"/>
  </r>
  <r>
    <s v="JamMi25517"/>
    <s v="JamesMiller25517"/>
    <s v="James"/>
    <s v="Miller"/>
    <x v="0"/>
    <d v="1969-11-10T00:00:00"/>
    <x v="5"/>
    <x v="0"/>
    <n v="78700"/>
    <n v="3000"/>
    <n v="14"/>
    <s v="Responsable secteur business"/>
    <n v="75000"/>
    <x v="9"/>
    <n v="4.9333333333333333E-2"/>
  </r>
  <r>
    <s v="JohMi29783"/>
    <s v="JohnMiller29783"/>
    <s v="John"/>
    <s v="Miller"/>
    <x v="0"/>
    <d v="1981-07-16T00:00:00"/>
    <x v="1"/>
    <x v="1"/>
    <n v="51400"/>
    <n v="1000"/>
    <n v="2"/>
    <s v="Directeur des agents de maîtrise"/>
    <n v="49400"/>
    <x v="6"/>
    <n v="4.048582995951417E-2"/>
  </r>
  <r>
    <s v="JonMi33261"/>
    <s v="JonathonMiller33261"/>
    <s v="Jonathon"/>
    <s v="Miller"/>
    <x v="0"/>
    <d v="1991-01-23T00:00:00"/>
    <x v="4"/>
    <x v="2"/>
    <n v="39400"/>
    <n v="1000"/>
    <n v="1"/>
    <s v="Analyste confirmé"/>
    <n v="36100"/>
    <x v="18"/>
    <n v="9.141274238227147E-2"/>
  </r>
  <r>
    <s v="JuaMi29925"/>
    <s v="JuanMiller29925"/>
    <s v="Juan"/>
    <s v="Miller"/>
    <x v="0"/>
    <d v="1981-12-05T00:00:00"/>
    <x v="5"/>
    <x v="1"/>
    <n v="97700"/>
    <n v="9500"/>
    <n v="9"/>
    <s v="Responsable d'un secteur"/>
    <n v="89200"/>
    <x v="25"/>
    <n v="9.52914798206278E-2"/>
  </r>
  <r>
    <s v="ScoMi33437"/>
    <s v="ScottMiller33437"/>
    <s v="Scott"/>
    <s v="Miller"/>
    <x v="0"/>
    <d v="1991-07-18T00:00:00"/>
    <x v="6"/>
    <x v="3"/>
    <n v="36300"/>
    <n v="0"/>
    <n v="1"/>
    <s v="Développeur"/>
    <n v="35600"/>
    <x v="18"/>
    <n v="1.9662921348314606E-2"/>
  </r>
  <r>
    <s v="WarMi30990"/>
    <s v="WarrenMiller30990"/>
    <s v="Warren"/>
    <s v="Miller"/>
    <x v="0"/>
    <d v="1984-11-04T00:00:00"/>
    <x v="7"/>
    <x v="2"/>
    <n v="58900"/>
    <n v="3500"/>
    <n v="9"/>
    <s v="Chef de projet"/>
    <n v="53100"/>
    <x v="27"/>
    <n v="0.10922787193973635"/>
  </r>
  <r>
    <s v="WayMi24234"/>
    <s v="WayneMiller24234"/>
    <s v="Wayne"/>
    <s v="Miller"/>
    <x v="0"/>
    <d v="1966-05-07T00:00:00"/>
    <x v="3"/>
    <x v="2"/>
    <n v="88600"/>
    <n v="4500"/>
    <n v="14"/>
    <s v="Associé filière fonctionnelle"/>
    <n v="83600"/>
    <x v="30"/>
    <n v="5.9808612440191387E-2"/>
  </r>
  <r>
    <s v="DuaMi23611"/>
    <s v="DuaneMilligan23611"/>
    <s v="Duane"/>
    <s v="Milligan"/>
    <x v="0"/>
    <d v="1964-08-22T00:00:00"/>
    <x v="7"/>
    <x v="0"/>
    <n v="68700"/>
    <n v="500"/>
    <n v="22"/>
    <s v="Responsable de consultant"/>
    <n v="60800"/>
    <x v="32"/>
    <n v="0.12993421052631579"/>
  </r>
  <r>
    <s v="JamMi29388"/>
    <s v="JamesMilliken29388"/>
    <s v="James"/>
    <s v="Milliken"/>
    <x v="0"/>
    <d v="1980-06-16T00:00:00"/>
    <x v="7"/>
    <x v="0"/>
    <n v="76500"/>
    <n v="4500"/>
    <n v="10"/>
    <s v="Responsable de consultant"/>
    <n v="72200"/>
    <x v="17"/>
    <n v="5.9556786703601108E-2"/>
  </r>
  <r>
    <s v="DouMi33205"/>
    <s v="DouglasMills33205"/>
    <s v="Douglas"/>
    <s v="Mills"/>
    <x v="0"/>
    <d v="1990-11-28T00:00:00"/>
    <x v="8"/>
    <x v="3"/>
    <n v="34100"/>
    <n v="0"/>
    <n v="0"/>
    <s v="Développeur junior"/>
    <s v="nouvel arrivant"/>
    <x v="18"/>
    <n v="0"/>
  </r>
  <r>
    <s v="SteMi25484"/>
    <s v="StephenMills25484"/>
    <s v="Stephen"/>
    <s v="Mills"/>
    <x v="0"/>
    <d v="1969-10-08T00:00:00"/>
    <x v="5"/>
    <x v="3"/>
    <n v="63100"/>
    <n v="5500"/>
    <n v="23"/>
    <s v="Responsable technique Grands Comptes"/>
    <n v="59200"/>
    <x v="9"/>
    <n v="6.5878378378378372E-2"/>
  </r>
  <r>
    <s v="WilMi25657"/>
    <s v="WilliamMills25657"/>
    <s v="William"/>
    <s v="Mills"/>
    <x v="0"/>
    <d v="1970-03-30T00:00:00"/>
    <x v="7"/>
    <x v="2"/>
    <n v="52700"/>
    <n v="1000"/>
    <n v="7"/>
    <s v="Chef de projet"/>
    <n v="51300"/>
    <x v="9"/>
    <n v="2.7290448343079921E-2"/>
  </r>
  <r>
    <s v="MicMi27264"/>
    <s v="MichaelMilsap27264"/>
    <s v="Michael"/>
    <s v="Milsap"/>
    <x v="0"/>
    <d v="1974-08-23T00:00:00"/>
    <x v="7"/>
    <x v="0"/>
    <n v="87700"/>
    <n v="3500"/>
    <n v="6"/>
    <s v="Responsable de consultant"/>
    <n v="85100"/>
    <x v="4"/>
    <n v="3.0552291421856639E-2"/>
  </r>
  <r>
    <s v="RacMi31448"/>
    <s v="RachelMilton31448"/>
    <s v="Rachel"/>
    <s v="Milton"/>
    <x v="1"/>
    <d v="1986-02-05T00:00:00"/>
    <x v="2"/>
    <x v="2"/>
    <n v="51100"/>
    <n v="500"/>
    <n v="1"/>
    <s v="Consultant fonctionnel junior"/>
    <n v="46000"/>
    <x v="5"/>
    <n v="0.1108695652173913"/>
  </r>
  <r>
    <s v="BryMi27211"/>
    <s v="BryanMitchell27211"/>
    <s v="Bryan"/>
    <s v="Mitchell"/>
    <x v="0"/>
    <d v="1974-07-01T00:00:00"/>
    <x v="7"/>
    <x v="2"/>
    <n v="56200"/>
    <n v="4500"/>
    <n v="6"/>
    <s v="Chef de projet"/>
    <n v="53500"/>
    <x v="12"/>
    <n v="5.046728971962617E-2"/>
  </r>
  <r>
    <s v="DonMi33833"/>
    <s v="DonaldMitchell33833"/>
    <s v="Donald"/>
    <s v="Mitchell"/>
    <x v="0"/>
    <d v="1992-08-17T00:00:00"/>
    <x v="4"/>
    <x v="2"/>
    <n v="43200"/>
    <n v="1000"/>
    <n v="0"/>
    <s v="Analyste confirmé"/>
    <s v="nouvel arrivant"/>
    <x v="13"/>
    <n v="0"/>
  </r>
  <r>
    <s v="EdwMi31487"/>
    <s v="EdwinMitchell31487"/>
    <s v="Edwin"/>
    <s v="Mitchell"/>
    <x v="0"/>
    <d v="1986-03-16T00:00:00"/>
    <x v="2"/>
    <x v="1"/>
    <n v="39100"/>
    <n v="500"/>
    <n v="0"/>
    <s v="Assistant agent de maîtrise"/>
    <s v="nouvel arrivant"/>
    <x v="5"/>
    <n v="0"/>
  </r>
  <r>
    <s v="EllMi31778"/>
    <s v="EllaMitchell31778"/>
    <s v="Ella"/>
    <s v="Mitchell"/>
    <x v="1"/>
    <d v="1987-01-01T00:00:00"/>
    <x v="4"/>
    <x v="2"/>
    <n v="43900"/>
    <n v="500"/>
    <n v="5"/>
    <s v="Analyste confirmé"/>
    <n v="39100"/>
    <x v="21"/>
    <n v="0.12276214833759591"/>
  </r>
  <r>
    <s v="GeoMi25599"/>
    <s v="GeorgeMitchell25599"/>
    <s v="George"/>
    <s v="Mitchell"/>
    <x v="0"/>
    <d v="1970-01-31T00:00:00"/>
    <x v="5"/>
    <x v="2"/>
    <n v="82900"/>
    <n v="7500"/>
    <n v="3"/>
    <s v="Responsable de Grands comptes"/>
    <n v="74000"/>
    <x v="9"/>
    <n v="0.12027027027027028"/>
  </r>
  <r>
    <s v="JoeMi27594"/>
    <s v="JoeMitchell27594"/>
    <s v="Joe"/>
    <s v="Mitchell"/>
    <x v="0"/>
    <d v="1975-07-19T00:00:00"/>
    <x v="1"/>
    <x v="3"/>
    <n v="42300"/>
    <n v="1000"/>
    <n v="5"/>
    <s v="Consultant technique sénior"/>
    <n v="38500"/>
    <x v="4"/>
    <n v="9.8701298701298706E-2"/>
  </r>
  <r>
    <s v="MarMi32236"/>
    <s v="MarkMitchell32236"/>
    <s v="Mark"/>
    <s v="Mitchell"/>
    <x v="0"/>
    <d v="1988-04-03T00:00:00"/>
    <x v="6"/>
    <x v="0"/>
    <n v="39100"/>
    <n v="500"/>
    <n v="3"/>
    <s v="Consultant business junior"/>
    <n v="37600"/>
    <x v="28"/>
    <n v="3.9893617021276598E-2"/>
  </r>
  <r>
    <s v="GasMo26115"/>
    <s v="GastonMock26115"/>
    <s v="Gaston"/>
    <s v="Mock"/>
    <x v="0"/>
    <d v="1971-07-01T00:00:00"/>
    <x v="0"/>
    <x v="2"/>
    <n v="67500"/>
    <n v="7000"/>
    <n v="17"/>
    <s v="Directeur de projet"/>
    <n v="62500"/>
    <x v="1"/>
    <n v="0.08"/>
  </r>
  <r>
    <s v="JudMo30637"/>
    <s v="JudyMolina30637"/>
    <s v="Judy"/>
    <s v="Molina"/>
    <x v="1"/>
    <d v="1983-11-17T00:00:00"/>
    <x v="7"/>
    <x v="0"/>
    <n v="65900"/>
    <n v="3500"/>
    <n v="10"/>
    <s v="Responsable de consultant"/>
    <n v="63400"/>
    <x v="0"/>
    <n v="3.9432176656151417E-2"/>
  </r>
  <r>
    <s v="ClaMo33805"/>
    <s v="ClarkMonahan33805"/>
    <s v="Clark"/>
    <s v="Monahan"/>
    <x v="0"/>
    <d v="1992-07-20T00:00:00"/>
    <x v="4"/>
    <x v="0"/>
    <n v="41500"/>
    <n v="1500"/>
    <n v="0"/>
    <s v="Consultant business junior"/>
    <s v="nouvel arrivant"/>
    <x v="11"/>
    <n v="0"/>
  </r>
  <r>
    <s v="KimMo29260"/>
    <s v="KimberlyMonahan29260"/>
    <s v="Kimberly"/>
    <s v="Monahan"/>
    <x v="1"/>
    <d v="1980-02-09T00:00:00"/>
    <x v="0"/>
    <x v="2"/>
    <n v="67500"/>
    <n v="1000"/>
    <n v="12"/>
    <s v="Directeur de projet"/>
    <n v="62500"/>
    <x v="17"/>
    <n v="0.08"/>
  </r>
  <r>
    <s v="SamMo25041"/>
    <s v="SamanthaMonahan25041"/>
    <s v="Samantha"/>
    <s v="Monahan"/>
    <x v="1"/>
    <d v="1968-07-22T00:00:00"/>
    <x v="7"/>
    <x v="0"/>
    <n v="91000"/>
    <n v="5000"/>
    <n v="18"/>
    <s v="Responsable de consultant"/>
    <n v="88300"/>
    <x v="19"/>
    <n v="3.0577576443941108E-2"/>
  </r>
  <r>
    <s v="RubMo24185"/>
    <s v="RubenMoney24185"/>
    <s v="Ruben"/>
    <s v="Money"/>
    <x v="0"/>
    <d v="1966-03-19T00:00:00"/>
    <x v="0"/>
    <x v="3"/>
    <n v="61800"/>
    <n v="8500"/>
    <n v="16"/>
    <s v="Directeur technique"/>
    <n v="58300"/>
    <x v="30"/>
    <n v="6.0034305317324184E-2"/>
  </r>
  <r>
    <s v="CasMo31666"/>
    <s v="CaseyMoniz31666"/>
    <s v="Casey"/>
    <s v="Moniz"/>
    <x v="1"/>
    <d v="1986-09-11T00:00:00"/>
    <x v="2"/>
    <x v="2"/>
    <n v="46200"/>
    <n v="1000"/>
    <n v="2"/>
    <s v="Consultant fonctionnel junior"/>
    <n v="41600"/>
    <x v="21"/>
    <n v="0.11057692307692307"/>
  </r>
  <r>
    <s v="OtiMo24809"/>
    <s v="OtisMoniz24809"/>
    <s v="Otis"/>
    <s v="Moniz"/>
    <x v="0"/>
    <d v="1967-12-03T00:00:00"/>
    <x v="0"/>
    <x v="2"/>
    <n v="78500"/>
    <n v="7000"/>
    <n v="25"/>
    <s v="Directeur de projet"/>
    <n v="71400"/>
    <x v="19"/>
    <n v="9.9439775910364139E-2"/>
  </r>
  <r>
    <s v="JusMo32497"/>
    <s v="JustinMonroe32497"/>
    <s v="Justin"/>
    <s v="Monroe"/>
    <x v="0"/>
    <d v="1988-12-20T00:00:00"/>
    <x v="2"/>
    <x v="3"/>
    <n v="44900"/>
    <n v="2000"/>
    <n v="3"/>
    <s v="Consultant technique junior"/>
    <n v="42400"/>
    <x v="8"/>
    <n v="5.8962264150943397E-2"/>
  </r>
  <r>
    <s v="LeoMo24149"/>
    <s v="LeonardMontgomery24149"/>
    <s v="Leonard"/>
    <s v="Montgomery"/>
    <x v="0"/>
    <d v="1966-02-11T00:00:00"/>
    <x v="0"/>
    <x v="0"/>
    <n v="77100"/>
    <n v="7000"/>
    <n v="25"/>
    <s v="Directeur business"/>
    <n v="71400"/>
    <x v="30"/>
    <n v="7.9831932773109238E-2"/>
  </r>
  <r>
    <s v="RayMo23937"/>
    <s v="RayfordMontz23937"/>
    <s v="Rayford"/>
    <s v="Montz"/>
    <x v="0"/>
    <d v="1965-07-14T00:00:00"/>
    <x v="0"/>
    <x v="3"/>
    <n v="70000"/>
    <n v="7500"/>
    <n v="14"/>
    <s v="Directeur technique"/>
    <n v="68000"/>
    <x v="32"/>
    <n v="2.9411764705882353E-2"/>
  </r>
  <r>
    <s v="LeoMo25597"/>
    <s v="LeonardMoody25597"/>
    <s v="Leonard"/>
    <s v="Moody"/>
    <x v="0"/>
    <d v="1970-01-29T00:00:00"/>
    <x v="1"/>
    <x v="0"/>
    <n v="57900"/>
    <n v="3000"/>
    <n v="3"/>
    <s v="Consultant business sénior"/>
    <n v="52200"/>
    <x v="9"/>
    <n v="0.10919540229885058"/>
  </r>
  <r>
    <s v="RutMo29965"/>
    <s v="RuthMoody29965"/>
    <s v="Ruth"/>
    <s v="Moody"/>
    <x v="1"/>
    <d v="1982-01-14T00:00:00"/>
    <x v="7"/>
    <x v="0"/>
    <n v="62300"/>
    <n v="2500"/>
    <n v="2"/>
    <s v="Responsable de consultant"/>
    <n v="58200"/>
    <x v="25"/>
    <n v="7.0446735395189003E-2"/>
  </r>
  <r>
    <s v="AlfMo28169"/>
    <s v="AlfredMoore28169"/>
    <s v="Alfred"/>
    <s v="Moore"/>
    <x v="0"/>
    <d v="1977-02-13T00:00:00"/>
    <x v="1"/>
    <x v="3"/>
    <n v="50100"/>
    <n v="1000"/>
    <n v="3"/>
    <s v="Consultant technique sénior"/>
    <n v="47700"/>
    <x v="22"/>
    <n v="5.0314465408805034E-2"/>
  </r>
  <r>
    <s v="CarMo25775"/>
    <s v="CarolMoore25775"/>
    <s v="Carol"/>
    <s v="Moore"/>
    <x v="1"/>
    <d v="1970-07-26T00:00:00"/>
    <x v="7"/>
    <x v="1"/>
    <n v="60800"/>
    <n v="1500"/>
    <n v="13"/>
    <s v="Responsable d'entité"/>
    <n v="55000"/>
    <x v="9"/>
    <n v="0.10545454545454545"/>
  </r>
  <r>
    <s v="DerMo33176"/>
    <s v="DerrickMoore33176"/>
    <s v="Derrick"/>
    <s v="Moore"/>
    <x v="0"/>
    <d v="1990-10-30T00:00:00"/>
    <x v="6"/>
    <x v="3"/>
    <n v="35900"/>
    <n v="1000"/>
    <n v="0"/>
    <s v="Développeur"/>
    <s v="nouvel arrivant"/>
    <x v="18"/>
    <n v="0"/>
  </r>
  <r>
    <s v="DonMo25808"/>
    <s v="DonaldMoore25808"/>
    <s v="Donald"/>
    <s v="Moore"/>
    <x v="0"/>
    <d v="1970-08-28T00:00:00"/>
    <x v="3"/>
    <x v="2"/>
    <n v="94600"/>
    <n v="9000"/>
    <n v="4"/>
    <s v="Associé filière fonctionnelle"/>
    <n v="88400"/>
    <x v="1"/>
    <n v="7.0135746606334842E-2"/>
  </r>
  <r>
    <s v="EdwMo24046"/>
    <s v="EdwardMoore24046"/>
    <s v="Edward"/>
    <s v="Moore"/>
    <x v="0"/>
    <d v="1965-10-31T00:00:00"/>
    <x v="0"/>
    <x v="3"/>
    <n v="71900"/>
    <n v="5000"/>
    <n v="1"/>
    <s v="Directeur technique"/>
    <n v="66600"/>
    <x v="30"/>
    <n v="7.9579579579579576E-2"/>
  </r>
  <r>
    <s v="EugMo25595"/>
    <s v="EugeneMoore25595"/>
    <s v="Eugene"/>
    <s v="Moore"/>
    <x v="0"/>
    <d v="1970-01-27T00:00:00"/>
    <x v="5"/>
    <x v="2"/>
    <n v="82800"/>
    <n v="4000"/>
    <n v="19"/>
    <s v="Responsable de Grands comptes"/>
    <n v="78100"/>
    <x v="9"/>
    <n v="6.0179257362355951E-2"/>
  </r>
  <r>
    <s v="JamMo30880"/>
    <s v="JamesMoore30880"/>
    <s v="James"/>
    <s v="Moore"/>
    <x v="0"/>
    <d v="1984-07-17T00:00:00"/>
    <x v="7"/>
    <x v="2"/>
    <n v="55600"/>
    <n v="3000"/>
    <n v="9"/>
    <s v="Chef de projet"/>
    <n v="51000"/>
    <x v="0"/>
    <n v="9.0196078431372548E-2"/>
  </r>
  <r>
    <s v="JosMo32109"/>
    <s v="JoseMoore32109"/>
    <s v="Jose"/>
    <s v="Moore"/>
    <x v="0"/>
    <d v="1987-11-28T00:00:00"/>
    <x v="4"/>
    <x v="2"/>
    <n v="36100"/>
    <n v="1500"/>
    <n v="3"/>
    <s v="Analyste confirmé"/>
    <n v="35200"/>
    <x v="28"/>
    <n v="2.556818181818182E-2"/>
  </r>
  <r>
    <s v="JoyMo26896"/>
    <s v="JoyceMoore26896"/>
    <s v="Joyce"/>
    <s v="Moore"/>
    <x v="1"/>
    <d v="1973-08-20T00:00:00"/>
    <x v="1"/>
    <x v="2"/>
    <n v="68100"/>
    <n v="2500"/>
    <n v="20"/>
    <s v="Consultant fonctionnel sénior"/>
    <n v="63900"/>
    <x v="12"/>
    <n v="6.5727699530516437E-2"/>
  </r>
  <r>
    <s v="RicMo25097"/>
    <s v="RichardMoore25097"/>
    <s v="Richard"/>
    <s v="Moore"/>
    <x v="0"/>
    <d v="1968-09-16T00:00:00"/>
    <x v="3"/>
    <x v="2"/>
    <n v="113800"/>
    <n v="3500"/>
    <n v="15"/>
    <s v="Associé filière fonctionnelle"/>
    <n v="107400"/>
    <x v="2"/>
    <n v="5.9590316573556797E-2"/>
  </r>
  <r>
    <s v="RutMo34114"/>
    <s v="RuthMoore34114"/>
    <s v="Ruth"/>
    <s v="Moore"/>
    <x v="1"/>
    <d v="1993-05-25T00:00:00"/>
    <x v="11"/>
    <x v="0"/>
    <n v="36400"/>
    <n v="0"/>
    <n v="0"/>
    <s v="Apprenti business"/>
    <s v="nouvel arrivant"/>
    <x v="13"/>
    <n v="0"/>
  </r>
  <r>
    <s v="SteMo27125"/>
    <s v="StephenMoore27125"/>
    <s v="Stephen"/>
    <s v="Moore"/>
    <x v="0"/>
    <d v="1974-04-06T00:00:00"/>
    <x v="7"/>
    <x v="3"/>
    <n v="42000"/>
    <n v="4500"/>
    <n v="17"/>
    <s v="Expert technique"/>
    <n v="38900"/>
    <x v="12"/>
    <n v="7.9691516709511565E-2"/>
  </r>
  <r>
    <s v="SteMo21930"/>
    <s v="StevenMoore21930"/>
    <s v="Steven"/>
    <s v="Moore"/>
    <x v="0"/>
    <d v="1960-01-15T00:00:00"/>
    <x v="3"/>
    <x v="2"/>
    <n v="117100"/>
    <n v="3000"/>
    <n v="9"/>
    <s v="Associé filière fonctionnelle"/>
    <n v="112600"/>
    <x v="35"/>
    <n v="3.9964476021314387E-2"/>
  </r>
  <r>
    <s v="TomMo31534"/>
    <s v="TommyMoore31534"/>
    <s v="Tommy"/>
    <s v="Moore"/>
    <x v="0"/>
    <d v="1986-05-02T00:00:00"/>
    <x v="10"/>
    <x v="1"/>
    <n v="39000"/>
    <n v="1000"/>
    <n v="3"/>
    <s v="Agent de maîtrise"/>
    <n v="37200"/>
    <x v="5"/>
    <n v="4.8387096774193547E-2"/>
  </r>
  <r>
    <s v="ChaMo24099"/>
    <s v="CharlesMora24099"/>
    <s v="Charles"/>
    <s v="Mora"/>
    <x v="0"/>
    <d v="1965-12-23T00:00:00"/>
    <x v="7"/>
    <x v="2"/>
    <n v="64700"/>
    <n v="3000"/>
    <n v="21"/>
    <s v="Chef de projet"/>
    <n v="60500"/>
    <x v="30"/>
    <n v="6.9421487603305784E-2"/>
  </r>
  <r>
    <s v="ChuMo29408"/>
    <s v="ChuckMorales29408"/>
    <s v="Chuck"/>
    <s v="Morales"/>
    <x v="0"/>
    <d v="1980-07-06T00:00:00"/>
    <x v="7"/>
    <x v="3"/>
    <n v="57200"/>
    <n v="5500"/>
    <n v="12"/>
    <s v="Expert technique"/>
    <n v="53000"/>
    <x v="17"/>
    <n v="7.9245283018867921E-2"/>
  </r>
  <r>
    <s v="SalMo29155"/>
    <s v="SallieMorales29155"/>
    <s v="Sallie"/>
    <s v="Morales"/>
    <x v="1"/>
    <d v="1979-10-27T00:00:00"/>
    <x v="7"/>
    <x v="3"/>
    <n v="63700"/>
    <n v="5500"/>
    <n v="8"/>
    <s v="Expert technique"/>
    <n v="59000"/>
    <x v="17"/>
    <n v="7.9661016949152536E-2"/>
  </r>
  <r>
    <s v="JamMo27697"/>
    <s v="JamesMoran27697"/>
    <s v="James"/>
    <s v="Moran"/>
    <x v="0"/>
    <d v="1975-10-30T00:00:00"/>
    <x v="1"/>
    <x v="0"/>
    <n v="63600"/>
    <n v="500"/>
    <n v="15"/>
    <s v="Consultant business sénior"/>
    <n v="60600"/>
    <x v="10"/>
    <n v="4.9504950495049507E-2"/>
  </r>
  <r>
    <s v="DanMo26884"/>
    <s v="DanielMoreau26884"/>
    <s v="Daniel"/>
    <s v="Moreau"/>
    <x v="0"/>
    <d v="1973-08-08T00:00:00"/>
    <x v="1"/>
    <x v="0"/>
    <n v="72900"/>
    <n v="2000"/>
    <n v="14"/>
    <s v="Consultant business sénior"/>
    <n v="69400"/>
    <x v="12"/>
    <n v="5.0432276657060522E-2"/>
  </r>
  <r>
    <s v="CheMo33999"/>
    <s v="CherylMoreno33999"/>
    <s v="Cheryl"/>
    <s v="Moreno"/>
    <x v="1"/>
    <d v="1993-01-30T00:00:00"/>
    <x v="2"/>
    <x v="2"/>
    <n v="46700"/>
    <n v="0"/>
    <n v="1"/>
    <s v="Consultant fonctionnel junior"/>
    <n v="43500"/>
    <x v="13"/>
    <n v="7.3563218390804597E-2"/>
  </r>
  <r>
    <s v="MarMo25669"/>
    <s v="MartyMoreno25669"/>
    <s v="Marty"/>
    <s v="Moreno"/>
    <x v="0"/>
    <d v="1970-04-11T00:00:00"/>
    <x v="1"/>
    <x v="1"/>
    <n v="53100"/>
    <n v="2500"/>
    <n v="1"/>
    <s v="Directeur des agents de maîtrise"/>
    <n v="51000"/>
    <x v="9"/>
    <n v="4.1176470588235294E-2"/>
  </r>
  <r>
    <s v="SamMo34250"/>
    <s v="SamanthaMoreno34250"/>
    <s v="Samantha"/>
    <s v="Moreno"/>
    <x v="1"/>
    <d v="1993-10-08T00:00:00"/>
    <x v="2"/>
    <x v="1"/>
    <n v="35400"/>
    <n v="1500"/>
    <n v="0"/>
    <s v="Assistant agent de maîtrise"/>
    <s v="nouvel arrivant"/>
    <x v="20"/>
    <n v="0"/>
  </r>
  <r>
    <s v="DanMo33480"/>
    <s v="DanielMorgan33480"/>
    <s v="Daniel"/>
    <s v="Morgan"/>
    <x v="0"/>
    <d v="1991-08-30T00:00:00"/>
    <x v="11"/>
    <x v="3"/>
    <n v="30800"/>
    <n v="0"/>
    <n v="1"/>
    <s v="Développeur novice"/>
    <n v="28600"/>
    <x v="11"/>
    <n v="7.6923076923076927E-2"/>
  </r>
  <r>
    <s v="KenMo25345"/>
    <s v="KennethMorin25345"/>
    <s v="Kenneth"/>
    <s v="Morin"/>
    <x v="0"/>
    <d v="1969-05-22T00:00:00"/>
    <x v="1"/>
    <x v="0"/>
    <n v="80900"/>
    <n v="3000"/>
    <n v="8"/>
    <s v="Consultant business sénior"/>
    <n v="77000"/>
    <x v="2"/>
    <n v="5.0649350649350652E-2"/>
  </r>
  <r>
    <s v="IngMo25100"/>
    <s v="IngridMorley25100"/>
    <s v="Ingrid"/>
    <s v="Morley"/>
    <x v="1"/>
    <d v="1968-09-19T00:00:00"/>
    <x v="1"/>
    <x v="0"/>
    <n v="77700"/>
    <n v="1500"/>
    <n v="6"/>
    <s v="Consultant business sénior"/>
    <n v="76900"/>
    <x v="2"/>
    <n v="1.0403120936280884E-2"/>
  </r>
  <r>
    <s v="CecMo31806"/>
    <s v="CeciliaMorris31806"/>
    <s v="Cecilia"/>
    <s v="Morris"/>
    <x v="1"/>
    <d v="1987-01-29T00:00:00"/>
    <x v="6"/>
    <x v="3"/>
    <n v="34900"/>
    <n v="500"/>
    <n v="5"/>
    <s v="Développeur"/>
    <n v="34000"/>
    <x v="21"/>
    <n v="2.6470588235294117E-2"/>
  </r>
  <r>
    <s v="ColMo25385"/>
    <s v="ColinMorris25385"/>
    <s v="Colin"/>
    <s v="Morris"/>
    <x v="0"/>
    <d v="1969-07-01T00:00:00"/>
    <x v="0"/>
    <x v="0"/>
    <n v="79200"/>
    <n v="5500"/>
    <n v="22"/>
    <s v="Directeur business"/>
    <n v="72000"/>
    <x v="2"/>
    <n v="0.1"/>
  </r>
  <r>
    <s v="LorMo32089"/>
    <s v="LoriMorris32089"/>
    <s v="Lori"/>
    <s v="Morris"/>
    <x v="1"/>
    <d v="1987-11-08T00:00:00"/>
    <x v="2"/>
    <x v="3"/>
    <n v="45700"/>
    <n v="1000"/>
    <n v="5"/>
    <s v="Consultant technique junior"/>
    <n v="40400"/>
    <x v="28"/>
    <n v="0.13118811881188119"/>
  </r>
  <r>
    <s v="MilMo30082"/>
    <s v="MildredMorris30082"/>
    <s v="Mildred"/>
    <s v="Morris"/>
    <x v="1"/>
    <d v="1982-05-11T00:00:00"/>
    <x v="1"/>
    <x v="3"/>
    <n v="50600"/>
    <n v="2000"/>
    <n v="11"/>
    <s v="Consultant technique sénior"/>
    <n v="45300"/>
    <x v="25"/>
    <n v="0.11699779249448124"/>
  </r>
  <r>
    <s v="ScoMo26993"/>
    <s v="ScottMorris26993"/>
    <s v="Scott"/>
    <s v="Morris"/>
    <x v="0"/>
    <d v="1973-11-25T00:00:00"/>
    <x v="0"/>
    <x v="0"/>
    <n v="92400"/>
    <n v="7500"/>
    <n v="7"/>
    <s v="Directeur business"/>
    <n v="81100"/>
    <x v="12"/>
    <n v="0.13933415536374846"/>
  </r>
  <r>
    <s v="RobMo23447"/>
    <s v="RobertMorrison23447"/>
    <s v="Robert"/>
    <s v="Morrison"/>
    <x v="0"/>
    <d v="1964-03-11T00:00:00"/>
    <x v="3"/>
    <x v="3"/>
    <n v="89300"/>
    <n v="2000"/>
    <n v="3"/>
    <s v="Associé filière technique"/>
    <n v="85000"/>
    <x v="7"/>
    <n v="5.0588235294117649E-2"/>
  </r>
  <r>
    <s v="BeaMo33137"/>
    <s v="BeatriceMorrow33137"/>
    <s v="Beatrice"/>
    <s v="Morrow"/>
    <x v="1"/>
    <d v="1990-09-21T00:00:00"/>
    <x v="6"/>
    <x v="1"/>
    <n v="31700"/>
    <n v="0"/>
    <n v="1"/>
    <s v="Agent opérationnel"/>
    <n v="28200"/>
    <x v="18"/>
    <n v="0.12411347517730496"/>
  </r>
  <r>
    <s v="DavMo27276"/>
    <s v="DavidMorton27276"/>
    <s v="David"/>
    <s v="Morton"/>
    <x v="0"/>
    <d v="1974-09-04T00:00:00"/>
    <x v="0"/>
    <x v="3"/>
    <n v="49200"/>
    <n v="4500"/>
    <n v="19"/>
    <s v="Directeur technique"/>
    <n v="45500"/>
    <x v="4"/>
    <n v="8.1318681318681321E-2"/>
  </r>
  <r>
    <s v="TanMo24977"/>
    <s v="TanyaMorton24977"/>
    <s v="Tanya"/>
    <s v="Morton"/>
    <x v="1"/>
    <d v="1968-05-19T00:00:00"/>
    <x v="5"/>
    <x v="2"/>
    <n v="79600"/>
    <n v="7000"/>
    <n v="2"/>
    <s v="Responsable de Grands comptes"/>
    <n v="77600"/>
    <x v="19"/>
    <n v="2.5773195876288658E-2"/>
  </r>
  <r>
    <s v="DanMo24790"/>
    <s v="DannyMoser24790"/>
    <s v="Danny"/>
    <s v="Moser"/>
    <x v="0"/>
    <d v="1967-11-14T00:00:00"/>
    <x v="0"/>
    <x v="2"/>
    <n v="81100"/>
    <n v="6500"/>
    <n v="15"/>
    <s v="Directeur de projet"/>
    <n v="78700"/>
    <x v="19"/>
    <n v="3.0495552731893267E-2"/>
  </r>
  <r>
    <s v="JanMo23947"/>
    <s v="JaniceMoser23947"/>
    <s v="Janice"/>
    <s v="Moser"/>
    <x v="1"/>
    <d v="1965-07-24T00:00:00"/>
    <x v="1"/>
    <x v="3"/>
    <n v="41700"/>
    <n v="1000"/>
    <n v="14"/>
    <s v="Consultant technique sénior"/>
    <n v="38100"/>
    <x v="32"/>
    <n v="9.4488188976377951E-2"/>
  </r>
  <r>
    <s v="HowMo27513"/>
    <s v="HowardMoses27513"/>
    <s v="Howard"/>
    <s v="Moses"/>
    <x v="0"/>
    <d v="1975-04-29T00:00:00"/>
    <x v="7"/>
    <x v="2"/>
    <n v="71800"/>
    <n v="500"/>
    <n v="3"/>
    <s v="Chef de projet"/>
    <n v="68400"/>
    <x v="4"/>
    <n v="4.9707602339181284E-2"/>
  </r>
  <r>
    <s v="GeoMo28233"/>
    <s v="GeorgeMoss28233"/>
    <s v="George"/>
    <s v="Moss"/>
    <x v="0"/>
    <d v="1977-04-18T00:00:00"/>
    <x v="0"/>
    <x v="2"/>
    <n v="64400"/>
    <n v="5000"/>
    <n v="1"/>
    <s v="Directeur de projet"/>
    <n v="57900"/>
    <x v="22"/>
    <n v="0.11226252158894647"/>
  </r>
  <r>
    <s v="MarMo27305"/>
    <s v="MarianMoss27305"/>
    <s v="Marian"/>
    <s v="Moss"/>
    <x v="1"/>
    <d v="1974-10-03T00:00:00"/>
    <x v="7"/>
    <x v="0"/>
    <n v="87100"/>
    <n v="3000"/>
    <n v="9"/>
    <s v="Responsable de consultant"/>
    <n v="83000"/>
    <x v="4"/>
    <n v="4.9397590361445781E-2"/>
  </r>
  <r>
    <s v="RayMo30179"/>
    <s v="RaymondMoss30179"/>
    <s v="Raymond"/>
    <s v="Moss"/>
    <x v="0"/>
    <d v="1982-08-16T00:00:00"/>
    <x v="1"/>
    <x v="2"/>
    <n v="62500"/>
    <n v="3000"/>
    <n v="4"/>
    <s v="Consultant fonctionnel sénior"/>
    <n v="60100"/>
    <x v="16"/>
    <n v="3.9933444259567387E-2"/>
  </r>
  <r>
    <s v="BarMo26826"/>
    <s v="BarbaraMoulton26826"/>
    <s v="Barbara"/>
    <s v="Moulton"/>
    <x v="1"/>
    <d v="1973-06-11T00:00:00"/>
    <x v="3"/>
    <x v="2"/>
    <n v="109500"/>
    <n v="7500"/>
    <n v="11"/>
    <s v="Associé filière fonctionnelle"/>
    <n v="104300"/>
    <x v="14"/>
    <n v="4.9856184084372007E-2"/>
  </r>
  <r>
    <s v="RobMo26170"/>
    <s v="RobinMouser26170"/>
    <s v="Robin"/>
    <s v="Mouser"/>
    <x v="1"/>
    <d v="1971-08-25T00:00:00"/>
    <x v="7"/>
    <x v="2"/>
    <n v="65400"/>
    <n v="2500"/>
    <n v="14"/>
    <s v="Chef de projet"/>
    <n v="61500"/>
    <x v="31"/>
    <n v="6.3414634146341464E-2"/>
  </r>
  <r>
    <s v="ShaMo32064"/>
    <s v="ShaniMowers32064"/>
    <s v="Shani"/>
    <s v="Mowers"/>
    <x v="1"/>
    <d v="1987-10-14T00:00:00"/>
    <x v="10"/>
    <x v="2"/>
    <n v="42800"/>
    <n v="0"/>
    <n v="5"/>
    <s v="Consultant fonctionnel"/>
    <n v="40100"/>
    <x v="28"/>
    <n v="6.7331670822942641E-2"/>
  </r>
  <r>
    <s v="JosMu27593"/>
    <s v="JosephMueller27593"/>
    <s v="Joseph"/>
    <s v="Mueller"/>
    <x v="0"/>
    <d v="1975-07-18T00:00:00"/>
    <x v="7"/>
    <x v="0"/>
    <n v="70000"/>
    <n v="4500"/>
    <n v="6"/>
    <s v="Responsable de consultant"/>
    <n v="65600"/>
    <x v="4"/>
    <n v="6.7073170731707321E-2"/>
  </r>
  <r>
    <s v="MarMu30666"/>
    <s v="MarcelinoMullis30666"/>
    <s v="Marcelino"/>
    <s v="Mullis"/>
    <x v="0"/>
    <d v="1983-12-16T00:00:00"/>
    <x v="1"/>
    <x v="0"/>
    <n v="58000"/>
    <n v="2500"/>
    <n v="3"/>
    <s v="Consultant business sénior"/>
    <n v="52800"/>
    <x v="0"/>
    <n v="9.8484848484848481E-2"/>
  </r>
  <r>
    <s v="RobMu27875"/>
    <s v="RobertMuniz27875"/>
    <s v="Robert"/>
    <s v="Muniz"/>
    <x v="0"/>
    <d v="1976-04-25T00:00:00"/>
    <x v="1"/>
    <x v="3"/>
    <n v="48900"/>
    <n v="1000"/>
    <n v="10"/>
    <s v="Consultant technique sénior"/>
    <n v="43600"/>
    <x v="10"/>
    <n v="0.12155963302752294"/>
  </r>
  <r>
    <s v="PatMu32242"/>
    <s v="PatrickMunoz32242"/>
    <s v="Patrick"/>
    <s v="Munoz"/>
    <x v="0"/>
    <d v="1988-04-09T00:00:00"/>
    <x v="2"/>
    <x v="2"/>
    <n v="48400"/>
    <n v="1000"/>
    <n v="1"/>
    <s v="Consultant fonctionnel junior"/>
    <n v="43600"/>
    <x v="28"/>
    <n v="0.11009174311926606"/>
  </r>
  <r>
    <s v="TodMu30325"/>
    <s v="ToddMunoz30325"/>
    <s v="Todd"/>
    <s v="Munoz"/>
    <x v="0"/>
    <d v="1983-01-09T00:00:00"/>
    <x v="0"/>
    <x v="0"/>
    <n v="99500"/>
    <n v="6500"/>
    <n v="9"/>
    <s v="Directeur business"/>
    <n v="93900"/>
    <x v="16"/>
    <n v="5.9637912673056445E-2"/>
  </r>
  <r>
    <s v="AraMu23108"/>
    <s v="AraceliMurphy23108"/>
    <s v="Araceli"/>
    <s v="Murphy"/>
    <x v="1"/>
    <d v="1963-04-07T00:00:00"/>
    <x v="7"/>
    <x v="3"/>
    <n v="43700"/>
    <n v="5000"/>
    <n v="2"/>
    <s v="Expert technique"/>
    <n v="38900"/>
    <x v="24"/>
    <n v="0.12339331619537275"/>
  </r>
  <r>
    <s v="GleMu33075"/>
    <s v="GlennMurphy33075"/>
    <s v="Glenn"/>
    <s v="Murphy"/>
    <x v="0"/>
    <d v="1990-07-21T00:00:00"/>
    <x v="2"/>
    <x v="0"/>
    <n v="52700"/>
    <n v="500"/>
    <n v="1"/>
    <s v="Consultant business"/>
    <n v="48300"/>
    <x v="33"/>
    <n v="9.1097308488612833E-2"/>
  </r>
  <r>
    <s v="HenMu26909"/>
    <s v="HenryMurphy26909"/>
    <s v="Henry"/>
    <s v="Murphy"/>
    <x v="0"/>
    <d v="1973-09-02T00:00:00"/>
    <x v="7"/>
    <x v="3"/>
    <n v="58100"/>
    <n v="500"/>
    <n v="1"/>
    <s v="Expert technique"/>
    <n v="53200"/>
    <x v="12"/>
    <n v="9.2105263157894732E-2"/>
  </r>
  <r>
    <s v="EdwMu32351"/>
    <s v="EdwardMurray32351"/>
    <s v="Edward"/>
    <s v="Murray"/>
    <x v="0"/>
    <d v="1988-07-27T00:00:00"/>
    <x v="4"/>
    <x v="1"/>
    <n v="27800"/>
    <n v="1500"/>
    <n v="0"/>
    <s v="Agent expérimenté"/>
    <s v="nouvel arrivant"/>
    <x v="28"/>
    <n v="0"/>
  </r>
  <r>
    <s v="HubMu26013"/>
    <s v="HubertMurray26013"/>
    <s v="Hubert"/>
    <s v="Murray"/>
    <x v="0"/>
    <d v="1971-03-21T00:00:00"/>
    <x v="0"/>
    <x v="3"/>
    <n v="59800"/>
    <n v="5000"/>
    <n v="4"/>
    <s v="Directeur technique"/>
    <n v="55400"/>
    <x v="1"/>
    <n v="7.9422382671480149E-2"/>
  </r>
  <r>
    <s v="MerMu26309"/>
    <s v="MerlinMurray26309"/>
    <s v="Merlin"/>
    <s v="Murray"/>
    <x v="0"/>
    <d v="1972-01-11T00:00:00"/>
    <x v="0"/>
    <x v="0"/>
    <n v="65100"/>
    <n v="1500"/>
    <n v="14"/>
    <s v="Directeur business"/>
    <n v="60300"/>
    <x v="31"/>
    <n v="7.9601990049751242E-2"/>
  </r>
  <r>
    <s v="TheMu28112"/>
    <s v="TheodoreMurry28112"/>
    <s v="Theodore"/>
    <s v="Murry"/>
    <x v="0"/>
    <d v="1976-12-18T00:00:00"/>
    <x v="5"/>
    <x v="3"/>
    <n v="80500"/>
    <n v="7500"/>
    <n v="15"/>
    <s v="Responsable technique Grands Comptes"/>
    <n v="76700"/>
    <x v="22"/>
    <n v="4.9543676662320728E-2"/>
  </r>
  <r>
    <s v="DavMy26187"/>
    <s v="DavidMyers26187"/>
    <s v="David"/>
    <s v="Myers"/>
    <x v="0"/>
    <d v="1971-09-11T00:00:00"/>
    <x v="5"/>
    <x v="0"/>
    <n v="112700"/>
    <n v="9500"/>
    <n v="8"/>
    <s v="Responsable secteur business"/>
    <n v="101500"/>
    <x v="31"/>
    <n v="0.1103448275862069"/>
  </r>
  <r>
    <s v="SopMy34151"/>
    <s v="SophieMyles34151"/>
    <s v="Sophie"/>
    <s v="Myles"/>
    <x v="1"/>
    <d v="1993-07-01T00:00:00"/>
    <x v="2"/>
    <x v="3"/>
    <n v="42000"/>
    <n v="2000"/>
    <n v="0"/>
    <s v="Consultant technique junior"/>
    <s v="nouvel arrivant"/>
    <x v="13"/>
    <n v="0"/>
  </r>
  <r>
    <s v="CliMy34169"/>
    <s v="CliftonMysliwiec34169"/>
    <s v="Clifton"/>
    <s v="Mysliwiec"/>
    <x v="0"/>
    <d v="1993-07-19T00:00:00"/>
    <x v="2"/>
    <x v="0"/>
    <n v="47100"/>
    <n v="1000"/>
    <n v="0"/>
    <s v="Consultant business"/>
    <s v="nouvel arrivant"/>
    <x v="13"/>
    <n v="0"/>
  </r>
  <r>
    <s v="RubNa26950"/>
    <s v="RubenNagel26950"/>
    <s v="Ruben"/>
    <s v="Nagel"/>
    <x v="0"/>
    <d v="1973-10-13T00:00:00"/>
    <x v="1"/>
    <x v="2"/>
    <n v="57000"/>
    <n v="3500"/>
    <n v="0"/>
    <s v="Consultant fonctionnel sénior"/>
    <s v="nouvel arrivant"/>
    <x v="12"/>
    <n v="0"/>
  </r>
  <r>
    <s v="MicNa32078"/>
    <s v="MichaelNajera32078"/>
    <s v="Michael"/>
    <s v="Najera"/>
    <x v="0"/>
    <d v="1987-10-28T00:00:00"/>
    <x v="2"/>
    <x v="0"/>
    <n v="54300"/>
    <n v="2000"/>
    <n v="2"/>
    <s v="Consultant business"/>
    <n v="51900"/>
    <x v="28"/>
    <n v="4.6242774566473986E-2"/>
  </r>
  <r>
    <s v="ChaNa29693"/>
    <s v="CharlesNance29693"/>
    <s v="Charles"/>
    <s v="Nance"/>
    <x v="0"/>
    <d v="1981-04-17T00:00:00"/>
    <x v="1"/>
    <x v="3"/>
    <n v="51100"/>
    <n v="1000"/>
    <n v="0"/>
    <s v="Consultant technique sénior"/>
    <s v="nouvel arrivant"/>
    <x v="6"/>
    <n v="0"/>
  </r>
  <r>
    <s v="GeoNa27571"/>
    <s v="GeorgeNash27571"/>
    <s v="George"/>
    <s v="Nash"/>
    <x v="0"/>
    <d v="1975-06-26T00:00:00"/>
    <x v="1"/>
    <x v="3"/>
    <n v="50800"/>
    <n v="1500"/>
    <n v="12"/>
    <s v="Consultant technique sénior"/>
    <n v="45800"/>
    <x v="4"/>
    <n v="0.1091703056768559"/>
  </r>
  <r>
    <s v="DonNa27954"/>
    <s v="DonaldNason27954"/>
    <s v="Donald"/>
    <s v="Nason"/>
    <x v="0"/>
    <d v="1976-07-13T00:00:00"/>
    <x v="0"/>
    <x v="1"/>
    <n v="69000"/>
    <n v="6000"/>
    <n v="5"/>
    <s v="Directeur d'agence"/>
    <n v="61100"/>
    <x v="10"/>
    <n v="0.12929623567921442"/>
  </r>
  <r>
    <s v="DavNa29335"/>
    <s v="DavidNation29335"/>
    <s v="David"/>
    <s v="Nation"/>
    <x v="0"/>
    <d v="1980-04-24T00:00:00"/>
    <x v="0"/>
    <x v="3"/>
    <n v="62300"/>
    <n v="9500"/>
    <n v="8"/>
    <s v="Directeur technique"/>
    <n v="57700"/>
    <x v="17"/>
    <n v="7.9722703639514725E-2"/>
  </r>
  <r>
    <s v="JacNa33066"/>
    <s v="JackieNavas33066"/>
    <s v="Jackie"/>
    <s v="Navas"/>
    <x v="1"/>
    <d v="1990-07-12T00:00:00"/>
    <x v="2"/>
    <x v="2"/>
    <n v="46200"/>
    <n v="1500"/>
    <n v="1"/>
    <s v="Consultant fonctionnel junior"/>
    <n v="44900"/>
    <x v="33"/>
    <n v="2.8953229398663696E-2"/>
  </r>
  <r>
    <s v="MicNa27962"/>
    <s v="MicheleNaylor27962"/>
    <s v="Michele"/>
    <s v="Naylor"/>
    <x v="1"/>
    <d v="1976-07-21T00:00:00"/>
    <x v="0"/>
    <x v="2"/>
    <n v="82000"/>
    <n v="7500"/>
    <n v="0"/>
    <s v="Directeur de projet"/>
    <s v="nouvel arrivant"/>
    <x v="10"/>
    <n v="0"/>
  </r>
  <r>
    <s v="LisNe30894"/>
    <s v="LisaNeal30894"/>
    <s v="Lisa"/>
    <s v="Neal"/>
    <x v="1"/>
    <d v="1984-07-31T00:00:00"/>
    <x v="0"/>
    <x v="1"/>
    <n v="83100"/>
    <n v="4500"/>
    <n v="5"/>
    <s v="Directeur d'agence"/>
    <n v="76200"/>
    <x v="27"/>
    <n v="9.055118110236221E-2"/>
  </r>
  <r>
    <s v="NaoNe28762"/>
    <s v="NaomiNeal28762"/>
    <s v="Naomi"/>
    <s v="Neal"/>
    <x v="1"/>
    <d v="1978-09-29T00:00:00"/>
    <x v="5"/>
    <x v="2"/>
    <n v="91100"/>
    <n v="8000"/>
    <n v="6"/>
    <s v="Responsable de Grands comptes"/>
    <n v="84400"/>
    <x v="3"/>
    <n v="7.9383886255924171E-2"/>
  </r>
  <r>
    <s v="RobNe28454"/>
    <s v="RobertNeal28454"/>
    <s v="Robert"/>
    <s v="Neal"/>
    <x v="0"/>
    <d v="1977-11-25T00:00:00"/>
    <x v="5"/>
    <x v="1"/>
    <n v="80000"/>
    <n v="10000"/>
    <n v="15"/>
    <s v="Responsable d'un secteur"/>
    <n v="72700"/>
    <x v="26"/>
    <n v="0.10041265474552957"/>
  </r>
  <r>
    <s v="SheNe25548"/>
    <s v="SheldonNeal25548"/>
    <s v="Sheldon"/>
    <s v="Neal"/>
    <x v="0"/>
    <d v="1969-12-11T00:00:00"/>
    <x v="5"/>
    <x v="0"/>
    <n v="90000"/>
    <n v="3000"/>
    <n v="17"/>
    <s v="Responsable secteur business"/>
    <n v="85700"/>
    <x v="9"/>
    <n v="5.0175029171528586E-2"/>
  </r>
  <r>
    <s v="JohNe34068"/>
    <s v="JohnNeale34068"/>
    <s v="John"/>
    <s v="Neale"/>
    <x v="0"/>
    <d v="1993-04-09T00:00:00"/>
    <x v="11"/>
    <x v="2"/>
    <n v="32100"/>
    <n v="0"/>
    <n v="1"/>
    <s v="Analyste débutant"/>
    <n v="31000"/>
    <x v="13"/>
    <n v="3.5483870967741936E-2"/>
  </r>
  <r>
    <s v="RicNe31267"/>
    <s v="RickNeely31267"/>
    <s v="Rick"/>
    <s v="Neely"/>
    <x v="0"/>
    <d v="1985-08-08T00:00:00"/>
    <x v="2"/>
    <x v="0"/>
    <n v="49400"/>
    <n v="2000"/>
    <n v="4"/>
    <s v="Consultant business"/>
    <n v="44600"/>
    <x v="5"/>
    <n v="0.10762331838565023"/>
  </r>
  <r>
    <s v="ChrNe26404"/>
    <s v="ChristopherNelson26404"/>
    <s v="Christopher"/>
    <s v="Nelson"/>
    <x v="0"/>
    <d v="1972-04-15T00:00:00"/>
    <x v="0"/>
    <x v="2"/>
    <n v="69800"/>
    <n v="2000"/>
    <n v="21"/>
    <s v="Directeur de projet"/>
    <n v="62300"/>
    <x v="31"/>
    <n v="0.12038523274478331"/>
  </r>
  <r>
    <s v="FloNe28502"/>
    <s v="FloydNelson28502"/>
    <s v="Floyd"/>
    <s v="Nelson"/>
    <x v="0"/>
    <d v="1978-01-12T00:00:00"/>
    <x v="7"/>
    <x v="1"/>
    <n v="58100"/>
    <n v="4500"/>
    <n v="13"/>
    <s v="Responsable d'entité"/>
    <n v="54300"/>
    <x v="26"/>
    <n v="6.9981583793738492E-2"/>
  </r>
  <r>
    <s v="JonNe22229"/>
    <s v="JonathanNelson22229"/>
    <s v="Jonathan"/>
    <s v="Nelson"/>
    <x v="0"/>
    <d v="1960-11-09T00:00:00"/>
    <x v="3"/>
    <x v="0"/>
    <n v="102200"/>
    <n v="1000"/>
    <n v="9"/>
    <s v="Associé filière business"/>
    <n v="97300"/>
    <x v="15"/>
    <n v="5.0359712230215826E-2"/>
  </r>
  <r>
    <s v="KriNe29133"/>
    <s v="KristinNelson29133"/>
    <s v="Kristin"/>
    <s v="Nelson"/>
    <x v="1"/>
    <d v="1979-10-05T00:00:00"/>
    <x v="7"/>
    <x v="0"/>
    <n v="81100"/>
    <n v="2000"/>
    <n v="8"/>
    <s v="Responsable de consultant"/>
    <n v="73700"/>
    <x v="17"/>
    <n v="0.10040705563093623"/>
  </r>
  <r>
    <s v="LesNe25302"/>
    <s v="LeslieNelson25302"/>
    <s v="Leslie"/>
    <s v="Nelson"/>
    <x v="0"/>
    <d v="1969-04-09T00:00:00"/>
    <x v="7"/>
    <x v="0"/>
    <n v="71600"/>
    <n v="2000"/>
    <n v="2"/>
    <s v="Responsable de consultant"/>
    <n v="66900"/>
    <x v="2"/>
    <n v="7.0254110612855011E-2"/>
  </r>
  <r>
    <s v="MalNe30835"/>
    <s v="MalissaNelson30835"/>
    <s v="Malissa"/>
    <s v="Nelson"/>
    <x v="1"/>
    <d v="1984-06-02T00:00:00"/>
    <x v="5"/>
    <x v="3"/>
    <n v="83700"/>
    <n v="3500"/>
    <n v="1"/>
    <s v="Responsable technique Grands Comptes"/>
    <n v="79000"/>
    <x v="0"/>
    <n v="5.9493670886075947E-2"/>
  </r>
  <r>
    <s v="MicNe30912"/>
    <s v="MichaelNelson30912"/>
    <s v="Michael"/>
    <s v="Nelson"/>
    <x v="0"/>
    <d v="1984-08-18T00:00:00"/>
    <x v="0"/>
    <x v="3"/>
    <n v="51800"/>
    <n v="8000"/>
    <n v="0"/>
    <s v="Directeur technique"/>
    <n v="51600"/>
    <x v="27"/>
    <n v="3.875968992248062E-3"/>
  </r>
  <r>
    <s v="MicNe24496"/>
    <s v="MichaelNelson24496"/>
    <s v="Michael"/>
    <s v="Nelson"/>
    <x v="0"/>
    <d v="1967-01-24T00:00:00"/>
    <x v="1"/>
    <x v="3"/>
    <n v="57800"/>
    <n v="2000"/>
    <n v="9"/>
    <s v="Consultant technique sénior"/>
    <s v="nouvel arrivant"/>
    <x v="34"/>
    <n v="0"/>
  </r>
  <r>
    <s v="RicNe29957"/>
    <s v="RickNewman29957"/>
    <s v="Rick"/>
    <s v="Newman"/>
    <x v="0"/>
    <d v="1982-01-06T00:00:00"/>
    <x v="0"/>
    <x v="2"/>
    <n v="56600"/>
    <n v="1500"/>
    <n v="7"/>
    <s v="Directeur de projet"/>
    <n v="51300"/>
    <x v="25"/>
    <n v="0.10331384015594541"/>
  </r>
  <r>
    <s v="WayNe25095"/>
    <s v="WayneNewman25095"/>
    <s v="Wayne"/>
    <s v="Newman"/>
    <x v="0"/>
    <d v="1968-09-14T00:00:00"/>
    <x v="1"/>
    <x v="3"/>
    <n v="43800"/>
    <n v="2500"/>
    <n v="19"/>
    <s v="Consultant technique sénior"/>
    <n v="42100"/>
    <x v="2"/>
    <n v="4.0380047505938245E-2"/>
  </r>
  <r>
    <s v="JosNe24688"/>
    <s v="JosieNewsome24688"/>
    <s v="Josie"/>
    <s v="Newsome"/>
    <x v="1"/>
    <d v="1967-08-04T00:00:00"/>
    <x v="7"/>
    <x v="2"/>
    <n v="66100"/>
    <n v="500"/>
    <n v="12"/>
    <s v="Chef de projet"/>
    <n v="64200"/>
    <x v="19"/>
    <n v="2.9595015576323987E-2"/>
  </r>
  <r>
    <s v="BreNe28538"/>
    <s v="BrentonNewton28538"/>
    <s v="Brenton"/>
    <s v="Newton"/>
    <x v="0"/>
    <d v="1978-02-17T00:00:00"/>
    <x v="5"/>
    <x v="3"/>
    <n v="80600"/>
    <n v="0"/>
    <n v="11"/>
    <s v="Responsable technique Grands Comptes"/>
    <n v="75300"/>
    <x v="26"/>
    <n v="7.0385126162018599E-2"/>
  </r>
  <r>
    <s v="MicNg33263"/>
    <s v="MichaelNguyen33263"/>
    <s v="Michael"/>
    <s v="Nguyen"/>
    <x v="0"/>
    <d v="1991-01-25T00:00:00"/>
    <x v="2"/>
    <x v="0"/>
    <n v="54000"/>
    <n v="2000"/>
    <n v="0"/>
    <s v="Consultant business"/>
    <s v="nouvel arrivant"/>
    <x v="18"/>
    <n v="0"/>
  </r>
  <r>
    <s v="RenNg28531"/>
    <s v="ReneNguyen28531"/>
    <s v="Rene"/>
    <s v="Nguyen"/>
    <x v="0"/>
    <d v="1978-02-10T00:00:00"/>
    <x v="0"/>
    <x v="1"/>
    <n v="71100"/>
    <n v="1500"/>
    <n v="10"/>
    <s v="Directeur d'agence"/>
    <n v="67600"/>
    <x v="26"/>
    <n v="5.1775147928994084E-2"/>
  </r>
  <r>
    <s v="DonNi27758"/>
    <s v="DonaldNichols27758"/>
    <s v="Donald"/>
    <s v="Nichols"/>
    <x v="0"/>
    <d v="1975-12-30T00:00:00"/>
    <x v="0"/>
    <x v="3"/>
    <n v="52100"/>
    <n v="500"/>
    <n v="4"/>
    <s v="Directeur technique"/>
    <n v="48400"/>
    <x v="10"/>
    <n v="7.6446280991735532E-2"/>
  </r>
  <r>
    <s v="JoaNi30714"/>
    <s v="JoannNichols30714"/>
    <s v="Joann"/>
    <s v="Nichols"/>
    <x v="1"/>
    <d v="1984-02-02T00:00:00"/>
    <x v="1"/>
    <x v="1"/>
    <n v="50900"/>
    <n v="2000"/>
    <n v="10"/>
    <s v="Directeur des agents de maîtrise"/>
    <n v="45900"/>
    <x v="0"/>
    <n v="0.10893246187363835"/>
  </r>
  <r>
    <s v="PhiNi23878"/>
    <s v="PhillipNichols23878"/>
    <s v="Phillip"/>
    <s v="Nichols"/>
    <x v="0"/>
    <d v="1965-05-16T00:00:00"/>
    <x v="5"/>
    <x v="3"/>
    <n v="83500"/>
    <n v="500"/>
    <n v="1"/>
    <s v="Responsable technique Grands Comptes"/>
    <n v="77300"/>
    <x v="32"/>
    <n v="8.0206985769728331E-2"/>
  </r>
  <r>
    <s v="AnnNi27803"/>
    <s v="AnnaNicholson27803"/>
    <s v="Anna"/>
    <s v="Nicholson"/>
    <x v="1"/>
    <d v="1976-02-13T00:00:00"/>
    <x v="1"/>
    <x v="2"/>
    <n v="48400"/>
    <n v="3000"/>
    <n v="12"/>
    <s v="Consultant fonctionnel sénior"/>
    <n v="45700"/>
    <x v="10"/>
    <n v="5.9080962800875277E-2"/>
  </r>
  <r>
    <s v="ErwNi30854"/>
    <s v="ErwinNicholson30854"/>
    <s v="Erwin"/>
    <s v="Nicholson"/>
    <x v="0"/>
    <d v="1984-06-21T00:00:00"/>
    <x v="0"/>
    <x v="3"/>
    <n v="63700"/>
    <n v="4500"/>
    <n v="1"/>
    <s v="Directeur technique"/>
    <n v="60700"/>
    <x v="0"/>
    <n v="4.9423393739703461E-2"/>
  </r>
  <r>
    <s v="JarNi28923"/>
    <s v="JarredNicola28923"/>
    <s v="Jarred"/>
    <s v="Nicola"/>
    <x v="0"/>
    <d v="1979-03-09T00:00:00"/>
    <x v="5"/>
    <x v="0"/>
    <n v="110500"/>
    <n v="9500"/>
    <n v="8"/>
    <s v="Responsable secteur business"/>
    <n v="103300"/>
    <x v="3"/>
    <n v="6.9699903194578902E-2"/>
  </r>
  <r>
    <s v="KriNi27976"/>
    <s v="KristenNicoletti27976"/>
    <s v="Kristen"/>
    <s v="Nicoletti"/>
    <x v="1"/>
    <d v="1976-08-04T00:00:00"/>
    <x v="7"/>
    <x v="0"/>
    <n v="61100"/>
    <n v="1500"/>
    <n v="6"/>
    <s v="Responsable de consultant"/>
    <n v="56800"/>
    <x v="22"/>
    <n v="7.5704225352112672E-2"/>
  </r>
  <r>
    <s v="MauNi29388"/>
    <s v="MauriceNielsen29388"/>
    <s v="Maurice"/>
    <s v="Nielsen"/>
    <x v="0"/>
    <d v="1980-06-16T00:00:00"/>
    <x v="1"/>
    <x v="1"/>
    <n v="45900"/>
    <n v="1500"/>
    <n v="13"/>
    <s v="Directeur des agents de maîtrise"/>
    <n v="42200"/>
    <x v="17"/>
    <n v="8.7677725118483416E-2"/>
  </r>
  <r>
    <s v="SusNi34066"/>
    <s v="SusanNilson34066"/>
    <s v="Susan"/>
    <s v="Nilson"/>
    <x v="1"/>
    <d v="1993-04-07T00:00:00"/>
    <x v="11"/>
    <x v="3"/>
    <n v="30000"/>
    <n v="0"/>
    <n v="0"/>
    <s v="Développeur novice"/>
    <s v="nouvel arrivant"/>
    <x v="13"/>
    <n v="0"/>
  </r>
  <r>
    <s v="SalNi32796"/>
    <s v="SallyNixon32796"/>
    <s v="Sally"/>
    <s v="Nixon"/>
    <x v="1"/>
    <d v="1989-10-15T00:00:00"/>
    <x v="10"/>
    <x v="3"/>
    <n v="41900"/>
    <n v="0"/>
    <n v="3"/>
    <s v="Consultant technique"/>
    <n v="39900"/>
    <x v="33"/>
    <n v="5.0125313283208017E-2"/>
  </r>
  <r>
    <s v="RenNo26119"/>
    <s v="ReneNobles26119"/>
    <s v="Rene"/>
    <s v="Nobles"/>
    <x v="0"/>
    <d v="1971-07-05T00:00:00"/>
    <x v="7"/>
    <x v="2"/>
    <n v="69200"/>
    <n v="0"/>
    <n v="11"/>
    <s v="Chef de projet"/>
    <n v="65900"/>
    <x v="1"/>
    <n v="5.007587253414264E-2"/>
  </r>
  <r>
    <s v="AmeNo28584"/>
    <s v="AmericaNordstrom28584"/>
    <s v="America"/>
    <s v="Nordstrom"/>
    <x v="1"/>
    <d v="1978-04-04T00:00:00"/>
    <x v="0"/>
    <x v="2"/>
    <n v="62600"/>
    <n v="4000"/>
    <n v="3"/>
    <s v="Directeur de projet"/>
    <n v="60400"/>
    <x v="26"/>
    <n v="3.6423841059602648E-2"/>
  </r>
  <r>
    <s v="DanNo29053"/>
    <s v="DanielleNorris29053"/>
    <s v="Danielle"/>
    <s v="Norris"/>
    <x v="1"/>
    <d v="1979-07-17T00:00:00"/>
    <x v="0"/>
    <x v="0"/>
    <n v="82700"/>
    <n v="6000"/>
    <n v="12"/>
    <s v="Directeur business"/>
    <n v="79000"/>
    <x v="3"/>
    <n v="4.6835443037974683E-2"/>
  </r>
  <r>
    <s v="KeiNo26135"/>
    <s v="KeithNorth26135"/>
    <s v="Keith"/>
    <s v="North"/>
    <x v="0"/>
    <d v="1971-07-21T00:00:00"/>
    <x v="5"/>
    <x v="0"/>
    <n v="76200"/>
    <n v="500"/>
    <n v="22"/>
    <s v="Responsable secteur business"/>
    <n v="70600"/>
    <x v="1"/>
    <n v="7.9320113314447591E-2"/>
  </r>
  <r>
    <s v="MarNo29970"/>
    <s v="MaryNottingham29970"/>
    <s v="Mary"/>
    <s v="Nottingham"/>
    <x v="1"/>
    <d v="1982-01-19T00:00:00"/>
    <x v="7"/>
    <x v="1"/>
    <n v="49600"/>
    <n v="500"/>
    <n v="12"/>
    <s v="Responsable d'entité"/>
    <n v="44700"/>
    <x v="25"/>
    <n v="0.10961968680089486"/>
  </r>
  <r>
    <s v="AntNo33932"/>
    <s v="AnthonyNovak33932"/>
    <s v="Anthony"/>
    <s v="Novak"/>
    <x v="0"/>
    <d v="1992-11-24T00:00:00"/>
    <x v="4"/>
    <x v="2"/>
    <n v="42400"/>
    <n v="1000"/>
    <n v="0"/>
    <s v="Analyste confirmé"/>
    <s v="nouvel arrivant"/>
    <x v="13"/>
    <n v="0"/>
  </r>
  <r>
    <s v="NiaNo22746"/>
    <s v="NiaNovak22746"/>
    <s v="Nia"/>
    <s v="Novak"/>
    <x v="1"/>
    <d v="1962-04-10T00:00:00"/>
    <x v="3"/>
    <x v="0"/>
    <n v="103500"/>
    <n v="1500"/>
    <n v="0"/>
    <s v="Associé filière business"/>
    <s v="nouvel arrivant"/>
    <x v="23"/>
    <n v="0"/>
  </r>
  <r>
    <s v="HowNo28460"/>
    <s v="HowardNowicki28460"/>
    <s v="Howard"/>
    <s v="Nowicki"/>
    <x v="0"/>
    <d v="1977-12-01T00:00:00"/>
    <x v="1"/>
    <x v="2"/>
    <n v="59100"/>
    <n v="2000"/>
    <n v="14"/>
    <s v="Consultant fonctionnel sénior"/>
    <n v="54700"/>
    <x v="26"/>
    <n v="8.0438756855575874E-2"/>
  </r>
  <r>
    <s v="ChaNu30151"/>
    <s v="ChadNuckolls30151"/>
    <s v="Chad"/>
    <s v="Nuckolls"/>
    <x v="0"/>
    <d v="1982-07-19T00:00:00"/>
    <x v="1"/>
    <x v="0"/>
    <n v="68100"/>
    <n v="3500"/>
    <n v="11"/>
    <s v="Consultant business sénior"/>
    <n v="61400"/>
    <x v="25"/>
    <n v="0.10912052117263844"/>
  </r>
  <r>
    <s v="JerNu30652"/>
    <s v="JeromeNunn30652"/>
    <s v="Jerome"/>
    <s v="Nunn"/>
    <x v="0"/>
    <d v="1983-12-02T00:00:00"/>
    <x v="7"/>
    <x v="2"/>
    <n v="54700"/>
    <n v="2000"/>
    <n v="6"/>
    <s v="Chef de projet"/>
    <n v="51400"/>
    <x v="0"/>
    <n v="6.4202334630350189E-2"/>
  </r>
  <r>
    <s v="HerOb32202"/>
    <s v="HerbertOberle32202"/>
    <s v="Herbert"/>
    <s v="Oberle"/>
    <x v="0"/>
    <d v="1988-02-29T00:00:00"/>
    <x v="4"/>
    <x v="2"/>
    <n v="42300"/>
    <n v="500"/>
    <n v="0"/>
    <s v="Analyste confirmé"/>
    <s v="nouvel arrivant"/>
    <x v="28"/>
    <n v="0"/>
  </r>
  <r>
    <s v="DavOb26314"/>
    <s v="DavidObrien26314"/>
    <s v="David"/>
    <s v="Obrien"/>
    <x v="0"/>
    <d v="1972-01-16T00:00:00"/>
    <x v="1"/>
    <x v="0"/>
    <n v="75400"/>
    <n v="0"/>
    <n v="9"/>
    <s v="Consultant business sénior"/>
    <n v="73200"/>
    <x v="31"/>
    <n v="3.0054644808743168E-2"/>
  </r>
  <r>
    <s v="GeoOb27320"/>
    <s v="GeorgeObrien27320"/>
    <s v="George"/>
    <s v="Obrien"/>
    <x v="0"/>
    <d v="1974-10-18T00:00:00"/>
    <x v="0"/>
    <x v="0"/>
    <n v="69600"/>
    <n v="7500"/>
    <n v="4"/>
    <s v="Directeur business"/>
    <n v="65700"/>
    <x v="4"/>
    <n v="5.9360730593607303E-2"/>
  </r>
  <r>
    <s v="JamOb23943"/>
    <s v="JamesObrien23943"/>
    <s v="James"/>
    <s v="Obrien"/>
    <x v="0"/>
    <d v="1965-07-20T00:00:00"/>
    <x v="0"/>
    <x v="3"/>
    <n v="64300"/>
    <n v="5000"/>
    <n v="10"/>
    <s v="Directeur technique"/>
    <n v="60800"/>
    <x v="32"/>
    <n v="5.7565789473684209E-2"/>
  </r>
  <r>
    <s v="TraOb30453"/>
    <s v="TracyObrien30453"/>
    <s v="Tracy"/>
    <s v="Obrien"/>
    <x v="1"/>
    <d v="1983-05-17T00:00:00"/>
    <x v="7"/>
    <x v="2"/>
    <n v="71200"/>
    <n v="1000"/>
    <n v="10"/>
    <s v="Chef de projet"/>
    <n v="62900"/>
    <x v="16"/>
    <n v="0.13195548489666137"/>
  </r>
  <r>
    <s v="JaiOc25439"/>
    <s v="JaimeOchoa25439"/>
    <s v="Jaime"/>
    <s v="Ochoa"/>
    <x v="0"/>
    <d v="1969-08-24T00:00:00"/>
    <x v="7"/>
    <x v="1"/>
    <n v="45800"/>
    <n v="5000"/>
    <n v="1"/>
    <s v="Responsable d'entité"/>
    <n v="42100"/>
    <x v="9"/>
    <n v="8.7885985748218529E-2"/>
  </r>
  <r>
    <s v="MigO'28216"/>
    <s v="MiguelO'Connor28216"/>
    <s v="Miguel"/>
    <s v="O'Connor"/>
    <x v="0"/>
    <d v="1977-04-01T00:00:00"/>
    <x v="5"/>
    <x v="0"/>
    <n v="94400"/>
    <n v="4500"/>
    <n v="6"/>
    <s v="Responsable secteur business"/>
    <n v="83000"/>
    <x v="22"/>
    <n v="0.13734939759036144"/>
  </r>
  <r>
    <s v="KevOd33272"/>
    <s v="KevinOdegaard33272"/>
    <s v="Kevin"/>
    <s v="Odegaard"/>
    <x v="0"/>
    <d v="1991-02-03T00:00:00"/>
    <x v="2"/>
    <x v="2"/>
    <n v="50000"/>
    <n v="2000"/>
    <n v="1"/>
    <s v="Consultant fonctionnel junior"/>
    <n v="45500"/>
    <x v="18"/>
    <n v="9.8901098901098897E-2"/>
  </r>
  <r>
    <s v="JohO'26298"/>
    <s v="JohnO'Donnell26298"/>
    <s v="John"/>
    <s v="O'Donnell"/>
    <x v="0"/>
    <d v="1971-12-31T00:00:00"/>
    <x v="5"/>
    <x v="0"/>
    <n v="85500"/>
    <n v="1500"/>
    <n v="12"/>
    <s v="Responsable secteur business"/>
    <n v="77700"/>
    <x v="31"/>
    <n v="0.10038610038610038"/>
  </r>
  <r>
    <s v="WilOd29420"/>
    <s v="WilliamOdum29420"/>
    <s v="William"/>
    <s v="Odum"/>
    <x v="0"/>
    <d v="1980-07-18T00:00:00"/>
    <x v="0"/>
    <x v="2"/>
    <n v="56700"/>
    <n v="1500"/>
    <n v="4"/>
    <s v="Directeur de projet"/>
    <n v="50200"/>
    <x v="17"/>
    <n v="0.12948207171314741"/>
  </r>
  <r>
    <s v="DwiOl30580"/>
    <s v="DwightOles30580"/>
    <s v="Dwight"/>
    <s v="Oles"/>
    <x v="0"/>
    <d v="1983-09-21T00:00:00"/>
    <x v="0"/>
    <x v="3"/>
    <n v="62600"/>
    <n v="7000"/>
    <n v="7"/>
    <s v="Directeur technique"/>
    <n v="58400"/>
    <x v="0"/>
    <n v="7.1917808219178078E-2"/>
  </r>
  <r>
    <s v="JohOl27076"/>
    <s v="JohnOliphant27076"/>
    <s v="John"/>
    <s v="Oliphant"/>
    <x v="0"/>
    <d v="1974-02-16T00:00:00"/>
    <x v="1"/>
    <x v="3"/>
    <n v="45300"/>
    <n v="1500"/>
    <n v="17"/>
    <s v="Consultant technique sénior"/>
    <n v="40800"/>
    <x v="12"/>
    <n v="0.11029411764705882"/>
  </r>
  <r>
    <s v="GarOl27393"/>
    <s v="GaryOlivar27393"/>
    <s v="Gary"/>
    <s v="Olivar"/>
    <x v="0"/>
    <d v="1974-12-30T00:00:00"/>
    <x v="0"/>
    <x v="0"/>
    <n v="69700"/>
    <n v="6000"/>
    <n v="19"/>
    <s v="Directeur business"/>
    <n v="62200"/>
    <x v="4"/>
    <n v="0.12057877813504823"/>
  </r>
  <r>
    <s v="NeaOl24033"/>
    <s v="NealOliver24033"/>
    <s v="Neal"/>
    <s v="Oliver"/>
    <x v="0"/>
    <d v="1965-10-18T00:00:00"/>
    <x v="5"/>
    <x v="3"/>
    <n v="79200"/>
    <n v="7500"/>
    <n v="7"/>
    <s v="Responsable technique Grands Comptes"/>
    <n v="70100"/>
    <x v="30"/>
    <n v="0.12981455064194009"/>
  </r>
  <r>
    <s v="MarOl23703"/>
    <s v="MaryOlson23703"/>
    <s v="Mary"/>
    <s v="Olson"/>
    <x v="1"/>
    <d v="1964-11-22T00:00:00"/>
    <x v="7"/>
    <x v="2"/>
    <n v="61300"/>
    <n v="5500"/>
    <n v="1"/>
    <s v="Chef de projet"/>
    <n v="56100"/>
    <x v="32"/>
    <n v="9.2691622103386814E-2"/>
  </r>
  <r>
    <s v="WalOm25185"/>
    <s v="WallaceOmar25185"/>
    <s v="Wallace"/>
    <s v="Omar"/>
    <x v="0"/>
    <d v="1968-12-13T00:00:00"/>
    <x v="0"/>
    <x v="0"/>
    <n v="85500"/>
    <n v="7000"/>
    <n v="5"/>
    <s v="Directeur business"/>
    <n v="81400"/>
    <x v="2"/>
    <n v="5.0368550368550369E-2"/>
  </r>
  <r>
    <s v="GreOr26538"/>
    <s v="GregoryOrmond26538"/>
    <s v="Gregory"/>
    <s v="Ormond"/>
    <x v="0"/>
    <d v="1972-08-27T00:00:00"/>
    <x v="5"/>
    <x v="3"/>
    <n v="78600"/>
    <n v="3500"/>
    <n v="18"/>
    <s v="Responsable technique Grands Comptes"/>
    <n v="74900"/>
    <x v="14"/>
    <n v="4.9399198931909215E-2"/>
  </r>
  <r>
    <s v="PetOr25026"/>
    <s v="PeterOropeza25026"/>
    <s v="Peter"/>
    <s v="Oropeza"/>
    <x v="0"/>
    <d v="1968-07-07T00:00:00"/>
    <x v="5"/>
    <x v="3"/>
    <n v="70400"/>
    <n v="5500"/>
    <n v="1"/>
    <s v="Responsable technique Grands Comptes"/>
    <n v="66300"/>
    <x v="19"/>
    <n v="6.1840120663650078E-2"/>
  </r>
  <r>
    <s v="RanOr23747"/>
    <s v="RandyOrr23747"/>
    <s v="Randy"/>
    <s v="Orr"/>
    <x v="0"/>
    <d v="1965-01-05T00:00:00"/>
    <x v="7"/>
    <x v="1"/>
    <n v="43800"/>
    <n v="2500"/>
    <n v="14"/>
    <s v="Responsable d'entité"/>
    <n v="41100"/>
    <x v="32"/>
    <n v="6.569343065693431E-2"/>
  </r>
  <r>
    <s v="ChrOr32886"/>
    <s v="ChristenOrtega32886"/>
    <s v="Christen"/>
    <s v="Ortega"/>
    <x v="1"/>
    <d v="1990-01-13T00:00:00"/>
    <x v="2"/>
    <x v="0"/>
    <n v="54700"/>
    <n v="1000"/>
    <n v="4"/>
    <s v="Consultant business"/>
    <n v="49700"/>
    <x v="33"/>
    <n v="0.1006036217303823"/>
  </r>
  <r>
    <s v="JacOr29758"/>
    <s v="JackieOrtega29758"/>
    <s v="Jackie"/>
    <s v="Ortega"/>
    <x v="1"/>
    <d v="1981-06-21T00:00:00"/>
    <x v="7"/>
    <x v="2"/>
    <n v="62500"/>
    <n v="6000"/>
    <n v="10"/>
    <s v="Chef de projet"/>
    <n v="57800"/>
    <x v="6"/>
    <n v="8.1314878892733561E-2"/>
  </r>
  <r>
    <s v="HenOr32081"/>
    <s v="HenryOrtego32081"/>
    <s v="Henry"/>
    <s v="Ortego"/>
    <x v="0"/>
    <d v="1987-10-31T00:00:00"/>
    <x v="10"/>
    <x v="2"/>
    <n v="56300"/>
    <n v="2500"/>
    <n v="3"/>
    <s v="Consultant fonctionnel"/>
    <n v="53700"/>
    <x v="28"/>
    <n v="4.8417132216014895E-2"/>
  </r>
  <r>
    <s v="MarOr34365"/>
    <s v="MariaOrtiz34365"/>
    <s v="Maria"/>
    <s v="Ortiz"/>
    <x v="1"/>
    <d v="1994-01-31T00:00:00"/>
    <x v="8"/>
    <x v="0"/>
    <n v="38900"/>
    <n v="500"/>
    <n v="0"/>
    <s v="Consultant business junior"/>
    <s v="nouvel arrivant"/>
    <x v="20"/>
    <n v="0"/>
  </r>
  <r>
    <s v="MarOr34256"/>
    <s v="MartaOrtiz34256"/>
    <s v="Marta"/>
    <s v="Ortiz"/>
    <x v="1"/>
    <d v="1993-10-14T00:00:00"/>
    <x v="4"/>
    <x v="3"/>
    <n v="35400"/>
    <n v="500"/>
    <n v="0"/>
    <s v="Développeur confirmé"/>
    <s v="nouvel arrivant"/>
    <x v="20"/>
    <n v="0"/>
  </r>
  <r>
    <s v="PauOr27234"/>
    <s v="PaulaOrtiz27234"/>
    <s v="Paula"/>
    <s v="Ortiz"/>
    <x v="1"/>
    <d v="1974-07-24T00:00:00"/>
    <x v="5"/>
    <x v="0"/>
    <n v="117500"/>
    <n v="9000"/>
    <n v="14"/>
    <s v="Responsable secteur business"/>
    <n v="110800"/>
    <x v="12"/>
    <n v="6.0469314079422382E-2"/>
  </r>
  <r>
    <s v="ChaOs23116"/>
    <s v="CharlesOsborn23116"/>
    <s v="Charles"/>
    <s v="Osborn"/>
    <x v="0"/>
    <d v="1963-04-15T00:00:00"/>
    <x v="0"/>
    <x v="3"/>
    <n v="46900"/>
    <n v="1500"/>
    <n v="1"/>
    <s v="Directeur technique"/>
    <n v="41100"/>
    <x v="24"/>
    <n v="0.14111922141119221"/>
  </r>
  <r>
    <s v="BevOs31038"/>
    <s v="BeverlyOsborne31038"/>
    <s v="Beverly"/>
    <s v="Osborne"/>
    <x v="1"/>
    <d v="1984-12-22T00:00:00"/>
    <x v="0"/>
    <x v="2"/>
    <n v="78000"/>
    <n v="3500"/>
    <n v="9"/>
    <s v="Directeur de projet"/>
    <n v="72900"/>
    <x v="27"/>
    <n v="6.9958847736625515E-2"/>
  </r>
  <r>
    <s v="NicOs26587"/>
    <s v="NicholasOsborne26587"/>
    <s v="Nicholas"/>
    <s v="Osborne"/>
    <x v="0"/>
    <d v="1972-10-15T00:00:00"/>
    <x v="0"/>
    <x v="2"/>
    <n v="70400"/>
    <n v="4500"/>
    <n v="21"/>
    <s v="Directeur de projet"/>
    <n v="65800"/>
    <x v="14"/>
    <n v="6.9908814589665649E-2"/>
  </r>
  <r>
    <s v="JohOs27433"/>
    <s v="JohnOsbourne27433"/>
    <s v="John"/>
    <s v="Osbourne"/>
    <x v="0"/>
    <d v="1975-02-08T00:00:00"/>
    <x v="0"/>
    <x v="0"/>
    <n v="88700"/>
    <n v="6000"/>
    <n v="14"/>
    <s v="Directeur business"/>
    <n v="84500"/>
    <x v="4"/>
    <n v="4.9704142011834318E-2"/>
  </r>
  <r>
    <s v="MarOs23391"/>
    <s v="MargaretOsman23391"/>
    <s v="Margaret"/>
    <s v="Osman"/>
    <x v="1"/>
    <d v="1964-01-15T00:00:00"/>
    <x v="3"/>
    <x v="1"/>
    <n v="126000"/>
    <n v="9500"/>
    <n v="10"/>
    <s v="Associé filière fonctions transverses"/>
    <n v="114500"/>
    <x v="7"/>
    <n v="0.10043668122270742"/>
  </r>
  <r>
    <s v="TimOt34349"/>
    <s v="TimOtoole34349"/>
    <s v="Tim"/>
    <s v="Otoole"/>
    <x v="0"/>
    <d v="1994-01-15T00:00:00"/>
    <x v="6"/>
    <x v="2"/>
    <n v="35200"/>
    <n v="500"/>
    <n v="1"/>
    <s v="Analyste "/>
    <n v="31700"/>
    <x v="20"/>
    <n v="0.11041009463722397"/>
  </r>
  <r>
    <s v="SylOt29876"/>
    <s v="SylviaOttman29876"/>
    <s v="Sylvia"/>
    <s v="Ottman"/>
    <x v="1"/>
    <d v="1981-10-17T00:00:00"/>
    <x v="7"/>
    <x v="0"/>
    <n v="70400"/>
    <n v="1500"/>
    <n v="8"/>
    <s v="Responsable de consultant"/>
    <n v="64000"/>
    <x v="25"/>
    <n v="0.1"/>
  </r>
  <r>
    <s v="NanOu28500"/>
    <s v="NannetteOuellette28500"/>
    <s v="Nannette"/>
    <s v="Ouellette"/>
    <x v="1"/>
    <d v="1978-01-10T00:00:00"/>
    <x v="7"/>
    <x v="3"/>
    <n v="65300"/>
    <n v="500"/>
    <n v="8"/>
    <s v="Expert technique"/>
    <n v="57300"/>
    <x v="26"/>
    <n v="0.13961605584642234"/>
  </r>
  <r>
    <s v="ChrOv31458"/>
    <s v="ChristopherOverbay31458"/>
    <s v="Christopher"/>
    <s v="Overbay"/>
    <x v="0"/>
    <d v="1986-02-15T00:00:00"/>
    <x v="2"/>
    <x v="1"/>
    <n v="39400"/>
    <n v="500"/>
    <n v="4"/>
    <s v="Assistant agent de maîtrise"/>
    <n v="37900"/>
    <x v="5"/>
    <n v="3.9577836411609502E-2"/>
  </r>
  <r>
    <s v="JohOv27400"/>
    <s v="JohnOverby27400"/>
    <s v="John"/>
    <s v="Overby"/>
    <x v="0"/>
    <d v="1975-01-06T00:00:00"/>
    <x v="0"/>
    <x v="3"/>
    <n v="56100"/>
    <n v="500"/>
    <n v="3"/>
    <s v="Directeur technique"/>
    <n v="51400"/>
    <x v="4"/>
    <n v="9.1439688715953302E-2"/>
  </r>
  <r>
    <s v="DicOv30117"/>
    <s v="DickOverman30117"/>
    <s v="Dick"/>
    <s v="Overman"/>
    <x v="0"/>
    <d v="1982-06-15T00:00:00"/>
    <x v="0"/>
    <x v="3"/>
    <n v="59000"/>
    <n v="3500"/>
    <n v="2"/>
    <s v="Directeur technique"/>
    <n v="57300"/>
    <x v="25"/>
    <n v="2.9668411867364748E-2"/>
  </r>
  <r>
    <s v="ScoOv25388"/>
    <s v="ScottOverton25388"/>
    <s v="Scott"/>
    <s v="Overton"/>
    <x v="0"/>
    <d v="1969-07-04T00:00:00"/>
    <x v="7"/>
    <x v="3"/>
    <n v="41300"/>
    <n v="4000"/>
    <n v="2"/>
    <s v="Expert technique"/>
    <n v="38200"/>
    <x v="2"/>
    <n v="8.1151832460732987E-2"/>
  </r>
  <r>
    <s v="PetOw25518"/>
    <s v="PeterOwen25518"/>
    <s v="Peter"/>
    <s v="Owen"/>
    <x v="0"/>
    <d v="1969-11-11T00:00:00"/>
    <x v="0"/>
    <x v="3"/>
    <n v="60900"/>
    <n v="4500"/>
    <n v="14"/>
    <s v="Directeur technique"/>
    <n v="57600"/>
    <x v="9"/>
    <n v="5.7291666666666664E-2"/>
  </r>
  <r>
    <s v="SteOw31608"/>
    <s v="StephenOwens31608"/>
    <s v="Stephen"/>
    <s v="Owens"/>
    <x v="0"/>
    <d v="1986-07-15T00:00:00"/>
    <x v="10"/>
    <x v="3"/>
    <n v="51100"/>
    <n v="500"/>
    <n v="5"/>
    <s v="Consultant technique"/>
    <n v="47000"/>
    <x v="5"/>
    <n v="8.723404255319149E-2"/>
  </r>
  <r>
    <s v="JenPa24737"/>
    <s v="JenniferPace24737"/>
    <s v="Jennifer"/>
    <s v="Pace"/>
    <x v="1"/>
    <d v="1967-09-22T00:00:00"/>
    <x v="3"/>
    <x v="0"/>
    <n v="113400"/>
    <n v="4500"/>
    <n v="18"/>
    <s v="Associé filière business"/>
    <n v="106000"/>
    <x v="19"/>
    <n v="6.981132075471698E-2"/>
  </r>
  <r>
    <s v="RayPa29916"/>
    <s v="RaymondPace29916"/>
    <s v="Raymond"/>
    <s v="Pace"/>
    <x v="0"/>
    <d v="1981-11-26T00:00:00"/>
    <x v="5"/>
    <x v="3"/>
    <n v="71700"/>
    <n v="5000"/>
    <n v="7"/>
    <s v="Responsable technique Grands Comptes"/>
    <n v="68900"/>
    <x v="25"/>
    <n v="4.0638606676342524E-2"/>
  </r>
  <r>
    <s v="KarPa32085"/>
    <s v="KarlPacheco32085"/>
    <s v="Karl"/>
    <s v="Pacheco"/>
    <x v="0"/>
    <d v="1987-11-04T00:00:00"/>
    <x v="2"/>
    <x v="2"/>
    <n v="50700"/>
    <n v="1500"/>
    <n v="2"/>
    <s v="Consultant fonctionnel junior"/>
    <n v="47800"/>
    <x v="28"/>
    <n v="6.0669456066945605E-2"/>
  </r>
  <r>
    <s v="PauPa24845"/>
    <s v="PaulPacheco24845"/>
    <s v="Paul"/>
    <s v="Pacheco"/>
    <x v="0"/>
    <d v="1968-01-08T00:00:00"/>
    <x v="7"/>
    <x v="3"/>
    <n v="59400"/>
    <n v="1500"/>
    <n v="2"/>
    <s v="Expert technique"/>
    <n v="53900"/>
    <x v="19"/>
    <n v="0.10204081632653061"/>
  </r>
  <r>
    <s v="DanPa23580"/>
    <s v="DanaPack23580"/>
    <s v="Dana"/>
    <s v="Pack"/>
    <x v="1"/>
    <d v="1964-07-22T00:00:00"/>
    <x v="0"/>
    <x v="0"/>
    <n v="61700"/>
    <n v="7500"/>
    <n v="26"/>
    <s v="Directeur business"/>
    <n v="58100"/>
    <x v="7"/>
    <n v="6.1962134251290879E-2"/>
  </r>
  <r>
    <s v="DanPa31351"/>
    <s v="DanPadgett31351"/>
    <s v="Dan"/>
    <s v="Padgett"/>
    <x v="0"/>
    <d v="1985-10-31T00:00:00"/>
    <x v="2"/>
    <x v="0"/>
    <n v="43800"/>
    <n v="1000"/>
    <n v="5"/>
    <s v="Consultant business"/>
    <n v="40900"/>
    <x v="5"/>
    <n v="7.090464547677261E-2"/>
  </r>
  <r>
    <s v="RicPa32228"/>
    <s v="RichardPadgett32228"/>
    <s v="Richard"/>
    <s v="Padgett"/>
    <x v="0"/>
    <d v="1988-03-26T00:00:00"/>
    <x v="2"/>
    <x v="1"/>
    <n v="30900"/>
    <n v="0"/>
    <n v="2"/>
    <s v="Assistant agent de maîtrise"/>
    <n v="28100"/>
    <x v="28"/>
    <n v="9.9644128113879002E-2"/>
  </r>
  <r>
    <s v="DonPa32881"/>
    <s v="DonaldPadilla32881"/>
    <s v="Donald"/>
    <s v="Padilla"/>
    <x v="0"/>
    <d v="1990-01-08T00:00:00"/>
    <x v="2"/>
    <x v="3"/>
    <n v="43500"/>
    <n v="1500"/>
    <n v="2"/>
    <s v="Consultant technique junior"/>
    <n v="41000"/>
    <x v="33"/>
    <n v="6.097560975609756E-2"/>
  </r>
  <r>
    <s v="RobPa31908"/>
    <s v="RobbinPagan31908"/>
    <s v="Robbin"/>
    <s v="Pagan"/>
    <x v="1"/>
    <d v="1987-05-11T00:00:00"/>
    <x v="4"/>
    <x v="1"/>
    <n v="35600"/>
    <n v="1000"/>
    <n v="1"/>
    <s v="Agent expérimenté"/>
    <n v="31100"/>
    <x v="21"/>
    <n v="0.14469453376205788"/>
  </r>
  <r>
    <s v="StaPa24758"/>
    <s v="StaceyPagan24758"/>
    <s v="Stacey"/>
    <s v="Pagan"/>
    <x v="1"/>
    <d v="1967-10-13T00:00:00"/>
    <x v="5"/>
    <x v="0"/>
    <n v="75100"/>
    <n v="4500"/>
    <n v="0"/>
    <s v="Responsable secteur business"/>
    <s v="nouvel arrivant"/>
    <x v="19"/>
    <n v="0"/>
  </r>
  <r>
    <s v="RogPa26378"/>
    <s v="RogerPage26378"/>
    <s v="Roger"/>
    <s v="Page"/>
    <x v="0"/>
    <d v="1972-03-20T00:00:00"/>
    <x v="1"/>
    <x v="3"/>
    <n v="48300"/>
    <n v="4000"/>
    <n v="21"/>
    <s v="Consultant technique sénior"/>
    <n v="44000"/>
    <x v="31"/>
    <n v="9.7727272727272732E-2"/>
  </r>
  <r>
    <s v="JenPa27024"/>
    <s v="JenniePalacios27024"/>
    <s v="Jennie"/>
    <s v="Palacios"/>
    <x v="1"/>
    <d v="1973-12-26T00:00:00"/>
    <x v="3"/>
    <x v="2"/>
    <n v="98900"/>
    <n v="2500"/>
    <n v="11"/>
    <s v="Associé filière fonctionnelle"/>
    <n v="91600"/>
    <x v="12"/>
    <n v="7.9694323144104809E-2"/>
  </r>
  <r>
    <s v="RobPa30421"/>
    <s v="RobertPalumbo30421"/>
    <s v="Robert"/>
    <s v="Palumbo"/>
    <x v="0"/>
    <d v="1983-04-15T00:00:00"/>
    <x v="1"/>
    <x v="3"/>
    <n v="53100"/>
    <n v="2500"/>
    <n v="10"/>
    <s v="Consultant technique sénior"/>
    <n v="48700"/>
    <x v="16"/>
    <n v="9.034907597535935E-2"/>
  </r>
  <r>
    <s v="WilPa28366"/>
    <s v="WilliamPapadopoulos28366"/>
    <s v="William"/>
    <s v="Papadopoulos"/>
    <x v="0"/>
    <d v="1977-08-29T00:00:00"/>
    <x v="7"/>
    <x v="0"/>
    <n v="80700"/>
    <n v="4000"/>
    <n v="15"/>
    <s v="Responsable de consultant"/>
    <n v="72100"/>
    <x v="26"/>
    <n v="0.11927877947295423"/>
  </r>
  <r>
    <s v="DanPa30269"/>
    <s v="DanielParish30269"/>
    <s v="Daniel"/>
    <s v="Parish"/>
    <x v="0"/>
    <d v="1982-11-14T00:00:00"/>
    <x v="0"/>
    <x v="1"/>
    <n v="67100"/>
    <n v="2000"/>
    <n v="9"/>
    <s v="Directeur d'agence"/>
    <n v="66400"/>
    <x v="16"/>
    <n v="1.0542168674698794E-2"/>
  </r>
  <r>
    <s v="DuaPa30672"/>
    <s v="DuaneParker30672"/>
    <s v="Duane"/>
    <s v="Parker"/>
    <x v="0"/>
    <d v="1983-12-22T00:00:00"/>
    <x v="1"/>
    <x v="3"/>
    <n v="46200"/>
    <n v="500"/>
    <n v="10"/>
    <s v="Consultant technique sénior"/>
    <n v="45000"/>
    <x v="0"/>
    <n v="2.6666666666666668E-2"/>
  </r>
  <r>
    <s v="HomPa30478"/>
    <s v="HomerParker30478"/>
    <s v="Homer"/>
    <s v="Parker"/>
    <x v="0"/>
    <d v="1983-06-11T00:00:00"/>
    <x v="1"/>
    <x v="3"/>
    <n v="48800"/>
    <n v="1500"/>
    <n v="10"/>
    <s v="Consultant technique sénior"/>
    <n v="47400"/>
    <x v="16"/>
    <n v="2.9535864978902954E-2"/>
  </r>
  <r>
    <s v="KurPa33137"/>
    <s v="KurtParker33137"/>
    <s v="Kurt"/>
    <s v="Parker"/>
    <x v="0"/>
    <d v="1990-09-21T00:00:00"/>
    <x v="8"/>
    <x v="0"/>
    <n v="39200"/>
    <n v="0"/>
    <n v="0"/>
    <s v="Consultant business junior"/>
    <s v="nouvel arrivant"/>
    <x v="18"/>
    <n v="0"/>
  </r>
  <r>
    <s v="SusPa28188"/>
    <s v="SusanParker28188"/>
    <s v="Susan"/>
    <s v="Parker"/>
    <x v="1"/>
    <d v="1977-03-04T00:00:00"/>
    <x v="0"/>
    <x v="0"/>
    <n v="98600"/>
    <n v="6000"/>
    <n v="15"/>
    <s v="Directeur business"/>
    <n v="92100"/>
    <x v="22"/>
    <n v="7.0575461454940286E-2"/>
  </r>
  <r>
    <s v="IrmPa33028"/>
    <s v="IrmaParkerson33028"/>
    <s v="Irma"/>
    <s v="Parkerson"/>
    <x v="1"/>
    <d v="1990-06-04T00:00:00"/>
    <x v="4"/>
    <x v="2"/>
    <n v="45000"/>
    <n v="1000"/>
    <n v="1"/>
    <s v="Analyste confirmé"/>
    <n v="40800"/>
    <x v="33"/>
    <n v="0.10294117647058823"/>
  </r>
  <r>
    <s v="ChrPa28861"/>
    <s v="ChristopherParkhurst28861"/>
    <s v="Christopher"/>
    <s v="Parkhurst"/>
    <x v="0"/>
    <d v="1979-01-06T00:00:00"/>
    <x v="0"/>
    <x v="3"/>
    <n v="56300"/>
    <n v="2000"/>
    <n v="12"/>
    <s v="Directeur technique"/>
    <n v="52100"/>
    <x v="3"/>
    <n v="8.0614203454894437E-2"/>
  </r>
  <r>
    <s v="AprPa29923"/>
    <s v="AprilParman29923"/>
    <s v="April"/>
    <s v="Parman"/>
    <x v="1"/>
    <d v="1981-12-03T00:00:00"/>
    <x v="1"/>
    <x v="3"/>
    <n v="52100"/>
    <n v="4000"/>
    <n v="12"/>
    <s v="Consultant technique sénior"/>
    <n v="49000"/>
    <x v="25"/>
    <n v="6.3265306122448975E-2"/>
  </r>
  <r>
    <s v="DonPa32995"/>
    <s v="DonaldParr32995"/>
    <s v="Donald"/>
    <s v="Parr"/>
    <x v="0"/>
    <d v="1990-05-02T00:00:00"/>
    <x v="6"/>
    <x v="3"/>
    <n v="32200"/>
    <n v="0"/>
    <n v="0"/>
    <s v="Développeur"/>
    <s v="nouvel arrivant"/>
    <x v="33"/>
    <n v="0"/>
  </r>
  <r>
    <s v="ThoPa31478"/>
    <s v="ThomasParra31478"/>
    <s v="Thomas"/>
    <s v="Parra"/>
    <x v="0"/>
    <d v="1986-03-07T00:00:00"/>
    <x v="2"/>
    <x v="2"/>
    <n v="52500"/>
    <n v="500"/>
    <n v="0"/>
    <s v="Consultant fonctionnel junior"/>
    <s v="nouvel arrivant"/>
    <x v="5"/>
    <n v="0"/>
  </r>
  <r>
    <s v="DanPa32333"/>
    <s v="DanielParrott32333"/>
    <s v="Daniel"/>
    <s v="Parrott"/>
    <x v="0"/>
    <d v="1988-07-09T00:00:00"/>
    <x v="4"/>
    <x v="2"/>
    <n v="50000"/>
    <n v="1500"/>
    <n v="1"/>
    <s v="Analyste confirmé"/>
    <n v="50000"/>
    <x v="28"/>
    <n v="0"/>
  </r>
  <r>
    <s v="DanPa28630"/>
    <s v="DanielParrott28630"/>
    <s v="Daniel"/>
    <s v="Parrott"/>
    <x v="0"/>
    <d v="1978-05-20T00:00:00"/>
    <x v="1"/>
    <x v="0"/>
    <n v="54000"/>
    <n v="0"/>
    <n v="13"/>
    <s v="Consultant business sénior"/>
    <s v="nouvel arrivant"/>
    <x v="26"/>
    <n v="0"/>
  </r>
  <r>
    <s v="MarPa28120"/>
    <s v="MarilynPartee28120"/>
    <s v="Marilyn"/>
    <s v="Partee"/>
    <x v="1"/>
    <d v="1976-12-26T00:00:00"/>
    <x v="0"/>
    <x v="2"/>
    <n v="66400"/>
    <n v="1500"/>
    <n v="14"/>
    <s v="Directeur de projet"/>
    <n v="63800"/>
    <x v="22"/>
    <n v="4.0752351097178681E-2"/>
  </r>
  <r>
    <s v="NeiPa29388"/>
    <s v="NeilPartin29388"/>
    <s v="Neil"/>
    <s v="Partin"/>
    <x v="0"/>
    <d v="1980-06-16T00:00:00"/>
    <x v="0"/>
    <x v="2"/>
    <n v="71900"/>
    <n v="6500"/>
    <n v="3"/>
    <s v="Directeur de projet"/>
    <n v="69800"/>
    <x v="17"/>
    <n v="3.0085959885386818E-2"/>
  </r>
  <r>
    <s v="GloPa30726"/>
    <s v="GloriaPascoe30726"/>
    <s v="Gloria"/>
    <s v="Pascoe"/>
    <x v="1"/>
    <d v="1984-02-14T00:00:00"/>
    <x v="0"/>
    <x v="3"/>
    <n v="54500"/>
    <n v="4500"/>
    <n v="0"/>
    <s v="Directeur technique"/>
    <s v="nouvel arrivant"/>
    <x v="0"/>
    <n v="0"/>
  </r>
  <r>
    <s v="MatPa25466"/>
    <s v="MatthewPatel25466"/>
    <s v="Matthew"/>
    <s v="Patel"/>
    <x v="0"/>
    <d v="1969-09-20T00:00:00"/>
    <x v="0"/>
    <x v="3"/>
    <n v="64000"/>
    <n v="1000"/>
    <n v="12"/>
    <s v="Directeur technique"/>
    <n v="61500"/>
    <x v="9"/>
    <n v="4.065040650406504E-2"/>
  </r>
  <r>
    <s v="BilPa24385"/>
    <s v="BillyPatterson24385"/>
    <s v="Billy"/>
    <s v="Patterson"/>
    <x v="0"/>
    <d v="1966-10-05T00:00:00"/>
    <x v="0"/>
    <x v="3"/>
    <n v="56500"/>
    <n v="6000"/>
    <n v="18"/>
    <s v="Directeur technique"/>
    <n v="50000"/>
    <x v="34"/>
    <n v="0.13"/>
  </r>
  <r>
    <s v="PauPa29257"/>
    <s v="PaulinePatterson29257"/>
    <s v="Pauline"/>
    <s v="Patterson"/>
    <x v="1"/>
    <d v="1980-02-06T00:00:00"/>
    <x v="0"/>
    <x v="3"/>
    <n v="68200"/>
    <n v="500"/>
    <n v="2"/>
    <s v="Directeur technique"/>
    <n v="63300"/>
    <x v="17"/>
    <n v="7.7409162717219593E-2"/>
  </r>
  <r>
    <s v="JimPa28207"/>
    <s v="JimPatton28207"/>
    <s v="Jim"/>
    <s v="Patton"/>
    <x v="0"/>
    <d v="1977-03-23T00:00:00"/>
    <x v="7"/>
    <x v="1"/>
    <n v="49000"/>
    <n v="1000"/>
    <n v="9"/>
    <s v="Responsable d'entité"/>
    <n v="44700"/>
    <x v="22"/>
    <n v="9.6196868008948541E-2"/>
  </r>
  <r>
    <s v="RicPa24028"/>
    <s v="RichardPatton24028"/>
    <s v="Richard"/>
    <s v="Patton"/>
    <x v="0"/>
    <d v="1965-10-13T00:00:00"/>
    <x v="0"/>
    <x v="3"/>
    <n v="71100"/>
    <n v="1500"/>
    <n v="17"/>
    <s v="Directeur technique"/>
    <n v="68400"/>
    <x v="30"/>
    <n v="3.9473684210526314E-2"/>
  </r>
  <r>
    <s v="SamPa29560"/>
    <s v="SamanthaPatton29560"/>
    <s v="Samantha"/>
    <s v="Patton"/>
    <x v="1"/>
    <d v="1980-12-05T00:00:00"/>
    <x v="0"/>
    <x v="2"/>
    <n v="83600"/>
    <n v="7000"/>
    <n v="10"/>
    <s v="Directeur de projet"/>
    <n v="79800"/>
    <x v="6"/>
    <n v="4.7619047619047616E-2"/>
  </r>
  <r>
    <s v="ShePa33967"/>
    <s v="ShellyPatton33967"/>
    <s v="Shelly"/>
    <s v="Patton"/>
    <x v="1"/>
    <d v="1992-12-29T00:00:00"/>
    <x v="8"/>
    <x v="0"/>
    <n v="36600"/>
    <n v="0"/>
    <n v="0"/>
    <s v="Consultant business junior"/>
    <s v="nouvel arrivant"/>
    <x v="13"/>
    <n v="0"/>
  </r>
  <r>
    <s v="EliPa32401"/>
    <s v="ElizabethPatty32401"/>
    <s v="Elizabeth"/>
    <s v="Patty"/>
    <x v="1"/>
    <d v="1988-09-15T00:00:00"/>
    <x v="4"/>
    <x v="0"/>
    <n v="42200"/>
    <n v="1000"/>
    <n v="0"/>
    <s v="Consultant business junior"/>
    <s v="nouvel arrivant"/>
    <x v="8"/>
    <n v="0"/>
  </r>
  <r>
    <s v="MelPa25025"/>
    <s v="MelvinPaulk25025"/>
    <s v="Melvin"/>
    <s v="Paulk"/>
    <x v="0"/>
    <d v="1968-07-06T00:00:00"/>
    <x v="7"/>
    <x v="1"/>
    <n v="45900"/>
    <n v="5000"/>
    <n v="25"/>
    <s v="Responsable d'entité"/>
    <n v="43300"/>
    <x v="19"/>
    <n v="6.0046189376443418E-2"/>
  </r>
  <r>
    <s v="JeaPa34063"/>
    <s v="JeannePaxton34063"/>
    <s v="Jeanne"/>
    <s v="Paxton"/>
    <x v="1"/>
    <d v="1993-04-04T00:00:00"/>
    <x v="8"/>
    <x v="3"/>
    <n v="29500"/>
    <n v="0"/>
    <n v="1"/>
    <s v="Développeur junior"/>
    <n v="28400"/>
    <x v="13"/>
    <n v="3.873239436619718E-2"/>
  </r>
  <r>
    <s v="DorPa31501"/>
    <s v="DorotheaPayan31501"/>
    <s v="Dorothea"/>
    <s v="Payan"/>
    <x v="1"/>
    <d v="1986-03-30T00:00:00"/>
    <x v="2"/>
    <x v="0"/>
    <n v="44500"/>
    <n v="500"/>
    <n v="5"/>
    <s v="Consultant business"/>
    <n v="43800"/>
    <x v="5"/>
    <n v="1.5981735159817351E-2"/>
  </r>
  <r>
    <s v="ChrPa33352"/>
    <s v="ChristopherPayne33352"/>
    <s v="Christopher"/>
    <s v="Payne"/>
    <x v="0"/>
    <d v="1991-04-24T00:00:00"/>
    <x v="11"/>
    <x v="0"/>
    <n v="35100"/>
    <n v="0"/>
    <n v="0"/>
    <s v="Apprenti business"/>
    <s v="nouvel arrivant"/>
    <x v="18"/>
    <n v="0"/>
  </r>
  <r>
    <s v="HipPa31012"/>
    <s v="HipolitoPayne31012"/>
    <s v="Hipolito"/>
    <s v="Payne"/>
    <x v="0"/>
    <d v="1984-11-26T00:00:00"/>
    <x v="1"/>
    <x v="1"/>
    <n v="41700"/>
    <n v="1500"/>
    <n v="4"/>
    <s v="Directeur des agents de maîtrise"/>
    <n v="38300"/>
    <x v="27"/>
    <n v="8.877284595300261E-2"/>
  </r>
  <r>
    <s v="MarPa31481"/>
    <s v="MarcoPayne31481"/>
    <s v="Marco"/>
    <s v="Payne"/>
    <x v="0"/>
    <d v="1986-03-10T00:00:00"/>
    <x v="6"/>
    <x v="2"/>
    <n v="44400"/>
    <n v="500"/>
    <n v="0"/>
    <s v="Analyste "/>
    <n v="44400"/>
    <x v="5"/>
    <n v="0"/>
  </r>
  <r>
    <s v="MarPa29316"/>
    <s v="MarcoPayne29316"/>
    <s v="Marco"/>
    <s v="Payne"/>
    <x v="0"/>
    <d v="1980-04-05T00:00:00"/>
    <x v="7"/>
    <x v="1"/>
    <n v="47000"/>
    <n v="3000"/>
    <n v="9"/>
    <s v="Responsable d'entité"/>
    <s v="nouvel arrivant"/>
    <x v="17"/>
    <n v="0"/>
  </r>
  <r>
    <s v="MilPa22479"/>
    <s v="MiltonPayne22479"/>
    <s v="Milton"/>
    <s v="Payne"/>
    <x v="0"/>
    <d v="1961-07-17T00:00:00"/>
    <x v="9"/>
    <x v="1"/>
    <n v="170600"/>
    <n v="10500"/>
    <n v="6"/>
    <s v="Chef filière fonctions transverses"/>
    <n v="162500"/>
    <x v="15"/>
    <n v="4.9846153846153846E-2"/>
  </r>
  <r>
    <s v="StePa31451"/>
    <s v="StewartPayne31451"/>
    <s v="Stewart"/>
    <s v="Payne"/>
    <x v="0"/>
    <d v="1986-02-08T00:00:00"/>
    <x v="10"/>
    <x v="0"/>
    <n v="61300"/>
    <n v="2000"/>
    <n v="1"/>
    <s v="Consultant business confirmé"/>
    <n v="56800"/>
    <x v="5"/>
    <n v="7.9225352112676062E-2"/>
  </r>
  <r>
    <s v="WilPa32517"/>
    <s v="WilliamPayne32517"/>
    <s v="William"/>
    <s v="Payne"/>
    <x v="0"/>
    <d v="1989-01-09T00:00:00"/>
    <x v="2"/>
    <x v="3"/>
    <n v="43900"/>
    <n v="1500"/>
    <n v="1"/>
    <s v="Consultant technique junior"/>
    <n v="42200"/>
    <x v="8"/>
    <n v="4.0284360189573459E-2"/>
  </r>
  <r>
    <s v="CliPe34219"/>
    <s v="CliffordPeace34219"/>
    <s v="Clifford"/>
    <s v="Peace"/>
    <x v="0"/>
    <d v="1993-09-07T00:00:00"/>
    <x v="8"/>
    <x v="0"/>
    <n v="36600"/>
    <n v="0"/>
    <n v="1"/>
    <s v="Consultant business junior"/>
    <n v="32600"/>
    <x v="20"/>
    <n v="0.12269938650306748"/>
  </r>
  <r>
    <s v="NadPe33525"/>
    <s v="NadinePeachey33525"/>
    <s v="Nadine"/>
    <s v="Peachey"/>
    <x v="1"/>
    <d v="1991-10-14T00:00:00"/>
    <x v="8"/>
    <x v="0"/>
    <n v="39900"/>
    <n v="0"/>
    <n v="0"/>
    <s v="Consultant business junior"/>
    <s v="nouvel arrivant"/>
    <x v="11"/>
    <n v="0"/>
  </r>
  <r>
    <s v="ChaPe26078"/>
    <s v="CharlesPearce26078"/>
    <s v="Charles"/>
    <s v="Pearce"/>
    <x v="0"/>
    <d v="1971-05-25T00:00:00"/>
    <x v="7"/>
    <x v="2"/>
    <n v="49000"/>
    <n v="5000"/>
    <n v="8"/>
    <s v="Chef de projet"/>
    <n v="45400"/>
    <x v="1"/>
    <n v="7.9295154185022032E-2"/>
  </r>
  <r>
    <s v="MicPe27884"/>
    <s v="MichaelPearman27884"/>
    <s v="Michael"/>
    <s v="Pearman"/>
    <x v="0"/>
    <d v="1976-05-04T00:00:00"/>
    <x v="7"/>
    <x v="0"/>
    <n v="83600"/>
    <n v="2000"/>
    <n v="6"/>
    <s v="Responsable de consultant"/>
    <n v="76000"/>
    <x v="10"/>
    <n v="0.1"/>
  </r>
  <r>
    <s v="JosPe29034"/>
    <s v="JosephPeaslee29034"/>
    <s v="Joseph"/>
    <s v="Peaslee"/>
    <x v="0"/>
    <d v="1979-06-28T00:00:00"/>
    <x v="0"/>
    <x v="2"/>
    <n v="64200"/>
    <n v="7000"/>
    <n v="8"/>
    <s v="Directeur de projet"/>
    <n v="60000"/>
    <x v="3"/>
    <n v="7.0000000000000007E-2"/>
  </r>
  <r>
    <s v="RutPe28851"/>
    <s v="RuthPeckham28851"/>
    <s v="Ruth"/>
    <s v="Peckham"/>
    <x v="1"/>
    <d v="1978-12-27T00:00:00"/>
    <x v="5"/>
    <x v="3"/>
    <n v="75900"/>
    <n v="5500"/>
    <n v="1"/>
    <s v="Responsable technique Grands Comptes"/>
    <n v="71800"/>
    <x v="3"/>
    <n v="5.7103064066852366E-2"/>
  </r>
  <r>
    <s v="JamPe29515"/>
    <s v="JamesPeek29515"/>
    <s v="James"/>
    <s v="Peek"/>
    <x v="0"/>
    <d v="1980-10-21T00:00:00"/>
    <x v="0"/>
    <x v="3"/>
    <n v="53200"/>
    <n v="6500"/>
    <n v="9"/>
    <s v="Directeur technique"/>
    <n v="51700"/>
    <x v="6"/>
    <n v="2.9013539651837523E-2"/>
  </r>
  <r>
    <s v="PhiPe28726"/>
    <s v="PhillipPeets28726"/>
    <s v="Phillip"/>
    <s v="Peets"/>
    <x v="0"/>
    <d v="1978-08-24T00:00:00"/>
    <x v="1"/>
    <x v="3"/>
    <n v="53500"/>
    <n v="1500"/>
    <n v="6"/>
    <s v="Consultant technique sénior"/>
    <n v="48800"/>
    <x v="3"/>
    <n v="9.6311475409836061E-2"/>
  </r>
  <r>
    <s v="RobPe26412"/>
    <s v="RobertPegram26412"/>
    <s v="Robert"/>
    <s v="Pegram"/>
    <x v="0"/>
    <d v="1972-04-23T00:00:00"/>
    <x v="0"/>
    <x v="2"/>
    <n v="55200"/>
    <n v="6000"/>
    <n v="2"/>
    <s v="Directeur de projet"/>
    <n v="54600"/>
    <x v="31"/>
    <n v="1.098901098901099E-2"/>
  </r>
  <r>
    <s v="WarPe26481"/>
    <s v="WarrenPeguero26481"/>
    <s v="Warren"/>
    <s v="Peguero"/>
    <x v="0"/>
    <d v="1972-07-01T00:00:00"/>
    <x v="5"/>
    <x v="1"/>
    <n v="78600"/>
    <n v="5000"/>
    <n v="9"/>
    <s v="Responsable d'un secteur"/>
    <n v="74200"/>
    <x v="31"/>
    <n v="5.9299191374663072E-2"/>
  </r>
  <r>
    <s v="EriPe29202"/>
    <s v="EricaPeltier29202"/>
    <s v="Erica"/>
    <s v="Peltier"/>
    <x v="1"/>
    <d v="1979-12-13T00:00:00"/>
    <x v="0"/>
    <x v="0"/>
    <n v="87900"/>
    <n v="500"/>
    <n v="2"/>
    <s v="Directeur business"/>
    <n v="78500"/>
    <x v="17"/>
    <n v="0.11974522292993631"/>
  </r>
  <r>
    <s v="MirPe30703"/>
    <s v="MiriamPender30703"/>
    <s v="Miriam"/>
    <s v="Pender"/>
    <x v="1"/>
    <d v="1984-01-22T00:00:00"/>
    <x v="1"/>
    <x v="0"/>
    <n v="54600"/>
    <n v="1500"/>
    <n v="10"/>
    <s v="Consultant business sénior"/>
    <n v="49600"/>
    <x v="0"/>
    <n v="0.10080645161290322"/>
  </r>
  <r>
    <s v="ChaPe32513"/>
    <s v="CharlesPeng32513"/>
    <s v="Charles"/>
    <s v="Peng"/>
    <x v="0"/>
    <d v="1989-01-05T00:00:00"/>
    <x v="4"/>
    <x v="0"/>
    <n v="39100"/>
    <n v="1000"/>
    <n v="2"/>
    <s v="Consultant business junior"/>
    <n v="37500"/>
    <x v="8"/>
    <n v="4.2666666666666665E-2"/>
  </r>
  <r>
    <s v="MelPe25111"/>
    <s v="MelvinPerales25111"/>
    <s v="Melvin"/>
    <s v="Perales"/>
    <x v="0"/>
    <d v="1968-09-30T00:00:00"/>
    <x v="5"/>
    <x v="2"/>
    <n v="86700"/>
    <n v="5000"/>
    <n v="12"/>
    <s v="Responsable de Grands comptes"/>
    <n v="83400"/>
    <x v="2"/>
    <n v="3.9568345323741004E-2"/>
  </r>
  <r>
    <s v="EliPe25200"/>
    <s v="ElinaPerez25200"/>
    <s v="Elina"/>
    <s v="Perez"/>
    <x v="1"/>
    <d v="1968-12-28T00:00:00"/>
    <x v="5"/>
    <x v="2"/>
    <n v="71100"/>
    <n v="8000"/>
    <n v="24"/>
    <s v="Responsable de Grands comptes"/>
    <n v="67700"/>
    <x v="2"/>
    <n v="5.0221565731166914E-2"/>
  </r>
  <r>
    <s v="JohPe27171"/>
    <s v="JohnPerez27171"/>
    <s v="John"/>
    <s v="Perez"/>
    <x v="0"/>
    <d v="1974-05-22T00:00:00"/>
    <x v="5"/>
    <x v="0"/>
    <n v="76400"/>
    <n v="3000"/>
    <n v="0"/>
    <s v="Responsable secteur business"/>
    <s v="nouvel arrivant"/>
    <x v="12"/>
    <n v="0"/>
  </r>
  <r>
    <s v="LinPe32138"/>
    <s v="LindaPerez32138"/>
    <s v="Linda"/>
    <s v="Perez"/>
    <x v="1"/>
    <d v="1987-12-27T00:00:00"/>
    <x v="4"/>
    <x v="0"/>
    <n v="47800"/>
    <n v="1500"/>
    <n v="0"/>
    <s v="Consultant business junior"/>
    <s v="nouvel arrivant"/>
    <x v="28"/>
    <n v="0"/>
  </r>
  <r>
    <s v="BobPe27437"/>
    <s v="BobbyPerkins27437"/>
    <s v="Bobby"/>
    <s v="Perkins"/>
    <x v="0"/>
    <d v="1975-02-12T00:00:00"/>
    <x v="0"/>
    <x v="0"/>
    <n v="105200"/>
    <n v="1500"/>
    <n v="19"/>
    <s v="Directeur business"/>
    <n v="98300"/>
    <x v="4"/>
    <n v="7.019328585961343E-2"/>
  </r>
  <r>
    <s v="DorPe30754"/>
    <s v="DorothyPerkins30754"/>
    <s v="Dorothy"/>
    <s v="Perkins"/>
    <x v="1"/>
    <d v="1984-03-13T00:00:00"/>
    <x v="1"/>
    <x v="0"/>
    <n v="55100"/>
    <n v="2500"/>
    <n v="0"/>
    <s v="Consultant business sénior"/>
    <s v="nouvel arrivant"/>
    <x v="0"/>
    <n v="0"/>
  </r>
  <r>
    <s v="TimPe29002"/>
    <s v="TimothyPerkins29002"/>
    <s v="Timothy"/>
    <s v="Perkins"/>
    <x v="0"/>
    <d v="1979-05-27T00:00:00"/>
    <x v="1"/>
    <x v="0"/>
    <n v="53400"/>
    <n v="1000"/>
    <n v="9"/>
    <s v="Consultant business sénior"/>
    <n v="52400"/>
    <x v="3"/>
    <n v="1.9083969465648856E-2"/>
  </r>
  <r>
    <s v="AmoPe21869"/>
    <s v="AmosPerrine21869"/>
    <s v="Amos"/>
    <s v="Perrine"/>
    <x v="0"/>
    <d v="1959-11-15T00:00:00"/>
    <x v="3"/>
    <x v="0"/>
    <n v="103900"/>
    <n v="8500"/>
    <n v="17"/>
    <s v="Associé filière business"/>
    <n v="100900"/>
    <x v="35"/>
    <n v="2.973240832507433E-2"/>
  </r>
  <r>
    <s v="AntPe29469"/>
    <s v="AnthonyPerrodin29469"/>
    <s v="Anthony"/>
    <s v="Perrodin"/>
    <x v="0"/>
    <d v="1980-09-05T00:00:00"/>
    <x v="1"/>
    <x v="0"/>
    <n v="70300"/>
    <n v="500"/>
    <n v="13"/>
    <s v="Consultant business sénior"/>
    <n v="67600"/>
    <x v="6"/>
    <n v="3.9940828402366867E-2"/>
  </r>
  <r>
    <s v="DavPe25238"/>
    <s v="DavidPerry25238"/>
    <s v="David"/>
    <s v="Perry"/>
    <x v="0"/>
    <d v="1969-02-04T00:00:00"/>
    <x v="7"/>
    <x v="0"/>
    <n v="57100"/>
    <n v="2500"/>
    <n v="14"/>
    <s v="Responsable de consultant"/>
    <n v="53800"/>
    <x v="2"/>
    <n v="6.1338289962825282E-2"/>
  </r>
  <r>
    <s v="GerPe31235"/>
    <s v="GerardPerry31235"/>
    <s v="Gerard"/>
    <s v="Perry"/>
    <x v="0"/>
    <d v="1985-07-07T00:00:00"/>
    <x v="6"/>
    <x v="2"/>
    <n v="42500"/>
    <n v="1000"/>
    <n v="3"/>
    <s v="Analyste "/>
    <n v="40100"/>
    <x v="27"/>
    <n v="5.9850374064837904E-2"/>
  </r>
  <r>
    <s v="HalPe23107"/>
    <s v="HalliePerry23107"/>
    <s v="Hallie"/>
    <s v="Perry"/>
    <x v="1"/>
    <d v="1963-04-06T00:00:00"/>
    <x v="3"/>
    <x v="3"/>
    <n v="94700"/>
    <n v="2000"/>
    <n v="6"/>
    <s v="Associé filière technique"/>
    <n v="85300"/>
    <x v="24"/>
    <n v="0.11019929660023446"/>
  </r>
  <r>
    <s v="JesPe27165"/>
    <s v="JessiePerry27165"/>
    <s v="Jessie"/>
    <s v="Perry"/>
    <x v="1"/>
    <d v="1974-05-16T00:00:00"/>
    <x v="5"/>
    <x v="3"/>
    <n v="79300"/>
    <n v="9500"/>
    <n v="9"/>
    <s v="Responsable technique Grands Comptes"/>
    <n v="78500"/>
    <x v="12"/>
    <n v="1.019108280254777E-2"/>
  </r>
  <r>
    <s v="JohPe25684"/>
    <s v="JohnPerry25684"/>
    <s v="John"/>
    <s v="Perry"/>
    <x v="0"/>
    <d v="1970-04-26T00:00:00"/>
    <x v="3"/>
    <x v="1"/>
    <n v="147900"/>
    <n v="2500"/>
    <n v="9"/>
    <s v="Associé filière fonctions transverses"/>
    <n v="139500"/>
    <x v="9"/>
    <n v="6.0215053763440864E-2"/>
  </r>
  <r>
    <s v="KatPe23931"/>
    <s v="KathePerry23931"/>
    <s v="Kathe"/>
    <s v="Perry"/>
    <x v="1"/>
    <d v="1965-07-08T00:00:00"/>
    <x v="7"/>
    <x v="2"/>
    <n v="63800"/>
    <n v="3000"/>
    <n v="24"/>
    <s v="Chef de projet"/>
    <n v="58500"/>
    <x v="32"/>
    <n v="9.0598290598290596E-2"/>
  </r>
  <r>
    <s v="RobPe33046"/>
    <s v="RobertPerry33046"/>
    <s v="Robert"/>
    <s v="Perry"/>
    <x v="0"/>
    <d v="1990-06-22T00:00:00"/>
    <x v="8"/>
    <x v="2"/>
    <n v="38000"/>
    <n v="0"/>
    <n v="1"/>
    <s v="Analyste junior"/>
    <n v="35700"/>
    <x v="33"/>
    <n v="6.4425770308123242E-2"/>
  </r>
  <r>
    <s v="RobPe27655"/>
    <s v="RobertPerry27655"/>
    <s v="Robert"/>
    <s v="Perry"/>
    <x v="0"/>
    <d v="1975-09-18T00:00:00"/>
    <x v="0"/>
    <x v="3"/>
    <n v="51000"/>
    <n v="3000"/>
    <n v="8"/>
    <s v="Directeur technique"/>
    <s v="nouvel arrivant"/>
    <x v="10"/>
    <n v="0"/>
  </r>
  <r>
    <s v="RutPe32328"/>
    <s v="RuthPerry32328"/>
    <s v="Ruth"/>
    <s v="Perry"/>
    <x v="1"/>
    <d v="1988-07-04T00:00:00"/>
    <x v="2"/>
    <x v="3"/>
    <n v="34900"/>
    <n v="0"/>
    <n v="0"/>
    <s v="Consultant technique junior"/>
    <s v="nouvel arrivant"/>
    <x v="28"/>
    <n v="0"/>
  </r>
  <r>
    <s v="TamPe34094"/>
    <s v="TammiPerry34094"/>
    <s v="Tammi"/>
    <s v="Perry"/>
    <x v="1"/>
    <d v="1993-05-05T00:00:00"/>
    <x v="6"/>
    <x v="2"/>
    <n v="39400"/>
    <n v="0"/>
    <n v="1"/>
    <s v="Analyste "/>
    <n v="37100"/>
    <x v="13"/>
    <n v="6.1994609164420483E-2"/>
  </r>
  <r>
    <s v="JudPe27826"/>
    <s v="JudiePerson27826"/>
    <s v="Judie"/>
    <s v="Person"/>
    <x v="1"/>
    <d v="1976-03-07T00:00:00"/>
    <x v="1"/>
    <x v="1"/>
    <n v="41300"/>
    <n v="3500"/>
    <n v="14"/>
    <s v="Directeur des agents de maîtrise"/>
    <n v="37700"/>
    <x v="10"/>
    <n v="9.5490716180371346E-2"/>
  </r>
  <r>
    <s v="AntPe31874"/>
    <s v="AntonettePeterman31874"/>
    <s v="Antonette"/>
    <s v="Peterman"/>
    <x v="1"/>
    <d v="1987-04-07T00:00:00"/>
    <x v="2"/>
    <x v="3"/>
    <n v="34300"/>
    <n v="1000"/>
    <n v="0"/>
    <s v="Consultant technique junior"/>
    <s v="nouvel arrivant"/>
    <x v="21"/>
    <n v="0"/>
  </r>
  <r>
    <s v="DanPe23534"/>
    <s v="DanielPetersen23534"/>
    <s v="Daniel"/>
    <s v="Petersen"/>
    <x v="0"/>
    <d v="1964-06-06T00:00:00"/>
    <x v="0"/>
    <x v="3"/>
    <n v="51400"/>
    <n v="6500"/>
    <n v="14"/>
    <s v="Directeur technique"/>
    <n v="47600"/>
    <x v="7"/>
    <n v="7.9831932773109238E-2"/>
  </r>
  <r>
    <s v="AltPe29071"/>
    <s v="AltonPeterson29071"/>
    <s v="Alton"/>
    <s v="Peterson"/>
    <x v="0"/>
    <d v="1979-08-04T00:00:00"/>
    <x v="7"/>
    <x v="0"/>
    <n v="63100"/>
    <n v="3000"/>
    <n v="8"/>
    <s v="Responsable de consultant"/>
    <n v="59500"/>
    <x v="17"/>
    <n v="6.0504201680672269E-2"/>
  </r>
  <r>
    <s v="CodPe29192"/>
    <s v="CodyPeterson29192"/>
    <s v="Cody"/>
    <s v="Peterson"/>
    <x v="0"/>
    <d v="1979-12-03T00:00:00"/>
    <x v="0"/>
    <x v="2"/>
    <n v="74900"/>
    <n v="7500"/>
    <n v="12"/>
    <s v="Directeur de projet"/>
    <n v="69400"/>
    <x v="17"/>
    <n v="7.9250720461095103E-2"/>
  </r>
  <r>
    <s v="EddPe27244"/>
    <s v="EddiePeterson27244"/>
    <s v="Eddie"/>
    <s v="Peterson"/>
    <x v="0"/>
    <d v="1974-08-03T00:00:00"/>
    <x v="1"/>
    <x v="3"/>
    <n v="54500"/>
    <n v="2500"/>
    <n v="5"/>
    <s v="Consultant technique sénior"/>
    <n v="50000"/>
    <x v="4"/>
    <n v="0.09"/>
  </r>
  <r>
    <s v="LisPe31264"/>
    <s v="LisaPeterson31264"/>
    <s v="Lisa"/>
    <s v="Peterson"/>
    <x v="1"/>
    <d v="1985-08-05T00:00:00"/>
    <x v="4"/>
    <x v="0"/>
    <n v="40200"/>
    <n v="500"/>
    <n v="0"/>
    <s v="Consultant business junior"/>
    <s v="nouvel arrivant"/>
    <x v="5"/>
    <n v="0"/>
  </r>
  <r>
    <s v="MarPe33197"/>
    <s v="MaryPeterson33197"/>
    <s v="Mary"/>
    <s v="Peterson"/>
    <x v="1"/>
    <d v="1990-11-20T00:00:00"/>
    <x v="8"/>
    <x v="2"/>
    <n v="31700"/>
    <n v="0"/>
    <n v="1"/>
    <s v="Analyste junior"/>
    <n v="29400"/>
    <x v="18"/>
    <n v="7.8231292517006806E-2"/>
  </r>
  <r>
    <s v="RosPe32793"/>
    <s v="RosePeterson32793"/>
    <s v="Rose"/>
    <s v="Peterson"/>
    <x v="1"/>
    <d v="1989-10-12T00:00:00"/>
    <x v="2"/>
    <x v="2"/>
    <n v="46300"/>
    <n v="1000"/>
    <n v="0"/>
    <s v="Consultant fonctionnel junior"/>
    <s v="nouvel arrivant"/>
    <x v="33"/>
    <n v="0"/>
  </r>
  <r>
    <s v="ShaPe32945"/>
    <s v="SharonPeterson32945"/>
    <s v="Sharon"/>
    <s v="Peterson"/>
    <x v="1"/>
    <d v="1990-03-13T00:00:00"/>
    <x v="10"/>
    <x v="3"/>
    <n v="44700"/>
    <n v="3000"/>
    <n v="4"/>
    <s v="Consultant technique"/>
    <n v="40000"/>
    <x v="33"/>
    <n v="0.11749999999999999"/>
  </r>
  <r>
    <s v="BilPe34295"/>
    <s v="BillPetrillo34295"/>
    <s v="Bill"/>
    <s v="Petrillo"/>
    <x v="0"/>
    <d v="1993-11-22T00:00:00"/>
    <x v="4"/>
    <x v="2"/>
    <n v="44200"/>
    <n v="0"/>
    <n v="0"/>
    <s v="Analyste confirmé"/>
    <s v="nouvel arrivant"/>
    <x v="20"/>
    <n v="0"/>
  </r>
  <r>
    <s v="EriPe33525"/>
    <s v="EricPettiford33525"/>
    <s v="Eric"/>
    <s v="Pettiford"/>
    <x v="0"/>
    <d v="1991-10-14T00:00:00"/>
    <x v="6"/>
    <x v="3"/>
    <n v="34400"/>
    <n v="500"/>
    <n v="1"/>
    <s v="Développeur"/>
    <n v="31500"/>
    <x v="11"/>
    <n v="9.2063492063492069E-2"/>
  </r>
  <r>
    <s v="MelPe25385"/>
    <s v="MelissaPetty25385"/>
    <s v="Melissa"/>
    <s v="Petty"/>
    <x v="1"/>
    <d v="1969-07-01T00:00:00"/>
    <x v="7"/>
    <x v="0"/>
    <n v="90500"/>
    <n v="4500"/>
    <n v="5"/>
    <s v="Responsable de consultant"/>
    <n v="86200"/>
    <x v="2"/>
    <n v="4.9883990719257539E-2"/>
  </r>
  <r>
    <s v="BobPf25460"/>
    <s v="BobbyPfeifer25460"/>
    <s v="Bobby"/>
    <s v="Pfeifer"/>
    <x v="0"/>
    <d v="1969-09-14T00:00:00"/>
    <x v="5"/>
    <x v="0"/>
    <n v="111100"/>
    <n v="8500"/>
    <n v="9"/>
    <s v="Responsable secteur business"/>
    <n v="102900"/>
    <x v="9"/>
    <n v="7.9689018464528666E-2"/>
  </r>
  <r>
    <s v="JorPf28886"/>
    <s v="JordanPfeifer28886"/>
    <s v="Jordan"/>
    <s v="Pfeifer"/>
    <x v="0"/>
    <d v="1979-01-31T00:00:00"/>
    <x v="1"/>
    <x v="0"/>
    <n v="62700"/>
    <n v="500"/>
    <n v="0"/>
    <s v="Consultant business sénior"/>
    <s v="nouvel arrivant"/>
    <x v="3"/>
    <n v="0"/>
  </r>
  <r>
    <s v="ChrPh30461"/>
    <s v="ChristinePhelps30461"/>
    <s v="Christine"/>
    <s v="Phelps"/>
    <x v="1"/>
    <d v="1983-05-25T00:00:00"/>
    <x v="1"/>
    <x v="3"/>
    <n v="46300"/>
    <n v="1000"/>
    <n v="0"/>
    <s v="Consultant technique sénior"/>
    <s v="nouvel arrivant"/>
    <x v="16"/>
    <n v="0"/>
  </r>
  <r>
    <s v="RoyPh30487"/>
    <s v="RoyPhelps30487"/>
    <s v="Roy"/>
    <s v="Phelps"/>
    <x v="0"/>
    <d v="1983-06-20T00:00:00"/>
    <x v="0"/>
    <x v="3"/>
    <n v="51100"/>
    <n v="4500"/>
    <n v="2"/>
    <s v="Directeur technique"/>
    <n v="46400"/>
    <x v="16"/>
    <n v="0.10129310344827586"/>
  </r>
  <r>
    <s v="ChaPh26016"/>
    <s v="CharlesPhillips26016"/>
    <s v="Charles"/>
    <s v="Phillips"/>
    <x v="0"/>
    <d v="1971-03-24T00:00:00"/>
    <x v="0"/>
    <x v="1"/>
    <n v="91400"/>
    <n v="7500"/>
    <n v="4"/>
    <s v="Directeur d'agence"/>
    <n v="85400"/>
    <x v="1"/>
    <n v="7.0257611241217793E-2"/>
  </r>
  <r>
    <s v="HowPh23824"/>
    <s v="HowardPhillips23824"/>
    <s v="Howard"/>
    <s v="Phillips"/>
    <x v="0"/>
    <d v="1965-03-23T00:00:00"/>
    <x v="0"/>
    <x v="0"/>
    <n v="70600"/>
    <n v="1000"/>
    <n v="5"/>
    <s v="Directeur business"/>
    <n v="64800"/>
    <x v="32"/>
    <n v="8.9506172839506168E-2"/>
  </r>
  <r>
    <s v="IsaPh34098"/>
    <s v="IsaacPhillips34098"/>
    <s v="Isaac"/>
    <s v="Phillips"/>
    <x v="0"/>
    <d v="1993-05-09T00:00:00"/>
    <x v="8"/>
    <x v="2"/>
    <n v="31700"/>
    <n v="0"/>
    <n v="1"/>
    <s v="Analyste junior"/>
    <n v="29000"/>
    <x v="13"/>
    <n v="9.3103448275862075E-2"/>
  </r>
  <r>
    <s v="StePh26623"/>
    <s v="StephenPhillips26623"/>
    <s v="Stephen"/>
    <s v="Phillips"/>
    <x v="0"/>
    <d v="1972-11-20T00:00:00"/>
    <x v="0"/>
    <x v="2"/>
    <n v="85700"/>
    <n v="3500"/>
    <n v="20"/>
    <s v="Directeur de projet"/>
    <n v="82400"/>
    <x v="14"/>
    <n v="4.0048543689320391E-2"/>
  </r>
  <r>
    <s v="DonPh26153"/>
    <s v="DonnaPhoenix26153"/>
    <s v="Donna"/>
    <s v="Phoenix"/>
    <x v="1"/>
    <d v="1971-08-08T00:00:00"/>
    <x v="1"/>
    <x v="2"/>
    <n v="57900"/>
    <n v="3500"/>
    <n v="13"/>
    <s v="Consultant fonctionnel sénior"/>
    <n v="56300"/>
    <x v="31"/>
    <n v="2.8419182948490232E-2"/>
  </r>
  <r>
    <s v="KenPi26106"/>
    <s v="KennethPiedra26106"/>
    <s v="Kenneth"/>
    <s v="Piedra"/>
    <x v="0"/>
    <d v="1971-06-22T00:00:00"/>
    <x v="7"/>
    <x v="3"/>
    <n v="54100"/>
    <n v="1500"/>
    <n v="5"/>
    <s v="Expert technique"/>
    <n v="51000"/>
    <x v="1"/>
    <n v="6.0784313725490195E-2"/>
  </r>
  <r>
    <s v="DebPi26814"/>
    <s v="DeborahPierce26814"/>
    <s v="Deborah"/>
    <s v="Pierce"/>
    <x v="1"/>
    <d v="1973-05-30T00:00:00"/>
    <x v="7"/>
    <x v="1"/>
    <n v="68500"/>
    <n v="3500"/>
    <n v="20"/>
    <s v="Responsable d'entité"/>
    <n v="67800"/>
    <x v="14"/>
    <n v="1.0324483775811209E-2"/>
  </r>
  <r>
    <s v="JosPi32312"/>
    <s v="JoshuaPierce32312"/>
    <s v="Joshua"/>
    <s v="Pierce"/>
    <x v="0"/>
    <d v="1988-06-18T00:00:00"/>
    <x v="4"/>
    <x v="0"/>
    <n v="46400"/>
    <n v="1000"/>
    <n v="0"/>
    <s v="Consultant business junior"/>
    <s v="nouvel arrivant"/>
    <x v="28"/>
    <n v="0"/>
  </r>
  <r>
    <s v="KriPi33177"/>
    <s v="KristenPietrzak33177"/>
    <s v="Kristen"/>
    <s v="Pietrzak"/>
    <x v="1"/>
    <d v="1990-10-31T00:00:00"/>
    <x v="11"/>
    <x v="2"/>
    <n v="32400"/>
    <n v="0"/>
    <n v="1"/>
    <s v="Analyste débutant"/>
    <n v="29400"/>
    <x v="18"/>
    <n v="0.10204081632653061"/>
  </r>
  <r>
    <s v="BriPi23536"/>
    <s v="BridgettPike23536"/>
    <s v="Bridgett"/>
    <s v="Pike"/>
    <x v="1"/>
    <d v="1964-06-08T00:00:00"/>
    <x v="0"/>
    <x v="0"/>
    <n v="99800"/>
    <n v="3500"/>
    <n v="20"/>
    <s v="Directeur business"/>
    <n v="93300"/>
    <x v="7"/>
    <n v="6.966773847802786E-2"/>
  </r>
  <r>
    <s v="GlePi25900"/>
    <s v="GlenPike25900"/>
    <s v="Glen"/>
    <s v="Pike"/>
    <x v="0"/>
    <d v="1970-11-28T00:00:00"/>
    <x v="5"/>
    <x v="2"/>
    <n v="93300"/>
    <n v="7000"/>
    <n v="20"/>
    <s v="Responsable de Grands comptes"/>
    <n v="82600"/>
    <x v="1"/>
    <n v="0.12953995157384987"/>
  </r>
  <r>
    <s v="NanPi28136"/>
    <s v="NancyPilon28136"/>
    <s v="Nancy"/>
    <s v="Pilon"/>
    <x v="1"/>
    <d v="1977-01-11T00:00:00"/>
    <x v="1"/>
    <x v="0"/>
    <n v="56300"/>
    <n v="3500"/>
    <n v="1"/>
    <s v="Consultant business sénior"/>
    <n v="52600"/>
    <x v="22"/>
    <n v="7.0342205323193921E-2"/>
  </r>
  <r>
    <s v="JoePi29377"/>
    <s v="JoeyPimental29377"/>
    <s v="Joey"/>
    <s v="Pimental"/>
    <x v="0"/>
    <d v="1980-06-05T00:00:00"/>
    <x v="7"/>
    <x v="3"/>
    <n v="65900"/>
    <n v="5000"/>
    <n v="8"/>
    <s v="Expert technique"/>
    <n v="64000"/>
    <x v="17"/>
    <n v="2.9687499999999999E-2"/>
  </r>
  <r>
    <s v="MarPi33725"/>
    <s v="MarciaPinedo33725"/>
    <s v="Marcia"/>
    <s v="Pinedo"/>
    <x v="1"/>
    <d v="1992-05-01T00:00:00"/>
    <x v="2"/>
    <x v="3"/>
    <n v="42300"/>
    <n v="1000"/>
    <n v="1"/>
    <s v="Consultant technique junior"/>
    <n v="37300"/>
    <x v="11"/>
    <n v="0.13404825737265416"/>
  </r>
  <r>
    <s v="NorPi27946"/>
    <s v="NormaPinson27946"/>
    <s v="Norma"/>
    <s v="Pinson"/>
    <x v="1"/>
    <d v="1976-07-05T00:00:00"/>
    <x v="5"/>
    <x v="1"/>
    <n v="116300"/>
    <n v="10000"/>
    <n v="14"/>
    <s v="Responsable d'un secteur"/>
    <n v="107700"/>
    <x v="10"/>
    <n v="7.9851439182915512E-2"/>
  </r>
  <r>
    <s v="LauPl23323"/>
    <s v="LaurencePlummer23323"/>
    <s v="Laurence"/>
    <s v="Plummer"/>
    <x v="0"/>
    <d v="1963-11-08T00:00:00"/>
    <x v="3"/>
    <x v="1"/>
    <n v="102700"/>
    <n v="3500"/>
    <n v="6"/>
    <s v="Associé filière fonctions transverses"/>
    <n v="95100"/>
    <x v="7"/>
    <n v="7.9915878023133546E-2"/>
  </r>
  <r>
    <s v="DavPo30013"/>
    <s v="DavidPoe30013"/>
    <s v="David"/>
    <s v="Poe"/>
    <x v="0"/>
    <d v="1982-03-03T00:00:00"/>
    <x v="7"/>
    <x v="3"/>
    <n v="51300"/>
    <n v="5500"/>
    <n v="10"/>
    <s v="Expert technique"/>
    <n v="48000"/>
    <x v="25"/>
    <n v="6.8750000000000006E-2"/>
  </r>
  <r>
    <s v="JulPo27205"/>
    <s v="JuliePoe27205"/>
    <s v="Julie"/>
    <s v="Poe"/>
    <x v="1"/>
    <d v="1974-06-25T00:00:00"/>
    <x v="0"/>
    <x v="2"/>
    <n v="67700"/>
    <n v="4500"/>
    <n v="19"/>
    <s v="Directeur de projet"/>
    <n v="64500"/>
    <x v="12"/>
    <n v="4.9612403100775193E-2"/>
  </r>
  <r>
    <s v="StePo33083"/>
    <s v="StevePogue33083"/>
    <s v="Steve"/>
    <s v="Pogue"/>
    <x v="0"/>
    <d v="1990-07-29T00:00:00"/>
    <x v="2"/>
    <x v="3"/>
    <n v="41700"/>
    <n v="500"/>
    <n v="0"/>
    <s v="Consultant technique junior"/>
    <s v="nouvel arrivant"/>
    <x v="18"/>
    <n v="0"/>
  </r>
  <r>
    <s v="MarPo29767"/>
    <s v="MariePolanco29767"/>
    <s v="Marie"/>
    <s v="Polanco"/>
    <x v="1"/>
    <d v="1981-06-30T00:00:00"/>
    <x v="0"/>
    <x v="3"/>
    <n v="57700"/>
    <n v="3500"/>
    <n v="3"/>
    <s v="Directeur technique"/>
    <n v="51100"/>
    <x v="6"/>
    <n v="0.12915851272015655"/>
  </r>
  <r>
    <s v="BrePo31296"/>
    <s v="BrendaPonce31296"/>
    <s v="Brenda"/>
    <s v="Ponce"/>
    <x v="1"/>
    <d v="1985-09-06T00:00:00"/>
    <x v="2"/>
    <x v="3"/>
    <n v="39800"/>
    <n v="1000"/>
    <n v="1"/>
    <s v="Consultant technique junior"/>
    <n v="36000"/>
    <x v="5"/>
    <n v="0.10555555555555556"/>
  </r>
  <r>
    <s v="AlfPo30620"/>
    <s v="AlfredPool30620"/>
    <s v="Alfred"/>
    <s v="Pool"/>
    <x v="0"/>
    <d v="1983-10-31T00:00:00"/>
    <x v="0"/>
    <x v="0"/>
    <n v="85500"/>
    <n v="6500"/>
    <n v="1"/>
    <s v="Directeur business"/>
    <n v="82200"/>
    <x v="0"/>
    <n v="4.0145985401459854E-2"/>
  </r>
  <r>
    <s v="KarPo33854"/>
    <s v="KarenPope33854"/>
    <s v="Karen"/>
    <s v="Pope"/>
    <x v="1"/>
    <d v="1992-09-07T00:00:00"/>
    <x v="2"/>
    <x v="3"/>
    <n v="38900"/>
    <n v="1000"/>
    <n v="1"/>
    <s v="Consultant technique junior"/>
    <n v="36400"/>
    <x v="13"/>
    <n v="6.8681318681318687E-2"/>
  </r>
  <r>
    <s v="ManPo26927"/>
    <s v="ManPope26927"/>
    <s v="Man"/>
    <s v="Pope"/>
    <x v="0"/>
    <d v="1973-09-20T00:00:00"/>
    <x v="5"/>
    <x v="1"/>
    <n v="117900"/>
    <n v="2500"/>
    <n v="20"/>
    <s v="Responsable d'un secteur"/>
    <n v="111200"/>
    <x v="12"/>
    <n v="6.0251798561151079E-2"/>
  </r>
  <r>
    <s v="JosPo32435"/>
    <s v="JosePorter32435"/>
    <s v="Jose"/>
    <s v="Porter"/>
    <x v="0"/>
    <d v="1988-10-19T00:00:00"/>
    <x v="10"/>
    <x v="1"/>
    <n v="42100"/>
    <n v="1500"/>
    <n v="1"/>
    <s v="Agent de maîtrise"/>
    <n v="39700"/>
    <x v="8"/>
    <n v="6.0453400503778336E-2"/>
  </r>
  <r>
    <s v="RosPo27743"/>
    <s v="RosaPotter27743"/>
    <s v="Rosa"/>
    <s v="Potter"/>
    <x v="1"/>
    <d v="1975-12-15T00:00:00"/>
    <x v="1"/>
    <x v="0"/>
    <n v="68000"/>
    <n v="500"/>
    <n v="13"/>
    <s v="Consultant business sénior"/>
    <n v="65500"/>
    <x v="10"/>
    <n v="3.8167938931297711E-2"/>
  </r>
  <r>
    <s v="DicPo23497"/>
    <s v="DickPotts23497"/>
    <s v="Dick"/>
    <s v="Potts"/>
    <x v="0"/>
    <d v="1964-04-30T00:00:00"/>
    <x v="3"/>
    <x v="0"/>
    <n v="115400"/>
    <n v="2000"/>
    <n v="3"/>
    <s v="Associé filière business"/>
    <n v="106900"/>
    <x v="7"/>
    <n v="7.9513564078578111E-2"/>
  </r>
  <r>
    <s v="HolPo31170"/>
    <s v="HolliePouncy31170"/>
    <s v="Hollie"/>
    <s v="Pouncy"/>
    <x v="1"/>
    <d v="1985-05-03T00:00:00"/>
    <x v="4"/>
    <x v="3"/>
    <n v="41800"/>
    <n v="1500"/>
    <n v="0"/>
    <s v="Développeur confirmé"/>
    <s v="nouvel arrivant"/>
    <x v="27"/>
    <n v="0"/>
  </r>
  <r>
    <s v="JamPo28359"/>
    <s v="JamesPowell28359"/>
    <s v="James"/>
    <s v="Powell"/>
    <x v="0"/>
    <d v="1977-08-22T00:00:00"/>
    <x v="7"/>
    <x v="3"/>
    <n v="64900"/>
    <n v="1000"/>
    <n v="3"/>
    <s v="Expert technique"/>
    <n v="62800"/>
    <x v="26"/>
    <n v="3.3439490445859872E-2"/>
  </r>
  <r>
    <s v="JorPo26982"/>
    <s v="JorgePowell26982"/>
    <s v="Jorge"/>
    <s v="Powell"/>
    <x v="0"/>
    <d v="1973-11-14T00:00:00"/>
    <x v="1"/>
    <x v="3"/>
    <n v="44500"/>
    <n v="2000"/>
    <n v="0"/>
    <s v="Consultant technique sénior"/>
    <s v="nouvel arrivant"/>
    <x v="12"/>
    <n v="0"/>
  </r>
  <r>
    <s v="DonPo24966"/>
    <s v="DonPowers24966"/>
    <s v="Don"/>
    <s v="Powers"/>
    <x v="0"/>
    <d v="1968-05-08T00:00:00"/>
    <x v="0"/>
    <x v="2"/>
    <n v="68000"/>
    <n v="8500"/>
    <n v="17"/>
    <s v="Directeur de projet"/>
    <n v="61700"/>
    <x v="19"/>
    <n v="0.10210696920583469"/>
  </r>
  <r>
    <s v="JarPr26210"/>
    <s v="JarrettPratt26210"/>
    <s v="Jarrett"/>
    <s v="Pratt"/>
    <x v="0"/>
    <d v="1971-10-04T00:00:00"/>
    <x v="7"/>
    <x v="0"/>
    <n v="91300"/>
    <n v="1500"/>
    <n v="21"/>
    <s v="Responsable de consultant"/>
    <n v="85300"/>
    <x v="31"/>
    <n v="7.0339976553341149E-2"/>
  </r>
  <r>
    <s v="JoePr25289"/>
    <s v="JoePreece25289"/>
    <s v="Joe"/>
    <s v="Preece"/>
    <x v="0"/>
    <d v="1969-03-27T00:00:00"/>
    <x v="0"/>
    <x v="0"/>
    <n v="80700"/>
    <n v="6000"/>
    <n v="12"/>
    <s v="Directeur business"/>
    <n v="77500"/>
    <x v="2"/>
    <n v="4.1290322580645161E-2"/>
  </r>
  <r>
    <s v="FraPr30403"/>
    <s v="FrancesPreston30403"/>
    <s v="Frances"/>
    <s v="Preston"/>
    <x v="1"/>
    <d v="1983-03-28T00:00:00"/>
    <x v="1"/>
    <x v="1"/>
    <n v="45800"/>
    <n v="2500"/>
    <n v="9"/>
    <s v="Directeur des agents de maîtrise"/>
    <n v="43700"/>
    <x v="16"/>
    <n v="4.8054919908466817E-2"/>
  </r>
  <r>
    <s v="DebPr28976"/>
    <s v="DebraPrice28976"/>
    <s v="Debra"/>
    <s v="Price"/>
    <x v="1"/>
    <d v="1979-05-01T00:00:00"/>
    <x v="0"/>
    <x v="3"/>
    <n v="52600"/>
    <n v="0"/>
    <n v="13"/>
    <s v="Directeur technique"/>
    <n v="50100"/>
    <x v="3"/>
    <n v="4.9900199600798403E-2"/>
  </r>
  <r>
    <s v="DouPr31367"/>
    <s v="DouglasPrice31367"/>
    <s v="Douglas"/>
    <s v="Price"/>
    <x v="0"/>
    <d v="1985-11-16T00:00:00"/>
    <x v="6"/>
    <x v="3"/>
    <n v="31200"/>
    <n v="500"/>
    <n v="2"/>
    <s v="Développeur"/>
    <n v="29000"/>
    <x v="5"/>
    <n v="7.586206896551724E-2"/>
  </r>
  <r>
    <s v="HenPr30809"/>
    <s v="HenryPrice30809"/>
    <s v="Henry"/>
    <s v="Price"/>
    <x v="0"/>
    <d v="1984-05-07T00:00:00"/>
    <x v="5"/>
    <x v="2"/>
    <n v="86100"/>
    <n v="3500"/>
    <n v="3"/>
    <s v="Responsable de Grands comptes"/>
    <n v="75500"/>
    <x v="0"/>
    <n v="0.1403973509933775"/>
  </r>
  <r>
    <s v="LarPr28127"/>
    <s v="LarryPrice28127"/>
    <s v="Larry"/>
    <s v="Price"/>
    <x v="0"/>
    <d v="1977-01-02T00:00:00"/>
    <x v="0"/>
    <x v="2"/>
    <n v="69000"/>
    <n v="2000"/>
    <n v="12"/>
    <s v="Directeur de projet"/>
    <n v="62900"/>
    <x v="22"/>
    <n v="9.6979332273449917E-2"/>
  </r>
  <r>
    <s v="MelPr26966"/>
    <s v="MelvinPrice26966"/>
    <s v="Melvin"/>
    <s v="Price"/>
    <x v="0"/>
    <d v="1973-10-29T00:00:00"/>
    <x v="1"/>
    <x v="2"/>
    <n v="54500"/>
    <n v="0"/>
    <n v="10"/>
    <s v="Consultant fonctionnel sénior"/>
    <n v="51900"/>
    <x v="12"/>
    <n v="5.0096339113680152E-2"/>
  </r>
  <r>
    <s v="WilPr26874"/>
    <s v="WilliamPrice26874"/>
    <s v="William"/>
    <s v="Price"/>
    <x v="0"/>
    <d v="1973-07-29T00:00:00"/>
    <x v="5"/>
    <x v="0"/>
    <n v="87900"/>
    <n v="9000"/>
    <n v="8"/>
    <s v="Responsable secteur business"/>
    <n v="82100"/>
    <x v="12"/>
    <n v="7.0645554202192443E-2"/>
  </r>
  <r>
    <s v="GeoPr30205"/>
    <s v="GeorgePriest30205"/>
    <s v="George"/>
    <s v="Priest"/>
    <x v="0"/>
    <d v="1982-09-11T00:00:00"/>
    <x v="7"/>
    <x v="3"/>
    <n v="53000"/>
    <n v="6000"/>
    <n v="2"/>
    <s v="Expert technique"/>
    <n v="46600"/>
    <x v="16"/>
    <n v="0.13733905579399142"/>
  </r>
  <r>
    <s v="GlaPr33375"/>
    <s v="GladysPriest33375"/>
    <s v="Gladys"/>
    <s v="Priest"/>
    <x v="1"/>
    <d v="1991-05-17T00:00:00"/>
    <x v="4"/>
    <x v="0"/>
    <n v="46500"/>
    <n v="0"/>
    <n v="0"/>
    <s v="Consultant business junior"/>
    <s v="nouvel arrivant"/>
    <x v="18"/>
    <n v="0"/>
  </r>
  <r>
    <s v="DebPr23765"/>
    <s v="DeborahPriester23765"/>
    <s v="Deborah"/>
    <s v="Priester"/>
    <x v="1"/>
    <d v="1965-01-23T00:00:00"/>
    <x v="7"/>
    <x v="3"/>
    <n v="52500"/>
    <n v="500"/>
    <n v="4"/>
    <s v="Expert technique"/>
    <n v="49700"/>
    <x v="32"/>
    <n v="5.6338028169014086E-2"/>
  </r>
  <r>
    <s v="JamPr33765"/>
    <s v="JamesPrime33765"/>
    <s v="James"/>
    <s v="Prime"/>
    <x v="0"/>
    <d v="1992-06-10T00:00:00"/>
    <x v="8"/>
    <x v="2"/>
    <n v="32800"/>
    <n v="0"/>
    <n v="1"/>
    <s v="Analyste junior"/>
    <n v="31500"/>
    <x v="11"/>
    <n v="4.1269841269841269E-2"/>
  </r>
  <r>
    <s v="AliPr31145"/>
    <s v="AlicePrince31145"/>
    <s v="Alice"/>
    <s v="Prince"/>
    <x v="1"/>
    <d v="1985-04-08T00:00:00"/>
    <x v="10"/>
    <x v="0"/>
    <n v="58000"/>
    <n v="1000"/>
    <n v="0"/>
    <s v="Consultant business confirmé"/>
    <s v="nouvel arrivant"/>
    <x v="27"/>
    <n v="0"/>
  </r>
  <r>
    <s v="MayPr23798"/>
    <s v="MayaPringle23798"/>
    <s v="Maya"/>
    <s v="Pringle"/>
    <x v="1"/>
    <d v="1965-02-25T00:00:00"/>
    <x v="7"/>
    <x v="2"/>
    <n v="71300"/>
    <n v="3500"/>
    <n v="28"/>
    <s v="Chef de projet"/>
    <n v="66100"/>
    <x v="32"/>
    <n v="7.8668683812405452E-2"/>
  </r>
  <r>
    <s v="HerPr32911"/>
    <s v="HerbertProctor32911"/>
    <s v="Herbert"/>
    <s v="Proctor"/>
    <x v="0"/>
    <d v="1990-02-07T00:00:00"/>
    <x v="2"/>
    <x v="0"/>
    <n v="56900"/>
    <n v="1500"/>
    <n v="4"/>
    <s v="Consultant business"/>
    <n v="53200"/>
    <x v="33"/>
    <n v="6.9548872180451124E-2"/>
  </r>
  <r>
    <s v="RoyPr25680"/>
    <s v="RoyProulx25680"/>
    <s v="Roy"/>
    <s v="Proulx"/>
    <x v="0"/>
    <d v="1970-04-22T00:00:00"/>
    <x v="5"/>
    <x v="3"/>
    <n v="78300"/>
    <n v="1500"/>
    <n v="14"/>
    <s v="Responsable technique Grands Comptes"/>
    <n v="70400"/>
    <x v="9"/>
    <n v="0.11221590909090909"/>
  </r>
  <r>
    <s v="JoePr28424"/>
    <s v="JoePruitt28424"/>
    <s v="Joe"/>
    <s v="Pruitt"/>
    <x v="0"/>
    <d v="1977-10-26T00:00:00"/>
    <x v="7"/>
    <x v="2"/>
    <n v="51400"/>
    <n v="2000"/>
    <n v="4"/>
    <s v="Chef de projet"/>
    <n v="47700"/>
    <x v="26"/>
    <n v="7.7568134171907763E-2"/>
  </r>
  <r>
    <s v="SusPu31988"/>
    <s v="SusanPugh31988"/>
    <s v="Susan"/>
    <s v="Pugh"/>
    <x v="1"/>
    <d v="1987-07-30T00:00:00"/>
    <x v="2"/>
    <x v="2"/>
    <n v="50600"/>
    <n v="1500"/>
    <n v="1"/>
    <s v="Consultant fonctionnel junior"/>
    <n v="49300"/>
    <x v="28"/>
    <n v="2.6369168356997971E-2"/>
  </r>
  <r>
    <s v="EthPu23944"/>
    <s v="EthanPurdy23944"/>
    <s v="Ethan"/>
    <s v="Purdy"/>
    <x v="0"/>
    <d v="1965-07-21T00:00:00"/>
    <x v="1"/>
    <x v="2"/>
    <n v="58300"/>
    <n v="1000"/>
    <n v="21"/>
    <s v="Consultant fonctionnel sénior"/>
    <n v="57200"/>
    <x v="32"/>
    <n v="1.9230769230769232E-2"/>
  </r>
  <r>
    <s v="ChaPu33429"/>
    <s v="CharlesPursell33429"/>
    <s v="Charles"/>
    <s v="Pursell"/>
    <x v="0"/>
    <d v="1991-07-10T00:00:00"/>
    <x v="4"/>
    <x v="0"/>
    <n v="49900"/>
    <n v="1000"/>
    <n v="0"/>
    <s v="Consultant business junior"/>
    <s v="nouvel arrivant"/>
    <x v="18"/>
    <n v="0"/>
  </r>
  <r>
    <s v="EliPu29493"/>
    <s v="ElizabethPutnam29493"/>
    <s v="Elizabeth"/>
    <s v="Putnam"/>
    <x v="1"/>
    <d v="1980-09-29T00:00:00"/>
    <x v="5"/>
    <x v="3"/>
    <n v="78500"/>
    <n v="1500"/>
    <n v="3"/>
    <s v="Responsable technique Grands Comptes"/>
    <n v="72700"/>
    <x v="6"/>
    <n v="7.9779917469050887E-2"/>
  </r>
  <r>
    <s v="RomPu28031"/>
    <s v="RomeoPutnam28031"/>
    <s v="Romeo"/>
    <s v="Putnam"/>
    <x v="0"/>
    <d v="1976-09-28T00:00:00"/>
    <x v="5"/>
    <x v="0"/>
    <n v="98700"/>
    <n v="8500"/>
    <n v="14"/>
    <s v="Responsable secteur business"/>
    <n v="92200"/>
    <x v="22"/>
    <n v="7.0498915401301515E-2"/>
  </r>
  <r>
    <s v="PamPy33624"/>
    <s v="PamPyles33624"/>
    <s v="Pam"/>
    <s v="Pyles"/>
    <x v="1"/>
    <d v="1992-01-21T00:00:00"/>
    <x v="11"/>
    <x v="0"/>
    <n v="33800"/>
    <n v="0"/>
    <n v="0"/>
    <s v="Apprenti business"/>
    <s v="nouvel arrivant"/>
    <x v="11"/>
    <n v="0"/>
  </r>
  <r>
    <s v="WilPy27634"/>
    <s v="WilliamPyles27634"/>
    <s v="William"/>
    <s v="Pyles"/>
    <x v="0"/>
    <d v="1975-08-28T00:00:00"/>
    <x v="5"/>
    <x v="2"/>
    <n v="81100"/>
    <n v="1500"/>
    <n v="1"/>
    <s v="Responsable de Grands comptes"/>
    <n v="75800"/>
    <x v="10"/>
    <n v="6.9920844327176782E-2"/>
  </r>
  <r>
    <s v="DorQu28729"/>
    <s v="DorisQuach28729"/>
    <s v="Doris"/>
    <s v="Quach"/>
    <x v="1"/>
    <d v="1978-08-27T00:00:00"/>
    <x v="7"/>
    <x v="0"/>
    <n v="65200"/>
    <n v="3500"/>
    <n v="12"/>
    <s v="Responsable de consultant"/>
    <n v="60400"/>
    <x v="3"/>
    <n v="7.9470198675496692E-2"/>
  </r>
  <r>
    <s v="AngQu25854"/>
    <s v="AngeloQuesada25854"/>
    <s v="Angelo"/>
    <s v="Quesada"/>
    <x v="0"/>
    <d v="1970-10-13T00:00:00"/>
    <x v="0"/>
    <x v="2"/>
    <n v="77900"/>
    <n v="6500"/>
    <n v="3"/>
    <s v="Directeur de projet"/>
    <n v="71500"/>
    <x v="1"/>
    <n v="8.951048951048951E-2"/>
  </r>
  <r>
    <s v="LanQu27541"/>
    <s v="LanceQuigley27541"/>
    <s v="Lance"/>
    <s v="Quigley"/>
    <x v="0"/>
    <d v="1975-05-27T00:00:00"/>
    <x v="7"/>
    <x v="2"/>
    <n v="60000"/>
    <n v="4500"/>
    <n v="3"/>
    <s v="Chef de projet"/>
    <n v="58300"/>
    <x v="4"/>
    <n v="2.9159519725557463E-2"/>
  </r>
  <r>
    <s v="DerQu34163"/>
    <s v="DerrickQuinn34163"/>
    <s v="Derrick"/>
    <s v="Quinn"/>
    <x v="0"/>
    <d v="1993-07-13T00:00:00"/>
    <x v="11"/>
    <x v="3"/>
    <n v="29600"/>
    <n v="0"/>
    <n v="0"/>
    <s v="Développeur novice"/>
    <s v="nouvel arrivant"/>
    <x v="13"/>
    <n v="0"/>
  </r>
  <r>
    <s v="JoyQu22783"/>
    <s v="JoyceQuinn22783"/>
    <s v="Joyce"/>
    <s v="Quinn"/>
    <x v="1"/>
    <d v="1962-05-17T00:00:00"/>
    <x v="3"/>
    <x v="1"/>
    <n v="104800"/>
    <n v="7000"/>
    <n v="22"/>
    <s v="Associé filière fonctions transverses"/>
    <n v="98900"/>
    <x v="23"/>
    <n v="5.9656218402426693E-2"/>
  </r>
  <r>
    <s v="EvaQu28696"/>
    <s v="EvaQuinonez28696"/>
    <s v="Eva"/>
    <s v="Quinonez"/>
    <x v="1"/>
    <d v="1978-07-25T00:00:00"/>
    <x v="1"/>
    <x v="1"/>
    <n v="52700"/>
    <n v="500"/>
    <n v="3"/>
    <s v="Directeur des agents de maîtrise"/>
    <n v="50800"/>
    <x v="26"/>
    <n v="3.7401574803149609E-2"/>
  </r>
  <r>
    <s v="TodQu31679"/>
    <s v="ToddQuinonez31679"/>
    <s v="Todd"/>
    <s v="Quinonez"/>
    <x v="0"/>
    <d v="1986-09-24T00:00:00"/>
    <x v="10"/>
    <x v="3"/>
    <n v="51000"/>
    <n v="1500"/>
    <n v="4"/>
    <s v="Consultant technique"/>
    <n v="47200"/>
    <x v="21"/>
    <n v="8.050847457627118E-2"/>
  </r>
  <r>
    <s v="JosQu28341"/>
    <s v="JosephQuirk28341"/>
    <s v="Joseph"/>
    <s v="Quirk"/>
    <x v="0"/>
    <d v="1977-08-04T00:00:00"/>
    <x v="5"/>
    <x v="1"/>
    <n v="101800"/>
    <n v="5500"/>
    <n v="11"/>
    <s v="Responsable d'un secteur"/>
    <n v="92500"/>
    <x v="26"/>
    <n v="0.10054054054054054"/>
  </r>
  <r>
    <s v="GeoRa25860"/>
    <s v="GeorgeRabideau25860"/>
    <s v="George"/>
    <s v="Rabideau"/>
    <x v="0"/>
    <d v="1970-10-19T00:00:00"/>
    <x v="0"/>
    <x v="3"/>
    <n v="66900"/>
    <n v="5000"/>
    <n v="20"/>
    <s v="Directeur technique"/>
    <n v="62500"/>
    <x v="1"/>
    <n v="7.0400000000000004E-2"/>
  </r>
  <r>
    <s v="RobRa24029"/>
    <s v="RobertRafferty24029"/>
    <s v="Robert"/>
    <s v="Rafferty"/>
    <x v="0"/>
    <d v="1965-10-14T00:00:00"/>
    <x v="5"/>
    <x v="0"/>
    <n v="112500"/>
    <n v="1000"/>
    <n v="0"/>
    <s v="Responsable secteur business"/>
    <s v="nouvel arrivant"/>
    <x v="30"/>
    <n v="0"/>
  </r>
  <r>
    <s v="JohRa30823"/>
    <s v="JohnRagan30823"/>
    <s v="John"/>
    <s v="Ragan"/>
    <x v="0"/>
    <d v="1984-05-21T00:00:00"/>
    <x v="0"/>
    <x v="2"/>
    <n v="60700"/>
    <n v="5000"/>
    <n v="2"/>
    <s v="Directeur de projet"/>
    <n v="56400"/>
    <x v="0"/>
    <n v="7.6241134751773049E-2"/>
  </r>
  <r>
    <s v="JacRa25298"/>
    <s v="JacobRagsdale25298"/>
    <s v="Jacob"/>
    <s v="Ragsdale"/>
    <x v="0"/>
    <d v="1969-04-05T00:00:00"/>
    <x v="3"/>
    <x v="0"/>
    <n v="142100"/>
    <n v="1500"/>
    <n v="17"/>
    <s v="Associé filière business"/>
    <n v="134100"/>
    <x v="2"/>
    <n v="5.9656972408650262E-2"/>
  </r>
  <r>
    <s v="PauRa34116"/>
    <s v="PaulRagsdale34116"/>
    <s v="Paul"/>
    <s v="Ragsdale"/>
    <x v="0"/>
    <d v="1993-05-27T00:00:00"/>
    <x v="11"/>
    <x v="0"/>
    <n v="31900"/>
    <n v="0"/>
    <n v="0"/>
    <s v="Apprenti business"/>
    <s v="nouvel arrivant"/>
    <x v="13"/>
    <n v="0"/>
  </r>
  <r>
    <s v="JamRa26494"/>
    <s v="JamesRaiford26494"/>
    <s v="James"/>
    <s v="Raiford"/>
    <x v="0"/>
    <d v="1972-07-14T00:00:00"/>
    <x v="0"/>
    <x v="0"/>
    <n v="85500"/>
    <n v="4500"/>
    <n v="11"/>
    <s v="Directeur business"/>
    <n v="79200"/>
    <x v="31"/>
    <n v="7.9545454545454544E-2"/>
  </r>
  <r>
    <s v="JohRa33740"/>
    <s v="JohnRakestraw33740"/>
    <s v="John"/>
    <s v="Rakestraw"/>
    <x v="0"/>
    <d v="1992-05-16T00:00:00"/>
    <x v="8"/>
    <x v="0"/>
    <n v="34800"/>
    <n v="500"/>
    <n v="1"/>
    <s v="Consultant business junior"/>
    <n v="32300"/>
    <x v="11"/>
    <n v="7.7399380804953566E-2"/>
  </r>
  <r>
    <s v="LarRa31622"/>
    <s v="LarryRalston31622"/>
    <s v="Larry"/>
    <s v="Ralston"/>
    <x v="0"/>
    <d v="1986-07-29T00:00:00"/>
    <x v="2"/>
    <x v="2"/>
    <n v="46900"/>
    <n v="500"/>
    <n v="2"/>
    <s v="Consultant fonctionnel junior"/>
    <n v="44500"/>
    <x v="21"/>
    <n v="5.3932584269662923E-2"/>
  </r>
  <r>
    <s v="ChaRa26885"/>
    <s v="CharlesRamage26885"/>
    <s v="Charles"/>
    <s v="Ramage"/>
    <x v="0"/>
    <d v="1973-08-09T00:00:00"/>
    <x v="5"/>
    <x v="3"/>
    <n v="85000"/>
    <n v="0"/>
    <n v="15"/>
    <s v="Responsable technique Grands Comptes"/>
    <n v="77000"/>
    <x v="12"/>
    <n v="0.1038961038961039"/>
  </r>
  <r>
    <s v="BraRa27932"/>
    <s v="BrandyRamirez27932"/>
    <s v="Brandy"/>
    <s v="Ramirez"/>
    <x v="1"/>
    <d v="1976-06-21T00:00:00"/>
    <x v="0"/>
    <x v="1"/>
    <n v="64400"/>
    <n v="7500"/>
    <n v="7"/>
    <s v="Directeur d'agence"/>
    <n v="63300"/>
    <x v="10"/>
    <n v="1.7377567140600316E-2"/>
  </r>
  <r>
    <s v="JohRa32600"/>
    <s v="JohnRamirez32600"/>
    <s v="John"/>
    <s v="Ramirez"/>
    <x v="0"/>
    <d v="1989-04-02T00:00:00"/>
    <x v="10"/>
    <x v="0"/>
    <n v="58500"/>
    <n v="2000"/>
    <n v="4"/>
    <s v="Consultant business confirmé"/>
    <n v="51800"/>
    <x v="8"/>
    <n v="0.12934362934362933"/>
  </r>
  <r>
    <s v="LouRa28024"/>
    <s v="LouiseRamirez28024"/>
    <s v="Louise"/>
    <s v="Ramirez"/>
    <x v="1"/>
    <d v="1976-09-21T00:00:00"/>
    <x v="0"/>
    <x v="2"/>
    <n v="78400"/>
    <n v="1500"/>
    <n v="6"/>
    <s v="Directeur de projet"/>
    <n v="76100"/>
    <x v="22"/>
    <n v="3.0223390275952694E-2"/>
  </r>
  <r>
    <s v="WalRa24679"/>
    <s v="WalterRamirez24679"/>
    <s v="Walter"/>
    <s v="Ramirez"/>
    <x v="0"/>
    <d v="1967-07-26T00:00:00"/>
    <x v="7"/>
    <x v="2"/>
    <n v="70100"/>
    <n v="0"/>
    <n v="5"/>
    <s v="Chef de projet"/>
    <n v="63700"/>
    <x v="34"/>
    <n v="0.10047095761381476"/>
  </r>
  <r>
    <s v="BarRa31251"/>
    <s v="BarbaraRamos31251"/>
    <s v="Barbara"/>
    <s v="Ramos"/>
    <x v="1"/>
    <d v="1985-07-23T00:00:00"/>
    <x v="2"/>
    <x v="3"/>
    <n v="39100"/>
    <n v="1500"/>
    <n v="2"/>
    <s v="Consultant technique junior"/>
    <n v="35300"/>
    <x v="27"/>
    <n v="0.10764872521246459"/>
  </r>
  <r>
    <s v="MiyRa32072"/>
    <s v="MiyokoRamos32072"/>
    <s v="Miyoko"/>
    <s v="Ramos"/>
    <x v="1"/>
    <d v="1987-10-22T00:00:00"/>
    <x v="4"/>
    <x v="3"/>
    <n v="43500"/>
    <n v="500"/>
    <n v="0"/>
    <s v="Développeur confirmé"/>
    <s v="nouvel arrivant"/>
    <x v="28"/>
    <n v="0"/>
  </r>
  <r>
    <s v="VirRa27150"/>
    <s v="VirginiaRamos27150"/>
    <s v="Virginia"/>
    <s v="Ramos"/>
    <x v="1"/>
    <d v="1974-05-01T00:00:00"/>
    <x v="1"/>
    <x v="2"/>
    <n v="45100"/>
    <n v="500"/>
    <n v="17"/>
    <s v="Consultant fonctionnel sénior"/>
    <n v="42200"/>
    <x v="12"/>
    <n v="6.8720379146919433E-2"/>
  </r>
  <r>
    <s v="MarRa23773"/>
    <s v="MarcelinoRamsey23773"/>
    <s v="Marcelino"/>
    <s v="Ramsey"/>
    <x v="0"/>
    <d v="1965-01-31T00:00:00"/>
    <x v="7"/>
    <x v="0"/>
    <n v="96500"/>
    <n v="1500"/>
    <n v="22"/>
    <s v="Responsable de consultant"/>
    <n v="92000"/>
    <x v="32"/>
    <n v="4.8913043478260872E-2"/>
  </r>
  <r>
    <s v="RobRa25153"/>
    <s v="RobertRankin25153"/>
    <s v="Robert"/>
    <s v="Rankin"/>
    <x v="0"/>
    <d v="1968-11-11T00:00:00"/>
    <x v="5"/>
    <x v="0"/>
    <n v="104300"/>
    <n v="5500"/>
    <n v="14"/>
    <s v="Responsable secteur business"/>
    <n v="97500"/>
    <x v="2"/>
    <n v="6.974358974358974E-2"/>
  </r>
  <r>
    <s v="JohRa30391"/>
    <s v="JohnRansom30391"/>
    <s v="John"/>
    <s v="Ransom"/>
    <x v="0"/>
    <d v="1983-03-16T00:00:00"/>
    <x v="5"/>
    <x v="3"/>
    <n v="80000"/>
    <n v="1500"/>
    <n v="1"/>
    <s v="Responsable technique Grands Comptes"/>
    <n v="72700"/>
    <x v="16"/>
    <n v="0.10041265474552957"/>
  </r>
  <r>
    <s v="FeRa26715"/>
    <s v="FeRath26715"/>
    <s v="Fe"/>
    <s v="Rath"/>
    <x v="1"/>
    <d v="1973-02-20T00:00:00"/>
    <x v="0"/>
    <x v="0"/>
    <n v="89400"/>
    <n v="6500"/>
    <n v="11"/>
    <s v="Directeur business"/>
    <n v="83600"/>
    <x v="14"/>
    <n v="6.9377990430622011E-2"/>
  </r>
  <r>
    <s v="LeoRa27747"/>
    <s v="LeonardRathbun27747"/>
    <s v="Leonard"/>
    <s v="Rathbun"/>
    <x v="0"/>
    <d v="1975-12-19T00:00:00"/>
    <x v="7"/>
    <x v="3"/>
    <n v="59400"/>
    <n v="3500"/>
    <n v="15"/>
    <s v="Expert technique"/>
    <n v="52100"/>
    <x v="10"/>
    <n v="0.14011516314779271"/>
  </r>
  <r>
    <s v="HarRa24800"/>
    <s v="HaroldRatley24800"/>
    <s v="Harold"/>
    <s v="Ratley"/>
    <x v="0"/>
    <d v="1967-11-24T00:00:00"/>
    <x v="5"/>
    <x v="3"/>
    <n v="84100"/>
    <n v="9500"/>
    <n v="23"/>
    <s v="Responsable technique Grands Comptes"/>
    <n v="79400"/>
    <x v="19"/>
    <n v="5.9193954659949623E-2"/>
  </r>
  <r>
    <s v="DouRa26533"/>
    <s v="DougRawls26533"/>
    <s v="Doug"/>
    <s v="Rawls"/>
    <x v="0"/>
    <d v="1972-08-22T00:00:00"/>
    <x v="5"/>
    <x v="0"/>
    <n v="84900"/>
    <n v="1500"/>
    <n v="18"/>
    <s v="Responsable secteur business"/>
    <n v="80900"/>
    <x v="14"/>
    <n v="4.9443757725587144E-2"/>
  </r>
  <r>
    <s v="AdeRa30908"/>
    <s v="AdelineRay30908"/>
    <s v="Adeline"/>
    <s v="Ray"/>
    <x v="1"/>
    <d v="1984-08-14T00:00:00"/>
    <x v="0"/>
    <x v="0"/>
    <n v="79600"/>
    <n v="7500"/>
    <n v="2"/>
    <s v="Directeur business"/>
    <n v="73000"/>
    <x v="27"/>
    <n v="9.0410958904109592E-2"/>
  </r>
  <r>
    <s v="DenRa26010"/>
    <s v="DennisRay26010"/>
    <s v="Dennis"/>
    <s v="Ray"/>
    <x v="0"/>
    <d v="1971-03-18T00:00:00"/>
    <x v="7"/>
    <x v="3"/>
    <n v="41400"/>
    <n v="4500"/>
    <n v="19"/>
    <s v="Expert technique"/>
    <n v="38200"/>
    <x v="1"/>
    <n v="8.3769633507853408E-2"/>
  </r>
  <r>
    <s v="HenRa24830"/>
    <s v="HenryRay24830"/>
    <s v="Henry"/>
    <s v="Ray"/>
    <x v="0"/>
    <d v="1967-12-24T00:00:00"/>
    <x v="0"/>
    <x v="2"/>
    <n v="62900"/>
    <n v="4000"/>
    <n v="16"/>
    <s v="Directeur de projet"/>
    <n v="60500"/>
    <x v="19"/>
    <n v="3.9669421487603308E-2"/>
  </r>
  <r>
    <s v="JohRa28289"/>
    <s v="JohnRaymond28289"/>
    <s v="John"/>
    <s v="Raymond"/>
    <x v="0"/>
    <d v="1977-06-13T00:00:00"/>
    <x v="7"/>
    <x v="1"/>
    <n v="63700"/>
    <n v="4500"/>
    <n v="8"/>
    <s v="Responsable d'entité"/>
    <n v="57400"/>
    <x v="22"/>
    <n v="0.10975609756097561"/>
  </r>
  <r>
    <s v="ChaRe29589"/>
    <s v="ChadReal29589"/>
    <s v="Chad"/>
    <s v="Real"/>
    <x v="0"/>
    <d v="1981-01-03T00:00:00"/>
    <x v="0"/>
    <x v="1"/>
    <n v="63700"/>
    <n v="7000"/>
    <n v="9"/>
    <s v="Directeur d'agence"/>
    <n v="59900"/>
    <x v="6"/>
    <n v="6.3439065108514187E-2"/>
  </r>
  <r>
    <s v="KelRe27988"/>
    <s v="KellyReam27988"/>
    <s v="Kelly"/>
    <s v="Ream"/>
    <x v="1"/>
    <d v="1976-08-16T00:00:00"/>
    <x v="0"/>
    <x v="3"/>
    <n v="59200"/>
    <n v="4000"/>
    <n v="5"/>
    <s v="Directeur technique"/>
    <n v="55800"/>
    <x v="22"/>
    <n v="6.093189964157706E-2"/>
  </r>
  <r>
    <s v="SueRe26557"/>
    <s v="SueReardon26557"/>
    <s v="Sue"/>
    <s v="Reardon"/>
    <x v="1"/>
    <d v="1972-09-15T00:00:00"/>
    <x v="0"/>
    <x v="3"/>
    <n v="68600"/>
    <n v="500"/>
    <n v="9"/>
    <s v="Directeur technique"/>
    <n v="64700"/>
    <x v="14"/>
    <n v="6.0278207109737247E-2"/>
  </r>
  <r>
    <s v="LarRe30770"/>
    <s v="LarryRedding30770"/>
    <s v="Larry"/>
    <s v="Redding"/>
    <x v="0"/>
    <d v="1984-03-29T00:00:00"/>
    <x v="1"/>
    <x v="3"/>
    <n v="48100"/>
    <n v="3000"/>
    <n v="9"/>
    <s v="Consultant technique sénior"/>
    <n v="46600"/>
    <x v="0"/>
    <n v="3.2188841201716736E-2"/>
  </r>
  <r>
    <s v="KenRe34019"/>
    <s v="KennethReed34019"/>
    <s v="Kenneth"/>
    <s v="Reed"/>
    <x v="0"/>
    <d v="1993-02-19T00:00:00"/>
    <x v="4"/>
    <x v="0"/>
    <n v="47800"/>
    <n v="0"/>
    <n v="1"/>
    <s v="Consultant business junior"/>
    <n v="47300"/>
    <x v="13"/>
    <n v="1.0570824524312896E-2"/>
  </r>
  <r>
    <s v="KylRe28678"/>
    <s v="KyleReed28678"/>
    <s v="Kyle"/>
    <s v="Reed"/>
    <x v="0"/>
    <d v="1978-07-07T00:00:00"/>
    <x v="7"/>
    <x v="0"/>
    <n v="73800"/>
    <n v="500"/>
    <n v="4"/>
    <s v="Responsable de consultant"/>
    <n v="67000"/>
    <x v="26"/>
    <n v="0.10149253731343283"/>
  </r>
  <r>
    <s v="NorRe26387"/>
    <s v="NoraReed26387"/>
    <s v="Nora"/>
    <s v="Reed"/>
    <x v="1"/>
    <d v="1972-03-29T00:00:00"/>
    <x v="5"/>
    <x v="3"/>
    <n v="69300"/>
    <n v="2000"/>
    <n v="1"/>
    <s v="Responsable technique Grands Comptes"/>
    <n v="63700"/>
    <x v="31"/>
    <n v="8.7912087912087919E-2"/>
  </r>
  <r>
    <s v="OtiRe27952"/>
    <s v="OtisReed27952"/>
    <s v="Otis"/>
    <s v="Reed"/>
    <x v="0"/>
    <d v="1976-07-11T00:00:00"/>
    <x v="7"/>
    <x v="1"/>
    <n v="48100"/>
    <n v="3500"/>
    <n v="10"/>
    <s v="Responsable d'entité"/>
    <n v="47200"/>
    <x v="10"/>
    <n v="1.9067796610169493E-2"/>
  </r>
  <r>
    <s v="JosRe27137"/>
    <s v="JoshuaReedy27137"/>
    <s v="Joshua"/>
    <s v="Reedy"/>
    <x v="0"/>
    <d v="1974-04-18T00:00:00"/>
    <x v="0"/>
    <x v="3"/>
    <n v="65300"/>
    <n v="7500"/>
    <n v="12"/>
    <s v="Directeur technique"/>
    <n v="63400"/>
    <x v="12"/>
    <n v="2.996845425867508E-2"/>
  </r>
  <r>
    <s v="JerRe28045"/>
    <s v="JeremyReese28045"/>
    <s v="Jeremy"/>
    <s v="Reese"/>
    <x v="0"/>
    <d v="1976-10-12T00:00:00"/>
    <x v="7"/>
    <x v="1"/>
    <n v="50300"/>
    <n v="4000"/>
    <n v="9"/>
    <s v="Responsable d'entité"/>
    <n v="49100"/>
    <x v="22"/>
    <n v="2.4439918533604887E-2"/>
  </r>
  <r>
    <s v="JosRe34150"/>
    <s v="JosephReese34150"/>
    <s v="Joseph"/>
    <s v="Reese"/>
    <x v="0"/>
    <d v="1993-06-30T00:00:00"/>
    <x v="6"/>
    <x v="2"/>
    <n v="38200"/>
    <n v="0"/>
    <n v="1"/>
    <s v="Analyste "/>
    <n v="37400"/>
    <x v="13"/>
    <n v="2.1390374331550801E-2"/>
  </r>
  <r>
    <s v="SusRe24368"/>
    <s v="SusanReeve24368"/>
    <s v="Susan"/>
    <s v="Reeve"/>
    <x v="1"/>
    <d v="1966-09-18T00:00:00"/>
    <x v="0"/>
    <x v="3"/>
    <n v="64600"/>
    <n v="6500"/>
    <n v="11"/>
    <s v="Directeur technique"/>
    <n v="59000"/>
    <x v="34"/>
    <n v="9.4915254237288138E-2"/>
  </r>
  <r>
    <s v="JohRe31366"/>
    <s v="JohnReeves31366"/>
    <s v="John"/>
    <s v="Reeves"/>
    <x v="0"/>
    <d v="1985-11-15T00:00:00"/>
    <x v="4"/>
    <x v="2"/>
    <n v="46400"/>
    <n v="1500"/>
    <n v="0"/>
    <s v="Analyste confirmé"/>
    <s v="nouvel arrivant"/>
    <x v="5"/>
    <n v="0"/>
  </r>
  <r>
    <s v="WilRe31021"/>
    <s v="WilliamReeves31021"/>
    <s v="William"/>
    <s v="Reeves"/>
    <x v="0"/>
    <d v="1984-12-05T00:00:00"/>
    <x v="1"/>
    <x v="0"/>
    <n v="56100"/>
    <n v="500"/>
    <n v="9"/>
    <s v="Consultant business sénior"/>
    <n v="50500"/>
    <x v="27"/>
    <n v="0.11089108910891089"/>
  </r>
  <r>
    <s v="JamRe26890"/>
    <s v="JamesRehberg26890"/>
    <s v="James"/>
    <s v="Rehberg"/>
    <x v="0"/>
    <d v="1973-08-14T00:00:00"/>
    <x v="1"/>
    <x v="2"/>
    <n v="66100"/>
    <n v="1500"/>
    <n v="13"/>
    <s v="Consultant fonctionnel sénior"/>
    <n v="61200"/>
    <x v="12"/>
    <n v="8.0065359477124176E-2"/>
  </r>
  <r>
    <s v="KelRe31154"/>
    <s v="KellyReinhart31154"/>
    <s v="Kelly"/>
    <s v="Reinhart"/>
    <x v="1"/>
    <d v="1985-04-17T00:00:00"/>
    <x v="2"/>
    <x v="2"/>
    <n v="48900"/>
    <n v="1500"/>
    <n v="0"/>
    <s v="Consultant fonctionnel junior"/>
    <s v="nouvel arrivant"/>
    <x v="27"/>
    <n v="0"/>
  </r>
  <r>
    <s v="BreRe31093"/>
    <s v="BrendaReith31093"/>
    <s v="Brenda"/>
    <s v="Reith"/>
    <x v="1"/>
    <d v="1985-02-15T00:00:00"/>
    <x v="0"/>
    <x v="0"/>
    <n v="96200"/>
    <n v="8000"/>
    <n v="7"/>
    <s v="Directeur business"/>
    <n v="89900"/>
    <x v="27"/>
    <n v="7.0077864293659628E-2"/>
  </r>
  <r>
    <s v="RyaRe26279"/>
    <s v="RyanRemillard26279"/>
    <s v="Ryan"/>
    <s v="Remillard"/>
    <x v="0"/>
    <d v="1971-12-12T00:00:00"/>
    <x v="0"/>
    <x v="0"/>
    <n v="87100"/>
    <n v="6000"/>
    <n v="3"/>
    <s v="Directeur business"/>
    <n v="80600"/>
    <x v="31"/>
    <n v="8.0645161290322578E-2"/>
  </r>
  <r>
    <s v="EmiRe25321"/>
    <s v="EmilyRemy25321"/>
    <s v="Emily"/>
    <s v="Remy"/>
    <x v="1"/>
    <d v="1969-04-28T00:00:00"/>
    <x v="0"/>
    <x v="1"/>
    <n v="61300"/>
    <n v="8000"/>
    <n v="12"/>
    <s v="Directeur d'agence"/>
    <n v="59400"/>
    <x v="2"/>
    <n v="3.1986531986531987E-2"/>
  </r>
  <r>
    <s v="BryRe29510"/>
    <s v="BryanReplogle29510"/>
    <s v="Bryan"/>
    <s v="Replogle"/>
    <x v="0"/>
    <d v="1980-10-16T00:00:00"/>
    <x v="5"/>
    <x v="2"/>
    <n v="77700"/>
    <n v="1000"/>
    <n v="13"/>
    <s v="Responsable de Grands comptes"/>
    <n v="74000"/>
    <x v="6"/>
    <n v="0.05"/>
  </r>
  <r>
    <s v="RicRe25573"/>
    <s v="RichardRethman25573"/>
    <s v="Richard"/>
    <s v="Rethman"/>
    <x v="0"/>
    <d v="1970-01-05T00:00:00"/>
    <x v="7"/>
    <x v="3"/>
    <n v="44600"/>
    <n v="2000"/>
    <n v="13"/>
    <s v="Expert technique"/>
    <n v="42000"/>
    <x v="9"/>
    <n v="6.1904761904761907E-2"/>
  </r>
  <r>
    <s v="RonRe24671"/>
    <s v="RonaldReyes24671"/>
    <s v="Ronald"/>
    <s v="Reyes"/>
    <x v="0"/>
    <d v="1967-07-18T00:00:00"/>
    <x v="1"/>
    <x v="0"/>
    <n v="64400"/>
    <n v="2500"/>
    <n v="19"/>
    <s v="Consultant business sénior"/>
    <n v="59600"/>
    <x v="34"/>
    <n v="8.0536912751677847E-2"/>
  </r>
  <r>
    <s v="TerRe29325"/>
    <s v="TerriReyes29325"/>
    <s v="Terri"/>
    <s v="Reyes"/>
    <x v="1"/>
    <d v="1980-04-14T00:00:00"/>
    <x v="0"/>
    <x v="3"/>
    <n v="60000"/>
    <n v="3500"/>
    <n v="13"/>
    <s v="Directeur technique"/>
    <n v="58300"/>
    <x v="17"/>
    <n v="2.9159519725557463E-2"/>
  </r>
  <r>
    <s v="IsaRe33549"/>
    <s v="IsaacReynolds33549"/>
    <s v="Isaac"/>
    <s v="Reynolds"/>
    <x v="0"/>
    <d v="1991-11-07T00:00:00"/>
    <x v="8"/>
    <x v="3"/>
    <n v="34500"/>
    <n v="500"/>
    <n v="0"/>
    <s v="Développeur junior"/>
    <s v="nouvel arrivant"/>
    <x v="11"/>
    <n v="0"/>
  </r>
  <r>
    <s v="JamRe28006"/>
    <s v="JamesReynolds28006"/>
    <s v="James"/>
    <s v="Reynolds"/>
    <x v="0"/>
    <d v="1976-09-03T00:00:00"/>
    <x v="0"/>
    <x v="0"/>
    <n v="80700"/>
    <n v="5500"/>
    <n v="9"/>
    <s v="Directeur business"/>
    <n v="78300"/>
    <x v="22"/>
    <n v="3.0651340996168581E-2"/>
  </r>
  <r>
    <s v="RobRe30939"/>
    <s v="RobertReynolds30939"/>
    <s v="Robert"/>
    <s v="Reynolds"/>
    <x v="0"/>
    <d v="1984-09-14T00:00:00"/>
    <x v="0"/>
    <x v="3"/>
    <n v="63900"/>
    <n v="3000"/>
    <n v="2"/>
    <s v="Directeur technique"/>
    <n v="58100"/>
    <x v="27"/>
    <n v="9.9827882960413075E-2"/>
  </r>
  <r>
    <s v="ChrRh32323"/>
    <s v="ChrisRhodes32323"/>
    <s v="Chris"/>
    <s v="Rhodes"/>
    <x v="0"/>
    <d v="1988-06-29T00:00:00"/>
    <x v="6"/>
    <x v="2"/>
    <n v="32800"/>
    <n v="500"/>
    <n v="0"/>
    <s v="Analyste "/>
    <s v="nouvel arrivant"/>
    <x v="28"/>
    <n v="0"/>
  </r>
  <r>
    <s v="BonRh28055"/>
    <s v="BonnieRhymer28055"/>
    <s v="Bonnie"/>
    <s v="Rhymer"/>
    <x v="1"/>
    <d v="1976-10-22T00:00:00"/>
    <x v="7"/>
    <x v="1"/>
    <n v="56100"/>
    <n v="2000"/>
    <n v="3"/>
    <s v="Responsable d'entité"/>
    <n v="53100"/>
    <x v="22"/>
    <n v="5.6497175141242938E-2"/>
  </r>
  <r>
    <s v="TifRi25959"/>
    <s v="TiffanyRich25959"/>
    <s v="Tiffany"/>
    <s v="Rich"/>
    <x v="1"/>
    <d v="1971-01-26T00:00:00"/>
    <x v="7"/>
    <x v="2"/>
    <n v="51200"/>
    <n v="2000"/>
    <n v="7"/>
    <s v="Chef de projet"/>
    <n v="48300"/>
    <x v="1"/>
    <n v="6.0041407867494824E-2"/>
  </r>
  <r>
    <s v="RosRi30048"/>
    <s v="RosaRichards30048"/>
    <s v="Rosa"/>
    <s v="Richards"/>
    <x v="1"/>
    <d v="1982-04-07T00:00:00"/>
    <x v="7"/>
    <x v="0"/>
    <n v="86100"/>
    <n v="1000"/>
    <n v="8"/>
    <s v="Responsable de consultant"/>
    <n v="80500"/>
    <x v="25"/>
    <n v="6.9565217391304349E-2"/>
  </r>
  <r>
    <s v="JohRi34273"/>
    <s v="JohnRichardson34273"/>
    <s v="John"/>
    <s v="Richardson"/>
    <x v="0"/>
    <d v="1993-10-31T00:00:00"/>
    <x v="8"/>
    <x v="0"/>
    <n v="41700"/>
    <n v="0"/>
    <n v="0"/>
    <s v="Consultant business junior"/>
    <s v="nouvel arrivant"/>
    <x v="20"/>
    <n v="0"/>
  </r>
  <r>
    <s v="TerRi31963"/>
    <s v="TeriRichardson31963"/>
    <s v="Teri"/>
    <s v="Richardson"/>
    <x v="1"/>
    <d v="1987-07-05T00:00:00"/>
    <x v="6"/>
    <x v="3"/>
    <n v="39600"/>
    <n v="0"/>
    <n v="0"/>
    <s v="Développeur"/>
    <s v="nouvel arrivant"/>
    <x v="21"/>
    <n v="0"/>
  </r>
  <r>
    <s v="LinRi26770"/>
    <s v="LindaRichmond26770"/>
    <s v="Linda"/>
    <s v="Richmond"/>
    <x v="1"/>
    <d v="1973-04-16T00:00:00"/>
    <x v="7"/>
    <x v="0"/>
    <n v="59300"/>
    <n v="500"/>
    <n v="16"/>
    <s v="Responsable de consultant"/>
    <n v="53900"/>
    <x v="14"/>
    <n v="0.10018552875695733"/>
  </r>
  <r>
    <s v="KeiRi22943"/>
    <s v="KeithRichter22943"/>
    <s v="Keith"/>
    <s v="Richter"/>
    <x v="0"/>
    <d v="1962-10-24T00:00:00"/>
    <x v="3"/>
    <x v="1"/>
    <n v="159900"/>
    <n v="11000"/>
    <n v="0"/>
    <s v="Associé filière fonctions transverses"/>
    <s v="nouvel arrivant"/>
    <x v="24"/>
    <n v="0"/>
  </r>
  <r>
    <s v="DanRi30995"/>
    <s v="DanielRiddick30995"/>
    <s v="Daniel"/>
    <s v="Riddick"/>
    <x v="0"/>
    <d v="1984-11-09T00:00:00"/>
    <x v="0"/>
    <x v="2"/>
    <n v="75100"/>
    <n v="4000"/>
    <n v="9"/>
    <s v="Directeur de projet"/>
    <n v="70800"/>
    <x v="27"/>
    <n v="6.0734463276836161E-2"/>
  </r>
  <r>
    <s v="KenRi25329"/>
    <s v="KennethRider25329"/>
    <s v="Kenneth"/>
    <s v="Rider"/>
    <x v="0"/>
    <d v="1969-05-06T00:00:00"/>
    <x v="0"/>
    <x v="3"/>
    <n v="69700"/>
    <n v="4500"/>
    <n v="7"/>
    <s v="Directeur technique"/>
    <n v="64200"/>
    <x v="2"/>
    <n v="8.566978193146417E-2"/>
  </r>
  <r>
    <s v="EliRi23634"/>
    <s v="ElizabethRidgway23634"/>
    <s v="Elizabeth"/>
    <s v="Ridgway"/>
    <x v="1"/>
    <d v="1964-09-14T00:00:00"/>
    <x v="0"/>
    <x v="3"/>
    <n v="66600"/>
    <n v="4500"/>
    <n v="26"/>
    <s v="Directeur technique"/>
    <n v="60000"/>
    <x v="32"/>
    <n v="0.11"/>
  </r>
  <r>
    <s v="DebRi31109"/>
    <s v="DebbieRiemer31109"/>
    <s v="Debbie"/>
    <s v="Riemer"/>
    <x v="1"/>
    <d v="1985-03-03T00:00:00"/>
    <x v="0"/>
    <x v="3"/>
    <n v="56900"/>
    <n v="4500"/>
    <n v="8"/>
    <s v="Directeur technique"/>
    <n v="49900"/>
    <x v="27"/>
    <n v="0.14028056112224449"/>
  </r>
  <r>
    <s v="LouRi33731"/>
    <s v="LouRies33731"/>
    <s v="Lou"/>
    <s v="Ries"/>
    <x v="1"/>
    <d v="1992-05-07T00:00:00"/>
    <x v="6"/>
    <x v="0"/>
    <n v="39500"/>
    <n v="500"/>
    <n v="0"/>
    <s v="Consultant business junior"/>
    <s v="nouvel arrivant"/>
    <x v="11"/>
    <n v="0"/>
  </r>
  <r>
    <s v="AbbRi32290"/>
    <s v="AbbyRigby32290"/>
    <s v="Abby"/>
    <s v="Rigby"/>
    <x v="1"/>
    <d v="1988-05-27T00:00:00"/>
    <x v="2"/>
    <x v="2"/>
    <n v="53300"/>
    <n v="2000"/>
    <n v="4"/>
    <s v="Consultant fonctionnel junior"/>
    <n v="50800"/>
    <x v="28"/>
    <n v="4.9212598425196853E-2"/>
  </r>
  <r>
    <s v="TonRi33669"/>
    <s v="TonyRiley33669"/>
    <s v="Tony"/>
    <s v="Riley"/>
    <x v="0"/>
    <d v="1992-03-06T00:00:00"/>
    <x v="6"/>
    <x v="3"/>
    <n v="32800"/>
    <n v="0"/>
    <n v="1"/>
    <s v="Développeur"/>
    <n v="32400"/>
    <x v="11"/>
    <n v="1.2345679012345678E-2"/>
  </r>
  <r>
    <s v="CarRi26424"/>
    <s v="CarlosRingler26424"/>
    <s v="Carlos"/>
    <s v="Ringler"/>
    <x v="0"/>
    <d v="1972-05-05T00:00:00"/>
    <x v="0"/>
    <x v="1"/>
    <n v="57000"/>
    <n v="8000"/>
    <n v="15"/>
    <s v="Directeur d'agence"/>
    <n v="53900"/>
    <x v="31"/>
    <n v="5.7513914656771803E-2"/>
  </r>
  <r>
    <s v="DanRi30615"/>
    <s v="DanielRios30615"/>
    <s v="Daniel"/>
    <s v="Rios"/>
    <x v="0"/>
    <d v="1983-10-26T00:00:00"/>
    <x v="5"/>
    <x v="1"/>
    <n v="109700"/>
    <n v="8000"/>
    <n v="8"/>
    <s v="Responsable d'un secteur"/>
    <n v="97100"/>
    <x v="0"/>
    <n v="0.12976313079299692"/>
  </r>
  <r>
    <s v="LouRi27206"/>
    <s v="LouisRivas27206"/>
    <s v="Louis"/>
    <s v="Rivas"/>
    <x v="0"/>
    <d v="1974-06-26T00:00:00"/>
    <x v="5"/>
    <x v="2"/>
    <n v="83400"/>
    <n v="8000"/>
    <n v="12"/>
    <s v="Responsable de Grands comptes"/>
    <n v="77900"/>
    <x v="12"/>
    <n v="7.0603337612323486E-2"/>
  </r>
  <r>
    <s v="MarRi27771"/>
    <s v="MarkRivera27771"/>
    <s v="Mark"/>
    <s v="Rivera"/>
    <x v="0"/>
    <d v="1976-01-12T00:00:00"/>
    <x v="0"/>
    <x v="0"/>
    <n v="74600"/>
    <n v="3000"/>
    <n v="9"/>
    <s v="Directeur business"/>
    <n v="71000"/>
    <x v="10"/>
    <n v="5.0704225352112678E-2"/>
  </r>
  <r>
    <s v="MicRi28106"/>
    <s v="MichaelRivera28106"/>
    <s v="Michael"/>
    <s v="Rivera"/>
    <x v="0"/>
    <d v="1976-12-12T00:00:00"/>
    <x v="0"/>
    <x v="3"/>
    <n v="64500"/>
    <n v="2000"/>
    <n v="9"/>
    <s v="Directeur technique"/>
    <n v="62000"/>
    <x v="22"/>
    <n v="4.0322580645161289E-2"/>
  </r>
  <r>
    <s v="RicRi25030"/>
    <s v="RichardRivera25030"/>
    <s v="Richard"/>
    <s v="Rivera"/>
    <x v="0"/>
    <d v="1968-07-11T00:00:00"/>
    <x v="7"/>
    <x v="1"/>
    <n v="46100"/>
    <n v="1000"/>
    <n v="12"/>
    <s v="Responsable d'entité"/>
    <n v="43000"/>
    <x v="19"/>
    <n v="7.2093023255813959E-2"/>
  </r>
  <r>
    <s v="RogRi23749"/>
    <s v="RogelioRivera23749"/>
    <s v="Rogelio"/>
    <s v="Rivera"/>
    <x v="0"/>
    <d v="1965-01-07T00:00:00"/>
    <x v="7"/>
    <x v="0"/>
    <n v="86000"/>
    <n v="2000"/>
    <n v="17"/>
    <s v="Responsable de consultant"/>
    <n v="81200"/>
    <x v="32"/>
    <n v="5.9113300492610835E-2"/>
  </r>
  <r>
    <s v="ShaRi31844"/>
    <s v="ShawnRivera31844"/>
    <s v="Shawn"/>
    <s v="Rivera"/>
    <x v="0"/>
    <d v="1987-03-08T00:00:00"/>
    <x v="2"/>
    <x v="0"/>
    <n v="52500"/>
    <n v="500"/>
    <n v="1"/>
    <s v="Consultant business"/>
    <n v="51000"/>
    <x v="21"/>
    <n v="2.9411764705882353E-2"/>
  </r>
  <r>
    <s v="BraRi25231"/>
    <s v="BrandonRizzo25231"/>
    <s v="Brandon"/>
    <s v="Rizzo"/>
    <x v="0"/>
    <d v="1969-01-28T00:00:00"/>
    <x v="7"/>
    <x v="0"/>
    <n v="57400"/>
    <n v="2500"/>
    <n v="7"/>
    <s v="Responsable de consultant"/>
    <n v="52700"/>
    <x v="2"/>
    <n v="8.9184060721062622E-2"/>
  </r>
  <r>
    <s v="NanRo28362"/>
    <s v="NancyRobbins28362"/>
    <s v="Nancy"/>
    <s v="Robbins"/>
    <x v="1"/>
    <d v="1977-08-25T00:00:00"/>
    <x v="1"/>
    <x v="0"/>
    <n v="72200"/>
    <n v="1500"/>
    <n v="7"/>
    <s v="Consultant business sénior"/>
    <n v="63900"/>
    <x v="26"/>
    <n v="0.12989045383411579"/>
  </r>
  <r>
    <s v="LinRo24638"/>
    <s v="LindsayRoberson24638"/>
    <s v="Lindsay"/>
    <s v="Roberson"/>
    <x v="1"/>
    <d v="1967-06-15T00:00:00"/>
    <x v="5"/>
    <x v="3"/>
    <n v="80200"/>
    <n v="5000"/>
    <n v="14"/>
    <s v="Responsable technique Grands Comptes"/>
    <n v="75000"/>
    <x v="34"/>
    <n v="6.933333333333333E-2"/>
  </r>
  <r>
    <s v="DavRo33958"/>
    <s v="DavidRoberts33958"/>
    <s v="David"/>
    <s v="Roberts"/>
    <x v="0"/>
    <d v="1992-12-20T00:00:00"/>
    <x v="6"/>
    <x v="2"/>
    <n v="39700"/>
    <n v="1000"/>
    <n v="0"/>
    <s v="Analyste "/>
    <s v="nouvel arrivant"/>
    <x v="13"/>
    <n v="0"/>
  </r>
  <r>
    <s v="EriRo24637"/>
    <s v="EricRoberts24637"/>
    <s v="Eric"/>
    <s v="Roberts"/>
    <x v="0"/>
    <d v="1967-06-14T00:00:00"/>
    <x v="0"/>
    <x v="0"/>
    <n v="67800"/>
    <n v="1000"/>
    <n v="12"/>
    <s v="Directeur business"/>
    <n v="63400"/>
    <x v="34"/>
    <n v="6.9400630914826497E-2"/>
  </r>
  <r>
    <s v="KatRo29624"/>
    <s v="KatieRoberts29624"/>
    <s v="Katie"/>
    <s v="Roberts"/>
    <x v="1"/>
    <d v="1981-02-07T00:00:00"/>
    <x v="1"/>
    <x v="1"/>
    <n v="41800"/>
    <n v="4000"/>
    <n v="7"/>
    <s v="Directeur des agents de maîtrise"/>
    <n v="40000"/>
    <x v="6"/>
    <n v="4.4999999999999998E-2"/>
  </r>
  <r>
    <s v="KeiRo26276"/>
    <s v="KeishaRoberts26276"/>
    <s v="Keisha"/>
    <s v="Roberts"/>
    <x v="1"/>
    <d v="1971-12-09T00:00:00"/>
    <x v="1"/>
    <x v="3"/>
    <n v="42700"/>
    <n v="2000"/>
    <n v="15"/>
    <s v="Consultant technique sénior"/>
    <n v="39200"/>
    <x v="31"/>
    <n v="8.9285714285714288E-2"/>
  </r>
  <r>
    <s v="WesRo24708"/>
    <s v="WesRoberts24708"/>
    <s v="Wes"/>
    <s v="Roberts"/>
    <x v="0"/>
    <d v="1967-08-24T00:00:00"/>
    <x v="1"/>
    <x v="0"/>
    <n v="65600"/>
    <n v="0"/>
    <n v="24"/>
    <s v="Consultant business sénior"/>
    <n v="60700"/>
    <x v="19"/>
    <n v="8.0724876441515644E-2"/>
  </r>
  <r>
    <s v="SteRo33559"/>
    <s v="StephenRobertson33559"/>
    <s v="Stephen"/>
    <s v="Robertson"/>
    <x v="0"/>
    <d v="1991-11-17T00:00:00"/>
    <x v="8"/>
    <x v="2"/>
    <n v="38000"/>
    <n v="500"/>
    <n v="0"/>
    <s v="Analyste junior"/>
    <s v="nouvel arrivant"/>
    <x v="11"/>
    <n v="0"/>
  </r>
  <r>
    <s v="EdwRo30966"/>
    <s v="EdwardRobinson30966"/>
    <s v="Edward"/>
    <s v="Robinson"/>
    <x v="0"/>
    <d v="1984-10-11T00:00:00"/>
    <x v="1"/>
    <x v="3"/>
    <n v="47500"/>
    <n v="1000"/>
    <n v="2"/>
    <s v="Consultant technique sénior"/>
    <n v="45900"/>
    <x v="27"/>
    <n v="3.4858387799564274E-2"/>
  </r>
  <r>
    <s v="EmiRo25780"/>
    <s v="EmilyRobinson25780"/>
    <s v="Emily"/>
    <s v="Robinson"/>
    <x v="1"/>
    <d v="1970-07-31T00:00:00"/>
    <x v="1"/>
    <x v="1"/>
    <n v="53800"/>
    <n v="1000"/>
    <n v="6"/>
    <s v="Directeur des agents de maîtrise"/>
    <n v="52700"/>
    <x v="1"/>
    <n v="2.0872865275142316E-2"/>
  </r>
  <r>
    <s v="FraRo26717"/>
    <s v="FrankRobinson26717"/>
    <s v="Frank"/>
    <s v="Robinson"/>
    <x v="0"/>
    <d v="1973-02-22T00:00:00"/>
    <x v="5"/>
    <x v="2"/>
    <n v="73700"/>
    <n v="8000"/>
    <n v="8"/>
    <s v="Responsable de Grands comptes"/>
    <n v="67000"/>
    <x v="14"/>
    <n v="0.1"/>
  </r>
  <r>
    <s v="JamRo24276"/>
    <s v="JamesRobinson24276"/>
    <s v="James"/>
    <s v="Robinson"/>
    <x v="0"/>
    <d v="1966-06-18T00:00:00"/>
    <x v="0"/>
    <x v="2"/>
    <n v="85300"/>
    <n v="5000"/>
    <n v="8"/>
    <s v="Directeur de projet"/>
    <n v="79700"/>
    <x v="30"/>
    <n v="7.0263488080301126E-2"/>
  </r>
  <r>
    <s v="LinRo30286"/>
    <s v="LindaRobinson30286"/>
    <s v="Linda"/>
    <s v="Robinson"/>
    <x v="1"/>
    <d v="1982-12-01T00:00:00"/>
    <x v="0"/>
    <x v="3"/>
    <n v="52100"/>
    <n v="1500"/>
    <n v="11"/>
    <s v="Directeur technique"/>
    <n v="48800"/>
    <x v="16"/>
    <n v="6.7622950819672137E-2"/>
  </r>
  <r>
    <s v="MarRo25998"/>
    <s v="MarkRobinson25998"/>
    <s v="Mark"/>
    <s v="Robinson"/>
    <x v="0"/>
    <d v="1971-03-06T00:00:00"/>
    <x v="5"/>
    <x v="3"/>
    <n v="83000"/>
    <n v="7500"/>
    <n v="22"/>
    <s v="Responsable technique Grands Comptes"/>
    <n v="72800"/>
    <x v="1"/>
    <n v="0.14010989010989011"/>
  </r>
  <r>
    <s v="RobRo27657"/>
    <s v="RobertRobinson27657"/>
    <s v="Robert"/>
    <s v="Robinson"/>
    <x v="0"/>
    <d v="1975-09-20T00:00:00"/>
    <x v="0"/>
    <x v="1"/>
    <n v="69700"/>
    <n v="3000"/>
    <n v="5"/>
    <s v="Directeur d'agence"/>
    <n v="62200"/>
    <x v="10"/>
    <n v="0.12057877813504823"/>
  </r>
  <r>
    <s v="SeaRo25088"/>
    <s v="SeanRobinson25088"/>
    <s v="Sean"/>
    <s v="Robinson"/>
    <x v="0"/>
    <d v="1968-09-07T00:00:00"/>
    <x v="5"/>
    <x v="3"/>
    <n v="93200"/>
    <n v="3500"/>
    <n v="14"/>
    <s v="Responsable technique Grands Comptes"/>
    <n v="83200"/>
    <x v="2"/>
    <n v="0.1201923076923077"/>
  </r>
  <r>
    <s v="TamRo28050"/>
    <s v="TammyRobinson28050"/>
    <s v="Tammy"/>
    <s v="Robinson"/>
    <x v="1"/>
    <d v="1976-10-17T00:00:00"/>
    <x v="5"/>
    <x v="0"/>
    <n v="95100"/>
    <n v="3500"/>
    <n v="14"/>
    <s v="Responsable secteur business"/>
    <n v="84900"/>
    <x v="22"/>
    <n v="0.12014134275618374"/>
  </r>
  <r>
    <s v="TylRo34293"/>
    <s v="TylerRobinson34293"/>
    <s v="Tyler"/>
    <s v="Robinson"/>
    <x v="0"/>
    <d v="1993-11-20T00:00:00"/>
    <x v="6"/>
    <x v="2"/>
    <n v="36300"/>
    <n v="0"/>
    <n v="1"/>
    <s v="Analyste "/>
    <n v="34000"/>
    <x v="20"/>
    <n v="6.7647058823529407E-2"/>
  </r>
  <r>
    <s v="BevRo31909"/>
    <s v="BeverlyRobles31909"/>
    <s v="Beverly"/>
    <s v="Robles"/>
    <x v="1"/>
    <d v="1987-05-12T00:00:00"/>
    <x v="2"/>
    <x v="2"/>
    <n v="51300"/>
    <n v="500"/>
    <n v="4"/>
    <s v="Consultant fonctionnel junior"/>
    <n v="47500"/>
    <x v="21"/>
    <n v="0.08"/>
  </r>
  <r>
    <s v="DavRo24419"/>
    <s v="DavidRobles24419"/>
    <s v="David"/>
    <s v="Robles"/>
    <x v="0"/>
    <d v="1966-11-08T00:00:00"/>
    <x v="0"/>
    <x v="3"/>
    <n v="66600"/>
    <n v="5500"/>
    <n v="25"/>
    <s v="Directeur technique"/>
    <n v="62200"/>
    <x v="34"/>
    <n v="7.0739549839228297E-2"/>
  </r>
  <r>
    <s v="VicRo27071"/>
    <s v="VictoriaRobles27071"/>
    <s v="Victoria"/>
    <s v="Robles"/>
    <x v="1"/>
    <d v="1974-02-11T00:00:00"/>
    <x v="1"/>
    <x v="0"/>
    <n v="73600"/>
    <n v="1500"/>
    <n v="8"/>
    <s v="Consultant business sénior"/>
    <n v="70100"/>
    <x v="12"/>
    <n v="4.9928673323823107E-2"/>
  </r>
  <r>
    <s v="TerRo29625"/>
    <s v="TerrellRoby29625"/>
    <s v="Terrell"/>
    <s v="Roby"/>
    <x v="0"/>
    <d v="1981-02-08T00:00:00"/>
    <x v="0"/>
    <x v="2"/>
    <n v="58500"/>
    <n v="6000"/>
    <n v="9"/>
    <s v="Directeur de projet"/>
    <n v="52400"/>
    <x v="6"/>
    <n v="0.11641221374045801"/>
  </r>
  <r>
    <s v="RosRo24101"/>
    <s v="RoseRocha24101"/>
    <s v="Rose"/>
    <s v="Rocha"/>
    <x v="1"/>
    <d v="1965-12-25T00:00:00"/>
    <x v="1"/>
    <x v="3"/>
    <n v="60500"/>
    <n v="2000"/>
    <n v="3"/>
    <s v="Consultant technique sénior"/>
    <n v="54500"/>
    <x v="30"/>
    <n v="0.11009174311926606"/>
  </r>
  <r>
    <s v="GleRo30947"/>
    <s v="GlendaRockwell30947"/>
    <s v="Glenda"/>
    <s v="Rockwell"/>
    <x v="1"/>
    <d v="1984-09-22T00:00:00"/>
    <x v="5"/>
    <x v="0"/>
    <n v="96300"/>
    <n v="8500"/>
    <n v="5"/>
    <s v="Responsable secteur business"/>
    <n v="86000"/>
    <x v="27"/>
    <n v="0.11976744186046512"/>
  </r>
  <r>
    <s v="DavRo32816"/>
    <s v="DavidRodas32816"/>
    <s v="David"/>
    <s v="Rodas"/>
    <x v="0"/>
    <d v="1989-11-04T00:00:00"/>
    <x v="10"/>
    <x v="3"/>
    <n v="45600"/>
    <n v="1000"/>
    <n v="1"/>
    <s v="Consultant technique"/>
    <n v="42900"/>
    <x v="33"/>
    <n v="6.2937062937062943E-2"/>
  </r>
  <r>
    <s v="RayRo29526"/>
    <s v="RayRoden29526"/>
    <s v="Ray"/>
    <s v="Roden"/>
    <x v="0"/>
    <d v="1980-11-01T00:00:00"/>
    <x v="1"/>
    <x v="0"/>
    <n v="67400"/>
    <n v="500"/>
    <n v="0"/>
    <s v="Consultant business sénior"/>
    <s v="nouvel arrivant"/>
    <x v="6"/>
    <n v="0"/>
  </r>
  <r>
    <s v="GarRo30933"/>
    <s v="GarlandRoder30933"/>
    <s v="Garland"/>
    <s v="Roder"/>
    <x v="0"/>
    <d v="1984-09-08T00:00:00"/>
    <x v="7"/>
    <x v="2"/>
    <n v="57000"/>
    <n v="5000"/>
    <n v="2"/>
    <s v="Chef de projet"/>
    <n v="53800"/>
    <x v="27"/>
    <n v="5.9479553903345722E-2"/>
  </r>
  <r>
    <s v="DavRo25208"/>
    <s v="DavidRodgers25208"/>
    <s v="David"/>
    <s v="Rodgers"/>
    <x v="0"/>
    <d v="1969-01-05T00:00:00"/>
    <x v="5"/>
    <x v="0"/>
    <n v="116000"/>
    <n v="8500"/>
    <n v="25"/>
    <s v="Responsable secteur business"/>
    <n v="109400"/>
    <x v="2"/>
    <n v="6.0329067641681902E-2"/>
  </r>
  <r>
    <s v="ChaRo31039"/>
    <s v="CharlesRodriguez31039"/>
    <s v="Charles"/>
    <s v="Rodriguez"/>
    <x v="0"/>
    <d v="1984-12-23T00:00:00"/>
    <x v="7"/>
    <x v="0"/>
    <n v="63400"/>
    <n v="1500"/>
    <n v="9"/>
    <s v="Responsable de consultant"/>
    <n v="59300"/>
    <x v="27"/>
    <n v="6.9139966273187178E-2"/>
  </r>
  <r>
    <s v="DonRo30378"/>
    <s v="DonnyRodriguez30378"/>
    <s v="Donny"/>
    <s v="Rodriguez"/>
    <x v="0"/>
    <d v="1983-03-03T00:00:00"/>
    <x v="0"/>
    <x v="3"/>
    <n v="63000"/>
    <n v="2000"/>
    <n v="1"/>
    <s v="Directeur technique"/>
    <n v="61800"/>
    <x v="16"/>
    <n v="1.9417475728155338E-2"/>
  </r>
  <r>
    <s v="GarRo25633"/>
    <s v="GaryRodriguez25633"/>
    <s v="Gary"/>
    <s v="Rodriguez"/>
    <x v="0"/>
    <d v="1970-03-06T00:00:00"/>
    <x v="1"/>
    <x v="3"/>
    <n v="37700"/>
    <n v="500"/>
    <n v="21"/>
    <s v="Consultant technique sénior"/>
    <n v="35300"/>
    <x v="9"/>
    <n v="6.79886685552408E-2"/>
  </r>
  <r>
    <s v="JamRo24645"/>
    <s v="JamesRodriguez24645"/>
    <s v="James"/>
    <s v="Rodriguez"/>
    <x v="0"/>
    <d v="1967-06-22T00:00:00"/>
    <x v="0"/>
    <x v="1"/>
    <n v="65900"/>
    <n v="5000"/>
    <n v="1"/>
    <s v="Directeur d'agence"/>
    <n v="61000"/>
    <x v="34"/>
    <n v="8.0327868852459017E-2"/>
  </r>
  <r>
    <s v="MirRo24048"/>
    <s v="MireilleRodriguez24048"/>
    <s v="Mireille"/>
    <s v="Rodriguez"/>
    <x v="1"/>
    <d v="1965-11-02T00:00:00"/>
    <x v="7"/>
    <x v="0"/>
    <n v="67800"/>
    <n v="4500"/>
    <n v="19"/>
    <s v="Responsable de consultant"/>
    <n v="62800"/>
    <x v="30"/>
    <n v="7.9617834394904455E-2"/>
  </r>
  <r>
    <s v="SheRo33763"/>
    <s v="SheilaRodriguez33763"/>
    <s v="Sheila"/>
    <s v="Rodriguez"/>
    <x v="1"/>
    <d v="1992-06-08T00:00:00"/>
    <x v="6"/>
    <x v="0"/>
    <n v="40000"/>
    <n v="500"/>
    <n v="1"/>
    <s v="Consultant business junior"/>
    <n v="36400"/>
    <x v="11"/>
    <n v="9.8901098901098897E-2"/>
  </r>
  <r>
    <s v="SteRo25166"/>
    <s v="StephenRodriguez25166"/>
    <s v="Stephen"/>
    <s v="Rodriguez"/>
    <x v="0"/>
    <d v="1968-11-24T00:00:00"/>
    <x v="7"/>
    <x v="3"/>
    <n v="52800"/>
    <n v="1500"/>
    <n v="1"/>
    <s v="Expert technique"/>
    <n v="48200"/>
    <x v="2"/>
    <n v="9.5435684647302899E-2"/>
  </r>
  <r>
    <s v="ThoRo29832"/>
    <s v="ThomasRodriguez29832"/>
    <s v="Thomas"/>
    <s v="Rodriguez"/>
    <x v="0"/>
    <d v="1981-09-03T00:00:00"/>
    <x v="0"/>
    <x v="3"/>
    <n v="57900"/>
    <n v="10000"/>
    <n v="7"/>
    <s v="Directeur technique"/>
    <n v="52900"/>
    <x v="25"/>
    <n v="9.4517958412098299E-2"/>
  </r>
  <r>
    <s v="TimRo27764"/>
    <s v="TimRoe27764"/>
    <s v="Tim"/>
    <s v="Roe"/>
    <x v="0"/>
    <d v="1976-01-05T00:00:00"/>
    <x v="0"/>
    <x v="0"/>
    <n v="86500"/>
    <n v="0"/>
    <n v="4"/>
    <s v="Directeur business"/>
    <n v="86500"/>
    <x v="10"/>
    <n v="0"/>
  </r>
  <r>
    <s v="MarRo31331"/>
    <s v="MaryRogers31331"/>
    <s v="Mary"/>
    <s v="Rogers"/>
    <x v="1"/>
    <d v="1985-10-11T00:00:00"/>
    <x v="2"/>
    <x v="0"/>
    <n v="57200"/>
    <n v="1500"/>
    <n v="4"/>
    <s v="Consultant business"/>
    <n v="54000"/>
    <x v="5"/>
    <n v="5.9259259259259262E-2"/>
  </r>
  <r>
    <s v="WilRo30645"/>
    <s v="WillieRogers30645"/>
    <s v="Willie"/>
    <s v="Rogers"/>
    <x v="0"/>
    <d v="1983-11-25T00:00:00"/>
    <x v="5"/>
    <x v="0"/>
    <n v="90800"/>
    <n v="4500"/>
    <n v="10"/>
    <s v="Responsable secteur business"/>
    <n v="86500"/>
    <x v="0"/>
    <n v="4.971098265895954E-2"/>
  </r>
  <r>
    <s v="IreRo29899"/>
    <s v="IreneRogerson29899"/>
    <s v="Irene"/>
    <s v="Rogerson"/>
    <x v="1"/>
    <d v="1981-11-09T00:00:00"/>
    <x v="1"/>
    <x v="3"/>
    <n v="54800"/>
    <n v="1000"/>
    <n v="4"/>
    <s v="Consultant technique sénior"/>
    <n v="49100"/>
    <x v="25"/>
    <n v="0.11608961303462322"/>
  </r>
  <r>
    <s v="JudRo32692"/>
    <s v="JudsonRohrbach32692"/>
    <s v="Judson"/>
    <s v="Rohrbach"/>
    <x v="0"/>
    <d v="1989-07-03T00:00:00"/>
    <x v="10"/>
    <x v="2"/>
    <n v="54400"/>
    <n v="2500"/>
    <n v="1"/>
    <s v="Consultant fonctionnel"/>
    <n v="52600"/>
    <x v="8"/>
    <n v="3.4220532319391636E-2"/>
  </r>
  <r>
    <s v="MelRo24826"/>
    <s v="MelissaRojas24826"/>
    <s v="Melissa"/>
    <s v="Rojas"/>
    <x v="1"/>
    <d v="1967-12-20T00:00:00"/>
    <x v="1"/>
    <x v="0"/>
    <n v="80200"/>
    <n v="1500"/>
    <n v="1"/>
    <s v="Consultant business sénior"/>
    <n v="74300"/>
    <x v="19"/>
    <n v="7.9407806191117092E-2"/>
  </r>
  <r>
    <s v="SanRo27475"/>
    <s v="SandraRoldan27475"/>
    <s v="Sandra"/>
    <s v="Roldan"/>
    <x v="1"/>
    <d v="1975-03-22T00:00:00"/>
    <x v="5"/>
    <x v="2"/>
    <n v="69800"/>
    <n v="9500"/>
    <n v="5"/>
    <s v="Responsable de Grands comptes"/>
    <n v="64000"/>
    <x v="4"/>
    <n v="9.0624999999999997E-2"/>
  </r>
  <r>
    <s v="PauRo27794"/>
    <s v="PaulRolfes27794"/>
    <s v="Paul"/>
    <s v="Rolfes"/>
    <x v="0"/>
    <d v="1976-02-04T00:00:00"/>
    <x v="1"/>
    <x v="3"/>
    <n v="56500"/>
    <n v="1500"/>
    <n v="2"/>
    <s v="Consultant technique sénior"/>
    <n v="52200"/>
    <x v="10"/>
    <n v="8.2375478927203066E-2"/>
  </r>
  <r>
    <s v="DusRo24378"/>
    <s v="DustinRoling24378"/>
    <s v="Dustin"/>
    <s v="Roling"/>
    <x v="0"/>
    <d v="1966-09-28T00:00:00"/>
    <x v="0"/>
    <x v="3"/>
    <n v="57600"/>
    <n v="2000"/>
    <n v="15"/>
    <s v="Directeur technique"/>
    <n v="54900"/>
    <x v="34"/>
    <n v="4.9180327868852458E-2"/>
  </r>
  <r>
    <s v="ManRo27742"/>
    <s v="ManuelRoling27742"/>
    <s v="Manuel"/>
    <s v="Roling"/>
    <x v="0"/>
    <d v="1975-12-14T00:00:00"/>
    <x v="0"/>
    <x v="2"/>
    <n v="80100"/>
    <n v="8000"/>
    <n v="2"/>
    <s v="Directeur de projet"/>
    <n v="72700"/>
    <x v="10"/>
    <n v="0.10178817056396149"/>
  </r>
  <r>
    <s v="DavRo30159"/>
    <s v="DavidRollins30159"/>
    <s v="David"/>
    <s v="Rollins"/>
    <x v="0"/>
    <d v="1982-07-27T00:00:00"/>
    <x v="7"/>
    <x v="0"/>
    <n v="80400"/>
    <n v="2000"/>
    <n v="2"/>
    <s v="Responsable de consultant"/>
    <n v="73800"/>
    <x v="25"/>
    <n v="8.943089430894309E-2"/>
  </r>
  <r>
    <s v="RicRo32116"/>
    <s v="RichardRoman32116"/>
    <s v="Richard"/>
    <s v="Roman"/>
    <x v="0"/>
    <d v="1987-12-05T00:00:00"/>
    <x v="2"/>
    <x v="2"/>
    <n v="48400"/>
    <n v="0"/>
    <n v="0"/>
    <s v="Consultant fonctionnel junior"/>
    <s v="nouvel arrivant"/>
    <x v="28"/>
    <n v="0"/>
  </r>
  <r>
    <s v="VicRo26439"/>
    <s v="VickiRoman26439"/>
    <s v="Vicki"/>
    <s v="Roman"/>
    <x v="1"/>
    <d v="1972-05-20T00:00:00"/>
    <x v="7"/>
    <x v="0"/>
    <n v="60500"/>
    <n v="3000"/>
    <n v="4"/>
    <s v="Responsable de consultant"/>
    <n v="56300"/>
    <x v="31"/>
    <n v="7.460035523978685E-2"/>
  </r>
  <r>
    <s v="NanRo29499"/>
    <s v="NancyRomano29499"/>
    <s v="Nancy"/>
    <s v="Romano"/>
    <x v="1"/>
    <d v="1980-10-05T00:00:00"/>
    <x v="7"/>
    <x v="0"/>
    <n v="67100"/>
    <n v="4500"/>
    <n v="8"/>
    <s v="Responsable de consultant"/>
    <n v="66100"/>
    <x v="6"/>
    <n v="1.5128593040847202E-2"/>
  </r>
  <r>
    <s v="RutRo30849"/>
    <s v="RuthRomano30849"/>
    <s v="Ruth"/>
    <s v="Romano"/>
    <x v="1"/>
    <d v="1984-06-16T00:00:00"/>
    <x v="7"/>
    <x v="0"/>
    <n v="87900"/>
    <n v="3000"/>
    <n v="8"/>
    <s v="Responsable de consultant"/>
    <n v="80600"/>
    <x v="0"/>
    <n v="9.0570719602977662E-2"/>
  </r>
  <r>
    <s v="MarRo28754"/>
    <s v="MarkRomero28754"/>
    <s v="Mark"/>
    <s v="Romero"/>
    <x v="0"/>
    <d v="1978-09-21T00:00:00"/>
    <x v="0"/>
    <x v="1"/>
    <n v="74100"/>
    <n v="2500"/>
    <n v="0"/>
    <s v="Directeur d'agence"/>
    <s v="nouvel arrivant"/>
    <x v="3"/>
    <n v="0"/>
  </r>
  <r>
    <s v="MicRo29510"/>
    <s v="MichaelRomero29510"/>
    <s v="Michael"/>
    <s v="Romero"/>
    <x v="0"/>
    <d v="1980-10-16T00:00:00"/>
    <x v="1"/>
    <x v="3"/>
    <n v="55000"/>
    <n v="1500"/>
    <n v="3"/>
    <s v="Consultant technique sénior"/>
    <n v="50900"/>
    <x v="6"/>
    <n v="8.0550098231827114E-2"/>
  </r>
  <r>
    <s v="FosRo24648"/>
    <s v="FosterRomine24648"/>
    <s v="Foster"/>
    <s v="Romine"/>
    <x v="0"/>
    <d v="1967-06-25T00:00:00"/>
    <x v="1"/>
    <x v="2"/>
    <n v="56600"/>
    <n v="2000"/>
    <n v="24"/>
    <s v="Consultant fonctionnel sénior"/>
    <n v="52600"/>
    <x v="34"/>
    <n v="7.6045627376425853E-2"/>
  </r>
  <r>
    <s v="LauRo32821"/>
    <s v="LauraRomriell32821"/>
    <s v="Laura"/>
    <s v="Romriell"/>
    <x v="1"/>
    <d v="1989-11-09T00:00:00"/>
    <x v="4"/>
    <x v="2"/>
    <n v="48100"/>
    <n v="1000"/>
    <n v="1"/>
    <s v="Analyste confirmé"/>
    <n v="45900"/>
    <x v="33"/>
    <n v="4.793028322440087E-2"/>
  </r>
  <r>
    <s v="MarRo27942"/>
    <s v="MarilynRonan27942"/>
    <s v="Marilyn"/>
    <s v="Ronan"/>
    <x v="1"/>
    <d v="1976-07-01T00:00:00"/>
    <x v="5"/>
    <x v="2"/>
    <n v="80600"/>
    <n v="5000"/>
    <n v="2"/>
    <s v="Responsable de Grands comptes"/>
    <n v="77500"/>
    <x v="10"/>
    <n v="0.04"/>
  </r>
  <r>
    <s v="TheRo25151"/>
    <s v="ThelmaRoquemore25151"/>
    <s v="Thelma"/>
    <s v="Roquemore"/>
    <x v="1"/>
    <d v="1968-11-09T00:00:00"/>
    <x v="5"/>
    <x v="3"/>
    <n v="91300"/>
    <n v="11000"/>
    <n v="2"/>
    <s v="Responsable technique Grands Comptes"/>
    <n v="87800"/>
    <x v="2"/>
    <n v="3.9863325740318908E-2"/>
  </r>
  <r>
    <s v="WarRo23957"/>
    <s v="WarrenRosa23957"/>
    <s v="Warren"/>
    <s v="Rosa"/>
    <x v="0"/>
    <d v="1965-08-03T00:00:00"/>
    <x v="7"/>
    <x v="0"/>
    <n v="56600"/>
    <n v="4500"/>
    <n v="20"/>
    <s v="Responsable de consultant"/>
    <n v="53900"/>
    <x v="30"/>
    <n v="5.0092764378478663E-2"/>
  </r>
  <r>
    <s v="PauRo29363"/>
    <s v="PaulRosado29363"/>
    <s v="Paul"/>
    <s v="Rosado"/>
    <x v="0"/>
    <d v="1980-05-22T00:00:00"/>
    <x v="7"/>
    <x v="3"/>
    <n v="53600"/>
    <n v="1000"/>
    <n v="4"/>
    <s v="Expert technique"/>
    <n v="51500"/>
    <x v="17"/>
    <n v="4.0776699029126215E-2"/>
  </r>
  <r>
    <s v="BraRo24877"/>
    <s v="BradleyRosalez24877"/>
    <s v="Bradley"/>
    <s v="Rosalez"/>
    <x v="0"/>
    <d v="1968-02-09T00:00:00"/>
    <x v="1"/>
    <x v="2"/>
    <n v="51900"/>
    <n v="1500"/>
    <n v="21"/>
    <s v="Consultant fonctionnel sénior"/>
    <n v="49300"/>
    <x v="19"/>
    <n v="5.2738336713995942E-2"/>
  </r>
  <r>
    <s v="MarRo27639"/>
    <s v="MarkRosborough27639"/>
    <s v="Mark"/>
    <s v="Rosborough"/>
    <x v="0"/>
    <d v="1975-09-02T00:00:00"/>
    <x v="5"/>
    <x v="0"/>
    <n v="112000"/>
    <n v="3000"/>
    <n v="15"/>
    <s v="Responsable secteur business"/>
    <n v="105700"/>
    <x v="10"/>
    <n v="5.9602649006622516E-2"/>
  </r>
  <r>
    <s v="AdaRo28190"/>
    <s v="AdamRose28190"/>
    <s v="Adam"/>
    <s v="Rose"/>
    <x v="0"/>
    <d v="1977-03-06T00:00:00"/>
    <x v="0"/>
    <x v="3"/>
    <n v="61200"/>
    <n v="3000"/>
    <n v="13"/>
    <s v="Directeur technique"/>
    <n v="60000"/>
    <x v="22"/>
    <n v="0.02"/>
  </r>
  <r>
    <s v="JamRo29972"/>
    <s v="JamesRose29972"/>
    <s v="James"/>
    <s v="Rose"/>
    <x v="0"/>
    <d v="1982-01-21T00:00:00"/>
    <x v="5"/>
    <x v="2"/>
    <n v="95300"/>
    <n v="10000"/>
    <n v="11"/>
    <s v="Responsable de Grands comptes"/>
    <n v="87400"/>
    <x v="25"/>
    <n v="9.0389016018306637E-2"/>
  </r>
  <r>
    <s v="NicRo28543"/>
    <s v="NicoleRose28543"/>
    <s v="Nicole"/>
    <s v="Rose"/>
    <x v="1"/>
    <d v="1978-02-22T00:00:00"/>
    <x v="7"/>
    <x v="3"/>
    <n v="60700"/>
    <n v="5000"/>
    <n v="11"/>
    <s v="Expert technique"/>
    <n v="55800"/>
    <x v="26"/>
    <n v="8.7813620071684584E-2"/>
  </r>
  <r>
    <s v="PauRo32537"/>
    <s v="PaulRosenbaum32537"/>
    <s v="Paul"/>
    <s v="Rosenbaum"/>
    <x v="0"/>
    <d v="1989-01-29T00:00:00"/>
    <x v="2"/>
    <x v="2"/>
    <n v="46400"/>
    <n v="1000"/>
    <n v="5"/>
    <s v="Consultant fonctionnel junior"/>
    <n v="41200"/>
    <x v="8"/>
    <n v="0.12621359223300971"/>
  </r>
  <r>
    <s v="JoyRo31937"/>
    <s v="JoyceRoss31937"/>
    <s v="Joyce"/>
    <s v="Ross"/>
    <x v="1"/>
    <d v="1987-06-09T00:00:00"/>
    <x v="2"/>
    <x v="3"/>
    <n v="36600"/>
    <n v="1000"/>
    <n v="2"/>
    <s v="Consultant technique junior"/>
    <n v="34800"/>
    <x v="21"/>
    <n v="5.1724137931034482E-2"/>
  </r>
  <r>
    <s v="SteRo28012"/>
    <s v="StevenRoss28012"/>
    <s v="Steven"/>
    <s v="Ross"/>
    <x v="0"/>
    <d v="1976-09-09T00:00:00"/>
    <x v="5"/>
    <x v="0"/>
    <n v="112400"/>
    <n v="3500"/>
    <n v="14"/>
    <s v="Responsable secteur business"/>
    <n v="109100"/>
    <x v="22"/>
    <n v="3.0247479376718608E-2"/>
  </r>
  <r>
    <s v="BerRo26868"/>
    <s v="BernadineRosser26868"/>
    <s v="Bernadine"/>
    <s v="Rosser"/>
    <x v="1"/>
    <d v="1973-07-23T00:00:00"/>
    <x v="7"/>
    <x v="2"/>
    <n v="58000"/>
    <n v="5000"/>
    <n v="4"/>
    <s v="Chef de projet"/>
    <n v="55300"/>
    <x v="14"/>
    <n v="4.8824593128390596E-2"/>
  </r>
  <r>
    <s v="RubRo32342"/>
    <s v="RubyRosser32342"/>
    <s v="Ruby"/>
    <s v="Rosser"/>
    <x v="1"/>
    <d v="1988-07-18T00:00:00"/>
    <x v="2"/>
    <x v="0"/>
    <n v="42700"/>
    <n v="0"/>
    <n v="1"/>
    <s v="Consultant business"/>
    <n v="39600"/>
    <x v="28"/>
    <n v="7.8282828282828287E-2"/>
  </r>
  <r>
    <s v="AntRo32161"/>
    <s v="AntonioRost32161"/>
    <s v="Antonio"/>
    <s v="Rost"/>
    <x v="0"/>
    <d v="1988-01-19T00:00:00"/>
    <x v="6"/>
    <x v="3"/>
    <n v="30900"/>
    <n v="1000"/>
    <n v="1"/>
    <s v="Développeur"/>
    <n v="28900"/>
    <x v="28"/>
    <n v="6.9204152249134954E-2"/>
  </r>
  <r>
    <s v="JamRo29813"/>
    <s v="JamesRoth29813"/>
    <s v="James"/>
    <s v="Roth"/>
    <x v="0"/>
    <d v="1981-08-15T00:00:00"/>
    <x v="1"/>
    <x v="3"/>
    <n v="56500"/>
    <n v="4000"/>
    <n v="5"/>
    <s v="Consultant technique sénior"/>
    <n v="51600"/>
    <x v="25"/>
    <n v="9.4961240310077522E-2"/>
  </r>
  <r>
    <s v="RyaRo28207"/>
    <s v="RyanRoth28207"/>
    <s v="Ryan"/>
    <s v="Roth"/>
    <x v="0"/>
    <d v="1977-03-23T00:00:00"/>
    <x v="5"/>
    <x v="2"/>
    <n v="76800"/>
    <n v="10000"/>
    <n v="13"/>
    <s v="Responsable de Grands comptes"/>
    <n v="73800"/>
    <x v="22"/>
    <n v="4.065040650406504E-2"/>
  </r>
  <r>
    <s v="MicRo31527"/>
    <s v="MichaelRouse31527"/>
    <s v="Michael"/>
    <s v="Rouse"/>
    <x v="0"/>
    <d v="1986-04-25T00:00:00"/>
    <x v="10"/>
    <x v="0"/>
    <n v="49000"/>
    <n v="1500"/>
    <n v="3"/>
    <s v="Consultant business confirmé"/>
    <n v="44100"/>
    <x v="5"/>
    <n v="0.1111111111111111"/>
  </r>
  <r>
    <s v="VerRo33597"/>
    <s v="VernonRouse33597"/>
    <s v="Vernon"/>
    <s v="Rouse"/>
    <x v="0"/>
    <d v="1991-12-25T00:00:00"/>
    <x v="8"/>
    <x v="0"/>
    <n v="40700"/>
    <n v="500"/>
    <n v="0"/>
    <s v="Consultant business junior"/>
    <s v="nouvel arrivant"/>
    <x v="11"/>
    <n v="0"/>
  </r>
  <r>
    <s v="RobRo31087"/>
    <s v="RobertRowe31087"/>
    <s v="Robert"/>
    <s v="Rowe"/>
    <x v="0"/>
    <d v="1985-02-09T00:00:00"/>
    <x v="0"/>
    <x v="2"/>
    <n v="68200"/>
    <n v="5000"/>
    <n v="5"/>
    <s v="Directeur de projet"/>
    <n v="63700"/>
    <x v="27"/>
    <n v="7.0643642072213506E-2"/>
  </r>
  <r>
    <s v="JosRo30068"/>
    <s v="JosieRowland30068"/>
    <s v="Josie"/>
    <s v="Rowland"/>
    <x v="1"/>
    <d v="1982-04-27T00:00:00"/>
    <x v="0"/>
    <x v="3"/>
    <n v="67000"/>
    <n v="1000"/>
    <n v="0"/>
    <s v="Directeur technique"/>
    <s v="nouvel arrivant"/>
    <x v="25"/>
    <n v="0"/>
  </r>
  <r>
    <s v="MarRo30454"/>
    <s v="MarvinRoybal30454"/>
    <s v="Marvin"/>
    <s v="Roybal"/>
    <x v="0"/>
    <d v="1983-05-18T00:00:00"/>
    <x v="5"/>
    <x v="2"/>
    <n v="89200"/>
    <n v="4500"/>
    <n v="10"/>
    <s v="Responsable de Grands comptes"/>
    <n v="84200"/>
    <x v="16"/>
    <n v="5.9382422802850353E-2"/>
  </r>
  <r>
    <s v="VirRu30336"/>
    <s v="VirginiaRudolph30336"/>
    <s v="Virginia"/>
    <s v="Rudolph"/>
    <x v="1"/>
    <d v="1983-01-20T00:00:00"/>
    <x v="1"/>
    <x v="0"/>
    <n v="65300"/>
    <n v="2500"/>
    <n v="11"/>
    <s v="Consultant business sénior"/>
    <n v="63400"/>
    <x v="16"/>
    <n v="2.996845425867508E-2"/>
  </r>
  <r>
    <s v="AntRu28544"/>
    <s v="AnthonyRue28544"/>
    <s v="Anthony"/>
    <s v="Rue"/>
    <x v="0"/>
    <d v="1978-02-23T00:00:00"/>
    <x v="1"/>
    <x v="2"/>
    <n v="52300"/>
    <n v="1000"/>
    <n v="11"/>
    <s v="Consultant fonctionnel sénior"/>
    <n v="50300"/>
    <x v="26"/>
    <n v="3.9761431411530816E-2"/>
  </r>
  <r>
    <s v="HubRu28827"/>
    <s v="HubertRuff28827"/>
    <s v="Hubert"/>
    <s v="Ruff"/>
    <x v="0"/>
    <d v="1978-12-03T00:00:00"/>
    <x v="0"/>
    <x v="3"/>
    <n v="69000"/>
    <n v="5000"/>
    <n v="5"/>
    <s v="Directeur technique"/>
    <n v="65100"/>
    <x v="3"/>
    <n v="5.9907834101382486E-2"/>
  </r>
  <r>
    <s v="JohRu31839"/>
    <s v="JohnRuggiero31839"/>
    <s v="John"/>
    <s v="Ruggiero"/>
    <x v="0"/>
    <d v="1987-03-03T00:00:00"/>
    <x v="2"/>
    <x v="2"/>
    <n v="40100"/>
    <n v="1000"/>
    <n v="0"/>
    <s v="Consultant fonctionnel junior"/>
    <s v="nouvel arrivant"/>
    <x v="21"/>
    <n v="0"/>
  </r>
  <r>
    <s v="BreRu26858"/>
    <s v="BrettRuggles26858"/>
    <s v="Brett"/>
    <s v="Ruggles"/>
    <x v="0"/>
    <d v="1973-07-13T00:00:00"/>
    <x v="5"/>
    <x v="2"/>
    <n v="82900"/>
    <n v="3500"/>
    <n v="5"/>
    <s v="Responsable de Grands comptes"/>
    <n v="77500"/>
    <x v="14"/>
    <n v="6.9677419354838704E-2"/>
  </r>
  <r>
    <s v="RobRu26877"/>
    <s v="RobertRuis26877"/>
    <s v="Robert"/>
    <s v="Ruis"/>
    <x v="0"/>
    <d v="1973-08-01T00:00:00"/>
    <x v="7"/>
    <x v="3"/>
    <n v="51600"/>
    <n v="5500"/>
    <n v="20"/>
    <s v="Expert technique"/>
    <n v="48700"/>
    <x v="12"/>
    <n v="5.9548254620123205E-2"/>
  </r>
  <r>
    <s v="FraRu29843"/>
    <s v="FrankRuiz29843"/>
    <s v="Frank"/>
    <s v="Ruiz"/>
    <x v="0"/>
    <d v="1981-09-14T00:00:00"/>
    <x v="7"/>
    <x v="3"/>
    <n v="57900"/>
    <n v="4000"/>
    <n v="5"/>
    <s v="Expert technique"/>
    <n v="53400"/>
    <x v="25"/>
    <n v="8.4269662921348312E-2"/>
  </r>
  <r>
    <s v="GavRu24769"/>
    <s v="GavinRuiz24769"/>
    <s v="Gavin"/>
    <s v="Ruiz"/>
    <x v="0"/>
    <d v="1967-10-24T00:00:00"/>
    <x v="0"/>
    <x v="3"/>
    <n v="55600"/>
    <n v="1000"/>
    <n v="21"/>
    <s v="Directeur technique"/>
    <n v="52500"/>
    <x v="19"/>
    <n v="5.904761904761905E-2"/>
  </r>
  <r>
    <s v="KeiRu26780"/>
    <s v="KeithRuiz26780"/>
    <s v="Keith"/>
    <s v="Ruiz"/>
    <x v="0"/>
    <d v="1973-04-26T00:00:00"/>
    <x v="5"/>
    <x v="3"/>
    <n v="83600"/>
    <n v="2000"/>
    <n v="17"/>
    <s v="Responsable technique Grands Comptes"/>
    <n v="82600"/>
    <x v="14"/>
    <n v="1.2106537530266344E-2"/>
  </r>
  <r>
    <s v="AlaRu23106"/>
    <s v="AlanRunyan23106"/>
    <s v="Alan"/>
    <s v="Runyan"/>
    <x v="0"/>
    <d v="1963-04-05T00:00:00"/>
    <x v="3"/>
    <x v="2"/>
    <n v="86200"/>
    <n v="10500"/>
    <n v="24"/>
    <s v="Associé filière fonctionnelle"/>
    <n v="82100"/>
    <x v="24"/>
    <n v="4.9939098660170524E-2"/>
  </r>
  <r>
    <s v="DonRu29794"/>
    <s v="DonaldRush29794"/>
    <s v="Donald"/>
    <s v="Rush"/>
    <x v="0"/>
    <d v="1981-07-27T00:00:00"/>
    <x v="1"/>
    <x v="0"/>
    <n v="75600"/>
    <n v="2000"/>
    <n v="10"/>
    <s v="Consultant business sénior"/>
    <n v="72700"/>
    <x v="6"/>
    <n v="3.9889958734525444E-2"/>
  </r>
  <r>
    <s v="TamRu28182"/>
    <s v="TammyRush28182"/>
    <s v="Tammy"/>
    <s v="Rush"/>
    <x v="1"/>
    <d v="1977-02-26T00:00:00"/>
    <x v="0"/>
    <x v="0"/>
    <n v="99900"/>
    <n v="7500"/>
    <n v="3"/>
    <s v="Directeur business"/>
    <n v="94200"/>
    <x v="22"/>
    <n v="6.0509554140127389E-2"/>
  </r>
  <r>
    <s v="BriRu29890"/>
    <s v="BrianRussell29890"/>
    <s v="Brian"/>
    <s v="Russell"/>
    <x v="0"/>
    <d v="1981-10-31T00:00:00"/>
    <x v="5"/>
    <x v="3"/>
    <n v="70200"/>
    <n v="0"/>
    <n v="0"/>
    <s v="Responsable technique Grands Comptes"/>
    <s v="nouvel arrivant"/>
    <x v="25"/>
    <n v="0"/>
  </r>
  <r>
    <s v="GuyRu31638"/>
    <s v="GuyRussell31638"/>
    <s v="Guy"/>
    <s v="Russell"/>
    <x v="0"/>
    <d v="1986-08-14T00:00:00"/>
    <x v="4"/>
    <x v="1"/>
    <n v="30200"/>
    <n v="500"/>
    <n v="3"/>
    <s v="Agent expérimenté"/>
    <n v="28900"/>
    <x v="21"/>
    <n v="4.4982698961937718E-2"/>
  </r>
  <r>
    <s v="AnnRu29812"/>
    <s v="AnnaRust29812"/>
    <s v="Anna"/>
    <s v="Rust"/>
    <x v="1"/>
    <d v="1981-08-14T00:00:00"/>
    <x v="7"/>
    <x v="0"/>
    <n v="79800"/>
    <n v="2000"/>
    <n v="6"/>
    <s v="Responsable de consultant"/>
    <n v="76700"/>
    <x v="25"/>
    <n v="4.0417209908735333E-2"/>
  </r>
  <r>
    <s v="RobRu28891"/>
    <s v="RobertRuth28891"/>
    <s v="Robert"/>
    <s v="Ruth"/>
    <x v="0"/>
    <d v="1979-02-05T00:00:00"/>
    <x v="0"/>
    <x v="3"/>
    <n v="54200"/>
    <n v="7000"/>
    <n v="1"/>
    <s v="Directeur technique"/>
    <n v="51400"/>
    <x v="3"/>
    <n v="5.4474708171206226E-2"/>
  </r>
  <r>
    <s v="ChrRu28712"/>
    <s v="ChristineRutherford28712"/>
    <s v="Christine"/>
    <s v="Rutherford"/>
    <x v="1"/>
    <d v="1978-08-10T00:00:00"/>
    <x v="0"/>
    <x v="2"/>
    <n v="57000"/>
    <n v="1000"/>
    <n v="5"/>
    <s v="Directeur de projet"/>
    <n v="55300"/>
    <x v="3"/>
    <n v="3.074141048824593E-2"/>
  </r>
  <r>
    <s v="TimRu29111"/>
    <s v="TimothyRutherford29111"/>
    <s v="Timothy"/>
    <s v="Rutherford"/>
    <x v="0"/>
    <d v="1979-09-13T00:00:00"/>
    <x v="0"/>
    <x v="3"/>
    <n v="58400"/>
    <n v="9000"/>
    <n v="10"/>
    <s v="Directeur technique"/>
    <n v="55500"/>
    <x v="17"/>
    <n v="5.2252252252252253E-2"/>
  </r>
  <r>
    <s v="HolRu24149"/>
    <s v="HollyRutland24149"/>
    <s v="Holly"/>
    <s v="Rutland"/>
    <x v="1"/>
    <d v="1966-02-11T00:00:00"/>
    <x v="0"/>
    <x v="0"/>
    <n v="73700"/>
    <n v="4000"/>
    <n v="18"/>
    <s v="Directeur business"/>
    <n v="70200"/>
    <x v="30"/>
    <n v="4.9857549857549859E-2"/>
  </r>
  <r>
    <s v="MarRu24224"/>
    <s v="MarkRutledge24224"/>
    <s v="Mark"/>
    <s v="Rutledge"/>
    <x v="0"/>
    <d v="1966-04-27T00:00:00"/>
    <x v="5"/>
    <x v="3"/>
    <n v="78900"/>
    <n v="6500"/>
    <n v="24"/>
    <s v="Responsable technique Grands Comptes"/>
    <n v="76600"/>
    <x v="30"/>
    <n v="3.0026109660574413E-2"/>
  </r>
  <r>
    <s v="RayRu29031"/>
    <s v="RaymondRutledge29031"/>
    <s v="Raymond"/>
    <s v="Rutledge"/>
    <x v="0"/>
    <d v="1979-06-25T00:00:00"/>
    <x v="1"/>
    <x v="1"/>
    <n v="38700"/>
    <n v="1500"/>
    <n v="9"/>
    <s v="Directeur des agents de maîtrise"/>
    <n v="37500"/>
    <x v="3"/>
    <n v="3.2000000000000001E-2"/>
  </r>
  <r>
    <s v="AniRu33436"/>
    <s v="AnitaRuvalcaba33436"/>
    <s v="Anita"/>
    <s v="Ruvalcaba"/>
    <x v="1"/>
    <d v="1991-07-17T00:00:00"/>
    <x v="11"/>
    <x v="3"/>
    <n v="27800"/>
    <n v="0"/>
    <n v="0"/>
    <s v="Développeur novice"/>
    <s v="nouvel arrivant"/>
    <x v="18"/>
    <n v="0"/>
  </r>
  <r>
    <s v="RoxRy24329"/>
    <s v="RoxanneRyan24329"/>
    <s v="Roxanne"/>
    <s v="Ryan"/>
    <x v="1"/>
    <d v="1966-08-10T00:00:00"/>
    <x v="5"/>
    <x v="0"/>
    <n v="118800"/>
    <n v="4000"/>
    <n v="0"/>
    <s v="Responsable secteur business"/>
    <s v="nouvel arrivant"/>
    <x v="34"/>
    <n v="0"/>
  </r>
  <r>
    <s v="DavSa24198"/>
    <s v="DavidSaavedra24198"/>
    <s v="David"/>
    <s v="Saavedra"/>
    <x v="0"/>
    <d v="1966-04-01T00:00:00"/>
    <x v="0"/>
    <x v="3"/>
    <n v="63400"/>
    <n v="5500"/>
    <n v="16"/>
    <s v="Directeur technique"/>
    <n v="59600"/>
    <x v="30"/>
    <n v="6.3758389261744972E-2"/>
  </r>
  <r>
    <s v="RanSa29414"/>
    <s v="RandallSabin29414"/>
    <s v="Randall"/>
    <s v="Sabin"/>
    <x v="0"/>
    <d v="1980-07-12T00:00:00"/>
    <x v="1"/>
    <x v="3"/>
    <n v="45600"/>
    <n v="1500"/>
    <n v="0"/>
    <s v="Consultant technique sénior"/>
    <s v="nouvel arrivant"/>
    <x v="17"/>
    <n v="0"/>
  </r>
  <r>
    <s v="WilSa23727"/>
    <s v="WilliamSabo23727"/>
    <s v="William"/>
    <s v="Sabo"/>
    <x v="0"/>
    <d v="1964-12-16T00:00:00"/>
    <x v="0"/>
    <x v="3"/>
    <n v="54600"/>
    <n v="3500"/>
    <n v="12"/>
    <s v="Directeur technique"/>
    <n v="49600"/>
    <x v="32"/>
    <n v="0.10080645161290322"/>
  </r>
  <r>
    <s v="JohSa24409"/>
    <s v="JohnSabol24409"/>
    <s v="John"/>
    <s v="Sabol"/>
    <x v="0"/>
    <d v="1966-10-29T00:00:00"/>
    <x v="5"/>
    <x v="1"/>
    <n v="98800"/>
    <n v="6500"/>
    <n v="5"/>
    <s v="Responsable d'un secteur"/>
    <n v="88200"/>
    <x v="34"/>
    <n v="0.12018140589569161"/>
  </r>
  <r>
    <s v="GeoSa32903"/>
    <s v="GeorgeSaephan32903"/>
    <s v="George"/>
    <s v="Saephan"/>
    <x v="0"/>
    <d v="1990-01-30T00:00:00"/>
    <x v="2"/>
    <x v="3"/>
    <n v="41600"/>
    <n v="1000"/>
    <n v="4"/>
    <s v="Consultant technique junior"/>
    <n v="39300"/>
    <x v="33"/>
    <n v="5.8524173027989825E-2"/>
  </r>
  <r>
    <s v="MicSa28598"/>
    <s v="MichaelSage28598"/>
    <s v="Michael"/>
    <s v="Sage"/>
    <x v="0"/>
    <d v="1978-04-18T00:00:00"/>
    <x v="5"/>
    <x v="0"/>
    <n v="98900"/>
    <n v="1500"/>
    <n v="12"/>
    <s v="Responsable secteur business"/>
    <n v="97000"/>
    <x v="26"/>
    <n v="1.9587628865979381E-2"/>
  </r>
  <r>
    <s v="JamSa28955"/>
    <s v="JamesSailor28955"/>
    <s v="James"/>
    <s v="Sailor"/>
    <x v="0"/>
    <d v="1979-04-10T00:00:00"/>
    <x v="0"/>
    <x v="3"/>
    <n v="67600"/>
    <n v="0"/>
    <n v="4"/>
    <s v="Directeur technique"/>
    <n v="60800"/>
    <x v="3"/>
    <n v="0.1118421052631579"/>
  </r>
  <r>
    <s v="JimSa33925"/>
    <s v="JimmySais33925"/>
    <s v="Jimmy"/>
    <s v="Sais"/>
    <x v="0"/>
    <d v="1992-11-17T00:00:00"/>
    <x v="11"/>
    <x v="1"/>
    <n v="25100"/>
    <n v="0"/>
    <n v="0"/>
    <s v="Agent"/>
    <s v="nouvel arrivant"/>
    <x v="13"/>
    <n v="0"/>
  </r>
  <r>
    <s v="PamSa33699"/>
    <s v="PamelaSakamoto33699"/>
    <s v="Pamela"/>
    <s v="Sakamoto"/>
    <x v="1"/>
    <d v="1992-04-05T00:00:00"/>
    <x v="8"/>
    <x v="2"/>
    <n v="38200"/>
    <n v="500"/>
    <n v="1"/>
    <s v="Analyste junior"/>
    <n v="37300"/>
    <x v="11"/>
    <n v="2.4128686327077747E-2"/>
  </r>
  <r>
    <s v="JuaSa31345"/>
    <s v="JuanSalazar31345"/>
    <s v="Juan"/>
    <s v="Salazar"/>
    <x v="0"/>
    <d v="1985-10-25T00:00:00"/>
    <x v="2"/>
    <x v="3"/>
    <n v="39800"/>
    <n v="500"/>
    <n v="5"/>
    <s v="Consultant technique junior"/>
    <n v="36400"/>
    <x v="5"/>
    <n v="9.3406593406593408E-2"/>
  </r>
  <r>
    <s v="AshSa33023"/>
    <s v="AshleySaldana33023"/>
    <s v="Ashley"/>
    <s v="Saldana"/>
    <x v="1"/>
    <d v="1990-05-30T00:00:00"/>
    <x v="4"/>
    <x v="3"/>
    <n v="35400"/>
    <n v="0"/>
    <n v="1"/>
    <s v="Développeur confirmé"/>
    <n v="33100"/>
    <x v="33"/>
    <n v="6.9486404833836862E-2"/>
  </r>
  <r>
    <s v="RalSa24155"/>
    <s v="RalphSalinas24155"/>
    <s v="Ralph"/>
    <s v="Salinas"/>
    <x v="0"/>
    <d v="1966-02-17T00:00:00"/>
    <x v="0"/>
    <x v="3"/>
    <n v="63300"/>
    <n v="0"/>
    <n v="14"/>
    <s v="Directeur technique"/>
    <n v="58000"/>
    <x v="30"/>
    <n v="9.1379310344827588E-2"/>
  </r>
  <r>
    <s v="GeoSa27192"/>
    <s v="GeorgeSamford27192"/>
    <s v="George"/>
    <s v="Samford"/>
    <x v="0"/>
    <d v="1974-06-12T00:00:00"/>
    <x v="5"/>
    <x v="0"/>
    <n v="123300"/>
    <n v="4000"/>
    <n v="13"/>
    <s v="Responsable secteur business"/>
    <n v="119700"/>
    <x v="12"/>
    <n v="3.007518796992481E-2"/>
  </r>
  <r>
    <s v="ElsSa30452"/>
    <s v="ElsieSample30452"/>
    <s v="Elsie"/>
    <s v="Sample"/>
    <x v="1"/>
    <d v="1983-05-16T00:00:00"/>
    <x v="0"/>
    <x v="3"/>
    <n v="59800"/>
    <n v="1500"/>
    <n v="2"/>
    <s v="Directeur technique"/>
    <n v="57500"/>
    <x v="16"/>
    <n v="0.04"/>
  </r>
  <r>
    <s v="DonSa24233"/>
    <s v="DonaldSampley24233"/>
    <s v="Donald"/>
    <s v="Sampley"/>
    <x v="0"/>
    <d v="1966-05-06T00:00:00"/>
    <x v="3"/>
    <x v="2"/>
    <n v="104100"/>
    <n v="500"/>
    <n v="11"/>
    <s v="Associé filière fonctionnelle"/>
    <n v="92100"/>
    <x v="30"/>
    <n v="0.13029315960912052"/>
  </r>
  <r>
    <s v="DavSa32783"/>
    <s v="DavidSampson32783"/>
    <s v="David"/>
    <s v="Sampson"/>
    <x v="0"/>
    <d v="1989-10-02T00:00:00"/>
    <x v="10"/>
    <x v="3"/>
    <n v="50900"/>
    <n v="0"/>
    <n v="2"/>
    <s v="Consultant technique"/>
    <n v="46900"/>
    <x v="33"/>
    <n v="8.5287846481876331E-2"/>
  </r>
  <r>
    <s v="DavSa28961"/>
    <s v="DavidSanchez28961"/>
    <s v="David"/>
    <s v="Sanchez"/>
    <x v="0"/>
    <d v="1979-04-16T00:00:00"/>
    <x v="0"/>
    <x v="3"/>
    <n v="69400"/>
    <n v="7000"/>
    <n v="5"/>
    <s v="Directeur technique"/>
    <n v="68000"/>
    <x v="3"/>
    <n v="2.0588235294117647E-2"/>
  </r>
  <r>
    <s v="HerSa29901"/>
    <s v="HerminaSanchez29901"/>
    <s v="Hermina"/>
    <s v="Sanchez"/>
    <x v="1"/>
    <d v="1981-11-11T00:00:00"/>
    <x v="1"/>
    <x v="2"/>
    <n v="53300"/>
    <n v="0"/>
    <n v="0"/>
    <s v="Consultant fonctionnel sénior"/>
    <s v="nouvel arrivant"/>
    <x v="25"/>
    <n v="0"/>
  </r>
  <r>
    <s v="IreSa30982"/>
    <s v="IreneSanchez30982"/>
    <s v="Irene"/>
    <s v="Sanchez"/>
    <x v="1"/>
    <d v="1984-10-27T00:00:00"/>
    <x v="5"/>
    <x v="2"/>
    <n v="91100"/>
    <n v="4000"/>
    <n v="9"/>
    <s v="Responsable de Grands comptes"/>
    <n v="82800"/>
    <x v="27"/>
    <n v="0.10024154589371981"/>
  </r>
  <r>
    <s v="JulSa23764"/>
    <s v="JulieSanchez23764"/>
    <s v="Julie"/>
    <s v="Sanchez"/>
    <x v="1"/>
    <d v="1965-01-22T00:00:00"/>
    <x v="5"/>
    <x v="3"/>
    <n v="78100"/>
    <n v="11500"/>
    <n v="29"/>
    <s v="Responsable technique Grands Comptes"/>
    <n v="68500"/>
    <x v="32"/>
    <n v="0.14014598540145987"/>
  </r>
  <r>
    <s v="LeoSa29265"/>
    <s v="LeonardSanchez29265"/>
    <s v="Leonard"/>
    <s v="Sanchez"/>
    <x v="0"/>
    <d v="1980-02-14T00:00:00"/>
    <x v="5"/>
    <x v="0"/>
    <n v="85100"/>
    <n v="7500"/>
    <n v="0"/>
    <s v="Responsable secteur business"/>
    <s v="nouvel arrivant"/>
    <x v="17"/>
    <n v="0"/>
  </r>
  <r>
    <s v="TerSa32547"/>
    <s v="TerrellSanchez32547"/>
    <s v="Terrell"/>
    <s v="Sanchez"/>
    <x v="0"/>
    <d v="1989-02-08T00:00:00"/>
    <x v="2"/>
    <x v="0"/>
    <n v="56300"/>
    <n v="500"/>
    <n v="3"/>
    <s v="Consultant business"/>
    <n v="52100"/>
    <x v="8"/>
    <n v="8.0614203454894437E-2"/>
  </r>
  <r>
    <s v="WilSa29886"/>
    <s v="WilliamSanchez29886"/>
    <s v="William"/>
    <s v="Sanchez"/>
    <x v="0"/>
    <d v="1981-10-27T00:00:00"/>
    <x v="5"/>
    <x v="3"/>
    <n v="77100"/>
    <n v="7500"/>
    <n v="4"/>
    <s v="Responsable technique Grands Comptes"/>
    <n v="71400"/>
    <x v="25"/>
    <n v="7.9831932773109238E-2"/>
  </r>
  <r>
    <s v="LarSa24328"/>
    <s v="LarrySanders24328"/>
    <s v="Larry"/>
    <s v="Sanders"/>
    <x v="0"/>
    <d v="1966-08-09T00:00:00"/>
    <x v="0"/>
    <x v="2"/>
    <n v="72200"/>
    <n v="5000"/>
    <n v="10"/>
    <s v="Directeur de projet"/>
    <n v="66900"/>
    <x v="34"/>
    <n v="7.9222720478325862E-2"/>
  </r>
  <r>
    <s v="OweSa33006"/>
    <s v="OwenSanders33006"/>
    <s v="Owen"/>
    <s v="Sanders"/>
    <x v="0"/>
    <d v="1990-05-13T00:00:00"/>
    <x v="6"/>
    <x v="0"/>
    <n v="40000"/>
    <n v="500"/>
    <n v="0"/>
    <s v="Consultant business junior"/>
    <s v="nouvel arrivant"/>
    <x v="33"/>
    <n v="0"/>
  </r>
  <r>
    <s v="SanSa29875"/>
    <s v="SandraSanders29875"/>
    <s v="Sandra"/>
    <s v="Sanders"/>
    <x v="1"/>
    <d v="1981-10-16T00:00:00"/>
    <x v="0"/>
    <x v="0"/>
    <n v="74000"/>
    <n v="5000"/>
    <n v="12"/>
    <s v="Directeur business"/>
    <n v="69200"/>
    <x v="25"/>
    <n v="6.9364161849710976E-2"/>
  </r>
  <r>
    <s v="VioSa26127"/>
    <s v="ViolaSandin26127"/>
    <s v="Viola"/>
    <s v="Sandin"/>
    <x v="1"/>
    <d v="1971-07-13T00:00:00"/>
    <x v="0"/>
    <x v="2"/>
    <n v="76000"/>
    <n v="3000"/>
    <n v="22"/>
    <s v="Directeur de projet"/>
    <n v="73200"/>
    <x v="1"/>
    <n v="3.825136612021858E-2"/>
  </r>
  <r>
    <s v="GleSa25862"/>
    <s v="GlennSandoval25862"/>
    <s v="Glenn"/>
    <s v="Sandoval"/>
    <x v="0"/>
    <d v="1970-10-21T00:00:00"/>
    <x v="1"/>
    <x v="1"/>
    <n v="54100"/>
    <n v="2000"/>
    <n v="23"/>
    <s v="Directeur des agents de maîtrise"/>
    <n v="52500"/>
    <x v="1"/>
    <n v="3.0476190476190476E-2"/>
  </r>
  <r>
    <s v="BriSa27905"/>
    <s v="BrianSansbury27905"/>
    <s v="Brian"/>
    <s v="Sansbury"/>
    <x v="0"/>
    <d v="1976-05-25T00:00:00"/>
    <x v="0"/>
    <x v="1"/>
    <n v="67300"/>
    <n v="500"/>
    <n v="5"/>
    <s v="Directeur d'agence"/>
    <n v="66000"/>
    <x v="10"/>
    <n v="1.9696969696969695E-2"/>
  </r>
  <r>
    <s v="PauSa24897"/>
    <s v="PaulSantana24897"/>
    <s v="Paul"/>
    <s v="Santana"/>
    <x v="0"/>
    <d v="1968-02-29T00:00:00"/>
    <x v="5"/>
    <x v="3"/>
    <n v="81600"/>
    <n v="0"/>
    <n v="16"/>
    <s v="Responsable technique Grands Comptes"/>
    <n v="76200"/>
    <x v="19"/>
    <n v="7.0866141732283464E-2"/>
  </r>
  <r>
    <s v="GerSa29196"/>
    <s v="GeraldSantangelo29196"/>
    <s v="Gerald"/>
    <s v="Santangelo"/>
    <x v="0"/>
    <d v="1979-12-07T00:00:00"/>
    <x v="1"/>
    <x v="2"/>
    <n v="60000"/>
    <n v="0"/>
    <n v="13"/>
    <s v="Consultant fonctionnel sénior"/>
    <n v="57100"/>
    <x v="17"/>
    <n v="5.0788091068301226E-2"/>
  </r>
  <r>
    <s v="IvaSa33657"/>
    <s v="IvanSantiago33657"/>
    <s v="Ivan"/>
    <s v="Santiago"/>
    <x v="0"/>
    <d v="1992-02-23T00:00:00"/>
    <x v="8"/>
    <x v="3"/>
    <n v="29400"/>
    <n v="500"/>
    <n v="1"/>
    <s v="Développeur junior"/>
    <n v="29300"/>
    <x v="11"/>
    <n v="3.4129692832764505E-3"/>
  </r>
  <r>
    <s v="KenSa24403"/>
    <s v="KennethSantillan24403"/>
    <s v="Kenneth"/>
    <s v="Santillan"/>
    <x v="0"/>
    <d v="1966-10-23T00:00:00"/>
    <x v="0"/>
    <x v="0"/>
    <n v="73000"/>
    <n v="2000"/>
    <n v="19"/>
    <s v="Directeur business"/>
    <n v="67000"/>
    <x v="34"/>
    <n v="8.9552238805970144E-2"/>
  </r>
  <r>
    <s v="LylSa33400"/>
    <s v="LyleSantos33400"/>
    <s v="Lyle"/>
    <s v="Santos"/>
    <x v="0"/>
    <d v="1991-06-11T00:00:00"/>
    <x v="8"/>
    <x v="2"/>
    <n v="31800"/>
    <n v="500"/>
    <n v="0"/>
    <s v="Analyste junior"/>
    <s v="nouvel arrivant"/>
    <x v="18"/>
    <n v="0"/>
  </r>
  <r>
    <s v="MyrSa23734"/>
    <s v="MyrtleSantos23734"/>
    <s v="Myrtle"/>
    <s v="Santos"/>
    <x v="1"/>
    <d v="1964-12-23T00:00:00"/>
    <x v="3"/>
    <x v="0"/>
    <n v="137100"/>
    <n v="12000"/>
    <n v="8"/>
    <s v="Associé filière business"/>
    <n v="126900"/>
    <x v="32"/>
    <n v="8.0378250591016553E-2"/>
  </r>
  <r>
    <s v="ChrSa23089"/>
    <s v="ChristineSapienza23089"/>
    <s v="Christine"/>
    <s v="Sapienza"/>
    <x v="1"/>
    <d v="1963-03-19T00:00:00"/>
    <x v="9"/>
    <x v="0"/>
    <n v="153400"/>
    <n v="7500"/>
    <n v="18"/>
    <s v="Chef business"/>
    <n v="138200"/>
    <x v="24"/>
    <n v="0.10998552821997105"/>
  </r>
  <r>
    <s v="YolSa32367"/>
    <s v="YolandaSartin32367"/>
    <s v="Yolanda"/>
    <s v="Sartin"/>
    <x v="1"/>
    <d v="1988-08-12T00:00:00"/>
    <x v="2"/>
    <x v="3"/>
    <n v="35900"/>
    <n v="2000"/>
    <n v="0"/>
    <s v="Consultant technique junior"/>
    <s v="nouvel arrivant"/>
    <x v="8"/>
    <n v="0"/>
  </r>
  <r>
    <s v="KerSa31555"/>
    <s v="KermitSaucier31555"/>
    <s v="Kermit"/>
    <s v="Saucier"/>
    <x v="0"/>
    <d v="1986-05-23T00:00:00"/>
    <x v="6"/>
    <x v="2"/>
    <n v="43100"/>
    <n v="1000"/>
    <n v="0"/>
    <s v="Analyste "/>
    <s v="nouvel arrivant"/>
    <x v="5"/>
    <n v="0"/>
  </r>
  <r>
    <s v="WilSa28802"/>
    <s v="WillardSaucier28802"/>
    <s v="Willard"/>
    <s v="Saucier"/>
    <x v="0"/>
    <d v="1978-11-08T00:00:00"/>
    <x v="5"/>
    <x v="0"/>
    <n v="84600"/>
    <n v="7500"/>
    <n v="14"/>
    <s v="Responsable secteur business"/>
    <n v="79800"/>
    <x v="3"/>
    <n v="6.0150375939849621E-2"/>
  </r>
  <r>
    <s v="JamSa33496"/>
    <s v="JamesSaunders33496"/>
    <s v="James"/>
    <s v="Saunders"/>
    <x v="0"/>
    <d v="1991-09-15T00:00:00"/>
    <x v="4"/>
    <x v="3"/>
    <n v="38800"/>
    <n v="0"/>
    <n v="0"/>
    <s v="Développeur confirmé"/>
    <s v="nouvel arrivant"/>
    <x v="11"/>
    <n v="0"/>
  </r>
  <r>
    <s v="MicSa28906"/>
    <s v="MichaelSavage28906"/>
    <s v="Michael"/>
    <s v="Savage"/>
    <x v="0"/>
    <d v="1979-02-20T00:00:00"/>
    <x v="0"/>
    <x v="3"/>
    <n v="70300"/>
    <n v="1500"/>
    <n v="13"/>
    <s v="Directeur technique"/>
    <n v="66300"/>
    <x v="3"/>
    <n v="6.0331825037707391E-2"/>
  </r>
  <r>
    <s v="JerSa29617"/>
    <s v="JeromeSawyer29617"/>
    <s v="Jerome"/>
    <s v="Sawyer"/>
    <x v="0"/>
    <d v="1981-01-31T00:00:00"/>
    <x v="5"/>
    <x v="3"/>
    <n v="78700"/>
    <n v="7500"/>
    <n v="11"/>
    <s v="Responsable technique Grands Comptes"/>
    <n v="76400"/>
    <x v="6"/>
    <n v="3.0104712041884817E-2"/>
  </r>
  <r>
    <s v="SamSa33360"/>
    <s v="SamuelSawyer33360"/>
    <s v="Samuel"/>
    <s v="Sawyer"/>
    <x v="0"/>
    <d v="1991-05-02T00:00:00"/>
    <x v="8"/>
    <x v="2"/>
    <n v="32100"/>
    <n v="500"/>
    <n v="1"/>
    <s v="Analyste junior"/>
    <n v="30800"/>
    <x v="18"/>
    <n v="4.2207792207792208E-2"/>
  </r>
  <r>
    <s v="ChaSa32228"/>
    <s v="CharlesSay32228"/>
    <s v="Charles"/>
    <s v="Say"/>
    <x v="0"/>
    <d v="1988-03-26T00:00:00"/>
    <x v="2"/>
    <x v="3"/>
    <n v="45600"/>
    <n v="0"/>
    <n v="3"/>
    <s v="Consultant technique junior"/>
    <n v="43900"/>
    <x v="28"/>
    <n v="3.8724373576309798E-2"/>
  </r>
  <r>
    <s v="JesSc27705"/>
    <s v="JessicaScarlett27705"/>
    <s v="Jessica"/>
    <s v="Scarlett"/>
    <x v="1"/>
    <d v="1975-11-07T00:00:00"/>
    <x v="1"/>
    <x v="3"/>
    <n v="40800"/>
    <n v="3500"/>
    <n v="8"/>
    <s v="Consultant technique sénior"/>
    <n v="38900"/>
    <x v="10"/>
    <n v="4.8843187660668377E-2"/>
  </r>
  <r>
    <s v="ScoSc26025"/>
    <s v="ScottSchaeffer26025"/>
    <s v="Scott"/>
    <s v="Schaeffer"/>
    <x v="0"/>
    <d v="1971-04-02T00:00:00"/>
    <x v="1"/>
    <x v="1"/>
    <n v="44200"/>
    <n v="500"/>
    <n v="22"/>
    <s v="Directeur des agents de maîtrise"/>
    <n v="40400"/>
    <x v="1"/>
    <n v="9.405940594059406E-2"/>
  </r>
  <r>
    <s v="MarSc31447"/>
    <s v="MarySchafer31447"/>
    <s v="Mary"/>
    <s v="Schafer"/>
    <x v="1"/>
    <d v="1986-02-04T00:00:00"/>
    <x v="2"/>
    <x v="0"/>
    <n v="45400"/>
    <n v="1500"/>
    <n v="5"/>
    <s v="Consultant business"/>
    <n v="42100"/>
    <x v="5"/>
    <n v="7.8384798099762468E-2"/>
  </r>
  <r>
    <s v="JohSc31797"/>
    <s v="JohnnySchaff31797"/>
    <s v="Johnny"/>
    <s v="Schaff"/>
    <x v="1"/>
    <d v="1987-01-20T00:00:00"/>
    <x v="2"/>
    <x v="0"/>
    <n v="51000"/>
    <n v="500"/>
    <n v="3"/>
    <s v="Consultant business"/>
    <n v="48300"/>
    <x v="21"/>
    <n v="5.5900621118012424E-2"/>
  </r>
  <r>
    <s v="LilSc28291"/>
    <s v="LilianaScheel28291"/>
    <s v="Liliana"/>
    <s v="Scheel"/>
    <x v="1"/>
    <d v="1977-06-15T00:00:00"/>
    <x v="1"/>
    <x v="2"/>
    <n v="62400"/>
    <n v="1000"/>
    <n v="1"/>
    <s v="Consultant fonctionnel sénior"/>
    <n v="57500"/>
    <x v="22"/>
    <n v="8.5217391304347828E-2"/>
  </r>
  <r>
    <s v="PauSc27453"/>
    <s v="PaulinaSchell27453"/>
    <s v="Paulina"/>
    <s v="Schell"/>
    <x v="1"/>
    <d v="1975-02-28T00:00:00"/>
    <x v="5"/>
    <x v="0"/>
    <n v="93100"/>
    <n v="3000"/>
    <n v="1"/>
    <s v="Responsable secteur business"/>
    <n v="85400"/>
    <x v="4"/>
    <n v="9.0163934426229511E-2"/>
  </r>
  <r>
    <s v="HubSc31573"/>
    <s v="HubertSchexnayder31573"/>
    <s v="Hubert"/>
    <s v="Schexnayder"/>
    <x v="0"/>
    <d v="1986-06-10T00:00:00"/>
    <x v="4"/>
    <x v="0"/>
    <n v="42600"/>
    <n v="500"/>
    <n v="2"/>
    <s v="Consultant business junior"/>
    <n v="41000"/>
    <x v="5"/>
    <n v="3.9024390243902439E-2"/>
  </r>
  <r>
    <s v="LorSc24286"/>
    <s v="LorraineSchmeltzer24286"/>
    <s v="Lorraine"/>
    <s v="Schmeltzer"/>
    <x v="1"/>
    <d v="1966-06-28T00:00:00"/>
    <x v="5"/>
    <x v="3"/>
    <n v="79100"/>
    <n v="9500"/>
    <n v="25"/>
    <s v="Responsable technique Grands Comptes"/>
    <n v="75300"/>
    <x v="30"/>
    <n v="5.0464807436918988E-2"/>
  </r>
  <r>
    <s v="CarSc29899"/>
    <s v="CarolineSchmidt29899"/>
    <s v="Caroline"/>
    <s v="Schmidt"/>
    <x v="1"/>
    <d v="1981-11-09T00:00:00"/>
    <x v="7"/>
    <x v="2"/>
    <n v="61900"/>
    <n v="3000"/>
    <n v="10"/>
    <s v="Chef de projet"/>
    <n v="60600"/>
    <x v="25"/>
    <n v="2.1452145214521452E-2"/>
  </r>
  <r>
    <s v="CinSc30820"/>
    <s v="CindySchmidt30820"/>
    <s v="Cindy"/>
    <s v="Schmidt"/>
    <x v="1"/>
    <d v="1984-05-18T00:00:00"/>
    <x v="1"/>
    <x v="3"/>
    <n v="40600"/>
    <n v="3000"/>
    <n v="9"/>
    <s v="Consultant technique sénior"/>
    <n v="36800"/>
    <x v="0"/>
    <n v="0.10326086956521739"/>
  </r>
  <r>
    <s v="JamSc23931"/>
    <s v="JamesSchmidt23931"/>
    <s v="James"/>
    <s v="Schmidt"/>
    <x v="0"/>
    <d v="1965-07-08T00:00:00"/>
    <x v="5"/>
    <x v="3"/>
    <n v="91900"/>
    <n v="7500"/>
    <n v="14"/>
    <s v="Responsable technique Grands Comptes"/>
    <n v="91900"/>
    <x v="32"/>
    <n v="0"/>
  </r>
  <r>
    <s v="KatSc24771"/>
    <s v="KatrinaSchmidt24771"/>
    <s v="Katrina"/>
    <s v="Schmidt"/>
    <x v="1"/>
    <d v="1967-10-26T00:00:00"/>
    <x v="7"/>
    <x v="2"/>
    <n v="64300"/>
    <n v="2500"/>
    <n v="18"/>
    <s v="Chef de projet"/>
    <n v="60100"/>
    <x v="19"/>
    <n v="6.9883527454242922E-2"/>
  </r>
  <r>
    <s v="RonSc33416"/>
    <s v="RonaldSchmidt33416"/>
    <s v="Ronald"/>
    <s v="Schmidt"/>
    <x v="0"/>
    <d v="1991-06-27T00:00:00"/>
    <x v="4"/>
    <x v="3"/>
    <n v="35000"/>
    <n v="0"/>
    <n v="1"/>
    <s v="Développeur confirmé"/>
    <n v="33500"/>
    <x v="18"/>
    <n v="4.4776119402985072E-2"/>
  </r>
  <r>
    <s v="JosSc30924"/>
    <s v="JoseSchmitz30924"/>
    <s v="Jose"/>
    <s v="Schmitz"/>
    <x v="0"/>
    <d v="1984-08-30T00:00:00"/>
    <x v="0"/>
    <x v="2"/>
    <n v="82600"/>
    <n v="8000"/>
    <n v="9"/>
    <s v="Directeur de projet"/>
    <n v="79400"/>
    <x v="27"/>
    <n v="4.0302267002518891E-2"/>
  </r>
  <r>
    <s v="EdwSc31920"/>
    <s v="EdwardSchoen31920"/>
    <s v="Edward"/>
    <s v="Schoen"/>
    <x v="0"/>
    <d v="1987-05-23T00:00:00"/>
    <x v="2"/>
    <x v="0"/>
    <n v="55000"/>
    <n v="500"/>
    <n v="4"/>
    <s v="Consultant business"/>
    <n v="52400"/>
    <x v="21"/>
    <n v="4.9618320610687022E-2"/>
  </r>
  <r>
    <s v="EveSc29068"/>
    <s v="EveretteSchrack29068"/>
    <s v="Everette"/>
    <s v="Schrack"/>
    <x v="0"/>
    <d v="1979-08-01T00:00:00"/>
    <x v="0"/>
    <x v="2"/>
    <n v="80600"/>
    <n v="8000"/>
    <n v="14"/>
    <s v="Directeur de projet"/>
    <n v="79800"/>
    <x v="17"/>
    <n v="1.0025062656641603E-2"/>
  </r>
  <r>
    <s v="OscSc25037"/>
    <s v="OscarSchubert25037"/>
    <s v="Oscar"/>
    <s v="Schubert"/>
    <x v="0"/>
    <d v="1968-07-18T00:00:00"/>
    <x v="3"/>
    <x v="0"/>
    <n v="135200"/>
    <n v="5000"/>
    <n v="0"/>
    <s v="Associé filière business"/>
    <s v="nouvel arrivant"/>
    <x v="19"/>
    <n v="0"/>
  </r>
  <r>
    <s v="RicSc32047"/>
    <s v="RichardSchulman32047"/>
    <s v="Richard"/>
    <s v="Schulman"/>
    <x v="0"/>
    <d v="1987-09-27T00:00:00"/>
    <x v="2"/>
    <x v="2"/>
    <n v="49500"/>
    <n v="500"/>
    <n v="4"/>
    <s v="Consultant fonctionnel junior"/>
    <n v="48200"/>
    <x v="28"/>
    <n v="2.6970954356846474E-2"/>
  </r>
  <r>
    <s v="RicSc24416"/>
    <s v="RichardSchulze24416"/>
    <s v="Richard"/>
    <s v="Schulze"/>
    <x v="0"/>
    <d v="1966-11-05T00:00:00"/>
    <x v="5"/>
    <x v="3"/>
    <n v="69100"/>
    <n v="1500"/>
    <n v="17"/>
    <s v="Responsable technique Grands Comptes"/>
    <n v="65800"/>
    <x v="34"/>
    <n v="5.0151975683890578E-2"/>
  </r>
  <r>
    <s v="DorSc32301"/>
    <s v="DorothySchumacher32301"/>
    <s v="Dorothy"/>
    <s v="Schumacher"/>
    <x v="1"/>
    <d v="1988-06-07T00:00:00"/>
    <x v="10"/>
    <x v="3"/>
    <n v="40300"/>
    <n v="2500"/>
    <n v="1"/>
    <s v="Consultant technique"/>
    <n v="37600"/>
    <x v="28"/>
    <n v="7.1808510638297879E-2"/>
  </r>
  <r>
    <s v="AlbSc31564"/>
    <s v="AlbertScott31564"/>
    <s v="Albert"/>
    <s v="Scott"/>
    <x v="0"/>
    <d v="1986-06-01T00:00:00"/>
    <x v="4"/>
    <x v="2"/>
    <n v="41200"/>
    <n v="0"/>
    <n v="2"/>
    <s v="Analyste confirmé"/>
    <n v="36700"/>
    <x v="5"/>
    <n v="0.1226158038147139"/>
  </r>
  <r>
    <s v="BraSc26931"/>
    <s v="BradleyScott26931"/>
    <s v="Bradley"/>
    <s v="Scott"/>
    <x v="0"/>
    <d v="1973-09-24T00:00:00"/>
    <x v="1"/>
    <x v="0"/>
    <n v="66900"/>
    <n v="3500"/>
    <n v="20"/>
    <s v="Consultant business sénior"/>
    <n v="59700"/>
    <x v="12"/>
    <n v="0.12060301507537688"/>
  </r>
  <r>
    <s v="BraSc28368"/>
    <s v="BrandiScott28368"/>
    <s v="Brandi"/>
    <s v="Scott"/>
    <x v="1"/>
    <d v="1977-08-31T00:00:00"/>
    <x v="7"/>
    <x v="0"/>
    <n v="76800"/>
    <n v="4500"/>
    <n v="2"/>
    <s v="Responsable de consultant"/>
    <n v="71100"/>
    <x v="26"/>
    <n v="8.0168776371308023E-2"/>
  </r>
  <r>
    <s v="DerSc32238"/>
    <s v="DerrickScott32238"/>
    <s v="Derrick"/>
    <s v="Scott"/>
    <x v="0"/>
    <d v="1988-04-05T00:00:00"/>
    <x v="4"/>
    <x v="3"/>
    <n v="35800"/>
    <n v="500"/>
    <n v="1"/>
    <s v="Développeur confirmé"/>
    <n v="33700"/>
    <x v="28"/>
    <n v="6.2314540059347182E-2"/>
  </r>
  <r>
    <s v="EliSc24902"/>
    <s v="ElizabethScott24902"/>
    <s v="Elizabeth"/>
    <s v="Scott"/>
    <x v="1"/>
    <d v="1968-03-05T00:00:00"/>
    <x v="7"/>
    <x v="2"/>
    <n v="74400"/>
    <n v="0"/>
    <n v="25"/>
    <s v="Chef de projet"/>
    <n v="67000"/>
    <x v="19"/>
    <n v="0.11044776119402985"/>
  </r>
  <r>
    <s v="JohSc34079"/>
    <s v="JohnScott34079"/>
    <s v="John"/>
    <s v="Scott"/>
    <x v="0"/>
    <d v="1993-04-20T00:00:00"/>
    <x v="4"/>
    <x v="0"/>
    <n v="48000"/>
    <n v="500"/>
    <n v="0"/>
    <s v="Consultant business junior"/>
    <n v="36500"/>
    <x v="13"/>
    <n v="0.31506849315068491"/>
  </r>
  <r>
    <s v="JohSc29152"/>
    <s v="JohnScott29152"/>
    <s v="John"/>
    <s v="Scott"/>
    <x v="0"/>
    <d v="1979-10-24T00:00:00"/>
    <x v="1"/>
    <x v="3"/>
    <n v="40900"/>
    <n v="2500"/>
    <n v="5"/>
    <s v="Consultant technique sénior"/>
    <s v="nouvel arrivant"/>
    <x v="17"/>
    <n v="0"/>
  </r>
  <r>
    <s v="MarSc29716"/>
    <s v="MarieScott29716"/>
    <s v="Marie"/>
    <s v="Scott"/>
    <x v="1"/>
    <d v="1981-05-10T00:00:00"/>
    <x v="1"/>
    <x v="3"/>
    <n v="46500"/>
    <n v="3500"/>
    <n v="6"/>
    <s v="Consultant technique sénior"/>
    <n v="41900"/>
    <x v="6"/>
    <n v="0.10978520286396182"/>
  </r>
  <r>
    <s v="TwySc27282"/>
    <s v="TwylaScott27282"/>
    <s v="Twyla"/>
    <s v="Scott"/>
    <x v="1"/>
    <d v="1974-09-10T00:00:00"/>
    <x v="5"/>
    <x v="2"/>
    <n v="94100"/>
    <n v="8500"/>
    <n v="11"/>
    <s v="Responsable de Grands comptes"/>
    <n v="88800"/>
    <x v="4"/>
    <n v="5.9684684684684686E-2"/>
  </r>
  <r>
    <s v="GaiSc26793"/>
    <s v="GailScroggins26793"/>
    <s v="Gail"/>
    <s v="Scroggins"/>
    <x v="1"/>
    <d v="1973-05-09T00:00:00"/>
    <x v="1"/>
    <x v="3"/>
    <n v="53000"/>
    <n v="2500"/>
    <n v="4"/>
    <s v="Consultant technique sénior"/>
    <n v="50800"/>
    <x v="14"/>
    <n v="4.3307086614173228E-2"/>
  </r>
  <r>
    <s v="JosSc33461"/>
    <s v="JosephScurlock33461"/>
    <s v="Joseph"/>
    <s v="Scurlock"/>
    <x v="0"/>
    <d v="1991-08-11T00:00:00"/>
    <x v="4"/>
    <x v="3"/>
    <n v="37300"/>
    <n v="1000"/>
    <n v="1"/>
    <s v="Développeur confirmé"/>
    <n v="33900"/>
    <x v="11"/>
    <n v="0.10029498525073746"/>
  </r>
  <r>
    <s v="JohSe33658"/>
    <s v="JohnSears33658"/>
    <s v="John"/>
    <s v="Sears"/>
    <x v="0"/>
    <d v="1992-02-24T00:00:00"/>
    <x v="6"/>
    <x v="0"/>
    <n v="39900"/>
    <n v="0"/>
    <n v="1"/>
    <s v="Consultant business junior"/>
    <n v="37900"/>
    <x v="11"/>
    <n v="5.2770448548812667E-2"/>
  </r>
  <r>
    <s v="ElaSe32571"/>
    <s v="ElaineSeibert32571"/>
    <s v="Elaine"/>
    <s v="Seibert"/>
    <x v="1"/>
    <d v="1989-03-04T00:00:00"/>
    <x v="2"/>
    <x v="2"/>
    <n v="42300"/>
    <n v="500"/>
    <n v="0"/>
    <s v="Consultant fonctionnel junior"/>
    <s v="nouvel arrivant"/>
    <x v="8"/>
    <n v="0"/>
  </r>
  <r>
    <s v="DavSe32746"/>
    <s v="DavidSellers32746"/>
    <s v="David"/>
    <s v="Sellers"/>
    <x v="0"/>
    <d v="1989-08-26T00:00:00"/>
    <x v="2"/>
    <x v="3"/>
    <n v="38300"/>
    <n v="1000"/>
    <n v="3"/>
    <s v="Consultant technique junior"/>
    <n v="35500"/>
    <x v="33"/>
    <n v="7.8873239436619724E-2"/>
  </r>
  <r>
    <s v="WilSe25640"/>
    <s v="WilliamSenn25640"/>
    <s v="William"/>
    <s v="Senn"/>
    <x v="0"/>
    <d v="1970-03-13T00:00:00"/>
    <x v="7"/>
    <x v="3"/>
    <n v="65300"/>
    <n v="5000"/>
    <n v="22"/>
    <s v="Expert technique"/>
    <n v="62800"/>
    <x v="9"/>
    <n v="3.9808917197452227E-2"/>
  </r>
  <r>
    <s v="MatSe29247"/>
    <s v="MatthewSenter29247"/>
    <s v="Matthew"/>
    <s v="Senter"/>
    <x v="0"/>
    <d v="1980-01-27T00:00:00"/>
    <x v="5"/>
    <x v="0"/>
    <n v="103500"/>
    <n v="7500"/>
    <n v="7"/>
    <s v="Responsable secteur business"/>
    <n v="95800"/>
    <x v="17"/>
    <n v="8.0375782881002084E-2"/>
  </r>
  <r>
    <s v="MarSe25248"/>
    <s v="MargaretSenters25248"/>
    <s v="Margaret"/>
    <s v="Senters"/>
    <x v="1"/>
    <d v="1969-02-14T00:00:00"/>
    <x v="7"/>
    <x v="0"/>
    <n v="58500"/>
    <n v="6000"/>
    <n v="8"/>
    <s v="Responsable de consultant"/>
    <n v="53700"/>
    <x v="2"/>
    <n v="8.9385474860335198E-2"/>
  </r>
  <r>
    <s v="JamSe27612"/>
    <s v="JamesSequeira27612"/>
    <s v="James"/>
    <s v="Sequeira"/>
    <x v="0"/>
    <d v="1975-08-06T00:00:00"/>
    <x v="0"/>
    <x v="2"/>
    <n v="81400"/>
    <n v="4500"/>
    <n v="15"/>
    <s v="Directeur de projet"/>
    <n v="74000"/>
    <x v="10"/>
    <n v="0.1"/>
  </r>
  <r>
    <s v="JamSe31364"/>
    <s v="JamesSevers31364"/>
    <s v="James"/>
    <s v="Severs"/>
    <x v="0"/>
    <d v="1985-11-13T00:00:00"/>
    <x v="2"/>
    <x v="0"/>
    <n v="44400"/>
    <n v="1500"/>
    <n v="4"/>
    <s v="Consultant business"/>
    <n v="42400"/>
    <x v="5"/>
    <n v="4.716981132075472E-2"/>
  </r>
  <r>
    <s v="DonSe32415"/>
    <s v="DonnaSeymour32415"/>
    <s v="Donna"/>
    <s v="Seymour"/>
    <x v="1"/>
    <d v="1988-09-29T00:00:00"/>
    <x v="4"/>
    <x v="0"/>
    <n v="46200"/>
    <n v="1500"/>
    <n v="5"/>
    <s v="Consultant business junior"/>
    <n v="42900"/>
    <x v="8"/>
    <n v="7.6923076923076927E-2"/>
  </r>
  <r>
    <s v="ShiSh32242"/>
    <s v="ShirleyShaffer32242"/>
    <s v="Shirley"/>
    <s v="Shaffer"/>
    <x v="1"/>
    <d v="1988-04-09T00:00:00"/>
    <x v="2"/>
    <x v="3"/>
    <n v="36500"/>
    <n v="2000"/>
    <n v="0"/>
    <s v="Consultant technique junior"/>
    <s v="nouvel arrivant"/>
    <x v="28"/>
    <n v="0"/>
  </r>
  <r>
    <s v="PenSh23897"/>
    <s v="PennyShannon23897"/>
    <s v="Penny"/>
    <s v="Shannon"/>
    <x v="1"/>
    <d v="1965-06-04T00:00:00"/>
    <x v="7"/>
    <x v="2"/>
    <n v="60700"/>
    <n v="5000"/>
    <n v="17"/>
    <s v="Chef de projet"/>
    <n v="59500"/>
    <x v="32"/>
    <n v="2.0168067226890758E-2"/>
  </r>
  <r>
    <s v="BonSh28622"/>
    <s v="BonnyShapiro28622"/>
    <s v="Bonny"/>
    <s v="Shapiro"/>
    <x v="1"/>
    <d v="1978-05-12T00:00:00"/>
    <x v="7"/>
    <x v="2"/>
    <n v="63600"/>
    <n v="500"/>
    <n v="9"/>
    <s v="Chef de projet"/>
    <n v="59200"/>
    <x v="26"/>
    <n v="7.4324324324324328E-2"/>
  </r>
  <r>
    <s v="AndSh26409"/>
    <s v="AndrewSharkey26409"/>
    <s v="Andrew"/>
    <s v="Sharkey"/>
    <x v="0"/>
    <d v="1972-04-20T00:00:00"/>
    <x v="5"/>
    <x v="0"/>
    <n v="90700"/>
    <n v="5500"/>
    <n v="2"/>
    <s v="Responsable secteur business"/>
    <n v="86400"/>
    <x v="31"/>
    <n v="4.9768518518518517E-2"/>
  </r>
  <r>
    <s v="AleSh31008"/>
    <s v="AlexanderSharp31008"/>
    <s v="Alexander"/>
    <s v="Sharp"/>
    <x v="0"/>
    <d v="1984-11-22T00:00:00"/>
    <x v="1"/>
    <x v="2"/>
    <n v="64900"/>
    <n v="500"/>
    <n v="7"/>
    <s v="Consultant fonctionnel sénior"/>
    <n v="62400"/>
    <x v="27"/>
    <n v="4.0064102564102567E-2"/>
  </r>
  <r>
    <s v="ArtSh26444"/>
    <s v="ArthurSharpe26444"/>
    <s v="Arthur"/>
    <s v="Sharpe"/>
    <x v="0"/>
    <d v="1972-05-25T00:00:00"/>
    <x v="1"/>
    <x v="1"/>
    <n v="53800"/>
    <n v="500"/>
    <n v="20"/>
    <s v="Directeur des agents de maîtrise"/>
    <n v="50800"/>
    <x v="31"/>
    <n v="5.905511811023622E-2"/>
  </r>
  <r>
    <s v="BarSh23557"/>
    <s v="BarbaraShaw23557"/>
    <s v="Barbara"/>
    <s v="Shaw"/>
    <x v="1"/>
    <d v="1964-06-29T00:00:00"/>
    <x v="1"/>
    <x v="2"/>
    <n v="60000"/>
    <n v="500"/>
    <n v="17"/>
    <s v="Consultant fonctionnel sénior"/>
    <n v="57100"/>
    <x v="7"/>
    <n v="5.0788091068301226E-2"/>
  </r>
  <r>
    <s v="CorSh25129"/>
    <s v="CoraShaw25129"/>
    <s v="Cora"/>
    <s v="Shaw"/>
    <x v="1"/>
    <d v="1968-10-18T00:00:00"/>
    <x v="0"/>
    <x v="2"/>
    <n v="65200"/>
    <n v="7000"/>
    <n v="21"/>
    <s v="Directeur de projet"/>
    <n v="59300"/>
    <x v="2"/>
    <n v="9.949409780775717E-2"/>
  </r>
  <r>
    <s v="JamSh27522"/>
    <s v="JamesSheffield27522"/>
    <s v="James"/>
    <s v="Sheffield"/>
    <x v="0"/>
    <d v="1975-05-08T00:00:00"/>
    <x v="1"/>
    <x v="2"/>
    <n v="59600"/>
    <n v="2000"/>
    <n v="9"/>
    <s v="Consultant fonctionnel sénior"/>
    <n v="57500"/>
    <x v="4"/>
    <n v="3.6521739130434785E-2"/>
  </r>
  <r>
    <s v="WilSh32599"/>
    <s v="WilliamSheldon32599"/>
    <s v="William"/>
    <s v="Sheldon"/>
    <x v="0"/>
    <d v="1989-04-01T00:00:00"/>
    <x v="2"/>
    <x v="0"/>
    <n v="52200"/>
    <n v="1000"/>
    <n v="1"/>
    <s v="Consultant business"/>
    <n v="47400"/>
    <x v="8"/>
    <n v="0.10126582278481013"/>
  </r>
  <r>
    <s v="RicSh29333"/>
    <s v="RickyShell29333"/>
    <s v="Ricky"/>
    <s v="Shell"/>
    <x v="0"/>
    <d v="1980-04-22T00:00:00"/>
    <x v="0"/>
    <x v="0"/>
    <n v="100000"/>
    <n v="5500"/>
    <n v="7"/>
    <s v="Directeur business"/>
    <n v="94300"/>
    <x v="17"/>
    <n v="6.0445387062566275E-2"/>
  </r>
  <r>
    <s v="DelSh33544"/>
    <s v="DellaShepard33544"/>
    <s v="Della"/>
    <s v="Shepard"/>
    <x v="1"/>
    <d v="1991-11-02T00:00:00"/>
    <x v="2"/>
    <x v="3"/>
    <n v="42500"/>
    <n v="1500"/>
    <n v="0"/>
    <s v="Consultant technique junior"/>
    <s v="nouvel arrivant"/>
    <x v="11"/>
    <n v="0"/>
  </r>
  <r>
    <s v="MauSh32614"/>
    <s v="MauriceShepard32614"/>
    <s v="Maurice"/>
    <s v="Shepard"/>
    <x v="0"/>
    <d v="1989-04-16T00:00:00"/>
    <x v="4"/>
    <x v="2"/>
    <n v="46400"/>
    <n v="500"/>
    <n v="1"/>
    <s v="Analyste confirmé"/>
    <n v="43000"/>
    <x v="8"/>
    <n v="7.9069767441860464E-2"/>
  </r>
  <r>
    <s v="MaxSh26159"/>
    <s v="MaxSherrer26159"/>
    <s v="Max"/>
    <s v="Sherrer"/>
    <x v="0"/>
    <d v="1971-08-14T00:00:00"/>
    <x v="3"/>
    <x v="2"/>
    <n v="101800"/>
    <n v="7000"/>
    <n v="21"/>
    <s v="Associé filière fonctionnelle"/>
    <n v="97000"/>
    <x v="31"/>
    <n v="4.9484536082474224E-2"/>
  </r>
  <r>
    <s v="LorSh31583"/>
    <s v="LorenShields31583"/>
    <s v="Loren"/>
    <s v="Shields"/>
    <x v="0"/>
    <d v="1986-06-20T00:00:00"/>
    <x v="2"/>
    <x v="0"/>
    <n v="53200"/>
    <n v="1500"/>
    <n v="0"/>
    <s v="Consultant business"/>
    <s v="nouvel arrivant"/>
    <x v="5"/>
    <n v="0"/>
  </r>
  <r>
    <s v="JohSh32857"/>
    <s v="JohnathanShinkle32857"/>
    <s v="Johnathan"/>
    <s v="Shinkle"/>
    <x v="0"/>
    <d v="1989-12-15T00:00:00"/>
    <x v="10"/>
    <x v="0"/>
    <n v="54100"/>
    <n v="500"/>
    <n v="4"/>
    <s v="Consultant business confirmé"/>
    <n v="49400"/>
    <x v="33"/>
    <n v="9.5141700404858295E-2"/>
  </r>
  <r>
    <s v="GerSh28393"/>
    <s v="GeraldShipman28393"/>
    <s v="Gerald"/>
    <s v="Shipman"/>
    <x v="0"/>
    <d v="1977-09-25T00:00:00"/>
    <x v="7"/>
    <x v="3"/>
    <n v="50300"/>
    <n v="500"/>
    <n v="6"/>
    <s v="Expert technique"/>
    <n v="49300"/>
    <x v="26"/>
    <n v="2.0283975659229209E-2"/>
  </r>
  <r>
    <s v="DonSh23663"/>
    <s v="DonaldShirley23663"/>
    <s v="Donald"/>
    <s v="Shirley"/>
    <x v="0"/>
    <d v="1964-10-13T00:00:00"/>
    <x v="0"/>
    <x v="1"/>
    <n v="93900"/>
    <n v="3000"/>
    <n v="26"/>
    <s v="Directeur d'agence"/>
    <n v="93000"/>
    <x v="32"/>
    <n v="9.6774193548387101E-3"/>
  </r>
  <r>
    <s v="CliSh33428"/>
    <s v="CliffordShively33428"/>
    <s v="Clifford"/>
    <s v="Shively"/>
    <x v="0"/>
    <d v="1991-07-09T00:00:00"/>
    <x v="6"/>
    <x v="1"/>
    <n v="27100"/>
    <n v="0"/>
    <n v="1"/>
    <s v="Agent opérationnel"/>
    <n v="26700"/>
    <x v="18"/>
    <n v="1.4981273408239701E-2"/>
  </r>
  <r>
    <s v="JesSh27046"/>
    <s v="JessieShivers27046"/>
    <s v="Jessie"/>
    <s v="Shivers"/>
    <x v="1"/>
    <d v="1974-01-17T00:00:00"/>
    <x v="0"/>
    <x v="3"/>
    <n v="48800"/>
    <n v="7000"/>
    <n v="20"/>
    <s v="Directeur technique"/>
    <n v="45200"/>
    <x v="12"/>
    <n v="7.9646017699115043E-2"/>
  </r>
  <r>
    <s v="LisSh28265"/>
    <s v="LisaShock28265"/>
    <s v="Lisa"/>
    <s v="Shock"/>
    <x v="1"/>
    <d v="1977-05-20T00:00:00"/>
    <x v="5"/>
    <x v="0"/>
    <n v="106500"/>
    <n v="9500"/>
    <n v="1"/>
    <s v="Responsable secteur business"/>
    <n v="99500"/>
    <x v="22"/>
    <n v="7.0351758793969849E-2"/>
  </r>
  <r>
    <s v="DanSh29856"/>
    <s v="DanaShook29856"/>
    <s v="Dana"/>
    <s v="Shook"/>
    <x v="1"/>
    <d v="1981-09-27T00:00:00"/>
    <x v="7"/>
    <x v="2"/>
    <n v="54800"/>
    <n v="3500"/>
    <n v="6"/>
    <s v="Chef de projet"/>
    <n v="50800"/>
    <x v="25"/>
    <n v="7.874015748031496E-2"/>
  </r>
  <r>
    <s v="WilSh30761"/>
    <s v="WilliamShort30761"/>
    <s v="William"/>
    <s v="Short"/>
    <x v="0"/>
    <d v="1984-03-20T00:00:00"/>
    <x v="0"/>
    <x v="2"/>
    <n v="82000"/>
    <n v="3500"/>
    <n v="1"/>
    <s v="Directeur de projet"/>
    <n v="78100"/>
    <x v="0"/>
    <n v="4.9935979513444299E-2"/>
  </r>
  <r>
    <s v="AlbSh25194"/>
    <s v="AlbertShouse25194"/>
    <s v="Albert"/>
    <s v="Shouse"/>
    <x v="0"/>
    <d v="1968-12-22T00:00:00"/>
    <x v="3"/>
    <x v="1"/>
    <n v="119300"/>
    <n v="7000"/>
    <n v="21"/>
    <s v="Associé filière fonctions transverses"/>
    <n v="113600"/>
    <x v="2"/>
    <n v="5.0176056338028172E-2"/>
  </r>
  <r>
    <s v="ThoSh30155"/>
    <s v="ThomasShuler30155"/>
    <s v="Thomas"/>
    <s v="Shuler"/>
    <x v="0"/>
    <d v="1982-07-23T00:00:00"/>
    <x v="5"/>
    <x v="2"/>
    <n v="71800"/>
    <n v="3500"/>
    <n v="0"/>
    <s v="Responsable de Grands comptes"/>
    <s v="nouvel arrivant"/>
    <x v="25"/>
    <n v="0"/>
  </r>
  <r>
    <s v="MagSh27873"/>
    <s v="MaggieShunk27873"/>
    <s v="Maggie"/>
    <s v="Shunk"/>
    <x v="1"/>
    <d v="1976-04-23T00:00:00"/>
    <x v="7"/>
    <x v="1"/>
    <n v="52700"/>
    <n v="2500"/>
    <n v="14"/>
    <s v="Responsable d'entité"/>
    <n v="49700"/>
    <x v="10"/>
    <n v="6.0362173038229376E-2"/>
  </r>
  <r>
    <s v="JamSi31723"/>
    <s v="JamesSidwell31723"/>
    <s v="James"/>
    <s v="Sidwell"/>
    <x v="0"/>
    <d v="1986-11-07T00:00:00"/>
    <x v="4"/>
    <x v="3"/>
    <n v="39300"/>
    <n v="1000"/>
    <n v="5"/>
    <s v="Développeur confirmé"/>
    <n v="36900"/>
    <x v="21"/>
    <n v="6.5040650406504072E-2"/>
  </r>
  <r>
    <s v="FraSi23007"/>
    <s v="FrankSierra23007"/>
    <s v="Frank"/>
    <s v="Sierra"/>
    <x v="0"/>
    <d v="1962-12-27T00:00:00"/>
    <x v="3"/>
    <x v="3"/>
    <n v="98400"/>
    <n v="500"/>
    <n v="25"/>
    <s v="Associé filière technique"/>
    <n v="92800"/>
    <x v="24"/>
    <n v="6.0344827586206899E-2"/>
  </r>
  <r>
    <s v="DanSi31724"/>
    <s v="DanielSigler31724"/>
    <s v="Daniel"/>
    <s v="Sigler"/>
    <x v="0"/>
    <d v="1986-11-08T00:00:00"/>
    <x v="2"/>
    <x v="0"/>
    <n v="56700"/>
    <n v="1000"/>
    <n v="1"/>
    <s v="Consultant business"/>
    <n v="54000"/>
    <x v="21"/>
    <n v="0.05"/>
  </r>
  <r>
    <s v="MegSi25319"/>
    <s v="MeganSignorelli25319"/>
    <s v="Megan"/>
    <s v="Signorelli"/>
    <x v="1"/>
    <d v="1969-04-26T00:00:00"/>
    <x v="0"/>
    <x v="3"/>
    <n v="51400"/>
    <n v="4000"/>
    <n v="12"/>
    <s v="Directeur technique"/>
    <n v="49700"/>
    <x v="2"/>
    <n v="3.4205231388329982E-2"/>
  </r>
  <r>
    <s v="JenSi32358"/>
    <s v="JenniferSiler32358"/>
    <s v="Jennifer"/>
    <s v="Siler"/>
    <x v="1"/>
    <d v="1988-08-03T00:00:00"/>
    <x v="2"/>
    <x v="1"/>
    <n v="31000"/>
    <n v="2000"/>
    <n v="5"/>
    <s v="Assistant agent de maîtrise"/>
    <n v="28400"/>
    <x v="8"/>
    <n v="9.154929577464789E-2"/>
  </r>
  <r>
    <s v="NorSi33985"/>
    <s v="NormanSilva33985"/>
    <s v="Norman"/>
    <s v="Silva"/>
    <x v="0"/>
    <d v="1993-01-16T00:00:00"/>
    <x v="2"/>
    <x v="1"/>
    <n v="34300"/>
    <n v="1000"/>
    <n v="1"/>
    <s v="Assistant agent de maîtrise"/>
    <n v="32800"/>
    <x v="13"/>
    <n v="4.573170731707317E-2"/>
  </r>
  <r>
    <s v="GeoSi27121"/>
    <s v="GeorgeSim27121"/>
    <s v="George"/>
    <s v="Sim"/>
    <x v="0"/>
    <d v="1974-04-02T00:00:00"/>
    <x v="0"/>
    <x v="3"/>
    <n v="65600"/>
    <n v="2500"/>
    <n v="0"/>
    <s v="Directeur technique"/>
    <s v="nouvel arrivant"/>
    <x v="12"/>
    <n v="0"/>
  </r>
  <r>
    <s v="JosSi30773"/>
    <s v="JosephSimmons30773"/>
    <s v="Joseph"/>
    <s v="Simmons"/>
    <x v="0"/>
    <d v="1984-04-01T00:00:00"/>
    <x v="7"/>
    <x v="2"/>
    <n v="49400"/>
    <n v="4000"/>
    <n v="3"/>
    <s v="Chef de projet"/>
    <n v="44100"/>
    <x v="0"/>
    <n v="0.12018140589569161"/>
  </r>
  <r>
    <s v="LeeSi23639"/>
    <s v="LeesaSimmons23639"/>
    <s v="Leesa"/>
    <s v="Simmons"/>
    <x v="1"/>
    <d v="1964-09-19T00:00:00"/>
    <x v="5"/>
    <x v="3"/>
    <n v="71100"/>
    <n v="8000"/>
    <n v="29"/>
    <s v="Responsable technique Grands Comptes"/>
    <n v="66400"/>
    <x v="32"/>
    <n v="7.0783132530120488E-2"/>
  </r>
  <r>
    <s v="MitSi24058"/>
    <s v="MitchelSimmons24058"/>
    <s v="Mitchel"/>
    <s v="Simmons"/>
    <x v="0"/>
    <d v="1965-11-12T00:00:00"/>
    <x v="1"/>
    <x v="2"/>
    <n v="42500"/>
    <n v="3500"/>
    <n v="8"/>
    <s v="Consultant fonctionnel sénior"/>
    <n v="39700"/>
    <x v="30"/>
    <n v="7.0528967254408062E-2"/>
  </r>
  <r>
    <s v="TyrSi28917"/>
    <s v="TyroneSimmons28917"/>
    <s v="Tyrone"/>
    <s v="Simmons"/>
    <x v="0"/>
    <d v="1979-03-03T00:00:00"/>
    <x v="0"/>
    <x v="2"/>
    <n v="74200"/>
    <n v="6000"/>
    <n v="14"/>
    <s v="Directeur de projet"/>
    <n v="69300"/>
    <x v="3"/>
    <n v="7.0707070707070704E-2"/>
  </r>
  <r>
    <s v="DavSi27238"/>
    <s v="DavidSimpkins27238"/>
    <s v="David"/>
    <s v="Simpkins"/>
    <x v="0"/>
    <d v="1974-07-28T00:00:00"/>
    <x v="1"/>
    <x v="2"/>
    <n v="60300"/>
    <n v="2500"/>
    <n v="7"/>
    <s v="Consultant fonctionnel sénior"/>
    <n v="56400"/>
    <x v="4"/>
    <n v="6.9148936170212769E-2"/>
  </r>
  <r>
    <s v="AnnSi26035"/>
    <s v="AnnieSimpson26035"/>
    <s v="Annie"/>
    <s v="Simpson"/>
    <x v="1"/>
    <d v="1971-04-12T00:00:00"/>
    <x v="5"/>
    <x v="2"/>
    <n v="72700"/>
    <n v="500"/>
    <n v="12"/>
    <s v="Responsable de Grands comptes"/>
    <n v="67600"/>
    <x v="1"/>
    <n v="7.5443786982248517E-2"/>
  </r>
  <r>
    <s v="GenSi34071"/>
    <s v="GeneSimpson34071"/>
    <s v="Gene"/>
    <s v="Simpson"/>
    <x v="0"/>
    <d v="1993-04-12T00:00:00"/>
    <x v="4"/>
    <x v="3"/>
    <n v="37600"/>
    <n v="500"/>
    <n v="0"/>
    <s v="Développeur confirmé"/>
    <s v="nouvel arrivant"/>
    <x v="13"/>
    <n v="0"/>
  </r>
  <r>
    <s v="MicSi25426"/>
    <s v="MichaelSims25426"/>
    <s v="Michael"/>
    <s v="Sims"/>
    <x v="0"/>
    <d v="1969-08-11T00:00:00"/>
    <x v="0"/>
    <x v="3"/>
    <n v="71400"/>
    <n v="8000"/>
    <n v="20"/>
    <s v="Directeur technique"/>
    <n v="64900"/>
    <x v="9"/>
    <n v="0.10015408320493066"/>
  </r>
  <r>
    <s v="RoySi26572"/>
    <s v="RoySims26572"/>
    <s v="Roy"/>
    <s v="Sims"/>
    <x v="0"/>
    <d v="1972-09-30T00:00:00"/>
    <x v="0"/>
    <x v="2"/>
    <n v="79700"/>
    <n v="3000"/>
    <n v="12"/>
    <s v="Directeur de projet"/>
    <n v="72500"/>
    <x v="14"/>
    <n v="9.9310344827586203E-2"/>
  </r>
  <r>
    <s v="JimSi28465"/>
    <s v="JimmieSing28465"/>
    <s v="Jimmie"/>
    <s v="Sing"/>
    <x v="0"/>
    <d v="1977-12-06T00:00:00"/>
    <x v="7"/>
    <x v="3"/>
    <n v="55700"/>
    <n v="4000"/>
    <n v="7"/>
    <s v="Expert technique"/>
    <n v="51000"/>
    <x v="26"/>
    <n v="9.2156862745098045E-2"/>
  </r>
  <r>
    <s v="NeiSi27511"/>
    <s v="NeilSinger27511"/>
    <s v="Neil"/>
    <s v="Singer"/>
    <x v="0"/>
    <d v="1975-04-27T00:00:00"/>
    <x v="1"/>
    <x v="3"/>
    <n v="40300"/>
    <n v="0"/>
    <n v="14"/>
    <s v="Consultant technique sénior"/>
    <n v="37700"/>
    <x v="4"/>
    <n v="6.8965517241379309E-2"/>
  </r>
  <r>
    <s v="RodSi27865"/>
    <s v="RodrickSingh27865"/>
    <s v="Rodrick"/>
    <s v="Singh"/>
    <x v="0"/>
    <d v="1976-04-15T00:00:00"/>
    <x v="0"/>
    <x v="2"/>
    <n v="56800"/>
    <n v="6500"/>
    <n v="4"/>
    <s v="Directeur de projet"/>
    <n v="53400"/>
    <x v="10"/>
    <n v="6.3670411985018729E-2"/>
  </r>
  <r>
    <s v="DeaSi33250"/>
    <s v="DeannaSingleton33250"/>
    <s v="Deanna"/>
    <s v="Singleton"/>
    <x v="1"/>
    <d v="1991-01-12T00:00:00"/>
    <x v="8"/>
    <x v="3"/>
    <n v="29200"/>
    <n v="0"/>
    <n v="0"/>
    <s v="Développeur junior"/>
    <s v="nouvel arrivant"/>
    <x v="18"/>
    <n v="0"/>
  </r>
  <r>
    <s v="NanSi31450"/>
    <s v="NancySingleton31450"/>
    <s v="Nancy"/>
    <s v="Singleton"/>
    <x v="1"/>
    <d v="1986-02-07T00:00:00"/>
    <x v="2"/>
    <x v="3"/>
    <n v="45900"/>
    <n v="500"/>
    <n v="1"/>
    <s v="Consultant technique junior"/>
    <n v="44100"/>
    <x v="5"/>
    <n v="4.0816326530612242E-2"/>
  </r>
  <r>
    <s v="TinSi27807"/>
    <s v="TinaSingleton27807"/>
    <s v="Tina"/>
    <s v="Singleton"/>
    <x v="1"/>
    <d v="1976-02-17T00:00:00"/>
    <x v="5"/>
    <x v="1"/>
    <n v="103500"/>
    <n v="6000"/>
    <n v="14"/>
    <s v="Responsable d'un secteur"/>
    <n v="95800"/>
    <x v="10"/>
    <n v="8.0375782881002084E-2"/>
  </r>
  <r>
    <s v="MarSi28893"/>
    <s v="MargaretSites28893"/>
    <s v="Margaret"/>
    <s v="Sites"/>
    <x v="1"/>
    <d v="1979-02-07T00:00:00"/>
    <x v="0"/>
    <x v="0"/>
    <n v="97600"/>
    <n v="2500"/>
    <n v="0"/>
    <s v="Directeur business"/>
    <s v="nouvel arrivant"/>
    <x v="3"/>
    <n v="0"/>
  </r>
  <r>
    <s v="AmaSl27970"/>
    <s v="AmandaSlater27970"/>
    <s v="Amanda"/>
    <s v="Slater"/>
    <x v="1"/>
    <d v="1976-07-29T00:00:00"/>
    <x v="0"/>
    <x v="3"/>
    <n v="68400"/>
    <n v="7000"/>
    <n v="13"/>
    <s v="Directeur technique"/>
    <n v="63300"/>
    <x v="22"/>
    <n v="8.0568720379146919E-2"/>
  </r>
  <r>
    <s v="TamSl28128"/>
    <s v="TamikaSlater28128"/>
    <s v="Tamika"/>
    <s v="Slater"/>
    <x v="1"/>
    <d v="1977-01-03T00:00:00"/>
    <x v="0"/>
    <x v="1"/>
    <n v="72200"/>
    <n v="2000"/>
    <n v="2"/>
    <s v="Directeur d'agence"/>
    <n v="67400"/>
    <x v="22"/>
    <n v="7.1216617210682495E-2"/>
  </r>
  <r>
    <s v="ChrSl33911"/>
    <s v="ChristopherSlattery33911"/>
    <s v="Christopher"/>
    <s v="Slattery"/>
    <x v="0"/>
    <d v="1992-11-03T00:00:00"/>
    <x v="6"/>
    <x v="0"/>
    <n v="43200"/>
    <n v="1000"/>
    <n v="1"/>
    <s v="Consultant business junior"/>
    <n v="39400"/>
    <x v="13"/>
    <n v="9.6446700507614211E-2"/>
  </r>
  <r>
    <s v="JohSl28926"/>
    <s v="JohnSlaughter28926"/>
    <s v="John"/>
    <s v="Slaughter"/>
    <x v="0"/>
    <d v="1979-03-12T00:00:00"/>
    <x v="1"/>
    <x v="3"/>
    <n v="48300"/>
    <n v="1500"/>
    <n v="14"/>
    <s v="Consultant technique sénior"/>
    <n v="43500"/>
    <x v="3"/>
    <n v="0.1103448275862069"/>
  </r>
  <r>
    <s v="HenSl33620"/>
    <s v="HenrySlemp33620"/>
    <s v="Henry"/>
    <s v="Slemp"/>
    <x v="0"/>
    <d v="1992-01-17T00:00:00"/>
    <x v="2"/>
    <x v="2"/>
    <n v="45000"/>
    <n v="1500"/>
    <n v="1"/>
    <s v="Consultant fonctionnel junior"/>
    <n v="41300"/>
    <x v="11"/>
    <n v="8.9588377723970949E-2"/>
  </r>
  <r>
    <s v="EriSl28252"/>
    <s v="EricSloan28252"/>
    <s v="Eric"/>
    <s v="Sloan"/>
    <x v="0"/>
    <d v="1977-05-07T00:00:00"/>
    <x v="1"/>
    <x v="2"/>
    <n v="63400"/>
    <n v="2000"/>
    <n v="11"/>
    <s v="Consultant fonctionnel sénior"/>
    <n v="59300"/>
    <x v="22"/>
    <n v="6.9139966273187178E-2"/>
  </r>
  <r>
    <s v="CarSm33297"/>
    <s v="CarolSmall33297"/>
    <s v="Carol"/>
    <s v="Small"/>
    <x v="1"/>
    <d v="1991-02-28T00:00:00"/>
    <x v="8"/>
    <x v="3"/>
    <n v="31600"/>
    <n v="0"/>
    <n v="0"/>
    <s v="Développeur junior"/>
    <s v="nouvel arrivant"/>
    <x v="18"/>
    <n v="0"/>
  </r>
  <r>
    <s v="GraSm33300"/>
    <s v="GracielaSmall33300"/>
    <s v="Graciela"/>
    <s v="Small"/>
    <x v="1"/>
    <d v="1991-03-03T00:00:00"/>
    <x v="6"/>
    <x v="3"/>
    <n v="34400"/>
    <n v="1000"/>
    <n v="1"/>
    <s v="Développeur"/>
    <n v="31300"/>
    <x v="18"/>
    <n v="9.9041533546325874E-2"/>
  </r>
  <r>
    <s v="AliSm31080"/>
    <s v="AliceSmalls31080"/>
    <s v="Alice"/>
    <s v="Smalls"/>
    <x v="1"/>
    <d v="1985-02-02T00:00:00"/>
    <x v="5"/>
    <x v="1"/>
    <n v="90600"/>
    <n v="1500"/>
    <n v="9"/>
    <s v="Responsable d'un secteur"/>
    <n v="88000"/>
    <x v="27"/>
    <n v="2.9545454545454545E-2"/>
  </r>
  <r>
    <s v="AdoSm26058"/>
    <s v="AdolphSmith26058"/>
    <s v="Adolph"/>
    <s v="Smith"/>
    <x v="0"/>
    <d v="1971-05-05T00:00:00"/>
    <x v="0"/>
    <x v="1"/>
    <n v="72800"/>
    <n v="7000"/>
    <n v="17"/>
    <s v="Directeur d'agence"/>
    <n v="66100"/>
    <x v="1"/>
    <n v="0.10136157337367625"/>
  </r>
  <r>
    <s v="AloSm32236"/>
    <s v="AlonsoSmith32236"/>
    <s v="Alonso"/>
    <s v="Smith"/>
    <x v="0"/>
    <d v="1988-04-03T00:00:00"/>
    <x v="4"/>
    <x v="3"/>
    <n v="36300"/>
    <n v="500"/>
    <n v="1"/>
    <s v="Développeur confirmé"/>
    <n v="34100"/>
    <x v="28"/>
    <n v="6.4516129032258063E-2"/>
  </r>
  <r>
    <s v="AshSm31102"/>
    <s v="AshleySmith31102"/>
    <s v="Ashley"/>
    <s v="Smith"/>
    <x v="1"/>
    <d v="1985-02-24T00:00:00"/>
    <x v="5"/>
    <x v="2"/>
    <n v="86100"/>
    <n v="3500"/>
    <n v="9"/>
    <s v="Responsable de Grands comptes"/>
    <n v="82000"/>
    <x v="27"/>
    <n v="0.05"/>
  </r>
  <r>
    <s v="CalSm33546"/>
    <s v="CalebSmith33546"/>
    <s v="Caleb"/>
    <s v="Smith"/>
    <x v="0"/>
    <d v="1991-11-04T00:00:00"/>
    <x v="4"/>
    <x v="2"/>
    <n v="45100"/>
    <n v="0"/>
    <n v="0"/>
    <s v="Analyste confirmé"/>
    <s v="nouvel arrivant"/>
    <x v="11"/>
    <n v="0"/>
  </r>
  <r>
    <s v="CarSm27901"/>
    <s v="CarlSmith27901"/>
    <s v="Carl"/>
    <s v="Smith"/>
    <x v="0"/>
    <d v="1976-05-21T00:00:00"/>
    <x v="1"/>
    <x v="0"/>
    <n v="72500"/>
    <n v="4000"/>
    <n v="11"/>
    <s v="Consultant business sénior"/>
    <n v="72500"/>
    <x v="10"/>
    <n v="0"/>
  </r>
  <r>
    <s v="ChaSm31741"/>
    <s v="CharlesSmith31741"/>
    <s v="Charles"/>
    <s v="Smith"/>
    <x v="0"/>
    <d v="1986-11-25T00:00:00"/>
    <x v="10"/>
    <x v="0"/>
    <n v="48200"/>
    <n v="1500"/>
    <n v="0"/>
    <s v="Consultant business confirmé"/>
    <s v="nouvel arrivant"/>
    <x v="21"/>
    <n v="0"/>
  </r>
  <r>
    <s v="CraSm33779"/>
    <s v="CraigSmith33779"/>
    <s v="Craig"/>
    <s v="Smith"/>
    <x v="0"/>
    <d v="1992-06-24T00:00:00"/>
    <x v="4"/>
    <x v="3"/>
    <n v="38500"/>
    <n v="500"/>
    <n v="1"/>
    <s v="Développeur confirmé"/>
    <n v="34800"/>
    <x v="11"/>
    <n v="0.10632183908045977"/>
  </r>
  <r>
    <s v="DawSm31123"/>
    <s v="DawnSmith31123"/>
    <s v="Dawn"/>
    <s v="Smith"/>
    <x v="1"/>
    <d v="1985-03-17T00:00:00"/>
    <x v="5"/>
    <x v="3"/>
    <n v="81000"/>
    <n v="4000"/>
    <n v="9"/>
    <s v="Responsable technique Grands Comptes"/>
    <n v="75000"/>
    <x v="27"/>
    <n v="0.08"/>
  </r>
  <r>
    <s v="DesSm31118"/>
    <s v="DesireeSmith31118"/>
    <s v="Desiree"/>
    <s v="Smith"/>
    <x v="1"/>
    <d v="1985-03-12T00:00:00"/>
    <x v="1"/>
    <x v="1"/>
    <n v="45300"/>
    <n v="2000"/>
    <n v="8"/>
    <s v="Directeur des agents de maîtrise"/>
    <n v="42300"/>
    <x v="27"/>
    <n v="7.0921985815602842E-2"/>
  </r>
  <r>
    <s v="EugSm30926"/>
    <s v="EugeneSmith30926"/>
    <s v="Eugene"/>
    <s v="Smith"/>
    <x v="0"/>
    <d v="1984-09-01T00:00:00"/>
    <x v="1"/>
    <x v="1"/>
    <n v="43300"/>
    <n v="0"/>
    <n v="0"/>
    <s v="Directeur des agents de maîtrise"/>
    <s v="nouvel arrivant"/>
    <x v="27"/>
    <n v="0"/>
  </r>
  <r>
    <s v="FerSm27190"/>
    <s v="FernandoSmith27190"/>
    <s v="Fernando"/>
    <s v="Smith"/>
    <x v="0"/>
    <d v="1974-06-10T00:00:00"/>
    <x v="0"/>
    <x v="2"/>
    <n v="65500"/>
    <n v="6500"/>
    <n v="1"/>
    <s v="Directeur de projet"/>
    <n v="62300"/>
    <x v="12"/>
    <n v="5.1364365971107544E-2"/>
  </r>
  <r>
    <s v="FraSm33893"/>
    <s v="FrancisSmith33893"/>
    <s v="Francis"/>
    <s v="Smith"/>
    <x v="0"/>
    <d v="1992-10-16T00:00:00"/>
    <x v="2"/>
    <x v="0"/>
    <n v="52400"/>
    <n v="0"/>
    <n v="1"/>
    <s v="Consultant business"/>
    <n v="47200"/>
    <x v="13"/>
    <n v="0.11016949152542373"/>
  </r>
  <r>
    <s v="GarSm23198"/>
    <s v="GarySmith23198"/>
    <s v="Gary"/>
    <s v="Smith"/>
    <x v="0"/>
    <d v="1963-07-06T00:00:00"/>
    <x v="5"/>
    <x v="0"/>
    <n v="118400"/>
    <n v="2500"/>
    <n v="10"/>
    <s v="Responsable secteur business"/>
    <n v="111700"/>
    <x v="24"/>
    <n v="5.998209489704566E-2"/>
  </r>
  <r>
    <s v="GerSm28263"/>
    <s v="GeraldSmith28263"/>
    <s v="Gerald"/>
    <s v="Smith"/>
    <x v="0"/>
    <d v="1977-05-18T00:00:00"/>
    <x v="0"/>
    <x v="3"/>
    <n v="49800"/>
    <n v="7000"/>
    <n v="6"/>
    <s v="Directeur technique"/>
    <n v="46200"/>
    <x v="22"/>
    <n v="7.792207792207792E-2"/>
  </r>
  <r>
    <s v="JamSm23925"/>
    <s v="JamesSmith23925"/>
    <s v="James"/>
    <s v="Smith"/>
    <x v="0"/>
    <d v="1965-07-02T00:00:00"/>
    <x v="1"/>
    <x v="3"/>
    <n v="45200"/>
    <n v="1500"/>
    <n v="14"/>
    <s v="Consultant technique sénior"/>
    <n v="41900"/>
    <x v="32"/>
    <n v="7.8758949880668255E-2"/>
  </r>
  <r>
    <s v="JamSm23563"/>
    <s v="JamesSmith23563"/>
    <s v="James"/>
    <s v="Smith"/>
    <x v="0"/>
    <d v="1964-07-05T00:00:00"/>
    <x v="0"/>
    <x v="3"/>
    <n v="57700"/>
    <n v="500"/>
    <n v="14"/>
    <s v="Directeur technique"/>
    <s v="nouvel arrivant"/>
    <x v="7"/>
    <n v="0"/>
  </r>
  <r>
    <s v="JerSm32332"/>
    <s v="JerrySmith32332"/>
    <s v="Jerry"/>
    <s v="Smith"/>
    <x v="0"/>
    <d v="1988-07-08T00:00:00"/>
    <x v="4"/>
    <x v="2"/>
    <n v="45500"/>
    <n v="500"/>
    <n v="2"/>
    <s v="Analyste confirmé"/>
    <n v="42500"/>
    <x v="28"/>
    <n v="7.0588235294117646E-2"/>
  </r>
  <r>
    <s v="JoeSm30466"/>
    <s v="JoeSmith30466"/>
    <s v="Joe"/>
    <s v="Smith"/>
    <x v="0"/>
    <d v="1983-05-30T00:00:00"/>
    <x v="7"/>
    <x v="3"/>
    <n v="53400"/>
    <n v="2500"/>
    <n v="1"/>
    <s v="Expert technique"/>
    <n v="49000"/>
    <x v="16"/>
    <n v="8.9795918367346933E-2"/>
  </r>
  <r>
    <s v="JosSm26483"/>
    <s v="JosephSmith26483"/>
    <s v="Joseph"/>
    <s v="Smith"/>
    <x v="0"/>
    <d v="1972-07-03T00:00:00"/>
    <x v="1"/>
    <x v="0"/>
    <n v="50600"/>
    <n v="3500"/>
    <n v="21"/>
    <s v="Consultant business sénior"/>
    <n v="34900"/>
    <x v="31"/>
    <n v="0.44985673352435529"/>
  </r>
  <r>
    <s v="JosSm24042"/>
    <s v="JosephSmith24042"/>
    <s v="Joseph"/>
    <s v="Smith"/>
    <x v="0"/>
    <d v="1965-10-27T00:00:00"/>
    <x v="1"/>
    <x v="3"/>
    <n v="39100"/>
    <n v="1500"/>
    <n v="4"/>
    <s v="Consultant technique sénior"/>
    <s v="nouvel arrivant"/>
    <x v="30"/>
    <n v="0"/>
  </r>
  <r>
    <s v="JudSm27648"/>
    <s v="JudithSmith27648"/>
    <s v="Judith"/>
    <s v="Smith"/>
    <x v="1"/>
    <d v="1975-09-11T00:00:00"/>
    <x v="5"/>
    <x v="3"/>
    <n v="69200"/>
    <n v="1000"/>
    <n v="10"/>
    <s v="Responsable technique Grands Comptes"/>
    <n v="65900"/>
    <x v="10"/>
    <n v="5.007587253414264E-2"/>
  </r>
  <r>
    <s v="KarSm22390"/>
    <s v="KarlSmith22390"/>
    <s v="Karl"/>
    <s v="Smith"/>
    <x v="0"/>
    <d v="1961-04-19T00:00:00"/>
    <x v="3"/>
    <x v="3"/>
    <n v="84100"/>
    <n v="12000"/>
    <n v="18"/>
    <s v="Associé filière technique"/>
    <n v="82500"/>
    <x v="15"/>
    <n v="1.9393939393939394E-2"/>
  </r>
  <r>
    <s v="KeiSm31494"/>
    <s v="KeithSmith31494"/>
    <s v="Keith"/>
    <s v="Smith"/>
    <x v="0"/>
    <d v="1986-03-23T00:00:00"/>
    <x v="2"/>
    <x v="2"/>
    <n v="49400"/>
    <n v="1000"/>
    <n v="0"/>
    <s v="Consultant fonctionnel junior"/>
    <s v="nouvel arrivant"/>
    <x v="5"/>
    <n v="0"/>
  </r>
  <r>
    <s v="KriSm28444"/>
    <s v="KristieSmith28444"/>
    <s v="Kristie"/>
    <s v="Smith"/>
    <x v="1"/>
    <d v="1977-11-15T00:00:00"/>
    <x v="7"/>
    <x v="0"/>
    <n v="80900"/>
    <n v="3500"/>
    <n v="13"/>
    <s v="Responsable de consultant"/>
    <n v="73500"/>
    <x v="26"/>
    <n v="0.10068027210884353"/>
  </r>
  <r>
    <s v="LarSm25809"/>
    <s v="LarrySmith25809"/>
    <s v="Larry"/>
    <s v="Smith"/>
    <x v="0"/>
    <d v="1970-08-29T00:00:00"/>
    <x v="1"/>
    <x v="0"/>
    <n v="74600"/>
    <n v="2000"/>
    <n v="20"/>
    <s v="Consultant business sénior"/>
    <n v="67200"/>
    <x v="1"/>
    <n v="0.11011904761904762"/>
  </r>
  <r>
    <s v="MarSm28636"/>
    <s v="MarioSmith28636"/>
    <s v="Mario"/>
    <s v="Smith"/>
    <x v="0"/>
    <d v="1978-05-26T00:00:00"/>
    <x v="0"/>
    <x v="0"/>
    <n v="80900"/>
    <n v="500"/>
    <n v="3"/>
    <s v="Directeur business"/>
    <n v="78500"/>
    <x v="26"/>
    <n v="3.0573248407643312E-2"/>
  </r>
  <r>
    <s v="MarSm29979"/>
    <s v="MarySmith29979"/>
    <s v="Mary"/>
    <s v="Smith"/>
    <x v="1"/>
    <d v="1982-01-28T00:00:00"/>
    <x v="0"/>
    <x v="1"/>
    <n v="72600"/>
    <n v="4000"/>
    <n v="12"/>
    <s v="Directeur d'agence"/>
    <n v="70800"/>
    <x v="25"/>
    <n v="2.5423728813559324E-2"/>
  </r>
  <r>
    <s v="MatSm33548"/>
    <s v="MatthewSmith33548"/>
    <s v="Matthew"/>
    <s v="Smith"/>
    <x v="0"/>
    <d v="1991-11-06T00:00:00"/>
    <x v="6"/>
    <x v="0"/>
    <n v="45400"/>
    <n v="500"/>
    <n v="0"/>
    <s v="Consultant business junior"/>
    <s v="nouvel arrivant"/>
    <x v="11"/>
    <n v="0"/>
  </r>
  <r>
    <s v="PauSm27070"/>
    <s v="PaulSmith27070"/>
    <s v="Paul"/>
    <s v="Smith"/>
    <x v="0"/>
    <d v="1974-02-10T00:00:00"/>
    <x v="5"/>
    <x v="1"/>
    <n v="103500"/>
    <n v="2000"/>
    <n v="7"/>
    <s v="Responsable d'un secteur"/>
    <n v="99000"/>
    <x v="12"/>
    <n v="4.5454545454545456E-2"/>
  </r>
  <r>
    <s v="RicSm34091"/>
    <s v="RicardoSmith34091"/>
    <s v="Ricardo"/>
    <s v="Smith"/>
    <x v="0"/>
    <d v="1993-05-02T00:00:00"/>
    <x v="8"/>
    <x v="1"/>
    <n v="27500"/>
    <n v="500"/>
    <n v="1"/>
    <s v="Agent confirmé"/>
    <n v="25300"/>
    <x v="13"/>
    <n v="8.6956521739130432E-2"/>
  </r>
  <r>
    <s v="RicSm23809"/>
    <s v="RichardSmith23809"/>
    <s v="Richard"/>
    <s v="Smith"/>
    <x v="0"/>
    <d v="1965-03-08T00:00:00"/>
    <x v="5"/>
    <x v="3"/>
    <n v="74300"/>
    <n v="500"/>
    <n v="27"/>
    <s v="Responsable technique Grands Comptes"/>
    <n v="65800"/>
    <x v="32"/>
    <n v="0.12917933130699089"/>
  </r>
  <r>
    <s v="RobSm30430"/>
    <s v="RobertSmith30430"/>
    <s v="Robert"/>
    <s v="Smith"/>
    <x v="0"/>
    <d v="1983-04-24T00:00:00"/>
    <x v="1"/>
    <x v="0"/>
    <n v="65500"/>
    <n v="3500"/>
    <n v="10"/>
    <s v="Consultant business sénior"/>
    <n v="59300"/>
    <x v="16"/>
    <n v="0.1045531197301855"/>
  </r>
  <r>
    <s v="RobSm27577"/>
    <s v="RobertSmith27577"/>
    <s v="Robert"/>
    <s v="Smith"/>
    <x v="0"/>
    <d v="1975-07-02T00:00:00"/>
    <x v="5"/>
    <x v="1"/>
    <n v="95200"/>
    <n v="9000"/>
    <n v="15"/>
    <s v="Responsable d'un secteur"/>
    <s v="nouvel arrivant"/>
    <x v="4"/>
    <n v="0"/>
  </r>
  <r>
    <s v="RutSm31944"/>
    <s v="RuthieSmith31944"/>
    <s v="Ruthie"/>
    <s v="Smith"/>
    <x v="1"/>
    <d v="1987-06-16T00:00:00"/>
    <x v="2"/>
    <x v="1"/>
    <n v="36200"/>
    <n v="500"/>
    <n v="3"/>
    <s v="Assistant agent de maîtrise"/>
    <n v="33100"/>
    <x v="21"/>
    <n v="9.3655589123867067E-2"/>
  </r>
  <r>
    <s v="RyaSm33519"/>
    <s v="RyanSmith33519"/>
    <s v="Ryan"/>
    <s v="Smith"/>
    <x v="0"/>
    <d v="1991-10-08T00:00:00"/>
    <x v="11"/>
    <x v="3"/>
    <n v="27400"/>
    <n v="0"/>
    <n v="0"/>
    <s v="Développeur novice"/>
    <s v="nouvel arrivant"/>
    <x v="11"/>
    <n v="0"/>
  </r>
  <r>
    <s v="SalSm23987"/>
    <s v="SalvatoreSmith23987"/>
    <s v="Salvatore"/>
    <s v="Smith"/>
    <x v="0"/>
    <d v="1965-09-02T00:00:00"/>
    <x v="1"/>
    <x v="0"/>
    <n v="59600"/>
    <n v="4000"/>
    <n v="25"/>
    <s v="Consultant business sénior"/>
    <n v="55700"/>
    <x v="30"/>
    <n v="7.0017953321364457E-2"/>
  </r>
  <r>
    <s v="SamSm23798"/>
    <s v="SamSmith23798"/>
    <s v="Sam"/>
    <s v="Smith"/>
    <x v="0"/>
    <d v="1965-02-25T00:00:00"/>
    <x v="3"/>
    <x v="2"/>
    <n v="101300"/>
    <n v="4500"/>
    <n v="11"/>
    <s v="Associé filière fonctionnelle"/>
    <n v="95600"/>
    <x v="32"/>
    <n v="5.9623430962343099E-2"/>
  </r>
  <r>
    <s v="ScoSm32125"/>
    <s v="ScottSmith32125"/>
    <s v="Scott"/>
    <s v="Smith"/>
    <x v="1"/>
    <d v="1987-12-14T00:00:00"/>
    <x v="2"/>
    <x v="3"/>
    <n v="43200"/>
    <n v="500"/>
    <n v="1"/>
    <s v="Consultant technique junior"/>
    <n v="41500"/>
    <x v="28"/>
    <n v="4.0963855421686748E-2"/>
  </r>
  <r>
    <s v="ThoSm32981"/>
    <s v="ThomasSmith32981"/>
    <s v="Thomas"/>
    <s v="Smith"/>
    <x v="0"/>
    <d v="1990-04-18T00:00:00"/>
    <x v="8"/>
    <x v="0"/>
    <n v="39200"/>
    <n v="0"/>
    <n v="0"/>
    <s v="Consultant business junior"/>
    <s v="nouvel arrivant"/>
    <x v="33"/>
    <n v="0"/>
  </r>
  <r>
    <s v="WilSm27068"/>
    <s v="WilliamSmith27068"/>
    <s v="William"/>
    <s v="Smith"/>
    <x v="0"/>
    <d v="1974-02-08T00:00:00"/>
    <x v="5"/>
    <x v="1"/>
    <n v="96200"/>
    <n v="9500"/>
    <n v="0"/>
    <s v="Responsable d'un secteur"/>
    <s v="nouvel arrivant"/>
    <x v="12"/>
    <n v="0"/>
  </r>
  <r>
    <s v="ZacSm30917"/>
    <s v="ZacharySmith30917"/>
    <s v="Zachary"/>
    <s v="Smith"/>
    <x v="0"/>
    <d v="1984-08-23T00:00:00"/>
    <x v="0"/>
    <x v="0"/>
    <n v="82100"/>
    <n v="3500"/>
    <n v="3"/>
    <s v="Directeur business"/>
    <n v="77500"/>
    <x v="27"/>
    <n v="5.9354838709677421E-2"/>
  </r>
  <r>
    <s v="MarSn28275"/>
    <s v="MarilynSnell28275"/>
    <s v="Marilyn"/>
    <s v="Snell"/>
    <x v="1"/>
    <d v="1977-05-30T00:00:00"/>
    <x v="5"/>
    <x v="0"/>
    <n v="86600"/>
    <n v="8000"/>
    <n v="12"/>
    <s v="Responsable secteur business"/>
    <n v="82500"/>
    <x v="22"/>
    <n v="4.9696969696969698E-2"/>
  </r>
  <r>
    <s v="ChaSn29782"/>
    <s v="CharlesSnider29782"/>
    <s v="Charles"/>
    <s v="Snider"/>
    <x v="0"/>
    <d v="1981-07-15T00:00:00"/>
    <x v="1"/>
    <x v="2"/>
    <n v="46200"/>
    <n v="1000"/>
    <n v="12"/>
    <s v="Consultant fonctionnel sénior"/>
    <n v="41200"/>
    <x v="6"/>
    <n v="0.12135922330097088"/>
  </r>
  <r>
    <s v="DenSn27730"/>
    <s v="DeniseSnow27730"/>
    <s v="Denise"/>
    <s v="Snow"/>
    <x v="1"/>
    <d v="1975-12-02T00:00:00"/>
    <x v="7"/>
    <x v="1"/>
    <n v="65900"/>
    <n v="1500"/>
    <n v="10"/>
    <s v="Responsable d'entité"/>
    <n v="61800"/>
    <x v="10"/>
    <n v="6.6343042071197414E-2"/>
  </r>
  <r>
    <s v="PauSn26784"/>
    <s v="PaulSnyder26784"/>
    <s v="Paul"/>
    <s v="Snyder"/>
    <x v="0"/>
    <d v="1973-04-30T00:00:00"/>
    <x v="0"/>
    <x v="2"/>
    <n v="75800"/>
    <n v="500"/>
    <n v="14"/>
    <s v="Directeur de projet"/>
    <n v="70800"/>
    <x v="14"/>
    <n v="7.0621468926553674E-2"/>
  </r>
  <r>
    <s v="RobSn27808"/>
    <s v="RobertSnyder27808"/>
    <s v="Robert"/>
    <s v="Snyder"/>
    <x v="0"/>
    <d v="1976-02-18T00:00:00"/>
    <x v="1"/>
    <x v="3"/>
    <n v="41000"/>
    <n v="0"/>
    <n v="10"/>
    <s v="Consultant technique sénior"/>
    <n v="36900"/>
    <x v="10"/>
    <n v="0.1111111111111111"/>
  </r>
  <r>
    <s v="ThoSn29251"/>
    <s v="ThomasSnyder29251"/>
    <s v="Thomas"/>
    <s v="Snyder"/>
    <x v="0"/>
    <d v="1980-01-31T00:00:00"/>
    <x v="7"/>
    <x v="3"/>
    <n v="51200"/>
    <n v="1500"/>
    <n v="9"/>
    <s v="Expert technique"/>
    <n v="46500"/>
    <x v="17"/>
    <n v="0.1010752688172043"/>
  </r>
  <r>
    <s v="HecSo27695"/>
    <s v="HectorSoares27695"/>
    <s v="Hector"/>
    <s v="Soares"/>
    <x v="0"/>
    <d v="1975-10-28T00:00:00"/>
    <x v="7"/>
    <x v="1"/>
    <n v="57500"/>
    <n v="500"/>
    <n v="5"/>
    <s v="Responsable d'entité"/>
    <n v="50700"/>
    <x v="10"/>
    <n v="0.13412228796844181"/>
  </r>
  <r>
    <s v="EdwSo23872"/>
    <s v="EdwardSoto23872"/>
    <s v="Edward"/>
    <s v="Soto"/>
    <x v="0"/>
    <d v="1965-05-10T00:00:00"/>
    <x v="1"/>
    <x v="3"/>
    <n v="37900"/>
    <n v="2000"/>
    <n v="19"/>
    <s v="Consultant technique sénior"/>
    <n v="34500"/>
    <x v="32"/>
    <n v="9.8550724637681164E-2"/>
  </r>
  <r>
    <s v="JamSo23542"/>
    <s v="JamesSoto23542"/>
    <s v="James"/>
    <s v="Soto"/>
    <x v="0"/>
    <d v="1964-06-14T00:00:00"/>
    <x v="5"/>
    <x v="2"/>
    <n v="102700"/>
    <n v="3500"/>
    <n v="9"/>
    <s v="Responsable de Grands comptes"/>
    <n v="92500"/>
    <x v="7"/>
    <n v="0.11027027027027027"/>
  </r>
  <r>
    <s v="JosSo32104"/>
    <s v="JosefinaSoto32104"/>
    <s v="Josefina"/>
    <s v="Soto"/>
    <x v="1"/>
    <d v="1987-11-23T00:00:00"/>
    <x v="2"/>
    <x v="0"/>
    <n v="52400"/>
    <n v="1000"/>
    <n v="0"/>
    <s v="Consultant business"/>
    <s v="nouvel arrivant"/>
    <x v="28"/>
    <n v="0"/>
  </r>
  <r>
    <s v="RosSo25682"/>
    <s v="RoseSoucy25682"/>
    <s v="Rose"/>
    <s v="Soucy"/>
    <x v="1"/>
    <d v="1970-04-24T00:00:00"/>
    <x v="5"/>
    <x v="3"/>
    <n v="73800"/>
    <n v="500"/>
    <n v="23"/>
    <s v="Responsable technique Grands Comptes"/>
    <n v="67700"/>
    <x v="9"/>
    <n v="9.0103397341211228E-2"/>
  </r>
  <r>
    <s v="DavSo29066"/>
    <s v="DavidSouth29066"/>
    <s v="David"/>
    <s v="South"/>
    <x v="0"/>
    <d v="1979-07-30T00:00:00"/>
    <x v="1"/>
    <x v="0"/>
    <n v="69900"/>
    <n v="500"/>
    <n v="6"/>
    <s v="Consultant business sénior"/>
    <n v="69700"/>
    <x v="17"/>
    <n v="2.8694404591104736E-3"/>
  </r>
  <r>
    <s v="MikSo32399"/>
    <s v="MikeSouth32399"/>
    <s v="Mike"/>
    <s v="South"/>
    <x v="0"/>
    <d v="1988-09-13T00:00:00"/>
    <x v="2"/>
    <x v="0"/>
    <n v="51000"/>
    <n v="2000"/>
    <n v="0"/>
    <s v="Consultant business"/>
    <s v="nouvel arrivant"/>
    <x v="8"/>
    <n v="0"/>
  </r>
  <r>
    <s v="DavSo24220"/>
    <s v="DavidSouthworth24220"/>
    <s v="David"/>
    <s v="Southworth"/>
    <x v="0"/>
    <d v="1966-04-23T00:00:00"/>
    <x v="0"/>
    <x v="3"/>
    <n v="61600"/>
    <n v="4500"/>
    <n v="25"/>
    <s v="Directeur technique"/>
    <n v="57200"/>
    <x v="30"/>
    <n v="7.6923076923076927E-2"/>
  </r>
  <r>
    <s v="HarSo28461"/>
    <s v="HaroldSouthworth28461"/>
    <s v="Harold"/>
    <s v="Southworth"/>
    <x v="0"/>
    <d v="1977-12-02T00:00:00"/>
    <x v="5"/>
    <x v="2"/>
    <n v="84000"/>
    <n v="5500"/>
    <n v="15"/>
    <s v="Responsable de Grands comptes"/>
    <n v="78500"/>
    <x v="26"/>
    <n v="7.0063694267515922E-2"/>
  </r>
  <r>
    <s v="BenSp31385"/>
    <s v="BenjaminSpangler31385"/>
    <s v="Benjamin"/>
    <s v="Spangler"/>
    <x v="0"/>
    <d v="1985-12-04T00:00:00"/>
    <x v="4"/>
    <x v="3"/>
    <n v="43700"/>
    <n v="1000"/>
    <n v="4"/>
    <s v="Développeur confirmé"/>
    <n v="40700"/>
    <x v="5"/>
    <n v="7.3710073710073709E-2"/>
  </r>
  <r>
    <s v="LilSp26186"/>
    <s v="LillianSpangler26186"/>
    <s v="Lillian"/>
    <s v="Spangler"/>
    <x v="1"/>
    <d v="1971-09-10T00:00:00"/>
    <x v="0"/>
    <x v="0"/>
    <n v="101800"/>
    <n v="6000"/>
    <n v="5"/>
    <s v="Directeur business"/>
    <n v="96000"/>
    <x v="31"/>
    <n v="6.0416666666666667E-2"/>
  </r>
  <r>
    <s v="JerSp28029"/>
    <s v="JerrySpells28029"/>
    <s v="Jerry"/>
    <s v="Spells"/>
    <x v="0"/>
    <d v="1976-09-26T00:00:00"/>
    <x v="7"/>
    <x v="1"/>
    <n v="62600"/>
    <n v="500"/>
    <n v="7"/>
    <s v="Responsable d'entité"/>
    <n v="57300"/>
    <x v="22"/>
    <n v="9.2495636998254804E-2"/>
  </r>
  <r>
    <s v="MicSp27594"/>
    <s v="MichaelSpence27594"/>
    <s v="Michael"/>
    <s v="Spence"/>
    <x v="0"/>
    <d v="1975-07-19T00:00:00"/>
    <x v="7"/>
    <x v="0"/>
    <n v="80400"/>
    <n v="3500"/>
    <n v="3"/>
    <s v="Responsable de consultant"/>
    <n v="75800"/>
    <x v="4"/>
    <n v="6.0686015831134567E-2"/>
  </r>
  <r>
    <s v="AnnSp26190"/>
    <s v="AnnaSpencer26190"/>
    <s v="Anna"/>
    <s v="Spencer"/>
    <x v="1"/>
    <d v="1971-09-14T00:00:00"/>
    <x v="7"/>
    <x v="3"/>
    <n v="54700"/>
    <n v="2000"/>
    <n v="1"/>
    <s v="Expert technique"/>
    <n v="50000"/>
    <x v="31"/>
    <n v="9.4E-2"/>
  </r>
  <r>
    <s v="EriSp29126"/>
    <s v="EricSpiva29126"/>
    <s v="Eric"/>
    <s v="Spiva"/>
    <x v="0"/>
    <d v="1979-09-28T00:00:00"/>
    <x v="7"/>
    <x v="2"/>
    <n v="67800"/>
    <n v="4000"/>
    <n v="12"/>
    <s v="Chef de projet"/>
    <n v="61900"/>
    <x v="17"/>
    <n v="9.5315024232633286E-2"/>
  </r>
  <r>
    <s v="TimSp26203"/>
    <s v="TimothySpivey26203"/>
    <s v="Timothy"/>
    <s v="Spivey"/>
    <x v="0"/>
    <d v="1971-09-27T00:00:00"/>
    <x v="7"/>
    <x v="3"/>
    <n v="64600"/>
    <n v="2500"/>
    <n v="18"/>
    <s v="Expert technique"/>
    <n v="62700"/>
    <x v="31"/>
    <n v="3.0303030303030304E-2"/>
  </r>
  <r>
    <s v="VicSp34051"/>
    <s v="VictoriaSpratt34051"/>
    <s v="Victoria"/>
    <s v="Spratt"/>
    <x v="1"/>
    <d v="1993-03-23T00:00:00"/>
    <x v="2"/>
    <x v="1"/>
    <n v="34800"/>
    <n v="1500"/>
    <n v="1"/>
    <s v="Assistant agent de maîtrise"/>
    <n v="31300"/>
    <x v="13"/>
    <n v="0.11182108626198083"/>
  </r>
  <r>
    <s v="EmiSp33926"/>
    <s v="EmilySpruill33926"/>
    <s v="Emily"/>
    <s v="Spruill"/>
    <x v="1"/>
    <d v="1992-11-18T00:00:00"/>
    <x v="6"/>
    <x v="1"/>
    <n v="29200"/>
    <n v="0"/>
    <n v="1"/>
    <s v="Agent opérationnel"/>
    <n v="27100"/>
    <x v="13"/>
    <n v="7.7490774907749083E-2"/>
  </r>
  <r>
    <s v="DreSp30178"/>
    <s v="DrewSpry30178"/>
    <s v="Drew"/>
    <s v="Spry"/>
    <x v="0"/>
    <d v="1982-08-15T00:00:00"/>
    <x v="0"/>
    <x v="2"/>
    <n v="79800"/>
    <n v="1000"/>
    <n v="0"/>
    <s v="Directeur de projet"/>
    <s v="nouvel arrivant"/>
    <x v="16"/>
    <n v="0"/>
  </r>
  <r>
    <s v="FreSt27260"/>
    <s v="FreddieStaats27260"/>
    <s v="Freddie"/>
    <s v="Staats"/>
    <x v="0"/>
    <d v="1974-08-19T00:00:00"/>
    <x v="3"/>
    <x v="3"/>
    <n v="83200"/>
    <n v="5000"/>
    <n v="16"/>
    <s v="Associé filière technique"/>
    <n v="73600"/>
    <x v="4"/>
    <n v="0.13043478260869565"/>
  </r>
  <r>
    <s v="LilSt30690"/>
    <s v="LilaStach30690"/>
    <s v="Lila"/>
    <s v="Stach"/>
    <x v="1"/>
    <d v="1984-01-09T00:00:00"/>
    <x v="1"/>
    <x v="3"/>
    <n v="52800"/>
    <n v="3500"/>
    <n v="9"/>
    <s v="Consultant technique sénior"/>
    <n v="49300"/>
    <x v="0"/>
    <n v="7.099391480730223E-2"/>
  </r>
  <r>
    <s v="DavSt32895"/>
    <s v="DavidStafford32895"/>
    <s v="David"/>
    <s v="Stafford"/>
    <x v="0"/>
    <d v="1990-01-22T00:00:00"/>
    <x v="10"/>
    <x v="2"/>
    <n v="48400"/>
    <n v="3000"/>
    <n v="4"/>
    <s v="Consultant fonctionnel"/>
    <n v="45300"/>
    <x v="33"/>
    <n v="6.8432671081677707E-2"/>
  </r>
  <r>
    <s v="GeoSt30001"/>
    <s v="GeoffreyStaggs30001"/>
    <s v="Geoffrey"/>
    <s v="Staggs"/>
    <x v="0"/>
    <d v="1982-02-19T00:00:00"/>
    <x v="0"/>
    <x v="3"/>
    <n v="57800"/>
    <n v="10000"/>
    <n v="12"/>
    <s v="Directeur technique"/>
    <n v="53800"/>
    <x v="25"/>
    <n v="7.434944237918216E-2"/>
  </r>
  <r>
    <s v="LorSt31698"/>
    <s v="LoriStallings31698"/>
    <s v="Lori"/>
    <s v="Stallings"/>
    <x v="1"/>
    <d v="1986-10-13T00:00:00"/>
    <x v="2"/>
    <x v="3"/>
    <n v="40800"/>
    <n v="0"/>
    <n v="2"/>
    <s v="Consultant technique junior"/>
    <n v="37800"/>
    <x v="21"/>
    <n v="7.9365079365079361E-2"/>
  </r>
  <r>
    <s v="DanSt26415"/>
    <s v="DanielleStamey26415"/>
    <s v="Danielle"/>
    <s v="Stamey"/>
    <x v="1"/>
    <d v="1972-04-26T00:00:00"/>
    <x v="5"/>
    <x v="2"/>
    <n v="77200"/>
    <n v="500"/>
    <n v="15"/>
    <s v="Responsable de Grands comptes"/>
    <n v="71500"/>
    <x v="31"/>
    <n v="7.9720279720279716E-2"/>
  </r>
  <r>
    <s v="BobSt23952"/>
    <s v="BobStanley23952"/>
    <s v="Bob"/>
    <s v="Stanley"/>
    <x v="0"/>
    <d v="1965-07-29T00:00:00"/>
    <x v="7"/>
    <x v="3"/>
    <n v="47000"/>
    <n v="3000"/>
    <n v="3"/>
    <s v="Expert technique"/>
    <n v="42300"/>
    <x v="30"/>
    <n v="0.1111111111111111"/>
  </r>
  <r>
    <s v="DonSt32562"/>
    <s v="DonaldStanley32562"/>
    <s v="Donald"/>
    <s v="Stanley"/>
    <x v="0"/>
    <d v="1989-02-23T00:00:00"/>
    <x v="4"/>
    <x v="3"/>
    <n v="38200"/>
    <n v="1500"/>
    <n v="1"/>
    <s v="Développeur confirmé"/>
    <n v="36200"/>
    <x v="8"/>
    <n v="5.5248618784530384E-2"/>
  </r>
  <r>
    <s v="MilSt23740"/>
    <s v="MiltonStanton23740"/>
    <s v="Milton"/>
    <s v="Stanton"/>
    <x v="0"/>
    <d v="1964-12-29T00:00:00"/>
    <x v="5"/>
    <x v="2"/>
    <n v="87000"/>
    <n v="3500"/>
    <n v="25"/>
    <s v="Responsable de Grands comptes"/>
    <n v="80600"/>
    <x v="32"/>
    <n v="7.9404466501240695E-2"/>
  </r>
  <r>
    <s v="JesSt29279"/>
    <s v="JesseStaples29279"/>
    <s v="Jesse"/>
    <s v="Staples"/>
    <x v="0"/>
    <d v="1980-02-28T00:00:00"/>
    <x v="7"/>
    <x v="0"/>
    <n v="84800"/>
    <n v="4000"/>
    <n v="11"/>
    <s v="Responsable de consultant"/>
    <n v="79300"/>
    <x v="17"/>
    <n v="6.9356872635561159E-2"/>
  </r>
  <r>
    <s v="ThoSt28785"/>
    <s v="ThomasStaples28785"/>
    <s v="Thomas"/>
    <s v="Staples"/>
    <x v="0"/>
    <d v="1978-10-22T00:00:00"/>
    <x v="0"/>
    <x v="3"/>
    <n v="54900"/>
    <n v="1000"/>
    <n v="0"/>
    <s v="Directeur technique"/>
    <s v="nouvel arrivant"/>
    <x v="3"/>
    <n v="0"/>
  </r>
  <r>
    <s v="RobSt32641"/>
    <s v="RobertStapleton32641"/>
    <s v="Robert"/>
    <s v="Stapleton"/>
    <x v="0"/>
    <d v="1989-05-13T00:00:00"/>
    <x v="2"/>
    <x v="2"/>
    <n v="53400"/>
    <n v="1000"/>
    <n v="4"/>
    <s v="Consultant fonctionnel junior"/>
    <n v="49000"/>
    <x v="8"/>
    <n v="8.9795918367346933E-2"/>
  </r>
  <r>
    <s v="DerSt28050"/>
    <s v="DerekStarcher28050"/>
    <s v="Derek"/>
    <s v="Starcher"/>
    <x v="0"/>
    <d v="1976-10-17T00:00:00"/>
    <x v="0"/>
    <x v="2"/>
    <n v="58800"/>
    <n v="6000"/>
    <n v="8"/>
    <s v="Directeur de projet"/>
    <n v="52500"/>
    <x v="22"/>
    <n v="0.12"/>
  </r>
  <r>
    <s v="JohSt28706"/>
    <s v="JohnStark28706"/>
    <s v="John"/>
    <s v="Stark"/>
    <x v="0"/>
    <d v="1978-08-04T00:00:00"/>
    <x v="0"/>
    <x v="1"/>
    <n v="74700"/>
    <n v="7500"/>
    <n v="8"/>
    <s v="Directeur d'agence"/>
    <n v="67300"/>
    <x v="3"/>
    <n v="0.10995542347696879"/>
  </r>
  <r>
    <s v="KimSt32794"/>
    <s v="KimStarnes32794"/>
    <s v="Kim"/>
    <s v="Starnes"/>
    <x v="0"/>
    <d v="1989-10-13T00:00:00"/>
    <x v="4"/>
    <x v="2"/>
    <n v="42900"/>
    <n v="500"/>
    <n v="1"/>
    <s v="Analyste confirmé"/>
    <n v="42100"/>
    <x v="33"/>
    <n v="1.9002375296912115E-2"/>
  </r>
  <r>
    <s v="EstSt34358"/>
    <s v="EstelleSteed34358"/>
    <s v="Estelle"/>
    <s v="Steed"/>
    <x v="1"/>
    <d v="1994-01-24T00:00:00"/>
    <x v="6"/>
    <x v="0"/>
    <n v="45700"/>
    <n v="1000"/>
    <n v="0"/>
    <s v="Consultant business junior"/>
    <s v="nouvel arrivant"/>
    <x v="20"/>
    <n v="0"/>
  </r>
  <r>
    <s v="MarSt34287"/>
    <s v="MarcellaSteele34287"/>
    <s v="Marcella"/>
    <s v="Steele"/>
    <x v="1"/>
    <d v="1993-11-14T00:00:00"/>
    <x v="11"/>
    <x v="0"/>
    <n v="30600"/>
    <n v="0"/>
    <n v="1"/>
    <s v="Apprenti business"/>
    <n v="27600"/>
    <x v="20"/>
    <n v="0.10869565217391304"/>
  </r>
  <r>
    <s v="AlbSt32565"/>
    <s v="AlbertStein32565"/>
    <s v="Albert"/>
    <s v="Stein"/>
    <x v="0"/>
    <d v="1989-02-26T00:00:00"/>
    <x v="2"/>
    <x v="3"/>
    <n v="45400"/>
    <n v="1000"/>
    <n v="0"/>
    <s v="Consultant technique junior"/>
    <s v="nouvel arrivant"/>
    <x v="8"/>
    <n v="0"/>
  </r>
  <r>
    <s v="GuaSt29286"/>
    <s v="GuadalupeSteinberg29286"/>
    <s v="Guadalupe"/>
    <s v="Steinberg"/>
    <x v="0"/>
    <d v="1980-03-06T00:00:00"/>
    <x v="7"/>
    <x v="0"/>
    <n v="82300"/>
    <n v="2000"/>
    <n v="9"/>
    <s v="Responsable de consultant"/>
    <n v="81600"/>
    <x v="17"/>
    <n v="8.5784313725490204E-3"/>
  </r>
  <r>
    <s v="WilSt32887"/>
    <s v="WilliamStengel32887"/>
    <s v="William"/>
    <s v="Stengel"/>
    <x v="0"/>
    <d v="1990-01-14T00:00:00"/>
    <x v="4"/>
    <x v="3"/>
    <n v="40300"/>
    <n v="1500"/>
    <n v="3"/>
    <s v="Développeur confirmé"/>
    <n v="36700"/>
    <x v="33"/>
    <n v="9.8092643051771122E-2"/>
  </r>
  <r>
    <s v="LawSt23242"/>
    <s v="LawrenceStephen23242"/>
    <s v="Lawrence"/>
    <s v="Stephen"/>
    <x v="0"/>
    <d v="1963-08-19T00:00:00"/>
    <x v="3"/>
    <x v="0"/>
    <n v="116500"/>
    <n v="7000"/>
    <n v="14"/>
    <s v="Associé filière business"/>
    <n v="108900"/>
    <x v="7"/>
    <n v="6.9788797061524341E-2"/>
  </r>
  <r>
    <s v="AnnSt32967"/>
    <s v="AnnieStephens32967"/>
    <s v="Annie"/>
    <s v="Stephens"/>
    <x v="1"/>
    <d v="1990-04-04T00:00:00"/>
    <x v="4"/>
    <x v="2"/>
    <n v="42500"/>
    <n v="500"/>
    <n v="0"/>
    <s v="Analyste confirmé"/>
    <s v="nouvel arrivant"/>
    <x v="33"/>
    <n v="0"/>
  </r>
  <r>
    <s v="EriSt31977"/>
    <s v="EricStephens31977"/>
    <s v="Eric"/>
    <s v="Stephens"/>
    <x v="0"/>
    <d v="1987-07-19T00:00:00"/>
    <x v="6"/>
    <x v="2"/>
    <n v="36200"/>
    <n v="500"/>
    <n v="3"/>
    <s v="Analyste "/>
    <n v="34200"/>
    <x v="21"/>
    <n v="5.8479532163742687E-2"/>
  </r>
  <r>
    <s v="JeaSt27212"/>
    <s v="JeanStephens27212"/>
    <s v="Jean"/>
    <s v="Stephens"/>
    <x v="1"/>
    <d v="1974-07-02T00:00:00"/>
    <x v="0"/>
    <x v="3"/>
    <n v="57900"/>
    <n v="500"/>
    <n v="0"/>
    <s v="Directeur technique"/>
    <s v="nouvel arrivant"/>
    <x v="12"/>
    <n v="0"/>
  </r>
  <r>
    <s v="JohSt32392"/>
    <s v="JohnStephenson32392"/>
    <s v="John"/>
    <s v="Stephenson"/>
    <x v="0"/>
    <d v="1988-09-06T00:00:00"/>
    <x v="2"/>
    <x v="3"/>
    <n v="43600"/>
    <n v="1500"/>
    <n v="3"/>
    <s v="Consultant technique junior"/>
    <n v="42700"/>
    <x v="8"/>
    <n v="2.1077283372365339E-2"/>
  </r>
  <r>
    <s v="LarSt25248"/>
    <s v="LarrySteppe25248"/>
    <s v="Larry"/>
    <s v="Steppe"/>
    <x v="0"/>
    <d v="1969-02-14T00:00:00"/>
    <x v="0"/>
    <x v="3"/>
    <n v="65400"/>
    <n v="2500"/>
    <n v="11"/>
    <s v="Directeur technique"/>
    <n v="58100"/>
    <x v="2"/>
    <n v="0.12564543889845095"/>
  </r>
  <r>
    <s v="TerSt33228"/>
    <s v="TeresaSterrett33228"/>
    <s v="Teresa"/>
    <s v="Sterrett"/>
    <x v="1"/>
    <d v="1990-12-21T00:00:00"/>
    <x v="2"/>
    <x v="2"/>
    <n v="50900"/>
    <n v="2000"/>
    <n v="0"/>
    <s v="Consultant fonctionnel junior"/>
    <s v="nouvel arrivant"/>
    <x v="18"/>
    <n v="0"/>
  </r>
  <r>
    <s v="ChrSt27304"/>
    <s v="ChrisStevens27304"/>
    <s v="Chris"/>
    <s v="Stevens"/>
    <x v="0"/>
    <d v="1974-10-02T00:00:00"/>
    <x v="5"/>
    <x v="0"/>
    <n v="114400"/>
    <n v="1500"/>
    <n v="1"/>
    <s v="Responsable secteur business"/>
    <n v="105900"/>
    <x v="4"/>
    <n v="8.0264400377714831E-2"/>
  </r>
  <r>
    <s v="DonSt26461"/>
    <s v="DonnaStevens26461"/>
    <s v="Donna"/>
    <s v="Stevens"/>
    <x v="1"/>
    <d v="1972-06-11T00:00:00"/>
    <x v="0"/>
    <x v="3"/>
    <n v="60100"/>
    <n v="500"/>
    <n v="0"/>
    <s v="Directeur technique"/>
    <s v="nouvel arrivant"/>
    <x v="31"/>
    <n v="0"/>
  </r>
  <r>
    <s v="ElaSt26175"/>
    <s v="ElaineStevens26175"/>
    <s v="Elaine"/>
    <s v="Stevens"/>
    <x v="1"/>
    <d v="1971-08-30T00:00:00"/>
    <x v="0"/>
    <x v="0"/>
    <n v="70800"/>
    <n v="2000"/>
    <n v="17"/>
    <s v="Directeur business"/>
    <n v="63200"/>
    <x v="31"/>
    <n v="0.12025316455696203"/>
  </r>
  <r>
    <s v="GorSt29733"/>
    <s v="GordonStevens29733"/>
    <s v="Gordon"/>
    <s v="Stevens"/>
    <x v="0"/>
    <d v="1981-05-27T00:00:00"/>
    <x v="0"/>
    <x v="1"/>
    <n v="61100"/>
    <n v="6000"/>
    <n v="3"/>
    <s v="Directeur d'agence"/>
    <n v="55000"/>
    <x v="6"/>
    <n v="0.11090909090909092"/>
  </r>
  <r>
    <s v="JulSt24124"/>
    <s v="JulieStevens24124"/>
    <s v="Julie"/>
    <s v="Stevens"/>
    <x v="1"/>
    <d v="1966-01-17T00:00:00"/>
    <x v="1"/>
    <x v="0"/>
    <n v="50000"/>
    <n v="0"/>
    <n v="7"/>
    <s v="Consultant business sénior"/>
    <n v="48000"/>
    <x v="30"/>
    <n v="4.1666666666666664E-2"/>
  </r>
  <r>
    <s v="LisSt26245"/>
    <s v="LisaStevens26245"/>
    <s v="Lisa"/>
    <s v="Stevens"/>
    <x v="1"/>
    <d v="1971-11-08T00:00:00"/>
    <x v="0"/>
    <x v="0"/>
    <n v="72600"/>
    <n v="3500"/>
    <n v="22"/>
    <s v="Directeur business"/>
    <n v="71200"/>
    <x v="31"/>
    <n v="1.9662921348314606E-2"/>
  </r>
  <r>
    <s v="JulSt29421"/>
    <s v="JuliusSteward29421"/>
    <s v="Julius"/>
    <s v="Steward"/>
    <x v="0"/>
    <d v="1980-07-19T00:00:00"/>
    <x v="0"/>
    <x v="2"/>
    <n v="71300"/>
    <n v="2500"/>
    <n v="13"/>
    <s v="Directeur de projet"/>
    <n v="69300"/>
    <x v="17"/>
    <n v="2.886002886002886E-2"/>
  </r>
  <r>
    <s v="DavSt34129"/>
    <s v="DavidStewart34129"/>
    <s v="David"/>
    <s v="Stewart"/>
    <x v="0"/>
    <d v="1993-06-09T00:00:00"/>
    <x v="6"/>
    <x v="3"/>
    <n v="34400"/>
    <n v="1000"/>
    <n v="1"/>
    <s v="Développeur"/>
    <n v="33900"/>
    <x v="13"/>
    <n v="1.4749262536873156E-2"/>
  </r>
  <r>
    <s v="EdwSt27014"/>
    <s v="EdwardStewart27014"/>
    <s v="Edward"/>
    <s v="Stewart"/>
    <x v="0"/>
    <d v="1973-12-16T00:00:00"/>
    <x v="3"/>
    <x v="2"/>
    <n v="112900"/>
    <n v="1500"/>
    <n v="17"/>
    <s v="Associé filière fonctionnelle"/>
    <n v="101700"/>
    <x v="12"/>
    <n v="0.11012782694198624"/>
  </r>
  <r>
    <s v="JoeSt27582"/>
    <s v="JoeStewart27582"/>
    <s v="Joe"/>
    <s v="Stewart"/>
    <x v="0"/>
    <d v="1975-07-07T00:00:00"/>
    <x v="1"/>
    <x v="1"/>
    <n v="38000"/>
    <n v="2500"/>
    <n v="10"/>
    <s v="Directeur des agents de maîtrise"/>
    <n v="33500"/>
    <x v="4"/>
    <n v="0.13432835820895522"/>
  </r>
  <r>
    <s v="MagSt33755"/>
    <s v="MagdalenaStewart33755"/>
    <s v="Magdalena"/>
    <s v="Stewart"/>
    <x v="1"/>
    <d v="1992-05-31T00:00:00"/>
    <x v="6"/>
    <x v="2"/>
    <n v="35300"/>
    <n v="0"/>
    <n v="0"/>
    <s v="Analyste "/>
    <s v="nouvel arrivant"/>
    <x v="11"/>
    <n v="0"/>
  </r>
  <r>
    <s v="TerSt31584"/>
    <s v="TerryStewart31584"/>
    <s v="Terry"/>
    <s v="Stewart"/>
    <x v="1"/>
    <d v="1986-06-21T00:00:00"/>
    <x v="2"/>
    <x v="3"/>
    <n v="45800"/>
    <n v="500"/>
    <n v="2"/>
    <s v="Consultant technique junior"/>
    <n v="44500"/>
    <x v="5"/>
    <n v="2.9213483146067417E-2"/>
  </r>
  <r>
    <s v="ErnSt28141"/>
    <s v="ErnestStickel28141"/>
    <s v="Ernest"/>
    <s v="Stickel"/>
    <x v="0"/>
    <d v="1977-01-16T00:00:00"/>
    <x v="7"/>
    <x v="2"/>
    <n v="58000"/>
    <n v="1000"/>
    <n v="12"/>
    <s v="Chef de projet"/>
    <n v="55600"/>
    <x v="22"/>
    <n v="4.3165467625899283E-2"/>
  </r>
  <r>
    <s v="JosSt23548"/>
    <s v="JoseStickney23548"/>
    <s v="Jose"/>
    <s v="Stickney"/>
    <x v="0"/>
    <d v="1964-06-20T00:00:00"/>
    <x v="5"/>
    <x v="0"/>
    <n v="109200"/>
    <n v="7000"/>
    <n v="19"/>
    <s v="Responsable secteur business"/>
    <n v="102100"/>
    <x v="7"/>
    <n v="6.953966699314397E-2"/>
  </r>
  <r>
    <s v="WilSt31434"/>
    <s v="WilliamStiffler31434"/>
    <s v="William"/>
    <s v="Stiffler"/>
    <x v="0"/>
    <d v="1986-01-22T00:00:00"/>
    <x v="10"/>
    <x v="3"/>
    <n v="41300"/>
    <n v="2000"/>
    <n v="4"/>
    <s v="Consultant technique"/>
    <n v="40200"/>
    <x v="5"/>
    <n v="2.736318407960199E-2"/>
  </r>
  <r>
    <s v="IsmSt26405"/>
    <s v="IsmaelStinson26405"/>
    <s v="Ismael"/>
    <s v="Stinson"/>
    <x v="0"/>
    <d v="1972-04-16T00:00:00"/>
    <x v="7"/>
    <x v="3"/>
    <n v="55500"/>
    <n v="5000"/>
    <n v="20"/>
    <s v="Expert technique"/>
    <n v="54800"/>
    <x v="31"/>
    <n v="1.2773722627737226E-2"/>
  </r>
  <r>
    <s v="LarSt33133"/>
    <s v="LarryStlouis33133"/>
    <s v="Larry"/>
    <s v="Stlouis"/>
    <x v="0"/>
    <d v="1990-09-17T00:00:00"/>
    <x v="4"/>
    <x v="1"/>
    <n v="31500"/>
    <n v="500"/>
    <n v="0"/>
    <s v="Agent expérimenté"/>
    <s v="nouvel arrivant"/>
    <x v="18"/>
    <n v="0"/>
  </r>
  <r>
    <s v="WilSt25172"/>
    <s v="WilliamStocking25172"/>
    <s v="William"/>
    <s v="Stocking"/>
    <x v="0"/>
    <d v="1968-11-30T00:00:00"/>
    <x v="5"/>
    <x v="3"/>
    <n v="76400"/>
    <n v="8000"/>
    <n v="4"/>
    <s v="Responsable technique Grands Comptes"/>
    <n v="73400"/>
    <x v="2"/>
    <n v="4.0871934604904632E-2"/>
  </r>
  <r>
    <s v="KevSt29333"/>
    <s v="KevinStockton29333"/>
    <s v="Kevin"/>
    <s v="Stockton"/>
    <x v="0"/>
    <d v="1980-04-22T00:00:00"/>
    <x v="5"/>
    <x v="0"/>
    <n v="114600"/>
    <n v="1000"/>
    <n v="1"/>
    <s v="Responsable secteur business"/>
    <n v="110200"/>
    <x v="17"/>
    <n v="3.9927404718693285E-2"/>
  </r>
  <r>
    <s v="AdrSt23524"/>
    <s v="AdrianStoker23524"/>
    <s v="Adrian"/>
    <s v="Stoker"/>
    <x v="0"/>
    <d v="1964-05-27T00:00:00"/>
    <x v="5"/>
    <x v="0"/>
    <n v="128300"/>
    <n v="6000"/>
    <n v="4"/>
    <s v="Responsable secteur business"/>
    <n v="114600"/>
    <x v="7"/>
    <n v="0.11954624781849912"/>
  </r>
  <r>
    <s v="JohSt28849"/>
    <s v="JohnStokes28849"/>
    <s v="John"/>
    <s v="Stokes"/>
    <x v="0"/>
    <d v="1978-12-25T00:00:00"/>
    <x v="1"/>
    <x v="0"/>
    <n v="69100"/>
    <n v="1000"/>
    <n v="3"/>
    <s v="Consultant business sénior"/>
    <n v="67100"/>
    <x v="3"/>
    <n v="2.9806259314456036E-2"/>
  </r>
  <r>
    <s v="JulSt32858"/>
    <s v="JuliaStokes32858"/>
    <s v="Julia"/>
    <s v="Stokes"/>
    <x v="1"/>
    <d v="1989-12-16T00:00:00"/>
    <x v="2"/>
    <x v="3"/>
    <n v="45300"/>
    <n v="0"/>
    <n v="3"/>
    <s v="Consultant technique junior"/>
    <n v="40600"/>
    <x v="33"/>
    <n v="0.11576354679802955"/>
  </r>
  <r>
    <s v="MitSt27487"/>
    <s v="MitchellStolp27487"/>
    <s v="Mitchell"/>
    <s v="Stolp"/>
    <x v="0"/>
    <d v="1975-04-03T00:00:00"/>
    <x v="5"/>
    <x v="1"/>
    <n v="115800"/>
    <n v="6500"/>
    <n v="8"/>
    <s v="Responsable d'un secteur"/>
    <n v="111300"/>
    <x v="4"/>
    <n v="4.0431266846361183E-2"/>
  </r>
  <r>
    <s v="AarSt30391"/>
    <s v="AaronStone30391"/>
    <s v="Aaron"/>
    <s v="Stone"/>
    <x v="0"/>
    <d v="1983-03-16T00:00:00"/>
    <x v="7"/>
    <x v="2"/>
    <n v="50500"/>
    <n v="5000"/>
    <n v="11"/>
    <s v="Chef de projet"/>
    <n v="46600"/>
    <x v="16"/>
    <n v="8.3690987124463517E-2"/>
  </r>
  <r>
    <s v="RoySt33861"/>
    <s v="RoyStout33861"/>
    <s v="Roy"/>
    <s v="Stout"/>
    <x v="0"/>
    <d v="1992-09-14T00:00:00"/>
    <x v="4"/>
    <x v="2"/>
    <n v="42600"/>
    <n v="500"/>
    <n v="1"/>
    <s v="Analyste confirmé"/>
    <n v="38900"/>
    <x v="13"/>
    <n v="9.5115681233933158E-2"/>
  </r>
  <r>
    <s v="DanSt28200"/>
    <s v="DanielStraight28200"/>
    <s v="Daniel"/>
    <s v="Straight"/>
    <x v="0"/>
    <d v="1977-03-16T00:00:00"/>
    <x v="7"/>
    <x v="2"/>
    <n v="54100"/>
    <n v="1500"/>
    <n v="12"/>
    <s v="Chef de projet"/>
    <n v="50200"/>
    <x v="22"/>
    <n v="7.7689243027888447E-2"/>
  </r>
  <r>
    <s v="RonSt31308"/>
    <s v="RonaldStrasser31308"/>
    <s v="Ronald"/>
    <s v="Strasser"/>
    <x v="0"/>
    <d v="1985-09-18T00:00:00"/>
    <x v="4"/>
    <x v="1"/>
    <n v="33500"/>
    <n v="500"/>
    <n v="5"/>
    <s v="Agent expérimenté"/>
    <n v="30100"/>
    <x v="5"/>
    <n v="0.11295681063122924"/>
  </r>
  <r>
    <s v="FreSt25073"/>
    <s v="FredStraub25073"/>
    <s v="Fred"/>
    <s v="Straub"/>
    <x v="0"/>
    <d v="1968-08-23T00:00:00"/>
    <x v="1"/>
    <x v="2"/>
    <n v="58300"/>
    <n v="4000"/>
    <n v="9"/>
    <s v="Consultant fonctionnel sénior"/>
    <n v="52500"/>
    <x v="2"/>
    <n v="0.11047619047619048"/>
  </r>
  <r>
    <s v="EvaSt27691"/>
    <s v="EvaStrayer27691"/>
    <s v="Eva"/>
    <s v="Strayer"/>
    <x v="1"/>
    <d v="1975-10-24T00:00:00"/>
    <x v="7"/>
    <x v="0"/>
    <n v="65500"/>
    <n v="4000"/>
    <n v="5"/>
    <s v="Responsable de consultant"/>
    <n v="57400"/>
    <x v="10"/>
    <n v="0.14111498257839722"/>
  </r>
  <r>
    <s v="LarSt26803"/>
    <s v="LarryStreeter26803"/>
    <s v="Larry"/>
    <s v="Streeter"/>
    <x v="0"/>
    <d v="1973-05-19T00:00:00"/>
    <x v="7"/>
    <x v="2"/>
    <n v="74000"/>
    <n v="5500"/>
    <n v="4"/>
    <s v="Chef de projet"/>
    <n v="67900"/>
    <x v="14"/>
    <n v="8.98379970544919E-2"/>
  </r>
  <r>
    <s v="AndSt32187"/>
    <s v="AndrewStrickland32187"/>
    <s v="Andrew"/>
    <s v="Strickland"/>
    <x v="0"/>
    <d v="1988-02-14T00:00:00"/>
    <x v="4"/>
    <x v="1"/>
    <n v="35300"/>
    <n v="500"/>
    <n v="1"/>
    <s v="Agent expérimenté"/>
    <n v="33300"/>
    <x v="28"/>
    <n v="6.006006006006006E-2"/>
  </r>
  <r>
    <s v="CalSt29117"/>
    <s v="CalvinStrickland29117"/>
    <s v="Calvin"/>
    <s v="Strickland"/>
    <x v="0"/>
    <d v="1979-09-19T00:00:00"/>
    <x v="0"/>
    <x v="3"/>
    <n v="56200"/>
    <n v="2500"/>
    <n v="3"/>
    <s v="Directeur technique"/>
    <n v="51400"/>
    <x v="17"/>
    <n v="9.3385214007782102E-2"/>
  </r>
  <r>
    <s v="JamSt25141"/>
    <s v="JamesStrickland25141"/>
    <s v="James"/>
    <s v="Strickland"/>
    <x v="0"/>
    <d v="1968-10-30T00:00:00"/>
    <x v="3"/>
    <x v="2"/>
    <n v="106300"/>
    <n v="2000"/>
    <n v="22"/>
    <s v="Associé filière fonctionnelle"/>
    <n v="97500"/>
    <x v="2"/>
    <n v="9.0256410256410263E-2"/>
  </r>
  <r>
    <s v="LuiSt28892"/>
    <s v="LuigiStrickland28892"/>
    <s v="Luigi"/>
    <s v="Strickland"/>
    <x v="0"/>
    <d v="1979-02-06T00:00:00"/>
    <x v="0"/>
    <x v="2"/>
    <n v="81200"/>
    <n v="6500"/>
    <n v="12"/>
    <s v="Directeur de projet"/>
    <n v="78100"/>
    <x v="3"/>
    <n v="3.9692701664532648E-2"/>
  </r>
  <r>
    <s v="YvoSt31795"/>
    <s v="YvonneStrickland31795"/>
    <s v="Yvonne"/>
    <s v="Strickland"/>
    <x v="1"/>
    <d v="1987-01-18T00:00:00"/>
    <x v="2"/>
    <x v="2"/>
    <n v="45800"/>
    <n v="2000"/>
    <n v="3"/>
    <s v="Consultant fonctionnel junior"/>
    <n v="42700"/>
    <x v="21"/>
    <n v="7.2599531615925056E-2"/>
  </r>
  <r>
    <s v="LutSt29775"/>
    <s v="LutherStrong29775"/>
    <s v="Luther"/>
    <s v="Strong"/>
    <x v="0"/>
    <d v="1981-07-08T00:00:00"/>
    <x v="1"/>
    <x v="3"/>
    <n v="41500"/>
    <n v="1500"/>
    <n v="4"/>
    <s v="Consultant technique sénior"/>
    <n v="36600"/>
    <x v="6"/>
    <n v="0.13387978142076504"/>
  </r>
  <r>
    <s v="DioSt25680"/>
    <s v="DionStrother25680"/>
    <s v="Dion"/>
    <s v="Strother"/>
    <x v="0"/>
    <d v="1970-04-22T00:00:00"/>
    <x v="7"/>
    <x v="3"/>
    <n v="55900"/>
    <n v="1000"/>
    <n v="1"/>
    <s v="Expert technique"/>
    <n v="50800"/>
    <x v="9"/>
    <n v="0.10039370078740158"/>
  </r>
  <r>
    <s v="BrySt32566"/>
    <s v="BryanSturgill32566"/>
    <s v="Bryan"/>
    <s v="Sturgill"/>
    <x v="0"/>
    <d v="1989-02-27T00:00:00"/>
    <x v="4"/>
    <x v="2"/>
    <n v="38100"/>
    <n v="1000"/>
    <n v="5"/>
    <s v="Analyste confirmé"/>
    <n v="36800"/>
    <x v="8"/>
    <n v="3.5326086956521736E-2"/>
  </r>
  <r>
    <s v="GerSu28739"/>
    <s v="GerardSuarez28739"/>
    <s v="Gerard"/>
    <s v="Suarez"/>
    <x v="0"/>
    <d v="1978-09-06T00:00:00"/>
    <x v="1"/>
    <x v="2"/>
    <n v="58700"/>
    <n v="500"/>
    <n v="1"/>
    <s v="Consultant fonctionnel sénior"/>
    <n v="53700"/>
    <x v="3"/>
    <n v="9.3109869646182494E-2"/>
  </r>
  <r>
    <s v="EnrSu34302"/>
    <s v="EnriqueSuggs34302"/>
    <s v="Enrique"/>
    <s v="Suggs"/>
    <x v="0"/>
    <d v="1993-11-29T00:00:00"/>
    <x v="8"/>
    <x v="0"/>
    <n v="39000"/>
    <n v="500"/>
    <n v="1"/>
    <s v="Consultant business junior"/>
    <n v="36100"/>
    <x v="20"/>
    <n v="8.0332409972299165E-2"/>
  </r>
  <r>
    <s v="KatSu27504"/>
    <s v="KatherineSuggs27504"/>
    <s v="Katherine"/>
    <s v="Suggs"/>
    <x v="1"/>
    <d v="1975-04-20T00:00:00"/>
    <x v="1"/>
    <x v="3"/>
    <n v="55500"/>
    <n v="2000"/>
    <n v="8"/>
    <s v="Consultant technique sénior"/>
    <n v="52800"/>
    <x v="4"/>
    <n v="5.113636363636364E-2"/>
  </r>
  <r>
    <s v="JamSu23628"/>
    <s v="JamesSullivan23628"/>
    <s v="James"/>
    <s v="Sullivan"/>
    <x v="0"/>
    <d v="1964-09-08T00:00:00"/>
    <x v="3"/>
    <x v="2"/>
    <n v="117500"/>
    <n v="8000"/>
    <n v="13"/>
    <s v="Associé filière fonctionnelle"/>
    <n v="110800"/>
    <x v="32"/>
    <n v="6.0469314079422382E-2"/>
  </r>
  <r>
    <s v="MarSu24766"/>
    <s v="MarisaSullivan24766"/>
    <s v="Marisa"/>
    <s v="Sullivan"/>
    <x v="1"/>
    <d v="1967-10-21T00:00:00"/>
    <x v="1"/>
    <x v="2"/>
    <n v="64000"/>
    <n v="500"/>
    <n v="18"/>
    <s v="Consultant fonctionnel sénior"/>
    <n v="59300"/>
    <x v="19"/>
    <n v="7.9258010118043842E-2"/>
  </r>
  <r>
    <s v="RicSu27597"/>
    <s v="RichardSullivan27597"/>
    <s v="Richard"/>
    <s v="Sullivan"/>
    <x v="0"/>
    <d v="1975-07-22T00:00:00"/>
    <x v="0"/>
    <x v="0"/>
    <n v="91900"/>
    <n v="6000"/>
    <n v="13"/>
    <s v="Directeur business"/>
    <n v="88400"/>
    <x v="4"/>
    <n v="3.9592760180995473E-2"/>
  </r>
  <r>
    <s v="DolSu25637"/>
    <s v="DoloresSumner25637"/>
    <s v="Dolores"/>
    <s v="Sumner"/>
    <x v="1"/>
    <d v="1970-03-10T00:00:00"/>
    <x v="0"/>
    <x v="0"/>
    <n v="77200"/>
    <n v="1500"/>
    <n v="19"/>
    <s v="Directeur business"/>
    <n v="75700"/>
    <x v="9"/>
    <n v="1.9815059445178335E-2"/>
  </r>
  <r>
    <s v="JefSu29536"/>
    <s v="JeffereySumter29536"/>
    <s v="Jefferey"/>
    <s v="Sumter"/>
    <x v="0"/>
    <d v="1980-11-11T00:00:00"/>
    <x v="1"/>
    <x v="0"/>
    <n v="68800"/>
    <n v="2000"/>
    <n v="13"/>
    <s v="Consultant business sénior"/>
    <n v="68100"/>
    <x v="6"/>
    <n v="1.0279001468428781E-2"/>
  </r>
  <r>
    <s v="LinSu32947"/>
    <s v="LindaSund32947"/>
    <s v="Linda"/>
    <s v="Sund"/>
    <x v="1"/>
    <d v="1990-03-15T00:00:00"/>
    <x v="2"/>
    <x v="2"/>
    <n v="41400"/>
    <n v="500"/>
    <n v="3"/>
    <s v="Consultant fonctionnel junior"/>
    <n v="38000"/>
    <x v="33"/>
    <n v="8.9473684210526316E-2"/>
  </r>
  <r>
    <s v="MajSu30398"/>
    <s v="MajorSunderman30398"/>
    <s v="Major"/>
    <s v="Sunderman"/>
    <x v="0"/>
    <d v="1983-03-23T00:00:00"/>
    <x v="7"/>
    <x v="2"/>
    <n v="57000"/>
    <n v="1000"/>
    <n v="10"/>
    <s v="Chef de projet"/>
    <n v="52800"/>
    <x v="16"/>
    <n v="7.9545454545454544E-2"/>
  </r>
  <r>
    <s v="PatSu31489"/>
    <s v="PatriciaSuper31489"/>
    <s v="Patricia"/>
    <s v="Super"/>
    <x v="1"/>
    <d v="1986-03-18T00:00:00"/>
    <x v="6"/>
    <x v="0"/>
    <n v="43800"/>
    <n v="500"/>
    <n v="3"/>
    <s v="Consultant business junior"/>
    <n v="42600"/>
    <x v="5"/>
    <n v="2.8169014084507043E-2"/>
  </r>
  <r>
    <s v="CesSu29752"/>
    <s v="CesarSutphin29752"/>
    <s v="Cesar"/>
    <s v="Sutphin"/>
    <x v="0"/>
    <d v="1981-06-15T00:00:00"/>
    <x v="7"/>
    <x v="2"/>
    <n v="57600"/>
    <n v="3000"/>
    <n v="12"/>
    <s v="Chef de projet"/>
    <n v="53900"/>
    <x v="6"/>
    <n v="6.8645640074211506E-2"/>
  </r>
  <r>
    <s v="DebSu28128"/>
    <s v="DeborahSutton28128"/>
    <s v="Deborah"/>
    <s v="Sutton"/>
    <x v="1"/>
    <d v="1977-01-03T00:00:00"/>
    <x v="7"/>
    <x v="3"/>
    <n v="60500"/>
    <n v="5000"/>
    <n v="0"/>
    <s v="Expert technique"/>
    <s v="nouvel arrivant"/>
    <x v="22"/>
    <n v="0"/>
  </r>
  <r>
    <s v="DouSu31362"/>
    <s v="DougSutton31362"/>
    <s v="Doug"/>
    <s v="Sutton"/>
    <x v="0"/>
    <d v="1985-11-11T00:00:00"/>
    <x v="4"/>
    <x v="3"/>
    <n v="41800"/>
    <n v="1000"/>
    <n v="3"/>
    <s v="Développeur confirmé"/>
    <n v="40400"/>
    <x v="5"/>
    <n v="3.4653465346534656E-2"/>
  </r>
  <r>
    <s v="RobSw23173"/>
    <s v="RobertSwanson23173"/>
    <s v="Robert"/>
    <s v="Swanson"/>
    <x v="0"/>
    <d v="1963-06-11T00:00:00"/>
    <x v="3"/>
    <x v="2"/>
    <n v="113700"/>
    <n v="7500"/>
    <n v="20"/>
    <s v="Associé filière fonctionnelle"/>
    <n v="106300"/>
    <x v="24"/>
    <n v="6.9614299153339609E-2"/>
  </r>
  <r>
    <s v="CarSw24111"/>
    <s v="CarolynSwasey24111"/>
    <s v="Carolyn"/>
    <s v="Swasey"/>
    <x v="1"/>
    <d v="1966-01-04T00:00:00"/>
    <x v="0"/>
    <x v="3"/>
    <n v="52800"/>
    <n v="2500"/>
    <n v="18"/>
    <s v="Directeur technique"/>
    <n v="49800"/>
    <x v="30"/>
    <n v="6.0240963855421686E-2"/>
  </r>
  <r>
    <s v="JohSw32710"/>
    <s v="JohnSwearingen32710"/>
    <s v="John"/>
    <s v="Swearingen"/>
    <x v="0"/>
    <d v="1989-07-21T00:00:00"/>
    <x v="4"/>
    <x v="3"/>
    <n v="40500"/>
    <n v="1000"/>
    <n v="4"/>
    <s v="Développeur confirmé"/>
    <n v="36400"/>
    <x v="8"/>
    <n v="0.11263736263736264"/>
  </r>
  <r>
    <s v="HelSw22167"/>
    <s v="HelenSweeney22167"/>
    <s v="Helen"/>
    <s v="Sweeney"/>
    <x v="1"/>
    <d v="1960-09-08T00:00:00"/>
    <x v="3"/>
    <x v="0"/>
    <n v="117200"/>
    <n v="11500"/>
    <n v="22"/>
    <s v="Associé filière business"/>
    <n v="111600"/>
    <x v="15"/>
    <n v="5.0179211469534052E-2"/>
  </r>
  <r>
    <s v="JasSw27590"/>
    <s v="JasonSweeney27590"/>
    <s v="Jason"/>
    <s v="Sweeney"/>
    <x v="0"/>
    <d v="1975-07-15T00:00:00"/>
    <x v="0"/>
    <x v="2"/>
    <n v="66700"/>
    <n v="4500"/>
    <n v="0"/>
    <s v="Directeur de projet"/>
    <s v="nouvel arrivant"/>
    <x v="4"/>
    <n v="0"/>
  </r>
  <r>
    <s v="LerSw24844"/>
    <s v="LeroySwinehart24844"/>
    <s v="Leroy"/>
    <s v="Swinehart"/>
    <x v="0"/>
    <d v="1968-01-07T00:00:00"/>
    <x v="5"/>
    <x v="0"/>
    <n v="89000"/>
    <n v="9500"/>
    <n v="13"/>
    <s v="Responsable secteur business"/>
    <n v="84800"/>
    <x v="19"/>
    <n v="4.9528301886792456E-2"/>
  </r>
  <r>
    <s v="MarSw27758"/>
    <s v="MarkSwinford27758"/>
    <s v="Mark"/>
    <s v="Swinford"/>
    <x v="0"/>
    <d v="1975-12-30T00:00:00"/>
    <x v="7"/>
    <x v="2"/>
    <n v="62200"/>
    <n v="2000"/>
    <n v="0"/>
    <s v="Chef de projet"/>
    <s v="nouvel arrivant"/>
    <x v="10"/>
    <n v="0"/>
  </r>
  <r>
    <s v="BenSy30993"/>
    <s v="BenjaminSy30993"/>
    <s v="Benjamin"/>
    <s v="Sy"/>
    <x v="0"/>
    <d v="1984-11-07T00:00:00"/>
    <x v="1"/>
    <x v="0"/>
    <n v="70300"/>
    <n v="500"/>
    <n v="6"/>
    <s v="Consultant business sénior"/>
    <n v="65700"/>
    <x v="27"/>
    <n v="7.0015220700152203E-2"/>
  </r>
  <r>
    <s v="NicSy25886"/>
    <s v="NickieSyed25886"/>
    <s v="Nickie"/>
    <s v="Syed"/>
    <x v="1"/>
    <d v="1970-11-14T00:00:00"/>
    <x v="0"/>
    <x v="3"/>
    <n v="63000"/>
    <n v="1500"/>
    <n v="4"/>
    <s v="Directeur technique"/>
    <n v="58400"/>
    <x v="1"/>
    <n v="7.8767123287671229E-2"/>
  </r>
  <r>
    <s v="MicSy29677"/>
    <s v="MichaelSylva29677"/>
    <s v="Michael"/>
    <s v="Sylva"/>
    <x v="0"/>
    <d v="1981-04-01T00:00:00"/>
    <x v="0"/>
    <x v="2"/>
    <n v="68400"/>
    <n v="9000"/>
    <n v="6"/>
    <s v="Directeur de projet"/>
    <n v="67100"/>
    <x v="6"/>
    <n v="1.9374068554396422E-2"/>
  </r>
  <r>
    <s v="KelTa33528"/>
    <s v="KellyTakahashi33528"/>
    <s v="Kelly"/>
    <s v="Takahashi"/>
    <x v="1"/>
    <d v="1991-10-17T00:00:00"/>
    <x v="6"/>
    <x v="2"/>
    <n v="40400"/>
    <n v="500"/>
    <n v="0"/>
    <s v="Analyste "/>
    <s v="nouvel arrivant"/>
    <x v="11"/>
    <n v="0"/>
  </r>
  <r>
    <s v="MatTa23515"/>
    <s v="MatthewTalbert23515"/>
    <s v="Matthew"/>
    <s v="Talbert"/>
    <x v="0"/>
    <d v="1964-05-18T00:00:00"/>
    <x v="7"/>
    <x v="1"/>
    <n v="50800"/>
    <n v="5500"/>
    <n v="16"/>
    <s v="Responsable d'entité"/>
    <n v="49100"/>
    <x v="7"/>
    <n v="3.4623217922606926E-2"/>
  </r>
  <r>
    <s v="MarTa33147"/>
    <s v="MaryTalbott33147"/>
    <s v="Mary"/>
    <s v="Talbott"/>
    <x v="1"/>
    <d v="1990-10-01T00:00:00"/>
    <x v="8"/>
    <x v="1"/>
    <n v="30500"/>
    <n v="0"/>
    <n v="1"/>
    <s v="Agent confirmé"/>
    <n v="29100"/>
    <x v="18"/>
    <n v="4.8109965635738834E-2"/>
  </r>
  <r>
    <s v="DanTa33948"/>
    <s v="DanielTamayo33948"/>
    <s v="Daniel"/>
    <s v="Tamayo"/>
    <x v="0"/>
    <d v="1992-12-10T00:00:00"/>
    <x v="6"/>
    <x v="2"/>
    <n v="35900"/>
    <n v="500"/>
    <n v="1"/>
    <s v="Analyste "/>
    <n v="35600"/>
    <x v="13"/>
    <n v="8.4269662921348312E-3"/>
  </r>
  <r>
    <s v="AngTa30184"/>
    <s v="AngelaTanner30184"/>
    <s v="Angela"/>
    <s v="Tanner"/>
    <x v="1"/>
    <d v="1982-08-21T00:00:00"/>
    <x v="1"/>
    <x v="3"/>
    <n v="44700"/>
    <n v="1500"/>
    <n v="11"/>
    <s v="Consultant technique sénior"/>
    <n v="41200"/>
    <x v="16"/>
    <n v="8.4951456310679616E-2"/>
  </r>
  <r>
    <s v="JudTa27319"/>
    <s v="JudyTao27319"/>
    <s v="Judy"/>
    <s v="Tao"/>
    <x v="1"/>
    <d v="1974-10-17T00:00:00"/>
    <x v="0"/>
    <x v="2"/>
    <n v="80400"/>
    <n v="5500"/>
    <n v="1"/>
    <s v="Directeur de projet"/>
    <n v="71800"/>
    <x v="4"/>
    <n v="0.11977715877437325"/>
  </r>
  <r>
    <s v="LazTa28326"/>
    <s v="LazaroTarango28326"/>
    <s v="Lazaro"/>
    <s v="Tarango"/>
    <x v="0"/>
    <d v="1977-07-20T00:00:00"/>
    <x v="1"/>
    <x v="3"/>
    <n v="49400"/>
    <n v="2500"/>
    <n v="5"/>
    <s v="Consultant technique sénior"/>
    <n v="46000"/>
    <x v="22"/>
    <n v="7.3913043478260873E-2"/>
  </r>
  <r>
    <s v="RonTa26119"/>
    <s v="RonaldTarr26119"/>
    <s v="Ronald"/>
    <s v="Tarr"/>
    <x v="0"/>
    <d v="1971-07-05T00:00:00"/>
    <x v="3"/>
    <x v="1"/>
    <n v="124100"/>
    <n v="5000"/>
    <n v="19"/>
    <s v="Associé filière fonctions transverses"/>
    <n v="120500"/>
    <x v="1"/>
    <n v="2.9875518672199172E-2"/>
  </r>
  <r>
    <s v="WilTa28683"/>
    <s v="WilmaTate28683"/>
    <s v="Wilma"/>
    <s v="Tate"/>
    <x v="1"/>
    <d v="1978-07-12T00:00:00"/>
    <x v="1"/>
    <x v="2"/>
    <n v="50900"/>
    <n v="4000"/>
    <n v="1"/>
    <s v="Consultant fonctionnel sénior"/>
    <n v="47400"/>
    <x v="26"/>
    <n v="7.3839662447257384E-2"/>
  </r>
  <r>
    <s v="AarTa24604"/>
    <s v="AaronTaylor24604"/>
    <s v="Aaron"/>
    <s v="Taylor"/>
    <x v="0"/>
    <d v="1967-05-12T00:00:00"/>
    <x v="3"/>
    <x v="3"/>
    <n v="94300"/>
    <n v="0"/>
    <n v="23"/>
    <s v="Associé filière technique"/>
    <n v="89800"/>
    <x v="34"/>
    <n v="5.0111358574610243E-2"/>
  </r>
  <r>
    <s v="GarTa32962"/>
    <s v="GaryTaylor32962"/>
    <s v="Gary"/>
    <s v="Taylor"/>
    <x v="0"/>
    <d v="1990-03-30T00:00:00"/>
    <x v="8"/>
    <x v="3"/>
    <n v="30800"/>
    <n v="500"/>
    <n v="1"/>
    <s v="Développeur junior"/>
    <n v="27900"/>
    <x v="33"/>
    <n v="0.1039426523297491"/>
  </r>
  <r>
    <s v="LauTa23625"/>
    <s v="LauraTaylor23625"/>
    <s v="Laura"/>
    <s v="Taylor"/>
    <x v="1"/>
    <d v="1964-09-05T00:00:00"/>
    <x v="5"/>
    <x v="1"/>
    <n v="80500"/>
    <n v="3500"/>
    <n v="16"/>
    <s v="Responsable d'un secteur"/>
    <n v="75200"/>
    <x v="32"/>
    <n v="7.0478723404255317E-2"/>
  </r>
  <r>
    <s v="MarTa24727"/>
    <s v="MarkTaylor24727"/>
    <s v="Mark"/>
    <s v="Taylor"/>
    <x v="0"/>
    <d v="1967-09-12T00:00:00"/>
    <x v="0"/>
    <x v="2"/>
    <n v="63300"/>
    <n v="3000"/>
    <n v="24"/>
    <s v="Directeur de projet"/>
    <n v="59700"/>
    <x v="19"/>
    <n v="6.030150753768844E-2"/>
  </r>
  <r>
    <s v="MicTa30403"/>
    <s v="MichaelTaylor30403"/>
    <s v="Michael"/>
    <s v="Taylor"/>
    <x v="0"/>
    <d v="1983-03-28T00:00:00"/>
    <x v="7"/>
    <x v="1"/>
    <n v="44100"/>
    <n v="5500"/>
    <n v="10"/>
    <s v="Responsable d'entité"/>
    <n v="42200"/>
    <x v="16"/>
    <n v="4.5023696682464455E-2"/>
  </r>
  <r>
    <s v="MicTa29171"/>
    <s v="MichaelTaylor29171"/>
    <s v="Michael"/>
    <s v="Taylor"/>
    <x v="0"/>
    <d v="1979-11-12T00:00:00"/>
    <x v="0"/>
    <x v="2"/>
    <n v="58700"/>
    <n v="5000"/>
    <n v="13"/>
    <s v="Directeur de projet"/>
    <s v="nouvel arrivant"/>
    <x v="17"/>
    <n v="0"/>
  </r>
  <r>
    <s v="PauTa27032"/>
    <s v="PaulTaylor27032"/>
    <s v="Paul"/>
    <s v="Taylor"/>
    <x v="0"/>
    <d v="1974-01-03T00:00:00"/>
    <x v="3"/>
    <x v="2"/>
    <n v="106000"/>
    <n v="11000"/>
    <n v="5"/>
    <s v="Associé filière fonctionnelle"/>
    <n v="102900"/>
    <x v="12"/>
    <n v="3.0126336248785229E-2"/>
  </r>
  <r>
    <s v="RosTa34215"/>
    <s v="RosanneTaylor34215"/>
    <s v="Rosanne"/>
    <s v="Taylor"/>
    <x v="1"/>
    <d v="1993-09-03T00:00:00"/>
    <x v="8"/>
    <x v="0"/>
    <n v="36600"/>
    <n v="0"/>
    <n v="1"/>
    <s v="Consultant business junior"/>
    <n v="34400"/>
    <x v="20"/>
    <n v="6.3953488372093026E-2"/>
  </r>
  <r>
    <s v="VicTa24988"/>
    <s v="VictorTaylor24988"/>
    <s v="Victor"/>
    <s v="Taylor"/>
    <x v="0"/>
    <d v="1968-05-30T00:00:00"/>
    <x v="5"/>
    <x v="2"/>
    <n v="80900"/>
    <n v="7000"/>
    <n v="25"/>
    <s v="Responsable de Grands comptes"/>
    <n v="75000"/>
    <x v="19"/>
    <n v="7.8666666666666663E-2"/>
  </r>
  <r>
    <s v="ZacTa29965"/>
    <s v="ZackTaylor29965"/>
    <s v="Zack"/>
    <s v="Taylor"/>
    <x v="0"/>
    <d v="1982-01-14T00:00:00"/>
    <x v="1"/>
    <x v="0"/>
    <n v="56300"/>
    <n v="500"/>
    <n v="12"/>
    <s v="Consultant business sénior"/>
    <n v="53600"/>
    <x v="25"/>
    <n v="5.0373134328358209E-2"/>
  </r>
  <r>
    <s v="DorTe29314"/>
    <s v="DorothyTea29314"/>
    <s v="Dorothy"/>
    <s v="Tea"/>
    <x v="1"/>
    <d v="1980-04-03T00:00:00"/>
    <x v="5"/>
    <x v="0"/>
    <n v="92200"/>
    <n v="3500"/>
    <n v="7"/>
    <s v="Responsable secteur business"/>
    <n v="89500"/>
    <x v="17"/>
    <n v="3.0167597765363128E-2"/>
  </r>
  <r>
    <s v="JamTe25045"/>
    <s v="JamesTeed25045"/>
    <s v="James"/>
    <s v="Teed"/>
    <x v="0"/>
    <d v="1968-07-26T00:00:00"/>
    <x v="0"/>
    <x v="1"/>
    <n v="91000"/>
    <n v="7500"/>
    <n v="10"/>
    <s v="Directeur d'agence"/>
    <n v="84300"/>
    <x v="19"/>
    <n v="7.9478054567022532E-2"/>
  </r>
  <r>
    <s v="VicTe31304"/>
    <s v="VictorTeel31304"/>
    <s v="Victor"/>
    <s v="Teel"/>
    <x v="0"/>
    <d v="1985-09-14T00:00:00"/>
    <x v="4"/>
    <x v="2"/>
    <n v="40000"/>
    <n v="1000"/>
    <n v="3"/>
    <s v="Analyste confirmé"/>
    <n v="35600"/>
    <x v="5"/>
    <n v="0.12359550561797752"/>
  </r>
  <r>
    <s v="LinTe32534"/>
    <s v="LindaTempleton32534"/>
    <s v="Linda"/>
    <s v="Templeton"/>
    <x v="1"/>
    <d v="1989-01-26T00:00:00"/>
    <x v="2"/>
    <x v="3"/>
    <n v="35700"/>
    <n v="1000"/>
    <n v="3"/>
    <s v="Consultant technique junior"/>
    <n v="34900"/>
    <x v="8"/>
    <n v="2.2922636103151862E-2"/>
  </r>
  <r>
    <s v="SteTe31635"/>
    <s v="SteveTempleton31635"/>
    <s v="Steve"/>
    <s v="Templeton"/>
    <x v="0"/>
    <d v="1986-08-11T00:00:00"/>
    <x v="2"/>
    <x v="1"/>
    <n v="34300"/>
    <n v="1000"/>
    <n v="0"/>
    <s v="Assistant agent de maîtrise"/>
    <s v="nouvel arrivant"/>
    <x v="21"/>
    <n v="0"/>
  </r>
  <r>
    <s v="LarTe23775"/>
    <s v="LarryTerrell23775"/>
    <s v="Larry"/>
    <s v="Terrell"/>
    <x v="0"/>
    <d v="1965-02-02T00:00:00"/>
    <x v="0"/>
    <x v="3"/>
    <n v="50600"/>
    <n v="1500"/>
    <n v="23"/>
    <s v="Directeur technique"/>
    <n v="46600"/>
    <x v="32"/>
    <n v="8.5836909871244635E-2"/>
  </r>
  <r>
    <s v="MicTe29669"/>
    <s v="MichaelTerrio29669"/>
    <s v="Michael"/>
    <s v="Terrio"/>
    <x v="0"/>
    <d v="1981-03-24T00:00:00"/>
    <x v="0"/>
    <x v="1"/>
    <n v="82800"/>
    <n v="3000"/>
    <n v="12"/>
    <s v="Directeur d'agence"/>
    <n v="78900"/>
    <x v="6"/>
    <n v="4.9429657794676805E-2"/>
  </r>
  <r>
    <s v="DavTe22733"/>
    <s v="DavidTerry22733"/>
    <s v="David"/>
    <s v="Terry"/>
    <x v="0"/>
    <d v="1962-03-28T00:00:00"/>
    <x v="3"/>
    <x v="0"/>
    <n v="133300"/>
    <n v="2500"/>
    <n v="14"/>
    <s v="Associé filière business"/>
    <n v="124600"/>
    <x v="23"/>
    <n v="6.9823434991974312E-2"/>
  </r>
  <r>
    <s v="MarTe32199"/>
    <s v="MaryTerry32199"/>
    <s v="Mary"/>
    <s v="Terry"/>
    <x v="1"/>
    <d v="1988-02-26T00:00:00"/>
    <x v="2"/>
    <x v="3"/>
    <n v="36900"/>
    <n v="2000"/>
    <n v="0"/>
    <s v="Consultant technique junior"/>
    <s v="nouvel arrivant"/>
    <x v="28"/>
    <n v="0"/>
  </r>
  <r>
    <s v="MicTe25303"/>
    <s v="MichaelTesch25303"/>
    <s v="Michael"/>
    <s v="Tesch"/>
    <x v="0"/>
    <d v="1969-04-10T00:00:00"/>
    <x v="7"/>
    <x v="3"/>
    <n v="62500"/>
    <n v="500"/>
    <n v="8"/>
    <s v="Expert technique"/>
    <n v="55300"/>
    <x v="2"/>
    <n v="0.1301989150090416"/>
  </r>
  <r>
    <s v="FreTh24164"/>
    <s v="FrederickThai24164"/>
    <s v="Frederick"/>
    <s v="Thai"/>
    <x v="0"/>
    <d v="1966-02-26T00:00:00"/>
    <x v="7"/>
    <x v="2"/>
    <n v="57400"/>
    <n v="4000"/>
    <n v="7"/>
    <s v="Chef de projet"/>
    <n v="52900"/>
    <x v="30"/>
    <n v="8.5066162570888462E-2"/>
  </r>
  <r>
    <s v="DarTh32014"/>
    <s v="DarylTheriault32014"/>
    <s v="Daryl"/>
    <s v="Theriault"/>
    <x v="0"/>
    <d v="1987-08-25T00:00:00"/>
    <x v="6"/>
    <x v="0"/>
    <n v="37700"/>
    <n v="500"/>
    <n v="4"/>
    <s v="Consultant business junior"/>
    <n v="35600"/>
    <x v="28"/>
    <n v="5.8988764044943819E-2"/>
  </r>
  <r>
    <s v="AleTh27160"/>
    <s v="AlexandraThomas27160"/>
    <s v="Alexandra"/>
    <s v="Thomas"/>
    <x v="1"/>
    <d v="1974-05-11T00:00:00"/>
    <x v="0"/>
    <x v="1"/>
    <n v="87000"/>
    <n v="3500"/>
    <n v="19"/>
    <s v="Directeur d'agence"/>
    <n v="78400"/>
    <x v="12"/>
    <n v="0.10969387755102041"/>
  </r>
  <r>
    <s v="BobTh29014"/>
    <s v="BobbyThomas29014"/>
    <s v="Bobby"/>
    <s v="Thomas"/>
    <x v="0"/>
    <d v="1979-06-08T00:00:00"/>
    <x v="7"/>
    <x v="2"/>
    <n v="56400"/>
    <n v="3000"/>
    <n v="4"/>
    <s v="Chef de projet"/>
    <n v="53000"/>
    <x v="3"/>
    <n v="6.4150943396226415E-2"/>
  </r>
  <r>
    <s v="CalTh33084"/>
    <s v="CalvinThomas33084"/>
    <s v="Calvin"/>
    <s v="Thomas"/>
    <x v="0"/>
    <d v="1990-07-30T00:00:00"/>
    <x v="4"/>
    <x v="3"/>
    <n v="38300"/>
    <n v="1000"/>
    <n v="0"/>
    <s v="Développeur confirmé"/>
    <s v="nouvel arrivant"/>
    <x v="18"/>
    <n v="0"/>
  </r>
  <r>
    <s v="CinTh32650"/>
    <s v="CindyThomas32650"/>
    <s v="Cindy"/>
    <s v="Thomas"/>
    <x v="1"/>
    <d v="1989-05-22T00:00:00"/>
    <x v="6"/>
    <x v="2"/>
    <n v="40400"/>
    <n v="500"/>
    <n v="4"/>
    <s v="Analyste "/>
    <n v="37400"/>
    <x v="8"/>
    <n v="8.0213903743315509E-2"/>
  </r>
  <r>
    <s v="DaiTh26204"/>
    <s v="DaisyThomas26204"/>
    <s v="Daisy"/>
    <s v="Thomas"/>
    <x v="1"/>
    <d v="1971-09-28T00:00:00"/>
    <x v="5"/>
    <x v="3"/>
    <n v="69100"/>
    <n v="7500"/>
    <n v="20"/>
    <s v="Responsable technique Grands Comptes"/>
    <n v="62800"/>
    <x v="31"/>
    <n v="0.10031847133757962"/>
  </r>
  <r>
    <s v="DavTh26418"/>
    <s v="DavidThomas26418"/>
    <s v="David"/>
    <s v="Thomas"/>
    <x v="0"/>
    <d v="1972-04-29T00:00:00"/>
    <x v="1"/>
    <x v="0"/>
    <n v="64500"/>
    <n v="0"/>
    <n v="21"/>
    <s v="Consultant business sénior"/>
    <n v="61400"/>
    <x v="31"/>
    <n v="5.0488599348534204E-2"/>
  </r>
  <r>
    <s v="DemTh30247"/>
    <s v="DemetriusThomas30247"/>
    <s v="Demetrius"/>
    <s v="Thomas"/>
    <x v="0"/>
    <d v="1982-10-23T00:00:00"/>
    <x v="0"/>
    <x v="3"/>
    <n v="56600"/>
    <n v="2000"/>
    <n v="11"/>
    <s v="Directeur technique"/>
    <n v="53400"/>
    <x v="16"/>
    <n v="5.9925093632958802E-2"/>
  </r>
  <r>
    <s v="DouTh24066"/>
    <s v="DouglasThomas24066"/>
    <s v="Douglas"/>
    <s v="Thomas"/>
    <x v="0"/>
    <d v="1965-11-20T00:00:00"/>
    <x v="7"/>
    <x v="3"/>
    <n v="66800"/>
    <n v="4000"/>
    <n v="21"/>
    <s v="Expert technique"/>
    <n v="61300"/>
    <x v="30"/>
    <n v="8.9722675367047311E-2"/>
  </r>
  <r>
    <s v="JacTh27160"/>
    <s v="JacobThomas27160"/>
    <s v="Jacob"/>
    <s v="Thomas"/>
    <x v="0"/>
    <d v="1974-05-11T00:00:00"/>
    <x v="5"/>
    <x v="0"/>
    <n v="115600"/>
    <n v="6500"/>
    <n v="0"/>
    <s v="Responsable secteur business"/>
    <s v="nouvel arrivant"/>
    <x v="12"/>
    <n v="0"/>
  </r>
  <r>
    <s v="MarTh27654"/>
    <s v="MaryThomas27654"/>
    <s v="Mary"/>
    <s v="Thomas"/>
    <x v="1"/>
    <d v="1975-09-17T00:00:00"/>
    <x v="7"/>
    <x v="2"/>
    <n v="49000"/>
    <n v="6000"/>
    <n v="13"/>
    <s v="Chef de projet"/>
    <n v="46600"/>
    <x v="10"/>
    <n v="5.1502145922746781E-2"/>
  </r>
  <r>
    <s v="MatTh25584"/>
    <s v="MatthewThomas25584"/>
    <s v="Matthew"/>
    <s v="Thomas"/>
    <x v="0"/>
    <d v="1970-01-16T00:00:00"/>
    <x v="1"/>
    <x v="3"/>
    <n v="56800"/>
    <n v="3500"/>
    <n v="3"/>
    <s v="Consultant technique sénior"/>
    <n v="54500"/>
    <x v="9"/>
    <n v="4.2201834862385323E-2"/>
  </r>
  <r>
    <s v="PeaTh31500"/>
    <s v="PearlThomas31500"/>
    <s v="Pearl"/>
    <s v="Thomas"/>
    <x v="1"/>
    <d v="1986-03-29T00:00:00"/>
    <x v="2"/>
    <x v="0"/>
    <n v="47100"/>
    <n v="1000"/>
    <n v="0"/>
    <s v="Consultant business"/>
    <s v="nouvel arrivant"/>
    <x v="5"/>
    <n v="0"/>
  </r>
  <r>
    <s v="RobTh29504"/>
    <s v="RobertThomas29504"/>
    <s v="Robert"/>
    <s v="Thomas"/>
    <x v="0"/>
    <d v="1980-10-10T00:00:00"/>
    <x v="7"/>
    <x v="2"/>
    <n v="65200"/>
    <n v="4500"/>
    <n v="11"/>
    <s v="Chef de projet"/>
    <n v="59800"/>
    <x v="6"/>
    <n v="9.0301003344481601E-2"/>
  </r>
  <r>
    <s v="KatTh33902"/>
    <s v="KathyThome33902"/>
    <s v="Kathy"/>
    <s v="Thome"/>
    <x v="1"/>
    <d v="1992-10-25T00:00:00"/>
    <x v="2"/>
    <x v="3"/>
    <n v="36600"/>
    <n v="1500"/>
    <n v="1"/>
    <s v="Consultant technique junior"/>
    <n v="36100"/>
    <x v="13"/>
    <n v="1.3850415512465374E-2"/>
  </r>
  <r>
    <s v="CarTh25811"/>
    <s v="CarlosThompson25811"/>
    <s v="Carlos"/>
    <s v="Thompson"/>
    <x v="0"/>
    <d v="1970-08-31T00:00:00"/>
    <x v="0"/>
    <x v="3"/>
    <n v="64600"/>
    <n v="2500"/>
    <n v="10"/>
    <s v="Directeur technique"/>
    <n v="61500"/>
    <x v="1"/>
    <n v="5.0406504065040651E-2"/>
  </r>
  <r>
    <s v="DanTh33548"/>
    <s v="DanielThompson33548"/>
    <s v="Daniel"/>
    <s v="Thompson"/>
    <x v="0"/>
    <d v="1991-11-06T00:00:00"/>
    <x v="4"/>
    <x v="1"/>
    <n v="31800"/>
    <n v="500"/>
    <n v="0"/>
    <s v="Agent expérimenté"/>
    <s v="nouvel arrivant"/>
    <x v="11"/>
    <n v="0"/>
  </r>
  <r>
    <s v="DevTh33530"/>
    <s v="DevinThompson33530"/>
    <s v="Devin"/>
    <s v="Thompson"/>
    <x v="0"/>
    <d v="1991-10-19T00:00:00"/>
    <x v="11"/>
    <x v="2"/>
    <n v="30000"/>
    <n v="0"/>
    <n v="0"/>
    <s v="Analyste débutant"/>
    <s v="nouvel arrivant"/>
    <x v="11"/>
    <n v="0"/>
  </r>
  <r>
    <s v="JohTh28066"/>
    <s v="JohnThompson28066"/>
    <s v="John"/>
    <s v="Thompson"/>
    <x v="0"/>
    <d v="1976-11-02T00:00:00"/>
    <x v="1"/>
    <x v="0"/>
    <n v="73800"/>
    <n v="1000"/>
    <n v="4"/>
    <s v="Consultant business sénior"/>
    <n v="71000"/>
    <x v="22"/>
    <n v="3.9436619718309862E-2"/>
  </r>
  <r>
    <s v="JosTh30015"/>
    <s v="JosephThompson30015"/>
    <s v="Joseph"/>
    <s v="Thompson"/>
    <x v="0"/>
    <d v="1982-03-05T00:00:00"/>
    <x v="0"/>
    <x v="2"/>
    <n v="80500"/>
    <n v="2500"/>
    <n v="7"/>
    <s v="Directeur de projet"/>
    <n v="77400"/>
    <x v="25"/>
    <n v="4.0051679586563305E-2"/>
  </r>
  <r>
    <s v="MarTh26240"/>
    <s v="MarvinThompson26240"/>
    <s v="Marvin"/>
    <s v="Thompson"/>
    <x v="0"/>
    <d v="1971-11-03T00:00:00"/>
    <x v="1"/>
    <x v="3"/>
    <n v="39500"/>
    <n v="2500"/>
    <n v="19"/>
    <s v="Consultant technique sénior"/>
    <n v="35100"/>
    <x v="31"/>
    <n v="0.12535612535612536"/>
  </r>
  <r>
    <s v="RobTh34374"/>
    <s v="RobertThompson34374"/>
    <s v="Robert"/>
    <s v="Thompson"/>
    <x v="0"/>
    <d v="1994-02-09T00:00:00"/>
    <x v="6"/>
    <x v="0"/>
    <n v="40900"/>
    <n v="1000"/>
    <n v="1"/>
    <s v="Consultant business junior"/>
    <n v="38600"/>
    <x v="20"/>
    <n v="5.9585492227979271E-2"/>
  </r>
  <r>
    <s v="RobTh31427"/>
    <s v="RobertThompson31427"/>
    <s v="Robert"/>
    <s v="Thompson"/>
    <x v="0"/>
    <d v="1986-01-15T00:00:00"/>
    <x v="2"/>
    <x v="0"/>
    <n v="53900"/>
    <n v="1000"/>
    <n v="1"/>
    <s v="Consultant business"/>
    <s v="nouvel arrivant"/>
    <x v="5"/>
    <n v="0"/>
  </r>
  <r>
    <s v="RobTh26219"/>
    <s v="RobertThompson26219"/>
    <s v="Robert"/>
    <s v="Thompson"/>
    <x v="0"/>
    <d v="1971-10-13T00:00:00"/>
    <x v="1"/>
    <x v="0"/>
    <n v="74600"/>
    <n v="1000"/>
    <n v="17"/>
    <s v="Consultant business sénior"/>
    <s v="nouvel arrivant"/>
    <x v="31"/>
    <n v="0"/>
  </r>
  <r>
    <s v="RosTh31414"/>
    <s v="RosemarieThompson31414"/>
    <s v="Rosemarie"/>
    <s v="Thompson"/>
    <x v="1"/>
    <d v="1986-01-02T00:00:00"/>
    <x v="2"/>
    <x v="3"/>
    <n v="43300"/>
    <n v="1000"/>
    <n v="4"/>
    <s v="Consultant technique junior"/>
    <n v="41900"/>
    <x v="5"/>
    <n v="3.3412887828162291E-2"/>
  </r>
  <r>
    <s v="SalTh32397"/>
    <s v="SalvadorThompson32397"/>
    <s v="Salvador"/>
    <s v="Thompson"/>
    <x v="0"/>
    <d v="1988-09-11T00:00:00"/>
    <x v="2"/>
    <x v="0"/>
    <n v="45800"/>
    <n v="1000"/>
    <n v="1"/>
    <s v="Consultant business"/>
    <n v="43600"/>
    <x v="8"/>
    <n v="5.0458715596330278E-2"/>
  </r>
  <r>
    <s v="ThoTh23220"/>
    <s v="ThomasThompson23220"/>
    <s v="Thomas"/>
    <s v="Thompson"/>
    <x v="0"/>
    <d v="1963-07-28T00:00:00"/>
    <x v="7"/>
    <x v="3"/>
    <n v="65800"/>
    <n v="1000"/>
    <n v="20"/>
    <s v="Expert technique"/>
    <n v="59300"/>
    <x v="7"/>
    <n v="0.10961214165261383"/>
  </r>
  <r>
    <s v="DonTh28650"/>
    <s v="DonaldThornton28650"/>
    <s v="Donald"/>
    <s v="Thornton"/>
    <x v="0"/>
    <d v="1978-06-09T00:00:00"/>
    <x v="0"/>
    <x v="0"/>
    <n v="71700"/>
    <n v="0"/>
    <n v="8"/>
    <s v="Directeur business"/>
    <n v="65200"/>
    <x v="26"/>
    <n v="9.9693251533742325E-2"/>
  </r>
  <r>
    <s v="JilTh27910"/>
    <s v="JillThornton27910"/>
    <s v="Jill"/>
    <s v="Thornton"/>
    <x v="1"/>
    <d v="1976-05-30T00:00:00"/>
    <x v="0"/>
    <x v="3"/>
    <n v="60300"/>
    <n v="7500"/>
    <n v="4"/>
    <s v="Directeur technique"/>
    <n v="58500"/>
    <x v="10"/>
    <n v="3.0769230769230771E-2"/>
  </r>
  <r>
    <s v="RonTh33703"/>
    <s v="RonnieThornton33703"/>
    <s v="Ronnie"/>
    <s v="Thornton"/>
    <x v="0"/>
    <d v="1992-04-09T00:00:00"/>
    <x v="6"/>
    <x v="0"/>
    <n v="40600"/>
    <n v="500"/>
    <n v="1"/>
    <s v="Consultant business junior"/>
    <n v="39000"/>
    <x v="11"/>
    <n v="4.1025641025641026E-2"/>
  </r>
  <r>
    <s v="HelTh28666"/>
    <s v="HelenThrasher28666"/>
    <s v="Helen"/>
    <s v="Thrasher"/>
    <x v="1"/>
    <d v="1978-06-25T00:00:00"/>
    <x v="1"/>
    <x v="2"/>
    <n v="55700"/>
    <n v="3500"/>
    <n v="3"/>
    <s v="Consultant fonctionnel sénior"/>
    <n v="52200"/>
    <x v="26"/>
    <n v="6.7049808429118771E-2"/>
  </r>
  <r>
    <s v="ChrTh28988"/>
    <s v="ChristopherThurmond28988"/>
    <s v="Christopher"/>
    <s v="Thurmond"/>
    <x v="0"/>
    <d v="1979-05-13T00:00:00"/>
    <x v="0"/>
    <x v="1"/>
    <n v="67500"/>
    <n v="2500"/>
    <n v="14"/>
    <s v="Directeur d'agence"/>
    <n v="60800"/>
    <x v="3"/>
    <n v="0.11019736842105263"/>
  </r>
  <r>
    <s v="AntTi27021"/>
    <s v="AnthonyTillis27021"/>
    <s v="Anthony"/>
    <s v="Tillis"/>
    <x v="0"/>
    <d v="1973-12-23T00:00:00"/>
    <x v="1"/>
    <x v="3"/>
    <n v="40100"/>
    <n v="3000"/>
    <n v="16"/>
    <s v="Consultant technique sénior"/>
    <n v="38300"/>
    <x v="12"/>
    <n v="4.6997389033942558E-2"/>
  </r>
  <r>
    <s v="JudTi33102"/>
    <s v="JudyTillson33102"/>
    <s v="Judy"/>
    <s v="Tillson"/>
    <x v="1"/>
    <d v="1990-08-17T00:00:00"/>
    <x v="6"/>
    <x v="3"/>
    <n v="33100"/>
    <n v="1000"/>
    <n v="0"/>
    <s v="Développeur"/>
    <s v="nouvel arrivant"/>
    <x v="18"/>
    <n v="0"/>
  </r>
  <r>
    <s v="DonTi33000"/>
    <s v="DonnaTimmons33000"/>
    <s v="Donna"/>
    <s v="Timmons"/>
    <x v="1"/>
    <d v="1990-05-07T00:00:00"/>
    <x v="11"/>
    <x v="1"/>
    <n v="28400"/>
    <n v="0"/>
    <n v="1"/>
    <s v="Agent"/>
    <n v="27000"/>
    <x v="33"/>
    <n v="5.185185185185185E-2"/>
  </r>
  <r>
    <s v="JonTi21711"/>
    <s v="JonasTinker21711"/>
    <s v="Jonas"/>
    <s v="Tinker"/>
    <x v="0"/>
    <d v="1959-06-10T00:00:00"/>
    <x v="3"/>
    <x v="0"/>
    <n v="115900"/>
    <n v="7000"/>
    <n v="15"/>
    <s v="Associé filière business"/>
    <n v="106300"/>
    <x v="29"/>
    <n v="9.0310442144873007E-2"/>
  </r>
  <r>
    <s v="PatTi29051"/>
    <s v="PatriciaTipton29051"/>
    <s v="Patricia"/>
    <s v="Tipton"/>
    <x v="1"/>
    <d v="1979-07-15T00:00:00"/>
    <x v="7"/>
    <x v="0"/>
    <n v="69900"/>
    <n v="1000"/>
    <n v="13"/>
    <s v="Responsable de consultant"/>
    <n v="67900"/>
    <x v="3"/>
    <n v="2.9455081001472753E-2"/>
  </r>
  <r>
    <s v="BriTi25952"/>
    <s v="BrianTirrell25952"/>
    <s v="Brian"/>
    <s v="Tirrell"/>
    <x v="0"/>
    <d v="1971-01-19T00:00:00"/>
    <x v="7"/>
    <x v="0"/>
    <n v="60600"/>
    <n v="6000"/>
    <n v="23"/>
    <s v="Responsable de consultant"/>
    <n v="57200"/>
    <x v="1"/>
    <n v="5.944055944055944E-2"/>
  </r>
  <r>
    <s v="DwiTo34040"/>
    <s v="DwightTober34040"/>
    <s v="Dwight"/>
    <s v="Tober"/>
    <x v="0"/>
    <d v="1993-03-12T00:00:00"/>
    <x v="8"/>
    <x v="3"/>
    <n v="34000"/>
    <n v="500"/>
    <n v="1"/>
    <s v="Développeur junior"/>
    <n v="32400"/>
    <x v="13"/>
    <n v="4.9382716049382713E-2"/>
  </r>
  <r>
    <s v="JoeTo31578"/>
    <s v="JoelTolbert31578"/>
    <s v="Joel"/>
    <s v="Tolbert"/>
    <x v="0"/>
    <d v="1986-06-15T00:00:00"/>
    <x v="2"/>
    <x v="2"/>
    <n v="50900"/>
    <n v="1500"/>
    <n v="3"/>
    <s v="Consultant fonctionnel junior"/>
    <n v="48600"/>
    <x v="5"/>
    <n v="4.7325102880658436E-2"/>
  </r>
  <r>
    <s v="MarTo29183"/>
    <s v="MarieTolle29183"/>
    <s v="Marie"/>
    <s v="Tolle"/>
    <x v="1"/>
    <d v="1979-11-24T00:00:00"/>
    <x v="1"/>
    <x v="3"/>
    <n v="58700"/>
    <n v="2500"/>
    <n v="8"/>
    <s v="Consultant technique sénior"/>
    <n v="53400"/>
    <x v="17"/>
    <n v="9.9250936329588021E-2"/>
  </r>
  <r>
    <s v="CarTo31751"/>
    <s v="CarolTolman31751"/>
    <s v="Carol"/>
    <s v="Tolman"/>
    <x v="1"/>
    <d v="1986-12-05T00:00:00"/>
    <x v="2"/>
    <x v="3"/>
    <n v="40600"/>
    <n v="1000"/>
    <n v="0"/>
    <s v="Consultant technique junior"/>
    <s v="nouvel arrivant"/>
    <x v="21"/>
    <n v="0"/>
  </r>
  <r>
    <s v="JosTo25105"/>
    <s v="JosephTomlinson25105"/>
    <s v="Joseph"/>
    <s v="Tomlinson"/>
    <x v="0"/>
    <d v="1968-09-24T00:00:00"/>
    <x v="3"/>
    <x v="1"/>
    <n v="118300"/>
    <n v="6500"/>
    <n v="11"/>
    <s v="Associé filière fonctions transverses"/>
    <n v="117100"/>
    <x v="2"/>
    <n v="1.0247651579846286E-2"/>
  </r>
  <r>
    <s v="MarTo33141"/>
    <s v="MarcelinoTookes33141"/>
    <s v="Marcelino"/>
    <s v="Tookes"/>
    <x v="0"/>
    <d v="1990-09-25T00:00:00"/>
    <x v="4"/>
    <x v="3"/>
    <n v="39800"/>
    <n v="500"/>
    <n v="1"/>
    <s v="Développeur confirmé"/>
    <n v="38000"/>
    <x v="18"/>
    <n v="4.736842105263158E-2"/>
  </r>
  <r>
    <s v="SpeTo25430"/>
    <s v="SpencerToomey25430"/>
    <s v="Spencer"/>
    <s v="Toomey"/>
    <x v="0"/>
    <d v="1969-08-15T00:00:00"/>
    <x v="5"/>
    <x v="1"/>
    <n v="114300"/>
    <n v="1500"/>
    <n v="6"/>
    <s v="Responsable d'un secteur"/>
    <n v="107800"/>
    <x v="9"/>
    <n v="6.0296846011131729E-2"/>
  </r>
  <r>
    <s v="BevTo28449"/>
    <s v="BeverlyTorrance28449"/>
    <s v="Beverly"/>
    <s v="Torrance"/>
    <x v="1"/>
    <d v="1977-11-20T00:00:00"/>
    <x v="0"/>
    <x v="0"/>
    <n v="95500"/>
    <n v="5000"/>
    <n v="5"/>
    <s v="Directeur business"/>
    <n v="94600"/>
    <x v="26"/>
    <n v="9.5137420718816069E-3"/>
  </r>
  <r>
    <s v="CarTo28269"/>
    <s v="CarolTorres28269"/>
    <s v="Carol"/>
    <s v="Torres"/>
    <x v="1"/>
    <d v="1977-05-24T00:00:00"/>
    <x v="0"/>
    <x v="0"/>
    <n v="92900"/>
    <n v="5500"/>
    <n v="1"/>
    <s v="Directeur business"/>
    <n v="82900"/>
    <x v="22"/>
    <n v="0.12062726176115803"/>
  </r>
  <r>
    <s v="ColTo30796"/>
    <s v="ColleenTorres30796"/>
    <s v="Colleen"/>
    <s v="Torres"/>
    <x v="1"/>
    <d v="1984-04-24T00:00:00"/>
    <x v="5"/>
    <x v="1"/>
    <n v="113800"/>
    <n v="9000"/>
    <n v="4"/>
    <s v="Responsable d'un secteur"/>
    <n v="105400"/>
    <x v="0"/>
    <n v="7.9696394686907021E-2"/>
  </r>
  <r>
    <s v="GreTo24809"/>
    <s v="GregoryTow24809"/>
    <s v="Gregory"/>
    <s v="Tow"/>
    <x v="0"/>
    <d v="1967-12-03T00:00:00"/>
    <x v="0"/>
    <x v="3"/>
    <n v="56000"/>
    <n v="7500"/>
    <n v="9"/>
    <s v="Directeur technique"/>
    <n v="51000"/>
    <x v="19"/>
    <n v="9.8039215686274508E-2"/>
  </r>
  <r>
    <s v="EarTo25626"/>
    <s v="EarlTowers25626"/>
    <s v="Earl"/>
    <s v="Towers"/>
    <x v="0"/>
    <d v="1970-02-27T00:00:00"/>
    <x v="1"/>
    <x v="0"/>
    <n v="72800"/>
    <n v="1500"/>
    <n v="19"/>
    <s v="Consultant business sénior"/>
    <n v="68700"/>
    <x v="9"/>
    <n v="5.9679767103347887E-2"/>
  </r>
  <r>
    <s v="GarTo27620"/>
    <s v="GaryTowns27620"/>
    <s v="Gary"/>
    <s v="Towns"/>
    <x v="0"/>
    <d v="1975-08-14T00:00:00"/>
    <x v="0"/>
    <x v="3"/>
    <n v="57900"/>
    <n v="6000"/>
    <n v="0"/>
    <s v="Directeur technique"/>
    <s v="nouvel arrivant"/>
    <x v="10"/>
    <n v="0"/>
  </r>
  <r>
    <s v="EdwTr32367"/>
    <s v="EdwardTrader32367"/>
    <s v="Edward"/>
    <s v="Trader"/>
    <x v="0"/>
    <d v="1988-08-12T00:00:00"/>
    <x v="6"/>
    <x v="3"/>
    <n v="32300"/>
    <n v="0"/>
    <n v="3"/>
    <s v="Développeur"/>
    <n v="30500"/>
    <x v="8"/>
    <n v="5.9016393442622953E-2"/>
  </r>
  <r>
    <s v="KatTr25799"/>
    <s v="KathyTrotter25799"/>
    <s v="Kathy"/>
    <s v="Trotter"/>
    <x v="1"/>
    <d v="1970-08-19T00:00:00"/>
    <x v="5"/>
    <x v="3"/>
    <n v="65800"/>
    <n v="1500"/>
    <n v="9"/>
    <s v="Responsable technique Grands Comptes"/>
    <n v="59800"/>
    <x v="1"/>
    <n v="0.10033444816053512"/>
  </r>
  <r>
    <s v="RobTr27411"/>
    <s v="RobertTroupe27411"/>
    <s v="Robert"/>
    <s v="Troupe"/>
    <x v="0"/>
    <d v="1975-01-17T00:00:00"/>
    <x v="1"/>
    <x v="2"/>
    <n v="58400"/>
    <n v="3500"/>
    <n v="19"/>
    <s v="Consultant fonctionnel sénior"/>
    <n v="56900"/>
    <x v="4"/>
    <n v="2.6362038664323375E-2"/>
  </r>
  <r>
    <s v="MarTr32948"/>
    <s v="MarkTroxler32948"/>
    <s v="Mark"/>
    <s v="Troxler"/>
    <x v="0"/>
    <d v="1990-03-16T00:00:00"/>
    <x v="4"/>
    <x v="1"/>
    <n v="31900"/>
    <n v="500"/>
    <n v="2"/>
    <s v="Agent expérimenté"/>
    <n v="28900"/>
    <x v="33"/>
    <n v="0.10380622837370242"/>
  </r>
  <r>
    <s v="AlfTr23651"/>
    <s v="AlfredTruman23651"/>
    <s v="Alfred"/>
    <s v="Truman"/>
    <x v="0"/>
    <d v="1964-10-01T00:00:00"/>
    <x v="7"/>
    <x v="0"/>
    <n v="61800"/>
    <n v="4500"/>
    <n v="16"/>
    <s v="Responsable de consultant"/>
    <n v="58900"/>
    <x v="32"/>
    <n v="4.9235993208828523E-2"/>
  </r>
  <r>
    <s v="JoyTr28474"/>
    <s v="JoyceTrumble28474"/>
    <s v="Joyce"/>
    <s v="Trumble"/>
    <x v="1"/>
    <d v="1977-12-15T00:00:00"/>
    <x v="0"/>
    <x v="3"/>
    <n v="70900"/>
    <n v="6000"/>
    <n v="3"/>
    <s v="Directeur technique"/>
    <n v="66300"/>
    <x v="26"/>
    <n v="6.9381598793363503E-2"/>
  </r>
  <r>
    <s v="RobTu32654"/>
    <s v="RobertTuck32654"/>
    <s v="Robert"/>
    <s v="Tuck"/>
    <x v="0"/>
    <d v="1989-05-26T00:00:00"/>
    <x v="4"/>
    <x v="0"/>
    <n v="41800"/>
    <n v="500"/>
    <n v="1"/>
    <s v="Consultant business junior"/>
    <n v="37900"/>
    <x v="8"/>
    <n v="0.10290237467018469"/>
  </r>
  <r>
    <s v="JenTu25686"/>
    <s v="JenniferTucker25686"/>
    <s v="Jennifer"/>
    <s v="Tucker"/>
    <x v="1"/>
    <d v="1970-04-28T00:00:00"/>
    <x v="1"/>
    <x v="2"/>
    <n v="52000"/>
    <n v="1500"/>
    <n v="14"/>
    <s v="Consultant fonctionnel sénior"/>
    <n v="51000"/>
    <x v="9"/>
    <n v="1.9607843137254902E-2"/>
  </r>
  <r>
    <s v="JerTu33122"/>
    <s v="JerryTucker33122"/>
    <s v="Jerry"/>
    <s v="Tucker"/>
    <x v="0"/>
    <d v="1990-09-06T00:00:00"/>
    <x v="4"/>
    <x v="3"/>
    <n v="40900"/>
    <n v="500"/>
    <n v="0"/>
    <s v="Développeur confirmé"/>
    <s v="nouvel arrivant"/>
    <x v="18"/>
    <n v="0"/>
  </r>
  <r>
    <s v="RedTu28147"/>
    <s v="RedaTucker28147"/>
    <s v="Reda"/>
    <s v="Tucker"/>
    <x v="1"/>
    <d v="1977-01-22T00:00:00"/>
    <x v="7"/>
    <x v="1"/>
    <n v="54200"/>
    <n v="5500"/>
    <n v="7"/>
    <s v="Responsable d'entité"/>
    <n v="49200"/>
    <x v="22"/>
    <n v="0.1016260162601626"/>
  </r>
  <r>
    <s v="SheTu26931"/>
    <s v="SherryTucker26931"/>
    <s v="Sherry"/>
    <s v="Tucker"/>
    <x v="1"/>
    <d v="1973-09-24T00:00:00"/>
    <x v="1"/>
    <x v="3"/>
    <n v="53600"/>
    <n v="2000"/>
    <n v="9"/>
    <s v="Consultant technique sénior"/>
    <n v="51300"/>
    <x v="12"/>
    <n v="4.4834307992202727E-2"/>
  </r>
  <r>
    <s v="JosTu29651"/>
    <s v="JosephTurner29651"/>
    <s v="Joseph"/>
    <s v="Turner"/>
    <x v="0"/>
    <d v="1981-03-06T00:00:00"/>
    <x v="1"/>
    <x v="2"/>
    <n v="47000"/>
    <n v="3000"/>
    <n v="0"/>
    <s v="Consultant fonctionnel sénior"/>
    <s v="nouvel arrivant"/>
    <x v="6"/>
    <n v="0"/>
  </r>
  <r>
    <s v="HuoTu31798"/>
    <s v="HuongTurpin31798"/>
    <s v="Huong"/>
    <s v="Turpin"/>
    <x v="1"/>
    <d v="1987-01-21T00:00:00"/>
    <x v="6"/>
    <x v="3"/>
    <n v="36100"/>
    <n v="0"/>
    <n v="0"/>
    <s v="Développeur"/>
    <s v="nouvel arrivant"/>
    <x v="21"/>
    <n v="0"/>
  </r>
  <r>
    <s v="RayTu30575"/>
    <s v="RaymondTurpin30575"/>
    <s v="Raymond"/>
    <s v="Turpin"/>
    <x v="0"/>
    <d v="1983-09-16T00:00:00"/>
    <x v="0"/>
    <x v="2"/>
    <n v="83800"/>
    <n v="1000"/>
    <n v="2"/>
    <s v="Directeur de projet"/>
    <n v="77800"/>
    <x v="0"/>
    <n v="7.7120822622107968E-2"/>
  </r>
  <r>
    <s v="SetTw25257"/>
    <s v="SethTwilley25257"/>
    <s v="Seth"/>
    <s v="Twilley"/>
    <x v="0"/>
    <d v="1969-02-23T00:00:00"/>
    <x v="5"/>
    <x v="2"/>
    <n v="87600"/>
    <n v="9500"/>
    <n v="10"/>
    <s v="Responsable de Grands comptes"/>
    <n v="79600"/>
    <x v="2"/>
    <n v="0.10050251256281408"/>
  </r>
  <r>
    <s v="WilTy28641"/>
    <s v="WilliamTyler28641"/>
    <s v="William"/>
    <s v="Tyler"/>
    <x v="0"/>
    <d v="1978-05-31T00:00:00"/>
    <x v="5"/>
    <x v="3"/>
    <n v="83700"/>
    <n v="8000"/>
    <n v="2"/>
    <s v="Responsable technique Grands Comptes"/>
    <n v="74700"/>
    <x v="26"/>
    <n v="0.12048192771084337"/>
  </r>
  <r>
    <s v="DonTy30157"/>
    <s v="DonaldTyree30157"/>
    <s v="Donald"/>
    <s v="Tyree"/>
    <x v="0"/>
    <d v="1982-07-25T00:00:00"/>
    <x v="5"/>
    <x v="2"/>
    <n v="95800"/>
    <n v="4500"/>
    <n v="11"/>
    <s v="Responsable de Grands comptes"/>
    <n v="87100"/>
    <x v="25"/>
    <n v="9.9885189437428246E-2"/>
  </r>
  <r>
    <s v="EstTy33650"/>
    <s v="EstherTyson33650"/>
    <s v="Esther"/>
    <s v="Tyson"/>
    <x v="1"/>
    <d v="1992-02-16T00:00:00"/>
    <x v="6"/>
    <x v="1"/>
    <n v="29700"/>
    <n v="500"/>
    <n v="1"/>
    <s v="Agent opérationnel"/>
    <n v="27300"/>
    <x v="11"/>
    <n v="8.7912087912087919E-2"/>
  </r>
  <r>
    <s v="NorTy28384"/>
    <s v="NormaTyson28384"/>
    <s v="Norma"/>
    <s v="Tyson"/>
    <x v="1"/>
    <d v="1977-09-16T00:00:00"/>
    <x v="1"/>
    <x v="0"/>
    <n v="52400"/>
    <n v="4000"/>
    <n v="8"/>
    <s v="Consultant business sénior"/>
    <n v="49300"/>
    <x v="26"/>
    <n v="6.2880324543610547E-2"/>
  </r>
  <r>
    <s v="JarUc30887"/>
    <s v="JarrettUchida30887"/>
    <s v="Jarrett"/>
    <s v="Uchida"/>
    <x v="0"/>
    <d v="1984-07-24T00:00:00"/>
    <x v="5"/>
    <x v="0"/>
    <n v="81700"/>
    <n v="6500"/>
    <n v="7"/>
    <s v="Responsable secteur business"/>
    <n v="75600"/>
    <x v="0"/>
    <n v="8.0687830687830683E-2"/>
  </r>
  <r>
    <s v="DebUl31186"/>
    <s v="DebrahUlrich31186"/>
    <s v="Debrah"/>
    <s v="Ulrich"/>
    <x v="1"/>
    <d v="1985-05-19T00:00:00"/>
    <x v="4"/>
    <x v="2"/>
    <n v="40200"/>
    <n v="1500"/>
    <n v="4"/>
    <s v="Analyste confirmé"/>
    <n v="35700"/>
    <x v="27"/>
    <n v="0.12605042016806722"/>
  </r>
  <r>
    <s v="EusUn27352"/>
    <s v="EusebiaUnderwood27352"/>
    <s v="Eusebia"/>
    <s v="Underwood"/>
    <x v="1"/>
    <d v="1974-11-19T00:00:00"/>
    <x v="7"/>
    <x v="2"/>
    <n v="70000"/>
    <n v="4000"/>
    <n v="19"/>
    <s v="Chef de projet"/>
    <n v="64800"/>
    <x v="4"/>
    <n v="8.0246913580246909E-2"/>
  </r>
  <r>
    <s v="BetUr29713"/>
    <s v="BettyUrbano29713"/>
    <s v="Betty"/>
    <s v="Urbano"/>
    <x v="1"/>
    <d v="1981-05-07T00:00:00"/>
    <x v="1"/>
    <x v="2"/>
    <n v="45000"/>
    <n v="1500"/>
    <n v="5"/>
    <s v="Consultant fonctionnel sénior"/>
    <n v="41300"/>
    <x v="6"/>
    <n v="8.9588377723970949E-2"/>
  </r>
  <r>
    <s v="MarUr30980"/>
    <s v="MarcusUrbina30980"/>
    <s v="Marcus"/>
    <s v="Urbina"/>
    <x v="0"/>
    <d v="1984-10-25T00:00:00"/>
    <x v="5"/>
    <x v="1"/>
    <n v="90400"/>
    <n v="4500"/>
    <n v="7"/>
    <s v="Responsable d'un secteur"/>
    <n v="88600"/>
    <x v="27"/>
    <n v="2.0316027088036117E-2"/>
  </r>
  <r>
    <s v="MarUs26974"/>
    <s v="MarkUsher26974"/>
    <s v="Mark"/>
    <s v="Usher"/>
    <x v="0"/>
    <d v="1973-11-06T00:00:00"/>
    <x v="1"/>
    <x v="0"/>
    <n v="55200"/>
    <n v="3500"/>
    <n v="3"/>
    <s v="Consultant business sénior"/>
    <n v="54300"/>
    <x v="12"/>
    <n v="1.6574585635359115E-2"/>
  </r>
  <r>
    <s v="SarUt24319"/>
    <s v="SarahUtley24319"/>
    <s v="Sarah"/>
    <s v="Utley"/>
    <x v="1"/>
    <d v="1966-07-31T00:00:00"/>
    <x v="5"/>
    <x v="2"/>
    <n v="80400"/>
    <n v="11500"/>
    <n v="14"/>
    <s v="Responsable de Grands comptes"/>
    <n v="71800"/>
    <x v="34"/>
    <n v="0.11977715877437325"/>
  </r>
  <r>
    <s v="DouVa30470"/>
    <s v="DouglasVacca30470"/>
    <s v="Douglas"/>
    <s v="Vacca"/>
    <x v="0"/>
    <d v="1983-06-03T00:00:00"/>
    <x v="0"/>
    <x v="2"/>
    <n v="80400"/>
    <n v="4000"/>
    <n v="10"/>
    <s v="Directeur de projet"/>
    <n v="75800"/>
    <x v="16"/>
    <n v="6.0686015831134567E-2"/>
  </r>
  <r>
    <s v="SarVa29272"/>
    <s v="SaraValdez29272"/>
    <s v="Sara"/>
    <s v="Valdez"/>
    <x v="1"/>
    <d v="1980-02-21T00:00:00"/>
    <x v="0"/>
    <x v="2"/>
    <n v="64200"/>
    <n v="500"/>
    <n v="7"/>
    <s v="Directeur de projet"/>
    <n v="61700"/>
    <x v="17"/>
    <n v="4.0518638573743923E-2"/>
  </r>
  <r>
    <s v="MarVa25063"/>
    <s v="MarkValencia25063"/>
    <s v="Mark"/>
    <s v="Valencia"/>
    <x v="0"/>
    <d v="1968-08-13T00:00:00"/>
    <x v="7"/>
    <x v="1"/>
    <n v="65800"/>
    <n v="2000"/>
    <n v="16"/>
    <s v="Responsable d'entité"/>
    <n v="58500"/>
    <x v="2"/>
    <n v="0.12478632478632479"/>
  </r>
  <r>
    <s v="JulVa29552"/>
    <s v="JulioValenzuela29552"/>
    <s v="Julio"/>
    <s v="Valenzuela"/>
    <x v="0"/>
    <d v="1980-11-27T00:00:00"/>
    <x v="0"/>
    <x v="2"/>
    <n v="76600"/>
    <n v="500"/>
    <n v="2"/>
    <s v="Directeur de projet"/>
    <n v="71300"/>
    <x v="6"/>
    <n v="7.4333800841514724E-2"/>
  </r>
  <r>
    <s v="LatVa26112"/>
    <s v="LatonyaVallone26112"/>
    <s v="Latonya"/>
    <s v="Vallone"/>
    <x v="1"/>
    <d v="1971-06-28T00:00:00"/>
    <x v="1"/>
    <x v="3"/>
    <n v="40300"/>
    <n v="1500"/>
    <n v="5"/>
    <s v="Consultant technique sénior"/>
    <n v="37100"/>
    <x v="1"/>
    <n v="8.6253369272237201E-2"/>
  </r>
  <r>
    <s v="CynVa29544"/>
    <s v="CynthiaVandyke29544"/>
    <s v="Cynthia"/>
    <s v="Vandyke"/>
    <x v="1"/>
    <d v="1980-11-19T00:00:00"/>
    <x v="5"/>
    <x v="2"/>
    <n v="93400"/>
    <n v="3500"/>
    <n v="4"/>
    <s v="Responsable de Grands comptes"/>
    <n v="86500"/>
    <x v="6"/>
    <n v="7.9768786127167632E-2"/>
  </r>
  <r>
    <s v="MarVa25993"/>
    <s v="MarkVanhouten25993"/>
    <s v="Mark"/>
    <s v="Vanhouten"/>
    <x v="0"/>
    <d v="1971-03-01T00:00:00"/>
    <x v="5"/>
    <x v="3"/>
    <n v="64000"/>
    <n v="4000"/>
    <n v="4"/>
    <s v="Responsable technique Grands Comptes"/>
    <n v="60400"/>
    <x v="1"/>
    <n v="5.9602649006622516E-2"/>
  </r>
  <r>
    <s v="PauVa22993"/>
    <s v="PaulVann22993"/>
    <s v="Paul"/>
    <s v="Vann"/>
    <x v="0"/>
    <d v="1962-12-13T00:00:00"/>
    <x v="7"/>
    <x v="0"/>
    <n v="84700"/>
    <n v="2000"/>
    <n v="13"/>
    <s v="Responsable de consultant"/>
    <n v="77700"/>
    <x v="24"/>
    <n v="9.0090090090090086E-2"/>
  </r>
  <r>
    <s v="MicVa31176"/>
    <s v="MichaelVarney31176"/>
    <s v="Michael"/>
    <s v="Varney"/>
    <x v="0"/>
    <d v="1985-05-09T00:00:00"/>
    <x v="2"/>
    <x v="0"/>
    <n v="46600"/>
    <n v="1500"/>
    <n v="3"/>
    <s v="Consultant business"/>
    <n v="41200"/>
    <x v="27"/>
    <n v="0.13106796116504854"/>
  </r>
  <r>
    <s v="PetVa29178"/>
    <s v="PeterVasquez29178"/>
    <s v="Peter"/>
    <s v="Vasquez"/>
    <x v="0"/>
    <d v="1979-11-19T00:00:00"/>
    <x v="0"/>
    <x v="3"/>
    <n v="50400"/>
    <n v="6500"/>
    <n v="1"/>
    <s v="Directeur technique"/>
    <n v="48300"/>
    <x v="17"/>
    <n v="4.3478260869565216E-2"/>
  </r>
  <r>
    <s v="MicVa30883"/>
    <s v="MichaelVaughan30883"/>
    <s v="Michael"/>
    <s v="Vaughan"/>
    <x v="0"/>
    <d v="1984-07-20T00:00:00"/>
    <x v="1"/>
    <x v="3"/>
    <n v="48700"/>
    <n v="500"/>
    <n v="9"/>
    <s v="Consultant technique sénior"/>
    <n v="46400"/>
    <x v="0"/>
    <n v="4.9568965517241381E-2"/>
  </r>
  <r>
    <s v="RubVa32031"/>
    <s v="RubyVaughan32031"/>
    <s v="Ruby"/>
    <s v="Vaughan"/>
    <x v="1"/>
    <d v="1987-09-11T00:00:00"/>
    <x v="10"/>
    <x v="3"/>
    <n v="48000"/>
    <n v="1000"/>
    <n v="1"/>
    <s v="Consultant technique"/>
    <n v="43600"/>
    <x v="28"/>
    <n v="0.10091743119266056"/>
  </r>
  <r>
    <s v="AntVa30870"/>
    <s v="AnthonyVaughn30870"/>
    <s v="Anthony"/>
    <s v="Vaughn"/>
    <x v="0"/>
    <d v="1984-07-07T00:00:00"/>
    <x v="5"/>
    <x v="2"/>
    <n v="88500"/>
    <n v="7000"/>
    <n v="9"/>
    <s v="Responsable de Grands comptes"/>
    <n v="82700"/>
    <x v="0"/>
    <n v="7.0133010882708582E-2"/>
  </r>
  <r>
    <s v="RayVa27533"/>
    <s v="RaymondVazquez27533"/>
    <s v="Raymond"/>
    <s v="Vazquez"/>
    <x v="0"/>
    <d v="1975-05-19T00:00:00"/>
    <x v="7"/>
    <x v="2"/>
    <n v="52700"/>
    <n v="2000"/>
    <n v="15"/>
    <s v="Chef de projet"/>
    <n v="48000"/>
    <x v="4"/>
    <n v="9.7916666666666666E-2"/>
  </r>
  <r>
    <s v="ChrVe24232"/>
    <s v="ChristopherVega24232"/>
    <s v="Christopher"/>
    <s v="Vega"/>
    <x v="0"/>
    <d v="1966-05-05T00:00:00"/>
    <x v="3"/>
    <x v="0"/>
    <n v="111500"/>
    <n v="9000"/>
    <n v="4"/>
    <s v="Associé filière business"/>
    <n v="98700"/>
    <x v="30"/>
    <n v="0.12968591691995948"/>
  </r>
  <r>
    <s v="ClaVe25282"/>
    <s v="ClarenceVega25282"/>
    <s v="Clarence"/>
    <s v="Vega"/>
    <x v="0"/>
    <d v="1969-03-20T00:00:00"/>
    <x v="3"/>
    <x v="0"/>
    <n v="146800"/>
    <n v="9500"/>
    <n v="1"/>
    <s v="Associé filière business"/>
    <n v="142500"/>
    <x v="2"/>
    <n v="3.0175438596491227E-2"/>
  </r>
  <r>
    <s v="BurVe26107"/>
    <s v="BurtonVelasco26107"/>
    <s v="Burton"/>
    <s v="Velasco"/>
    <x v="0"/>
    <d v="1971-06-23T00:00:00"/>
    <x v="1"/>
    <x v="1"/>
    <n v="45700"/>
    <n v="1500"/>
    <n v="0"/>
    <s v="Directeur des agents de maîtrise"/>
    <s v="nouvel arrivant"/>
    <x v="1"/>
    <n v="0"/>
  </r>
  <r>
    <s v="MarVe31223"/>
    <s v="MaryVentura31223"/>
    <s v="Mary"/>
    <s v="Ventura"/>
    <x v="1"/>
    <d v="1985-06-25T00:00:00"/>
    <x v="2"/>
    <x v="2"/>
    <n v="44800"/>
    <n v="1500"/>
    <n v="4"/>
    <s v="Consultant fonctionnel junior"/>
    <n v="41400"/>
    <x v="27"/>
    <n v="8.2125603864734303E-2"/>
  </r>
  <r>
    <s v="PhiVe26975"/>
    <s v="PhilipVer26975"/>
    <s v="Philip"/>
    <s v="Ver"/>
    <x v="0"/>
    <d v="1973-11-07T00:00:00"/>
    <x v="5"/>
    <x v="1"/>
    <n v="114100"/>
    <n v="1500"/>
    <n v="10"/>
    <s v="Responsable d'un secteur"/>
    <n v="102800"/>
    <x v="12"/>
    <n v="0.10992217898832685"/>
  </r>
  <r>
    <s v="NicVe25833"/>
    <s v="NicoleVess25833"/>
    <s v="Nicole"/>
    <s v="Vess"/>
    <x v="1"/>
    <d v="1970-09-22T00:00:00"/>
    <x v="1"/>
    <x v="2"/>
    <n v="64800"/>
    <n v="4000"/>
    <n v="3"/>
    <s v="Consultant fonctionnel sénior"/>
    <n v="61700"/>
    <x v="1"/>
    <n v="5.0243111831442464E-2"/>
  </r>
  <r>
    <s v="DamVe30083"/>
    <s v="DamionVest30083"/>
    <s v="Damion"/>
    <s v="Vest"/>
    <x v="0"/>
    <d v="1982-05-12T00:00:00"/>
    <x v="7"/>
    <x v="0"/>
    <n v="68800"/>
    <n v="2500"/>
    <n v="9"/>
    <s v="Responsable de consultant"/>
    <n v="63600"/>
    <x v="25"/>
    <n v="8.1761006289308172E-2"/>
  </r>
  <r>
    <s v="KriVe31665"/>
    <s v="KristenVest31665"/>
    <s v="Kristen"/>
    <s v="Vest"/>
    <x v="1"/>
    <d v="1986-09-10T00:00:00"/>
    <x v="2"/>
    <x v="0"/>
    <n v="52600"/>
    <n v="500"/>
    <n v="1"/>
    <s v="Consultant business"/>
    <n v="47400"/>
    <x v="21"/>
    <n v="0.10970464135021098"/>
  </r>
  <r>
    <s v="BreVi32402"/>
    <s v="BrendaVick32402"/>
    <s v="Brenda"/>
    <s v="Vick"/>
    <x v="1"/>
    <d v="1988-09-16T00:00:00"/>
    <x v="10"/>
    <x v="0"/>
    <n v="49500"/>
    <n v="2500"/>
    <n v="2"/>
    <s v="Consultant business confirmé"/>
    <n v="47500"/>
    <x v="8"/>
    <n v="4.2105263157894736E-2"/>
  </r>
  <r>
    <s v="TodVi26021"/>
    <s v="ToddVictor26021"/>
    <s v="Todd"/>
    <s v="Victor"/>
    <x v="0"/>
    <d v="1971-03-29T00:00:00"/>
    <x v="1"/>
    <x v="0"/>
    <n v="79300"/>
    <n v="3500"/>
    <n v="12"/>
    <s v="Consultant business sénior"/>
    <n v="72800"/>
    <x v="1"/>
    <n v="8.9285714285714288E-2"/>
  </r>
  <r>
    <s v="WilVi32669"/>
    <s v="WilliamVidrio32669"/>
    <s v="William"/>
    <s v="Vidrio"/>
    <x v="0"/>
    <d v="1989-06-10T00:00:00"/>
    <x v="6"/>
    <x v="2"/>
    <n v="38800"/>
    <n v="500"/>
    <n v="2"/>
    <s v="Analyste "/>
    <n v="35600"/>
    <x v="8"/>
    <n v="8.98876404494382E-2"/>
  </r>
  <r>
    <s v="DenVi24418"/>
    <s v="DennisVilla24418"/>
    <s v="Dennis"/>
    <s v="Villa"/>
    <x v="0"/>
    <d v="1966-11-07T00:00:00"/>
    <x v="7"/>
    <x v="2"/>
    <n v="51000"/>
    <n v="2000"/>
    <n v="3"/>
    <s v="Chef de projet"/>
    <n v="48500"/>
    <x v="34"/>
    <n v="5.1546391752577317E-2"/>
  </r>
  <r>
    <s v="WalVi33306"/>
    <s v="WallyVillagomez33306"/>
    <s v="Wally"/>
    <s v="Villagomez"/>
    <x v="0"/>
    <d v="1991-03-09T00:00:00"/>
    <x v="8"/>
    <x v="3"/>
    <n v="33600"/>
    <n v="500"/>
    <n v="1"/>
    <s v="Développeur junior"/>
    <n v="30300"/>
    <x v="18"/>
    <n v="0.10891089108910891"/>
  </r>
  <r>
    <s v="FabVi29773"/>
    <s v="FabianVillanueva29773"/>
    <s v="Fabian"/>
    <s v="Villanueva"/>
    <x v="0"/>
    <d v="1981-07-06T00:00:00"/>
    <x v="7"/>
    <x v="3"/>
    <n v="46200"/>
    <n v="1000"/>
    <n v="2"/>
    <s v="Expert technique"/>
    <n v="44000"/>
    <x v="6"/>
    <n v="0.05"/>
  </r>
  <r>
    <s v="IsaVi28835"/>
    <s v="IsaacVillarreal28835"/>
    <s v="Isaac"/>
    <s v="Villarreal"/>
    <x v="0"/>
    <d v="1978-12-11T00:00:00"/>
    <x v="0"/>
    <x v="3"/>
    <n v="59800"/>
    <n v="1000"/>
    <n v="7"/>
    <s v="Directeur technique"/>
    <n v="53900"/>
    <x v="3"/>
    <n v="0.10946196660482375"/>
  </r>
  <r>
    <s v="KeiVi29022"/>
    <s v="KeithVivian29022"/>
    <s v="Keith"/>
    <s v="Vivian"/>
    <x v="0"/>
    <d v="1979-06-16T00:00:00"/>
    <x v="0"/>
    <x v="3"/>
    <n v="62400"/>
    <n v="500"/>
    <n v="14"/>
    <s v="Directeur technique"/>
    <n v="55700"/>
    <x v="3"/>
    <n v="0.12028725314183124"/>
  </r>
  <r>
    <s v="WmVo31723"/>
    <s v="WmVogel31723"/>
    <s v="Wm"/>
    <s v="Vogel"/>
    <x v="0"/>
    <d v="1986-11-07T00:00:00"/>
    <x v="6"/>
    <x v="2"/>
    <n v="42500"/>
    <n v="1000"/>
    <n v="0"/>
    <s v="Analyste "/>
    <s v="nouvel arrivant"/>
    <x v="21"/>
    <n v="0"/>
  </r>
  <r>
    <s v="MilVo29089"/>
    <s v="MillardVoll29089"/>
    <s v="Millard"/>
    <s v="Voll"/>
    <x v="0"/>
    <d v="1979-08-22T00:00:00"/>
    <x v="5"/>
    <x v="3"/>
    <n v="79600"/>
    <n v="500"/>
    <n v="11"/>
    <s v="Responsable technique Grands Comptes"/>
    <n v="77300"/>
    <x v="17"/>
    <n v="2.9754204398447608E-2"/>
  </r>
  <r>
    <s v="JeaVu29736"/>
    <s v="JeanVue29736"/>
    <s v="Jean"/>
    <s v="Vue"/>
    <x v="1"/>
    <d v="1981-05-30T00:00:00"/>
    <x v="7"/>
    <x v="3"/>
    <n v="61300"/>
    <n v="2000"/>
    <n v="10"/>
    <s v="Expert technique"/>
    <n v="56700"/>
    <x v="6"/>
    <n v="8.1128747795414458E-2"/>
  </r>
  <r>
    <s v="ArtWa23474"/>
    <s v="ArthurWagner23474"/>
    <s v="Arthur"/>
    <s v="Wagner"/>
    <x v="0"/>
    <d v="1964-04-07T00:00:00"/>
    <x v="0"/>
    <x v="3"/>
    <n v="65500"/>
    <n v="2000"/>
    <n v="18"/>
    <s v="Directeur technique"/>
    <n v="59700"/>
    <x v="7"/>
    <n v="9.7152428810720268E-2"/>
  </r>
  <r>
    <s v="DavWa31482"/>
    <s v="DavidWagner31482"/>
    <s v="David"/>
    <s v="Wagner"/>
    <x v="0"/>
    <d v="1986-03-11T00:00:00"/>
    <x v="4"/>
    <x v="0"/>
    <n v="42900"/>
    <n v="500"/>
    <n v="3"/>
    <s v="Consultant business junior"/>
    <n v="39700"/>
    <x v="5"/>
    <n v="8.0604534005037781E-2"/>
  </r>
  <r>
    <s v="DonWa33977"/>
    <s v="DonaldWagner33977"/>
    <s v="Donald"/>
    <s v="Wagner"/>
    <x v="0"/>
    <d v="1993-01-08T00:00:00"/>
    <x v="8"/>
    <x v="0"/>
    <n v="36500"/>
    <n v="0"/>
    <n v="0"/>
    <s v="Consultant business junior"/>
    <s v="nouvel arrivant"/>
    <x v="13"/>
    <n v="0"/>
  </r>
  <r>
    <s v="JayWa30913"/>
    <s v="JayWagner30913"/>
    <s v="Jay"/>
    <s v="Wagner"/>
    <x v="0"/>
    <d v="1984-08-19T00:00:00"/>
    <x v="7"/>
    <x v="0"/>
    <n v="60500"/>
    <n v="2000"/>
    <n v="9"/>
    <s v="Responsable de consultant"/>
    <n v="59300"/>
    <x v="27"/>
    <n v="2.0236087689713321E-2"/>
  </r>
  <r>
    <s v="LinWa31398"/>
    <s v="LindsyWagner31398"/>
    <s v="Lindsy"/>
    <s v="Wagner"/>
    <x v="1"/>
    <d v="1985-12-17T00:00:00"/>
    <x v="4"/>
    <x v="0"/>
    <n v="44600"/>
    <n v="1500"/>
    <n v="2"/>
    <s v="Consultant business junior"/>
    <n v="41500"/>
    <x v="5"/>
    <n v="7.4698795180722893E-2"/>
  </r>
  <r>
    <s v="MarWa30349"/>
    <s v="MarkWagner30349"/>
    <s v="Mark"/>
    <s v="Wagner"/>
    <x v="0"/>
    <d v="1983-02-02T00:00:00"/>
    <x v="1"/>
    <x v="2"/>
    <n v="54900"/>
    <n v="2000"/>
    <n v="11"/>
    <s v="Consultant fonctionnel sénior"/>
    <n v="52300"/>
    <x v="16"/>
    <n v="4.9713193116634802E-2"/>
  </r>
  <r>
    <s v="RodWa29616"/>
    <s v="RodneyWagner29616"/>
    <s v="Rodney"/>
    <s v="Wagner"/>
    <x v="0"/>
    <d v="1981-01-30T00:00:00"/>
    <x v="7"/>
    <x v="3"/>
    <n v="64300"/>
    <n v="2500"/>
    <n v="10"/>
    <s v="Expert technique"/>
    <n v="59000"/>
    <x v="6"/>
    <n v="8.9830508474576271E-2"/>
  </r>
  <r>
    <s v="JefWa23708"/>
    <s v="JeffreyWagnon23708"/>
    <s v="Jeffrey"/>
    <s v="Wagnon"/>
    <x v="0"/>
    <d v="1964-11-27T00:00:00"/>
    <x v="3"/>
    <x v="0"/>
    <n v="148700"/>
    <n v="500"/>
    <n v="20"/>
    <s v="Associé filière business"/>
    <n v="129300"/>
    <x v="32"/>
    <n v="0.15003866976024749"/>
  </r>
  <r>
    <s v="LouWa29310"/>
    <s v="LouisWaguespack29310"/>
    <s v="Louis"/>
    <s v="Waguespack"/>
    <x v="0"/>
    <d v="1980-03-30T00:00:00"/>
    <x v="1"/>
    <x v="2"/>
    <n v="63100"/>
    <n v="500"/>
    <n v="13"/>
    <s v="Consultant fonctionnel sénior"/>
    <n v="59000"/>
    <x v="17"/>
    <n v="6.9491525423728814E-2"/>
  </r>
  <r>
    <s v="RobWa23638"/>
    <s v="RobertWaid23638"/>
    <s v="Robert"/>
    <s v="Waid"/>
    <x v="0"/>
    <d v="1964-09-18T00:00:00"/>
    <x v="5"/>
    <x v="3"/>
    <n v="71100"/>
    <n v="1000"/>
    <n v="27"/>
    <s v="Responsable technique Grands Comptes"/>
    <n v="68400"/>
    <x v="32"/>
    <n v="3.9473684210526314E-2"/>
  </r>
  <r>
    <s v="BriWa29515"/>
    <s v="BrigitteWaldrop29515"/>
    <s v="Brigitte"/>
    <s v="Waldrop"/>
    <x v="1"/>
    <d v="1980-10-21T00:00:00"/>
    <x v="1"/>
    <x v="2"/>
    <n v="58800"/>
    <n v="3500"/>
    <n v="4"/>
    <s v="Consultant fonctionnel sénior"/>
    <n v="54100"/>
    <x v="6"/>
    <n v="8.6876155268022184E-2"/>
  </r>
  <r>
    <s v="AleWa23590"/>
    <s v="AlexanderWalker23590"/>
    <s v="Alexander"/>
    <s v="Walker"/>
    <x v="0"/>
    <d v="1964-08-01T00:00:00"/>
    <x v="5"/>
    <x v="0"/>
    <n v="80300"/>
    <n v="2500"/>
    <n v="21"/>
    <s v="Responsable secteur business"/>
    <n v="72300"/>
    <x v="32"/>
    <n v="0.11065006915629322"/>
  </r>
  <r>
    <s v="DouWa29435"/>
    <s v="DouglasWalker29435"/>
    <s v="Douglas"/>
    <s v="Walker"/>
    <x v="0"/>
    <d v="1980-08-02T00:00:00"/>
    <x v="0"/>
    <x v="3"/>
    <n v="60900"/>
    <n v="8500"/>
    <n v="13"/>
    <s v="Directeur technique"/>
    <n v="59100"/>
    <x v="6"/>
    <n v="3.0456852791878174E-2"/>
  </r>
  <r>
    <s v="MarWa34299"/>
    <s v="MaryWalker34299"/>
    <s v="Mary"/>
    <s v="Walker"/>
    <x v="1"/>
    <d v="1993-11-26T00:00:00"/>
    <x v="4"/>
    <x v="0"/>
    <n v="43400"/>
    <n v="1000"/>
    <n v="1"/>
    <s v="Consultant business junior"/>
    <n v="41000"/>
    <x v="20"/>
    <n v="5.8536585365853662E-2"/>
  </r>
  <r>
    <s v="MarWa23955"/>
    <s v="MaryWalker23955"/>
    <s v="Mary"/>
    <s v="Walker"/>
    <x v="1"/>
    <d v="1965-08-01T00:00:00"/>
    <x v="1"/>
    <x v="3"/>
    <n v="44500"/>
    <n v="4000"/>
    <n v="9"/>
    <s v="Consultant technique sénior"/>
    <s v="nouvel arrivant"/>
    <x v="30"/>
    <n v="0"/>
  </r>
  <r>
    <s v="MelWa25687"/>
    <s v="MeldaWalker25687"/>
    <s v="Melda"/>
    <s v="Walker"/>
    <x v="1"/>
    <d v="1970-04-29T00:00:00"/>
    <x v="1"/>
    <x v="2"/>
    <n v="56700"/>
    <n v="3500"/>
    <n v="21"/>
    <s v="Consultant fonctionnel sénior"/>
    <n v="54000"/>
    <x v="9"/>
    <n v="0.05"/>
  </r>
  <r>
    <s v="PatWa28509"/>
    <s v="PatriciaWalker28509"/>
    <s v="Patricia"/>
    <s v="Walker"/>
    <x v="1"/>
    <d v="1978-01-19T00:00:00"/>
    <x v="0"/>
    <x v="3"/>
    <n v="68000"/>
    <n v="0"/>
    <n v="12"/>
    <s v="Directeur technique"/>
    <n v="62000"/>
    <x v="26"/>
    <n v="9.6774193548387094E-2"/>
  </r>
  <r>
    <s v="SteWa32145"/>
    <s v="StephanieWalker32145"/>
    <s v="Stephanie"/>
    <s v="Walker"/>
    <x v="1"/>
    <d v="1988-01-03T00:00:00"/>
    <x v="2"/>
    <x v="2"/>
    <n v="49500"/>
    <n v="1500"/>
    <n v="3"/>
    <s v="Consultant fonctionnel junior"/>
    <n v="48100"/>
    <x v="28"/>
    <n v="2.9106029106029108E-2"/>
  </r>
  <r>
    <s v="CheWa30990"/>
    <s v="CherylWallace30990"/>
    <s v="Cheryl"/>
    <s v="Wallace"/>
    <x v="1"/>
    <d v="1984-11-04T00:00:00"/>
    <x v="7"/>
    <x v="3"/>
    <n v="45900"/>
    <n v="3500"/>
    <n v="2"/>
    <s v="Expert technique"/>
    <n v="43100"/>
    <x v="27"/>
    <n v="6.4965197215777259E-2"/>
  </r>
  <r>
    <s v="StaWa25323"/>
    <s v="StacyWallis25323"/>
    <s v="Stacy"/>
    <s v="Wallis"/>
    <x v="1"/>
    <d v="1969-04-30T00:00:00"/>
    <x v="5"/>
    <x v="3"/>
    <n v="81400"/>
    <n v="3500"/>
    <n v="18"/>
    <s v="Responsable technique Grands Comptes"/>
    <n v="73300"/>
    <x v="2"/>
    <n v="0.11050477489768076"/>
  </r>
  <r>
    <s v="LarWa30487"/>
    <s v="LarryWalls30487"/>
    <s v="Larry"/>
    <s v="Walls"/>
    <x v="0"/>
    <d v="1983-06-20T00:00:00"/>
    <x v="7"/>
    <x v="3"/>
    <n v="52800"/>
    <n v="3500"/>
    <n v="9"/>
    <s v="Expert technique"/>
    <n v="49100"/>
    <x v="16"/>
    <n v="7.5356415478615074E-2"/>
  </r>
  <r>
    <s v="DarWa23260"/>
    <s v="DarrellWalsh23260"/>
    <s v="Darrell"/>
    <s v="Walsh"/>
    <x v="0"/>
    <d v="1963-09-06T00:00:00"/>
    <x v="3"/>
    <x v="0"/>
    <n v="106800"/>
    <n v="9500"/>
    <n v="14"/>
    <s v="Associé filière business"/>
    <n v="101700"/>
    <x v="7"/>
    <n v="5.0147492625368731E-2"/>
  </r>
  <r>
    <s v="SusWa23534"/>
    <s v="SusanWalsh23534"/>
    <s v="Susan"/>
    <s v="Walsh"/>
    <x v="1"/>
    <d v="1964-06-06T00:00:00"/>
    <x v="5"/>
    <x v="2"/>
    <n v="93300"/>
    <n v="7000"/>
    <n v="3"/>
    <s v="Responsable de Grands comptes"/>
    <n v="86400"/>
    <x v="7"/>
    <n v="7.9861111111111105E-2"/>
  </r>
  <r>
    <s v="SamWa34069"/>
    <s v="SamuelWalters34069"/>
    <s v="Samuel"/>
    <s v="Walters"/>
    <x v="0"/>
    <d v="1993-04-10T00:00:00"/>
    <x v="4"/>
    <x v="0"/>
    <n v="46700"/>
    <n v="1500"/>
    <n v="1"/>
    <s v="Consultant business junior"/>
    <n v="43900"/>
    <x v="13"/>
    <n v="6.3781321184510256E-2"/>
  </r>
  <r>
    <s v="ChrWa29546"/>
    <s v="ChristopherWaltrip29546"/>
    <s v="Christopher"/>
    <s v="Waltrip"/>
    <x v="0"/>
    <d v="1980-11-21T00:00:00"/>
    <x v="5"/>
    <x v="1"/>
    <n v="103000"/>
    <n v="8000"/>
    <n v="12"/>
    <s v="Responsable d'un secteur"/>
    <n v="93600"/>
    <x v="6"/>
    <n v="0.10042735042735043"/>
  </r>
  <r>
    <s v="LeeWa30176"/>
    <s v="LeeWaltrip30176"/>
    <s v="Lee"/>
    <s v="Waltrip"/>
    <x v="0"/>
    <d v="1982-08-13T00:00:00"/>
    <x v="7"/>
    <x v="3"/>
    <n v="44800"/>
    <n v="3000"/>
    <n v="1"/>
    <s v="Expert technique"/>
    <n v="43700"/>
    <x v="16"/>
    <n v="2.5171624713958809E-2"/>
  </r>
  <r>
    <s v="WayWa32124"/>
    <s v="WayneWamsley32124"/>
    <s v="Wayne"/>
    <s v="Wamsley"/>
    <x v="0"/>
    <d v="1987-12-13T00:00:00"/>
    <x v="4"/>
    <x v="3"/>
    <n v="38900"/>
    <n v="1000"/>
    <n v="0"/>
    <s v="Développeur confirmé"/>
    <s v="nouvel arrivant"/>
    <x v="28"/>
    <n v="0"/>
  </r>
  <r>
    <s v="AndWa30440"/>
    <s v="AndreWard30440"/>
    <s v="Andre"/>
    <s v="Ward"/>
    <x v="0"/>
    <d v="1983-05-04T00:00:00"/>
    <x v="0"/>
    <x v="3"/>
    <n v="66200"/>
    <n v="1000"/>
    <n v="10"/>
    <s v="Directeur technique"/>
    <n v="59600"/>
    <x v="16"/>
    <n v="0.11073825503355705"/>
  </r>
  <r>
    <s v="BetWa27580"/>
    <s v="BettyWard27580"/>
    <s v="Betty"/>
    <s v="Ward"/>
    <x v="1"/>
    <d v="1975-07-05T00:00:00"/>
    <x v="0"/>
    <x v="0"/>
    <n v="77100"/>
    <n v="1500"/>
    <n v="14"/>
    <s v="Directeur business"/>
    <n v="72100"/>
    <x v="4"/>
    <n v="6.9348127600554782E-2"/>
  </r>
  <r>
    <s v="DanWa23466"/>
    <s v="DanielWard23466"/>
    <s v="Daniel"/>
    <s v="Ward"/>
    <x v="0"/>
    <d v="1964-03-30T00:00:00"/>
    <x v="5"/>
    <x v="3"/>
    <n v="69000"/>
    <n v="1500"/>
    <n v="3"/>
    <s v="Responsable technique Grands Comptes"/>
    <n v="65700"/>
    <x v="7"/>
    <n v="5.0228310502283102E-2"/>
  </r>
  <r>
    <s v="HelWa31937"/>
    <s v="HelenWard31937"/>
    <s v="Helen"/>
    <s v="Ward"/>
    <x v="1"/>
    <d v="1987-06-09T00:00:00"/>
    <x v="4"/>
    <x v="2"/>
    <n v="43300"/>
    <n v="500"/>
    <n v="5"/>
    <s v="Analyste confirmé"/>
    <n v="39200"/>
    <x v="21"/>
    <n v="0.10459183673469388"/>
  </r>
  <r>
    <s v="KevWa29048"/>
    <s v="KevinWard29048"/>
    <s v="Kevin"/>
    <s v="Ward"/>
    <x v="0"/>
    <d v="1979-07-12T00:00:00"/>
    <x v="5"/>
    <x v="3"/>
    <n v="77700"/>
    <n v="3500"/>
    <n v="9"/>
    <s v="Responsable technique Grands Comptes"/>
    <n v="74600"/>
    <x v="3"/>
    <n v="4.1554959785522788E-2"/>
  </r>
  <r>
    <s v="LucWa32332"/>
    <s v="LucilleWard32332"/>
    <s v="Lucille"/>
    <s v="Ward"/>
    <x v="1"/>
    <d v="1988-07-08T00:00:00"/>
    <x v="2"/>
    <x v="2"/>
    <n v="51400"/>
    <n v="0"/>
    <n v="2"/>
    <s v="Consultant fonctionnel junior"/>
    <n v="46500"/>
    <x v="28"/>
    <n v="0.10537634408602151"/>
  </r>
  <r>
    <s v="SteWa29210"/>
    <s v="StephenWard29210"/>
    <s v="Stephen"/>
    <s v="Ward"/>
    <x v="0"/>
    <d v="1979-12-21T00:00:00"/>
    <x v="5"/>
    <x v="2"/>
    <n v="79400"/>
    <n v="3500"/>
    <n v="7"/>
    <s v="Responsable de Grands comptes"/>
    <n v="72800"/>
    <x v="17"/>
    <n v="9.0659340659340656E-2"/>
  </r>
  <r>
    <s v="SylWa30731"/>
    <s v="SylviaWard30731"/>
    <s v="Sylvia"/>
    <s v="Ward"/>
    <x v="1"/>
    <d v="1984-02-19T00:00:00"/>
    <x v="0"/>
    <x v="3"/>
    <n v="68200"/>
    <n v="4000"/>
    <n v="2"/>
    <s v="Directeur technique"/>
    <n v="68200"/>
    <x v="0"/>
    <n v="0"/>
  </r>
  <r>
    <s v="DiaWa31519"/>
    <s v="DianneWardlaw31519"/>
    <s v="Dianne"/>
    <s v="Wardlaw"/>
    <x v="1"/>
    <d v="1986-04-17T00:00:00"/>
    <x v="6"/>
    <x v="2"/>
    <n v="40400"/>
    <n v="500"/>
    <n v="0"/>
    <s v="Analyste "/>
    <s v="nouvel arrivant"/>
    <x v="5"/>
    <n v="0"/>
  </r>
  <r>
    <s v="MyrWa27306"/>
    <s v="MyronWare27306"/>
    <s v="Myron"/>
    <s v="Ware"/>
    <x v="0"/>
    <d v="1974-10-04T00:00:00"/>
    <x v="3"/>
    <x v="1"/>
    <n v="132300"/>
    <n v="500"/>
    <n v="8"/>
    <s v="Associé filière fonctions transverses"/>
    <n v="124800"/>
    <x v="4"/>
    <n v="6.0096153846153848E-2"/>
  </r>
  <r>
    <s v="HowWa34371"/>
    <s v="HowardWarren34371"/>
    <s v="Howard"/>
    <s v="Warren"/>
    <x v="0"/>
    <d v="1994-02-06T00:00:00"/>
    <x v="8"/>
    <x v="2"/>
    <n v="31700"/>
    <n v="500"/>
    <n v="1"/>
    <s v="Analyste junior"/>
    <n v="30800"/>
    <x v="20"/>
    <n v="2.922077922077922E-2"/>
  </r>
  <r>
    <s v="TheWa33575"/>
    <s v="TheodoreWarren33575"/>
    <s v="Theodore"/>
    <s v="Warren"/>
    <x v="0"/>
    <d v="1991-12-03T00:00:00"/>
    <x v="4"/>
    <x v="3"/>
    <n v="39000"/>
    <n v="500"/>
    <n v="1"/>
    <s v="Développeur confirmé"/>
    <n v="37200"/>
    <x v="11"/>
    <n v="4.8387096774193547E-2"/>
  </r>
  <r>
    <s v="BreWa32296"/>
    <s v="BrendaWashington32296"/>
    <s v="Brenda"/>
    <s v="Washington"/>
    <x v="1"/>
    <d v="1988-06-02T00:00:00"/>
    <x v="2"/>
    <x v="2"/>
    <n v="41100"/>
    <n v="1500"/>
    <n v="1"/>
    <s v="Consultant fonctionnel junior"/>
    <n v="40200"/>
    <x v="28"/>
    <n v="2.2388059701492536E-2"/>
  </r>
  <r>
    <s v="ChaWa32624"/>
    <s v="CharlesWashington32624"/>
    <s v="Charles"/>
    <s v="Washington"/>
    <x v="0"/>
    <d v="1989-04-26T00:00:00"/>
    <x v="6"/>
    <x v="0"/>
    <n v="43900"/>
    <n v="1000"/>
    <n v="2"/>
    <s v="Consultant business junior"/>
    <n v="42300"/>
    <x v="8"/>
    <n v="3.7825059101654845E-2"/>
  </r>
  <r>
    <s v="SarWa27173"/>
    <s v="SaraWashington27173"/>
    <s v="Sara"/>
    <s v="Washington"/>
    <x v="1"/>
    <d v="1974-05-24T00:00:00"/>
    <x v="5"/>
    <x v="0"/>
    <n v="106600"/>
    <n v="4000"/>
    <n v="19"/>
    <s v="Responsable secteur business"/>
    <n v="101500"/>
    <x v="12"/>
    <n v="5.024630541871921E-2"/>
  </r>
  <r>
    <s v="TifWa27818"/>
    <s v="TiffanyWathen27818"/>
    <s v="Tiffany"/>
    <s v="Wathen"/>
    <x v="1"/>
    <d v="1976-02-28T00:00:00"/>
    <x v="1"/>
    <x v="3"/>
    <n v="54500"/>
    <n v="4000"/>
    <n v="3"/>
    <s v="Consultant technique sénior"/>
    <n v="50500"/>
    <x v="10"/>
    <n v="7.9207920792079209E-2"/>
  </r>
  <r>
    <s v="KayWa25051"/>
    <s v="KayeWatkins25051"/>
    <s v="Kaye"/>
    <s v="Watkins"/>
    <x v="1"/>
    <d v="1968-08-01T00:00:00"/>
    <x v="0"/>
    <x v="2"/>
    <n v="58900"/>
    <n v="6000"/>
    <n v="14"/>
    <s v="Directeur de projet"/>
    <n v="52600"/>
    <x v="2"/>
    <n v="0.11977186311787072"/>
  </r>
  <r>
    <s v="LarWa25302"/>
    <s v="LarryWatkins25302"/>
    <s v="Larry"/>
    <s v="Watkins"/>
    <x v="0"/>
    <d v="1969-04-09T00:00:00"/>
    <x v="1"/>
    <x v="0"/>
    <n v="54100"/>
    <n v="2500"/>
    <n v="11"/>
    <s v="Consultant business sénior"/>
    <n v="49200"/>
    <x v="2"/>
    <n v="9.959349593495935E-2"/>
  </r>
  <r>
    <s v="SerWa29347"/>
    <s v="SergioWatkins29347"/>
    <s v="Sergio"/>
    <s v="Watkins"/>
    <x v="0"/>
    <d v="1980-05-06T00:00:00"/>
    <x v="7"/>
    <x v="3"/>
    <n v="60400"/>
    <n v="2000"/>
    <n v="0"/>
    <s v="Expert technique"/>
    <s v="nouvel arrivant"/>
    <x v="17"/>
    <n v="0"/>
  </r>
  <r>
    <s v="ClyWa29740"/>
    <s v="ClydeWatson29740"/>
    <s v="Clyde"/>
    <s v="Watson"/>
    <x v="0"/>
    <d v="1981-06-03T00:00:00"/>
    <x v="1"/>
    <x v="2"/>
    <n v="49600"/>
    <n v="2000"/>
    <n v="5"/>
    <s v="Consultant fonctionnel sénior"/>
    <n v="46300"/>
    <x v="6"/>
    <n v="7.1274298056155511E-2"/>
  </r>
  <r>
    <s v="JefWa33051"/>
    <s v="JefferyWatson33051"/>
    <s v="Jeffery"/>
    <s v="Watson"/>
    <x v="0"/>
    <d v="1990-06-27T00:00:00"/>
    <x v="4"/>
    <x v="2"/>
    <n v="40200"/>
    <n v="0"/>
    <n v="0"/>
    <s v="Analyste confirmé"/>
    <s v="nouvel arrivant"/>
    <x v="33"/>
    <n v="0"/>
  </r>
  <r>
    <s v="JohWa30648"/>
    <s v="JohnWatson30648"/>
    <s v="John"/>
    <s v="Watson"/>
    <x v="0"/>
    <d v="1983-11-28T00:00:00"/>
    <x v="0"/>
    <x v="3"/>
    <n v="56500"/>
    <n v="2000"/>
    <n v="10"/>
    <s v="Directeur technique"/>
    <n v="51800"/>
    <x v="0"/>
    <n v="9.0733590733590733E-2"/>
  </r>
  <r>
    <s v="MarWa26365"/>
    <s v="MarkWatson26365"/>
    <s v="Mark"/>
    <s v="Watson"/>
    <x v="0"/>
    <d v="1972-03-07T00:00:00"/>
    <x v="1"/>
    <x v="0"/>
    <n v="80500"/>
    <n v="2500"/>
    <n v="10"/>
    <s v="Consultant business sénior"/>
    <n v="73200"/>
    <x v="31"/>
    <n v="9.9726775956284153E-2"/>
  </r>
  <r>
    <s v="RobWa27873"/>
    <s v="RobertWatson27873"/>
    <s v="Robert"/>
    <s v="Watson"/>
    <x v="0"/>
    <d v="1976-04-23T00:00:00"/>
    <x v="1"/>
    <x v="1"/>
    <n v="44800"/>
    <n v="500"/>
    <n v="5"/>
    <s v="Directeur des agents de maîtrise"/>
    <n v="41000"/>
    <x v="10"/>
    <n v="9.2682926829268292E-2"/>
  </r>
  <r>
    <s v="TamWa30384"/>
    <s v="TamiWatson30384"/>
    <s v="Tami"/>
    <s v="Watson"/>
    <x v="1"/>
    <d v="1983-03-09T00:00:00"/>
    <x v="5"/>
    <x v="1"/>
    <n v="110000"/>
    <n v="8000"/>
    <n v="11"/>
    <s v="Responsable d'un secteur"/>
    <n v="102800"/>
    <x v="16"/>
    <n v="7.0038910505836577E-2"/>
  </r>
  <r>
    <s v="TriWa23738"/>
    <s v="TriciaWatson23738"/>
    <s v="Tricia"/>
    <s v="Watson"/>
    <x v="1"/>
    <d v="1964-12-27T00:00:00"/>
    <x v="5"/>
    <x v="0"/>
    <n v="88500"/>
    <n v="7500"/>
    <n v="26"/>
    <s v="Responsable secteur business"/>
    <n v="79000"/>
    <x v="32"/>
    <n v="0.12025316455696203"/>
  </r>
  <r>
    <s v="WilWa30158"/>
    <s v="WilliamWatson30158"/>
    <s v="William"/>
    <s v="Watson"/>
    <x v="0"/>
    <d v="1982-07-26T00:00:00"/>
    <x v="1"/>
    <x v="2"/>
    <n v="44100"/>
    <n v="500"/>
    <n v="10"/>
    <s v="Consultant fonctionnel sénior"/>
    <n v="40500"/>
    <x v="25"/>
    <n v="8.8888888888888892E-2"/>
  </r>
  <r>
    <s v="MarWa32990"/>
    <s v="MaryWatters32990"/>
    <s v="Mary"/>
    <s v="Watters"/>
    <x v="1"/>
    <d v="1990-04-27T00:00:00"/>
    <x v="6"/>
    <x v="2"/>
    <n v="37800"/>
    <n v="1000"/>
    <n v="1"/>
    <s v="Analyste "/>
    <n v="37300"/>
    <x v="33"/>
    <n v="1.3404825737265416E-2"/>
  </r>
  <r>
    <s v="KatWa27981"/>
    <s v="KatherineWatts27981"/>
    <s v="Katherine"/>
    <s v="Watts"/>
    <x v="1"/>
    <d v="1976-08-09T00:00:00"/>
    <x v="5"/>
    <x v="0"/>
    <n v="113200"/>
    <n v="9000"/>
    <n v="7"/>
    <s v="Responsable secteur business"/>
    <n v="106800"/>
    <x v="22"/>
    <n v="5.9925093632958802E-2"/>
  </r>
  <r>
    <s v="PauWa26100"/>
    <s v="PaulWatts26100"/>
    <s v="Paul"/>
    <s v="Watts"/>
    <x v="0"/>
    <d v="1971-06-16T00:00:00"/>
    <x v="5"/>
    <x v="0"/>
    <n v="119400"/>
    <n v="0"/>
    <n v="20"/>
    <s v="Responsable secteur business"/>
    <n v="107600"/>
    <x v="1"/>
    <n v="0.10966542750929369"/>
  </r>
  <r>
    <s v="LarWe26035"/>
    <s v="LarryWeakley26035"/>
    <s v="Larry"/>
    <s v="Weakley"/>
    <x v="0"/>
    <d v="1971-04-12T00:00:00"/>
    <x v="5"/>
    <x v="3"/>
    <n v="71300"/>
    <n v="1500"/>
    <n v="10"/>
    <s v="Responsable technique Grands Comptes"/>
    <n v="65400"/>
    <x v="1"/>
    <n v="9.0214067278287458E-2"/>
  </r>
  <r>
    <s v="ChrWe31785"/>
    <s v="ChristopherWeaver31785"/>
    <s v="Christopher"/>
    <s v="Weaver"/>
    <x v="0"/>
    <d v="1987-01-08T00:00:00"/>
    <x v="2"/>
    <x v="2"/>
    <n v="44100"/>
    <n v="500"/>
    <n v="2"/>
    <s v="Consultant fonctionnel junior"/>
    <n v="41600"/>
    <x v="21"/>
    <n v="6.0096153846153848E-2"/>
  </r>
  <r>
    <s v="RicWe28089"/>
    <s v="RichardWeaver28089"/>
    <s v="Richard"/>
    <s v="Weaver"/>
    <x v="0"/>
    <d v="1976-11-25T00:00:00"/>
    <x v="0"/>
    <x v="3"/>
    <n v="66800"/>
    <n v="4000"/>
    <n v="9"/>
    <s v="Directeur technique"/>
    <n v="61200"/>
    <x v="22"/>
    <n v="9.1503267973856203E-2"/>
  </r>
  <r>
    <s v="WmWe31035"/>
    <s v="WmWeaver31035"/>
    <s v="Wm"/>
    <s v="Weaver"/>
    <x v="0"/>
    <d v="1984-12-19T00:00:00"/>
    <x v="0"/>
    <x v="0"/>
    <n v="94100"/>
    <n v="4500"/>
    <n v="9"/>
    <s v="Directeur business"/>
    <n v="86300"/>
    <x v="27"/>
    <n v="9.0382387022016217E-2"/>
  </r>
  <r>
    <s v="DeaWe25741"/>
    <s v="DeanWebb25741"/>
    <s v="Dean"/>
    <s v="Webb"/>
    <x v="0"/>
    <d v="1970-06-22T00:00:00"/>
    <x v="7"/>
    <x v="0"/>
    <n v="90900"/>
    <n v="5500"/>
    <n v="17"/>
    <s v="Responsable de consultant"/>
    <n v="85000"/>
    <x v="9"/>
    <n v="6.9411764705882353E-2"/>
  </r>
  <r>
    <s v="JosWe34311"/>
    <s v="JosephWebber34311"/>
    <s v="Joseph"/>
    <s v="Webber"/>
    <x v="0"/>
    <d v="1993-12-08T00:00:00"/>
    <x v="11"/>
    <x v="2"/>
    <n v="30700"/>
    <n v="0"/>
    <n v="0"/>
    <s v="Analyste débutant"/>
    <s v="nouvel arrivant"/>
    <x v="20"/>
    <n v="0"/>
  </r>
  <r>
    <s v="RobWe30880"/>
    <s v="RobertWebber30880"/>
    <s v="Robert"/>
    <s v="Webber"/>
    <x v="0"/>
    <d v="1984-07-17T00:00:00"/>
    <x v="7"/>
    <x v="2"/>
    <n v="60000"/>
    <n v="4000"/>
    <n v="0"/>
    <s v="Chef de projet"/>
    <n v="31200"/>
    <x v="0"/>
    <n v="0.92307692307692313"/>
  </r>
  <r>
    <s v="JasWe32534"/>
    <s v="JasperWebster32534"/>
    <s v="Jasper"/>
    <s v="Webster"/>
    <x v="0"/>
    <d v="1989-01-26T00:00:00"/>
    <x v="4"/>
    <x v="1"/>
    <n v="35500"/>
    <n v="500"/>
    <n v="3"/>
    <s v="Agent expérimenté"/>
    <n v="32600"/>
    <x v="8"/>
    <n v="8.8957055214723926E-2"/>
  </r>
  <r>
    <s v="MicWe23584"/>
    <s v="MichaelWeddle23584"/>
    <s v="Michael"/>
    <s v="Weddle"/>
    <x v="0"/>
    <d v="1964-07-26T00:00:00"/>
    <x v="7"/>
    <x v="2"/>
    <n v="65500"/>
    <n v="0"/>
    <n v="13"/>
    <s v="Chef de projet"/>
    <n v="63600"/>
    <x v="7"/>
    <n v="2.9874213836477988E-2"/>
  </r>
  <r>
    <s v="JeaWe27056"/>
    <s v="JeanWeeks27056"/>
    <s v="Jean"/>
    <s v="Weeks"/>
    <x v="1"/>
    <d v="1974-01-27T00:00:00"/>
    <x v="0"/>
    <x v="2"/>
    <n v="84900"/>
    <n v="500"/>
    <n v="17"/>
    <s v="Directeur de projet"/>
    <n v="79300"/>
    <x v="12"/>
    <n v="7.0617906683480461E-2"/>
  </r>
  <r>
    <s v="AleWe28650"/>
    <s v="AlexanderWeidman28650"/>
    <s v="Alexander"/>
    <s v="Weidman"/>
    <x v="0"/>
    <d v="1978-06-09T00:00:00"/>
    <x v="5"/>
    <x v="0"/>
    <n v="92300"/>
    <n v="8000"/>
    <n v="13"/>
    <s v="Responsable secteur business"/>
    <n v="87900"/>
    <x v="26"/>
    <n v="5.0056882821387941E-2"/>
  </r>
  <r>
    <s v="DavWe27716"/>
    <s v="DavidWeigel27716"/>
    <s v="David"/>
    <s v="Weigel"/>
    <x v="0"/>
    <d v="1975-11-18T00:00:00"/>
    <x v="0"/>
    <x v="2"/>
    <n v="75600"/>
    <n v="4500"/>
    <n v="5"/>
    <s v="Directeur de projet"/>
    <n v="70800"/>
    <x v="10"/>
    <n v="6.7796610169491525E-2"/>
  </r>
  <r>
    <s v="RayWe30098"/>
    <s v="RaymondWeigel30098"/>
    <s v="Raymond"/>
    <s v="Weigel"/>
    <x v="0"/>
    <d v="1982-05-27T00:00:00"/>
    <x v="5"/>
    <x v="2"/>
    <n v="70500"/>
    <n v="8500"/>
    <n v="10"/>
    <s v="Responsable de Grands comptes"/>
    <n v="68400"/>
    <x v="25"/>
    <n v="3.0701754385964911E-2"/>
  </r>
  <r>
    <s v="EmmWe31857"/>
    <s v="EmmaWeinmann31857"/>
    <s v="Emma"/>
    <s v="Weinmann"/>
    <x v="1"/>
    <d v="1987-03-21T00:00:00"/>
    <x v="4"/>
    <x v="3"/>
    <n v="41800"/>
    <n v="500"/>
    <n v="2"/>
    <s v="Développeur confirmé"/>
    <n v="39000"/>
    <x v="21"/>
    <n v="7.179487179487179E-2"/>
  </r>
  <r>
    <s v="RoyWe28617"/>
    <s v="RoyWeiser28617"/>
    <s v="Roy"/>
    <s v="Weiser"/>
    <x v="0"/>
    <d v="1978-05-07T00:00:00"/>
    <x v="5"/>
    <x v="0"/>
    <n v="80100"/>
    <n v="5000"/>
    <n v="13"/>
    <s v="Responsable secteur business"/>
    <n v="76400"/>
    <x v="26"/>
    <n v="4.8429319371727751E-2"/>
  </r>
  <r>
    <s v="JinWe28052"/>
    <s v="JinnyWelch28052"/>
    <s v="Jinny"/>
    <s v="Welch"/>
    <x v="1"/>
    <d v="1976-10-19T00:00:00"/>
    <x v="1"/>
    <x v="0"/>
    <n v="74800"/>
    <n v="500"/>
    <n v="15"/>
    <s v="Consultant business sénior"/>
    <n v="70600"/>
    <x v="22"/>
    <n v="5.9490084985835696E-2"/>
  </r>
  <r>
    <s v="JacWe29530"/>
    <s v="JackWells29530"/>
    <s v="Jack"/>
    <s v="Wells"/>
    <x v="0"/>
    <d v="1980-11-05T00:00:00"/>
    <x v="7"/>
    <x v="3"/>
    <n v="53000"/>
    <n v="5000"/>
    <n v="5"/>
    <s v="Expert technique"/>
    <n v="51100"/>
    <x v="6"/>
    <n v="3.7181996086105673E-2"/>
  </r>
  <r>
    <s v="RodWe26188"/>
    <s v="RodneyWells26188"/>
    <s v="Rodney"/>
    <s v="Wells"/>
    <x v="0"/>
    <d v="1971-09-12T00:00:00"/>
    <x v="5"/>
    <x v="0"/>
    <n v="121800"/>
    <n v="7500"/>
    <n v="16"/>
    <s v="Responsable secteur business"/>
    <n v="114900"/>
    <x v="31"/>
    <n v="6.0052219321148827E-2"/>
  </r>
  <r>
    <s v="RonWe34068"/>
    <s v="RonaldWells34068"/>
    <s v="Ronald"/>
    <s v="Wells"/>
    <x v="0"/>
    <d v="1993-04-09T00:00:00"/>
    <x v="4"/>
    <x v="2"/>
    <n v="41400"/>
    <n v="1500"/>
    <n v="0"/>
    <s v="Analyste confirmé"/>
    <s v="nouvel arrivant"/>
    <x v="13"/>
    <n v="0"/>
  </r>
  <r>
    <s v="DiaWe25251"/>
    <s v="DianeWelsh25251"/>
    <s v="Diane"/>
    <s v="Welsh"/>
    <x v="1"/>
    <d v="1969-02-17T00:00:00"/>
    <x v="7"/>
    <x v="3"/>
    <n v="50900"/>
    <n v="5000"/>
    <n v="2"/>
    <s v="Expert technique"/>
    <n v="48800"/>
    <x v="2"/>
    <n v="4.3032786885245901E-2"/>
  </r>
  <r>
    <s v="ThoWe30741"/>
    <s v="ThomasWendel30741"/>
    <s v="Thomas"/>
    <s v="Wendel"/>
    <x v="0"/>
    <d v="1984-02-29T00:00:00"/>
    <x v="5"/>
    <x v="3"/>
    <n v="82400"/>
    <n v="0"/>
    <n v="10"/>
    <s v="Responsable technique Grands Comptes"/>
    <n v="77700"/>
    <x v="0"/>
    <n v="6.0489060489060491E-2"/>
  </r>
  <r>
    <s v="JohWe31954"/>
    <s v="JohnWentworth31954"/>
    <s v="John"/>
    <s v="Wentworth"/>
    <x v="0"/>
    <d v="1987-06-26T00:00:00"/>
    <x v="2"/>
    <x v="2"/>
    <n v="42100"/>
    <n v="1000"/>
    <n v="1"/>
    <s v="Consultant fonctionnel junior"/>
    <n v="40800"/>
    <x v="21"/>
    <n v="3.1862745098039214E-2"/>
  </r>
  <r>
    <s v="WilWe24146"/>
    <s v="WilliamWerner24146"/>
    <s v="William"/>
    <s v="Werner"/>
    <x v="0"/>
    <d v="1966-02-08T00:00:00"/>
    <x v="0"/>
    <x v="3"/>
    <n v="54700"/>
    <n v="10000"/>
    <n v="1"/>
    <s v="Directeur technique"/>
    <n v="52800"/>
    <x v="30"/>
    <n v="3.5984848484848488E-2"/>
  </r>
  <r>
    <s v="LinWe30889"/>
    <s v="LindaWescott30889"/>
    <s v="Linda"/>
    <s v="Wescott"/>
    <x v="1"/>
    <d v="1984-07-26T00:00:00"/>
    <x v="0"/>
    <x v="1"/>
    <n v="65500"/>
    <n v="3000"/>
    <n v="8"/>
    <s v="Directeur d'agence"/>
    <n v="59400"/>
    <x v="0"/>
    <n v="0.1026936026936027"/>
  </r>
  <r>
    <s v="BecWe31047"/>
    <s v="BeckyWest31047"/>
    <s v="Becky"/>
    <s v="West"/>
    <x v="1"/>
    <d v="1984-12-31T00:00:00"/>
    <x v="7"/>
    <x v="3"/>
    <n v="45700"/>
    <n v="500"/>
    <n v="6"/>
    <s v="Expert technique"/>
    <n v="43400"/>
    <x v="27"/>
    <n v="5.2995391705069124E-2"/>
  </r>
  <r>
    <s v="DiaWe26431"/>
    <s v="DianeWest26431"/>
    <s v="Diane"/>
    <s v="West"/>
    <x v="1"/>
    <d v="1972-05-12T00:00:00"/>
    <x v="0"/>
    <x v="3"/>
    <n v="69900"/>
    <n v="3000"/>
    <n v="13"/>
    <s v="Directeur technique"/>
    <n v="64700"/>
    <x v="31"/>
    <n v="8.0370942812983001E-2"/>
  </r>
  <r>
    <s v="ElmWe24911"/>
    <s v="ElmerWest24911"/>
    <s v="Elmer"/>
    <s v="West"/>
    <x v="0"/>
    <d v="1968-03-14T00:00:00"/>
    <x v="5"/>
    <x v="3"/>
    <n v="76100"/>
    <n v="1500"/>
    <n v="24"/>
    <s v="Responsable technique Grands Comptes"/>
    <n v="69800"/>
    <x v="19"/>
    <n v="9.0257879656160458E-2"/>
  </r>
  <r>
    <s v="JosWe24977"/>
    <s v="JosephWest24977"/>
    <s v="Joseph"/>
    <s v="West"/>
    <x v="0"/>
    <d v="1968-05-19T00:00:00"/>
    <x v="1"/>
    <x v="2"/>
    <n v="54000"/>
    <n v="0"/>
    <n v="4"/>
    <s v="Consultant fonctionnel sénior"/>
    <n v="50900"/>
    <x v="19"/>
    <n v="6.0903732809430254E-2"/>
  </r>
  <r>
    <s v="TerWe29663"/>
    <s v="TerrenceWest29663"/>
    <s v="Terrence"/>
    <s v="West"/>
    <x v="0"/>
    <d v="1981-03-18T00:00:00"/>
    <x v="7"/>
    <x v="3"/>
    <n v="60900"/>
    <n v="3000"/>
    <n v="6"/>
    <s v="Expert technique"/>
    <n v="57500"/>
    <x v="6"/>
    <n v="5.9130434782608696E-2"/>
  </r>
  <r>
    <s v="JimWe31952"/>
    <s v="JimmyWestbrook31952"/>
    <s v="Jimmy"/>
    <s v="Westbrook"/>
    <x v="0"/>
    <d v="1987-06-24T00:00:00"/>
    <x v="6"/>
    <x v="3"/>
    <n v="33700"/>
    <n v="500"/>
    <n v="0"/>
    <s v="Développeur"/>
    <s v="nouvel arrivant"/>
    <x v="21"/>
    <n v="0"/>
  </r>
  <r>
    <s v="JohWe28574"/>
    <s v="JohnWestbrook28574"/>
    <s v="John"/>
    <s v="Westbrook"/>
    <x v="0"/>
    <d v="1978-03-25T00:00:00"/>
    <x v="7"/>
    <x v="3"/>
    <n v="51000"/>
    <n v="2500"/>
    <n v="4"/>
    <s v="Expert technique"/>
    <n v="47500"/>
    <x v="26"/>
    <n v="7.3684210526315783E-2"/>
  </r>
  <r>
    <s v="JorWe28332"/>
    <s v="JordanWestley28332"/>
    <s v="Jordan"/>
    <s v="Westley"/>
    <x v="1"/>
    <d v="1977-07-26T00:00:00"/>
    <x v="1"/>
    <x v="3"/>
    <n v="51800"/>
    <n v="3000"/>
    <n v="13"/>
    <s v="Consultant technique sénior"/>
    <n v="49400"/>
    <x v="22"/>
    <n v="4.8582995951417005E-2"/>
  </r>
  <r>
    <s v="ErnWe33327"/>
    <s v="ErnestWeston33327"/>
    <s v="Ernest"/>
    <s v="Weston"/>
    <x v="0"/>
    <d v="1991-03-30T00:00:00"/>
    <x v="8"/>
    <x v="0"/>
    <n v="39600"/>
    <n v="500"/>
    <n v="0"/>
    <s v="Consultant business junior"/>
    <s v="nouvel arrivant"/>
    <x v="18"/>
    <n v="0"/>
  </r>
  <r>
    <s v="EugWe25611"/>
    <s v="EugeneWeston25611"/>
    <s v="Eugene"/>
    <s v="Weston"/>
    <x v="0"/>
    <d v="1970-02-12T00:00:00"/>
    <x v="7"/>
    <x v="0"/>
    <n v="78900"/>
    <n v="5000"/>
    <n v="19"/>
    <s v="Responsable de consultant"/>
    <n v="71800"/>
    <x v="9"/>
    <n v="9.8885793871866301E-2"/>
  </r>
  <r>
    <s v="JosWe27797"/>
    <s v="JoseWexler27797"/>
    <s v="Jose"/>
    <s v="Wexler"/>
    <x v="0"/>
    <d v="1976-02-07T00:00:00"/>
    <x v="0"/>
    <x v="2"/>
    <n v="69000"/>
    <n v="4500"/>
    <n v="8"/>
    <s v="Directeur de projet"/>
    <n v="64300"/>
    <x v="10"/>
    <n v="7.3094867807153963E-2"/>
  </r>
  <r>
    <s v="SanWh25305"/>
    <s v="SandraWhaley25305"/>
    <s v="Sandra"/>
    <s v="Whaley"/>
    <x v="1"/>
    <d v="1969-04-12T00:00:00"/>
    <x v="0"/>
    <x v="3"/>
    <n v="51400"/>
    <n v="1000"/>
    <n v="23"/>
    <s v="Directeur technique"/>
    <n v="45100"/>
    <x v="2"/>
    <n v="0.13968957871396895"/>
  </r>
  <r>
    <s v="AntWh27348"/>
    <s v="AnthonyWheeler27348"/>
    <s v="Anthony"/>
    <s v="Wheeler"/>
    <x v="0"/>
    <d v="1974-11-15T00:00:00"/>
    <x v="0"/>
    <x v="3"/>
    <n v="55200"/>
    <n v="2000"/>
    <n v="16"/>
    <s v="Directeur technique"/>
    <n v="52800"/>
    <x v="4"/>
    <n v="4.5454545454545456E-2"/>
  </r>
  <r>
    <s v="AshWh28966"/>
    <s v="AshleyWheeler28966"/>
    <s v="Ashley"/>
    <s v="Wheeler"/>
    <x v="1"/>
    <d v="1979-04-21T00:00:00"/>
    <x v="5"/>
    <x v="0"/>
    <n v="112700"/>
    <n v="3000"/>
    <n v="6"/>
    <s v="Responsable secteur business"/>
    <n v="106300"/>
    <x v="3"/>
    <n v="6.0206961429915336E-2"/>
  </r>
  <r>
    <s v="BriWh26813"/>
    <s v="BrianWheeler26813"/>
    <s v="Brian"/>
    <s v="Wheeler"/>
    <x v="0"/>
    <d v="1973-05-29T00:00:00"/>
    <x v="3"/>
    <x v="1"/>
    <n v="94800"/>
    <n v="7000"/>
    <n v="10"/>
    <s v="Associé filière fonctions transverses"/>
    <n v="87800"/>
    <x v="14"/>
    <n v="7.9726651480637817E-2"/>
  </r>
  <r>
    <s v="JarWh34233"/>
    <s v="JaredWheeler34233"/>
    <s v="Jared"/>
    <s v="Wheeler"/>
    <x v="0"/>
    <d v="1993-09-21T00:00:00"/>
    <x v="11"/>
    <x v="2"/>
    <n v="29000"/>
    <n v="0"/>
    <n v="1"/>
    <s v="Analyste débutant"/>
    <n v="25700"/>
    <x v="20"/>
    <n v="0.12840466926070038"/>
  </r>
  <r>
    <s v="JohWh26918"/>
    <s v="JohnWheeler26918"/>
    <s v="John"/>
    <s v="Wheeler"/>
    <x v="0"/>
    <d v="1973-09-11T00:00:00"/>
    <x v="5"/>
    <x v="2"/>
    <n v="83100"/>
    <n v="4000"/>
    <n v="11"/>
    <s v="Responsable de Grands comptes"/>
    <n v="74200"/>
    <x v="12"/>
    <n v="0.11994609164420485"/>
  </r>
  <r>
    <s v="RicWh29532"/>
    <s v="RichardWhiddon29532"/>
    <s v="Richard"/>
    <s v="Whiddon"/>
    <x v="0"/>
    <d v="1980-11-07T00:00:00"/>
    <x v="0"/>
    <x v="3"/>
    <n v="52800"/>
    <n v="6000"/>
    <n v="13"/>
    <s v="Directeur technique"/>
    <n v="51300"/>
    <x v="6"/>
    <n v="2.9239766081871343E-2"/>
  </r>
  <r>
    <s v="AlbWh29993"/>
    <s v="AlbertaWhite29993"/>
    <s v="Alberta"/>
    <s v="White"/>
    <x v="1"/>
    <d v="1982-02-11T00:00:00"/>
    <x v="0"/>
    <x v="0"/>
    <n v="77200"/>
    <n v="6500"/>
    <n v="8"/>
    <s v="Directeur business"/>
    <n v="73500"/>
    <x v="25"/>
    <n v="5.0340136054421766E-2"/>
  </r>
  <r>
    <s v="AlfWh25277"/>
    <s v="AlfredWhite25277"/>
    <s v="Alfred"/>
    <s v="White"/>
    <x v="0"/>
    <d v="1969-03-15T00:00:00"/>
    <x v="0"/>
    <x v="2"/>
    <n v="68100"/>
    <n v="2000"/>
    <n v="13"/>
    <s v="Directeur de projet"/>
    <n v="63600"/>
    <x v="2"/>
    <n v="7.0754716981132074E-2"/>
  </r>
  <r>
    <s v="ClaWh25658"/>
    <s v="ClarenceWhite25658"/>
    <s v="Clarence"/>
    <s v="White"/>
    <x v="0"/>
    <d v="1970-03-31T00:00:00"/>
    <x v="7"/>
    <x v="3"/>
    <n v="54700"/>
    <n v="2000"/>
    <n v="14"/>
    <s v="Expert technique"/>
    <n v="51000"/>
    <x v="9"/>
    <n v="7.2549019607843143E-2"/>
  </r>
  <r>
    <s v="DawWh23985"/>
    <s v="DawnWhite23985"/>
    <s v="Dawn"/>
    <s v="White"/>
    <x v="1"/>
    <d v="1965-08-31T00:00:00"/>
    <x v="1"/>
    <x v="0"/>
    <n v="54000"/>
    <n v="1500"/>
    <n v="3"/>
    <s v="Consultant business sénior"/>
    <n v="52500"/>
    <x v="30"/>
    <n v="2.8571428571428571E-2"/>
  </r>
  <r>
    <s v="HenWh31182"/>
    <s v="HenryWhite31182"/>
    <s v="Henry"/>
    <s v="White"/>
    <x v="0"/>
    <d v="1985-05-15T00:00:00"/>
    <x v="2"/>
    <x v="2"/>
    <n v="48500"/>
    <n v="1500"/>
    <n v="5"/>
    <s v="Consultant fonctionnel junior"/>
    <n v="43300"/>
    <x v="27"/>
    <n v="0.12009237875288684"/>
  </r>
  <r>
    <s v="JasWh30075"/>
    <s v="JasonWhite30075"/>
    <s v="Jason"/>
    <s v="White"/>
    <x v="0"/>
    <d v="1982-05-04T00:00:00"/>
    <x v="5"/>
    <x v="0"/>
    <n v="89400"/>
    <n v="0"/>
    <n v="11"/>
    <s v="Responsable secteur business"/>
    <n v="84300"/>
    <x v="25"/>
    <n v="6.0498220640569395E-2"/>
  </r>
  <r>
    <s v="LisWh32024"/>
    <s v="LisaWhite32024"/>
    <s v="Lisa"/>
    <s v="White"/>
    <x v="1"/>
    <d v="1987-09-04T00:00:00"/>
    <x v="2"/>
    <x v="0"/>
    <n v="56700"/>
    <n v="1500"/>
    <n v="1"/>
    <s v="Consultant business"/>
    <n v="51500"/>
    <x v="28"/>
    <n v="0.10097087378640776"/>
  </r>
  <r>
    <s v="RicWh33355"/>
    <s v="RichardWhite33355"/>
    <s v="Richard"/>
    <s v="White"/>
    <x v="0"/>
    <d v="1991-04-27T00:00:00"/>
    <x v="8"/>
    <x v="1"/>
    <n v="30000"/>
    <n v="0"/>
    <n v="0"/>
    <s v="Agent confirmé"/>
    <s v="nouvel arrivant"/>
    <x v="18"/>
    <n v="0"/>
  </r>
  <r>
    <s v="RonWh31151"/>
    <s v="RonaldWhite31151"/>
    <s v="Ronald"/>
    <s v="White"/>
    <x v="0"/>
    <d v="1985-04-14T00:00:00"/>
    <x v="10"/>
    <x v="3"/>
    <n v="48900"/>
    <n v="3000"/>
    <n v="4"/>
    <s v="Consultant technique"/>
    <n v="44900"/>
    <x v="27"/>
    <n v="8.9086859688195991E-2"/>
  </r>
  <r>
    <s v="SidWh33900"/>
    <s v="SidneyWhite33900"/>
    <s v="Sidney"/>
    <s v="White"/>
    <x v="0"/>
    <d v="1992-10-23T00:00:00"/>
    <x v="2"/>
    <x v="3"/>
    <n v="40100"/>
    <n v="500"/>
    <n v="0"/>
    <s v="Consultant technique junior"/>
    <s v="nouvel arrivant"/>
    <x v="13"/>
    <n v="0"/>
  </r>
  <r>
    <s v="RobWh25265"/>
    <s v="RobertWhitehead25265"/>
    <s v="Robert"/>
    <s v="Whitehead"/>
    <x v="0"/>
    <d v="1969-03-03T00:00:00"/>
    <x v="5"/>
    <x v="3"/>
    <n v="83700"/>
    <n v="7000"/>
    <n v="8"/>
    <s v="Responsable technique Grands Comptes"/>
    <n v="82900"/>
    <x v="2"/>
    <n v="9.6501809408926411E-3"/>
  </r>
  <r>
    <s v="LeoWh31902"/>
    <s v="LeonaWhitesell31902"/>
    <s v="Leona"/>
    <s v="Whitesell"/>
    <x v="1"/>
    <d v="1987-05-05T00:00:00"/>
    <x v="2"/>
    <x v="2"/>
    <n v="40300"/>
    <n v="1000"/>
    <n v="3"/>
    <s v="Consultant fonctionnel junior"/>
    <n v="39700"/>
    <x v="21"/>
    <n v="1.5113350125944584E-2"/>
  </r>
  <r>
    <s v="RauWh34054"/>
    <s v="RaulWhitley34054"/>
    <s v="Raul"/>
    <s v="Whitley"/>
    <x v="0"/>
    <d v="1993-03-26T00:00:00"/>
    <x v="8"/>
    <x v="3"/>
    <n v="32300"/>
    <n v="500"/>
    <n v="0"/>
    <s v="Développeur junior"/>
    <s v="nouvel arrivant"/>
    <x v="13"/>
    <n v="0"/>
  </r>
  <r>
    <s v="ThoWh29720"/>
    <s v="ThomasWhitman29720"/>
    <s v="Thomas"/>
    <s v="Whitman"/>
    <x v="0"/>
    <d v="1981-05-14T00:00:00"/>
    <x v="0"/>
    <x v="3"/>
    <n v="66600"/>
    <n v="6500"/>
    <n v="1"/>
    <s v="Directeur technique"/>
    <n v="65300"/>
    <x v="6"/>
    <n v="1.9908116385911178E-2"/>
  </r>
  <r>
    <s v="MicWh30952"/>
    <s v="MichaelWhitmire30952"/>
    <s v="Michael"/>
    <s v="Whitmire"/>
    <x v="0"/>
    <d v="1984-09-27T00:00:00"/>
    <x v="5"/>
    <x v="0"/>
    <n v="117700"/>
    <n v="6500"/>
    <n v="0"/>
    <s v="Responsable secteur business"/>
    <s v="nouvel arrivant"/>
    <x v="27"/>
    <n v="0"/>
  </r>
  <r>
    <s v="EliWh29558"/>
    <s v="ElizabethWhitney29558"/>
    <s v="Elizabeth"/>
    <s v="Whitney"/>
    <x v="1"/>
    <d v="1980-12-03T00:00:00"/>
    <x v="1"/>
    <x v="2"/>
    <n v="47900"/>
    <n v="3000"/>
    <n v="5"/>
    <s v="Consultant fonctionnel sénior"/>
    <n v="47400"/>
    <x v="6"/>
    <n v="1.0548523206751054E-2"/>
  </r>
  <r>
    <s v="EriWh23741"/>
    <s v="ErikaWhitney23741"/>
    <s v="Erika"/>
    <s v="Whitney"/>
    <x v="1"/>
    <d v="1964-12-30T00:00:00"/>
    <x v="5"/>
    <x v="0"/>
    <n v="117800"/>
    <n v="3500"/>
    <n v="6"/>
    <s v="Responsable secteur business"/>
    <n v="113300"/>
    <x v="32"/>
    <n v="3.971756398940865E-2"/>
  </r>
  <r>
    <s v="RicWh34304"/>
    <s v="RickyWhitten34304"/>
    <s v="Ricky"/>
    <s v="Whitten"/>
    <x v="0"/>
    <d v="1993-12-01T00:00:00"/>
    <x v="11"/>
    <x v="3"/>
    <n v="28600"/>
    <n v="0"/>
    <n v="1"/>
    <s v="Développeur novice"/>
    <n v="27200"/>
    <x v="20"/>
    <n v="5.1470588235294115E-2"/>
  </r>
  <r>
    <s v="RonWi26589"/>
    <s v="RonaldWicker26589"/>
    <s v="Ronald"/>
    <s v="Wicker"/>
    <x v="0"/>
    <d v="1972-10-17T00:00:00"/>
    <x v="0"/>
    <x v="3"/>
    <n v="56700"/>
    <n v="5000"/>
    <n v="20"/>
    <s v="Directeur technique"/>
    <n v="51500"/>
    <x v="14"/>
    <n v="0.10097087378640776"/>
  </r>
  <r>
    <s v="SteWi25266"/>
    <s v="StephenWickstrom25266"/>
    <s v="Stephen"/>
    <s v="Wickstrom"/>
    <x v="0"/>
    <d v="1969-03-04T00:00:00"/>
    <x v="5"/>
    <x v="1"/>
    <n v="96300"/>
    <n v="7000"/>
    <n v="15"/>
    <s v="Responsable d'un secteur"/>
    <n v="85200"/>
    <x v="2"/>
    <n v="0.13028169014084506"/>
  </r>
  <r>
    <s v="DanWi28020"/>
    <s v="DanielWidmer28020"/>
    <s v="Daniel"/>
    <s v="Widmer"/>
    <x v="0"/>
    <d v="1976-09-17T00:00:00"/>
    <x v="0"/>
    <x v="2"/>
    <n v="69900"/>
    <n v="5500"/>
    <n v="13"/>
    <s v="Directeur de projet"/>
    <n v="63500"/>
    <x v="22"/>
    <n v="0.10078740157480315"/>
  </r>
  <r>
    <s v="HowWi27902"/>
    <s v="HowardWiener27902"/>
    <s v="Howard"/>
    <s v="Wiener"/>
    <x v="0"/>
    <d v="1976-05-22T00:00:00"/>
    <x v="1"/>
    <x v="0"/>
    <n v="55000"/>
    <n v="3500"/>
    <n v="9"/>
    <s v="Consultant business sénior"/>
    <n v="49500"/>
    <x v="10"/>
    <n v="0.1111111111111111"/>
  </r>
  <r>
    <s v="TomWi31865"/>
    <s v="TomWilcox31865"/>
    <s v="Tom"/>
    <s v="Wilcox"/>
    <x v="0"/>
    <d v="1987-03-29T00:00:00"/>
    <x v="2"/>
    <x v="3"/>
    <n v="36700"/>
    <n v="0"/>
    <n v="0"/>
    <s v="Consultant technique junior"/>
    <s v="nouvel arrivant"/>
    <x v="21"/>
    <n v="0"/>
  </r>
  <r>
    <s v="AllWi33486"/>
    <s v="AllenWilder33486"/>
    <s v="Allen"/>
    <s v="Wilder"/>
    <x v="0"/>
    <d v="1991-09-05T00:00:00"/>
    <x v="11"/>
    <x v="2"/>
    <n v="28900"/>
    <n v="0"/>
    <n v="1"/>
    <s v="Analyste débutant"/>
    <n v="27200"/>
    <x v="11"/>
    <n v="6.25E-2"/>
  </r>
  <r>
    <s v="LeoWi31854"/>
    <s v="LeonardWiley31854"/>
    <s v="Leonard"/>
    <s v="Wiley"/>
    <x v="0"/>
    <d v="1987-03-18T00:00:00"/>
    <x v="2"/>
    <x v="3"/>
    <n v="36200"/>
    <n v="0"/>
    <n v="5"/>
    <s v="Consultant technique junior"/>
    <n v="33200"/>
    <x v="21"/>
    <n v="9.036144578313253E-2"/>
  </r>
  <r>
    <s v="RanWi30328"/>
    <s v="RandyWiley30328"/>
    <s v="Randy"/>
    <s v="Wiley"/>
    <x v="0"/>
    <d v="1983-01-12T00:00:00"/>
    <x v="7"/>
    <x v="2"/>
    <n v="69600"/>
    <n v="4500"/>
    <n v="2"/>
    <s v="Chef de projet"/>
    <n v="65000"/>
    <x v="16"/>
    <n v="7.0769230769230765E-2"/>
  </r>
  <r>
    <s v="AmbWi26954"/>
    <s v="AmberWilkerson26954"/>
    <s v="Amber"/>
    <s v="Wilkerson"/>
    <x v="1"/>
    <d v="1973-10-17T00:00:00"/>
    <x v="1"/>
    <x v="2"/>
    <n v="62400"/>
    <n v="3500"/>
    <n v="16"/>
    <s v="Consultant fonctionnel sénior"/>
    <n v="57800"/>
    <x v="12"/>
    <n v="7.9584775086505188E-2"/>
  </r>
  <r>
    <s v="JanWi24769"/>
    <s v="JanetWilkerson24769"/>
    <s v="Janet"/>
    <s v="Wilkerson"/>
    <x v="1"/>
    <d v="1967-10-24T00:00:00"/>
    <x v="1"/>
    <x v="2"/>
    <n v="66100"/>
    <n v="4000"/>
    <n v="9"/>
    <s v="Consultant fonctionnel sénior"/>
    <n v="63000"/>
    <x v="19"/>
    <n v="4.9206349206349205E-2"/>
  </r>
  <r>
    <s v="PauWi29764"/>
    <s v="PaulWilkerson29764"/>
    <s v="Paul"/>
    <s v="Wilkerson"/>
    <x v="0"/>
    <d v="1981-06-27T00:00:00"/>
    <x v="7"/>
    <x v="0"/>
    <n v="89100"/>
    <n v="4500"/>
    <n v="4"/>
    <s v="Responsable de consultant"/>
    <n v="85700"/>
    <x v="6"/>
    <n v="3.9673278879813305E-2"/>
  </r>
  <r>
    <s v="RobWi32980"/>
    <s v="RobertWilkerson32980"/>
    <s v="Robert"/>
    <s v="Wilkerson"/>
    <x v="0"/>
    <d v="1990-04-17T00:00:00"/>
    <x v="8"/>
    <x v="3"/>
    <n v="32100"/>
    <n v="500"/>
    <n v="0"/>
    <s v="Développeur junior"/>
    <s v="nouvel arrivant"/>
    <x v="33"/>
    <n v="0"/>
  </r>
  <r>
    <s v="DavWi26485"/>
    <s v="DavidWilkins26485"/>
    <s v="David"/>
    <s v="Wilkins"/>
    <x v="0"/>
    <d v="1972-07-05T00:00:00"/>
    <x v="1"/>
    <x v="2"/>
    <n v="54100"/>
    <n v="1500"/>
    <n v="7"/>
    <s v="Consultant fonctionnel sénior"/>
    <n v="51500"/>
    <x v="31"/>
    <n v="5.0485436893203881E-2"/>
  </r>
  <r>
    <s v="DouWi24791"/>
    <s v="DouglasWill24791"/>
    <s v="Douglas"/>
    <s v="Will"/>
    <x v="0"/>
    <d v="1967-11-15T00:00:00"/>
    <x v="0"/>
    <x v="3"/>
    <n v="48400"/>
    <n v="7000"/>
    <n v="5"/>
    <s v="Directeur technique"/>
    <n v="44700"/>
    <x v="19"/>
    <n v="8.2774049217002238E-2"/>
  </r>
  <r>
    <s v="RicWi33145"/>
    <s v="RickyWillard33145"/>
    <s v="Ricky"/>
    <s v="Willard"/>
    <x v="0"/>
    <d v="1990-09-29T00:00:00"/>
    <x v="4"/>
    <x v="2"/>
    <n v="43300"/>
    <n v="1500"/>
    <n v="1"/>
    <s v="Analyste confirmé"/>
    <n v="39900"/>
    <x v="18"/>
    <n v="8.5213032581453629E-2"/>
  </r>
  <r>
    <s v="CodWi26133"/>
    <s v="CodyWilliam26133"/>
    <s v="Cody"/>
    <s v="William"/>
    <x v="0"/>
    <d v="1971-07-19T00:00:00"/>
    <x v="5"/>
    <x v="3"/>
    <n v="72000"/>
    <n v="0"/>
    <n v="18"/>
    <s v="Responsable technique Grands Comptes"/>
    <n v="67300"/>
    <x v="1"/>
    <n v="6.9836552748885589E-2"/>
  </r>
  <r>
    <s v="StaWi31128"/>
    <s v="StaceyWilliam31128"/>
    <s v="Stacey"/>
    <s v="William"/>
    <x v="1"/>
    <d v="1985-03-22T00:00:00"/>
    <x v="4"/>
    <x v="3"/>
    <n v="38200"/>
    <n v="1500"/>
    <n v="3"/>
    <s v="Développeur confirmé"/>
    <n v="34300"/>
    <x v="27"/>
    <n v="0.11370262390670553"/>
  </r>
  <r>
    <s v="BraWi24736"/>
    <s v="BradWilliams24736"/>
    <s v="Brad"/>
    <s v="Williams"/>
    <x v="0"/>
    <d v="1967-09-21T00:00:00"/>
    <x v="5"/>
    <x v="0"/>
    <n v="82800"/>
    <n v="8500"/>
    <n v="20"/>
    <s v="Responsable secteur business"/>
    <n v="78900"/>
    <x v="19"/>
    <n v="4.9429657794676805E-2"/>
  </r>
  <r>
    <s v="CarWi25455"/>
    <s v="CarlWilliams25455"/>
    <s v="Carl"/>
    <s v="Williams"/>
    <x v="0"/>
    <d v="1969-09-09T00:00:00"/>
    <x v="5"/>
    <x v="0"/>
    <n v="105800"/>
    <n v="9000"/>
    <n v="21"/>
    <s v="Responsable secteur business"/>
    <n v="97100"/>
    <x v="9"/>
    <n v="8.9598352214212154E-2"/>
  </r>
  <r>
    <s v="ChrWi25149"/>
    <s v="ChrisWilliams25149"/>
    <s v="Chris"/>
    <s v="Williams"/>
    <x v="0"/>
    <d v="1968-11-07T00:00:00"/>
    <x v="0"/>
    <x v="1"/>
    <n v="69900"/>
    <n v="1500"/>
    <n v="21"/>
    <s v="Directeur d'agence"/>
    <n v="66700"/>
    <x v="2"/>
    <n v="4.7976011994002997E-2"/>
  </r>
  <r>
    <s v="DalWi31908"/>
    <s v="DaleWilliams31908"/>
    <s v="Dale"/>
    <s v="Williams"/>
    <x v="0"/>
    <d v="1987-05-11T00:00:00"/>
    <x v="2"/>
    <x v="0"/>
    <n v="43500"/>
    <n v="2000"/>
    <n v="4"/>
    <s v="Consultant business"/>
    <n v="40500"/>
    <x v="21"/>
    <n v="7.407407407407407E-2"/>
  </r>
  <r>
    <s v="DanWi25683"/>
    <s v="DanielWilliams25683"/>
    <s v="Daniel"/>
    <s v="Williams"/>
    <x v="0"/>
    <d v="1970-04-25T00:00:00"/>
    <x v="5"/>
    <x v="2"/>
    <n v="81700"/>
    <n v="7000"/>
    <n v="13"/>
    <s v="Responsable de Grands comptes"/>
    <n v="78800"/>
    <x v="9"/>
    <n v="3.6802030456852791E-2"/>
  </r>
  <r>
    <s v="DenWi30660"/>
    <s v="DennisWilliams30660"/>
    <s v="Dennis"/>
    <s v="Williams"/>
    <x v="0"/>
    <d v="1983-12-10T00:00:00"/>
    <x v="0"/>
    <x v="3"/>
    <n v="48300"/>
    <n v="5500"/>
    <n v="10"/>
    <s v="Directeur technique"/>
    <n v="45100"/>
    <x v="0"/>
    <n v="7.0953436807095344E-2"/>
  </r>
  <r>
    <s v="DouWi22510"/>
    <s v="DouglasWilliams22510"/>
    <s v="Douglas"/>
    <s v="Williams"/>
    <x v="0"/>
    <d v="1961-08-17T00:00:00"/>
    <x v="3"/>
    <x v="2"/>
    <n v="85200"/>
    <n v="7500"/>
    <n v="11"/>
    <s v="Associé filière fonctionnelle"/>
    <n v="80400"/>
    <x v="23"/>
    <n v="5.9701492537313432E-2"/>
  </r>
  <r>
    <s v="EarWi32545"/>
    <s v="EarlWilliams32545"/>
    <s v="Earl"/>
    <s v="Williams"/>
    <x v="0"/>
    <d v="1989-02-06T00:00:00"/>
    <x v="2"/>
    <x v="3"/>
    <n v="40800"/>
    <n v="0"/>
    <n v="5"/>
    <s v="Consultant technique junior"/>
    <n v="36600"/>
    <x v="8"/>
    <n v="0.11475409836065574"/>
  </r>
  <r>
    <s v="ElvWi29032"/>
    <s v="ElveraWilliams29032"/>
    <s v="Elvera"/>
    <s v="Williams"/>
    <x v="1"/>
    <d v="1979-06-26T00:00:00"/>
    <x v="1"/>
    <x v="1"/>
    <n v="37000"/>
    <n v="3500"/>
    <n v="5"/>
    <s v="Directeur des agents de maîtrise"/>
    <n v="34900"/>
    <x v="3"/>
    <n v="6.0171919770773637E-2"/>
  </r>
  <r>
    <s v="EugWi29682"/>
    <s v="EugeneWilliams29682"/>
    <s v="Eugene"/>
    <s v="Williams"/>
    <x v="0"/>
    <d v="1981-04-06T00:00:00"/>
    <x v="1"/>
    <x v="2"/>
    <n v="51900"/>
    <n v="0"/>
    <n v="5"/>
    <s v="Consultant fonctionnel sénior"/>
    <n v="48700"/>
    <x v="6"/>
    <n v="6.5708418891170434E-2"/>
  </r>
  <r>
    <s v="FraWi24280"/>
    <s v="FranciscoWilliams24280"/>
    <s v="Francisco"/>
    <s v="Williams"/>
    <x v="0"/>
    <d v="1966-06-22T00:00:00"/>
    <x v="1"/>
    <x v="3"/>
    <n v="51100"/>
    <n v="0"/>
    <n v="2"/>
    <s v="Consultant technique sénior"/>
    <n v="46700"/>
    <x v="30"/>
    <n v="9.421841541755889E-2"/>
  </r>
  <r>
    <s v="FreWi31100"/>
    <s v="FrederickWilliams31100"/>
    <s v="Frederick"/>
    <s v="Williams"/>
    <x v="0"/>
    <d v="1985-02-22T00:00:00"/>
    <x v="0"/>
    <x v="2"/>
    <n v="74300"/>
    <n v="7500"/>
    <n v="9"/>
    <s v="Directeur de projet"/>
    <n v="70400"/>
    <x v="27"/>
    <n v="5.5397727272727272E-2"/>
  </r>
  <r>
    <s v="GerWi29828"/>
    <s v="GeraldWilliams29828"/>
    <s v="Gerald"/>
    <s v="Williams"/>
    <x v="0"/>
    <d v="1981-08-30T00:00:00"/>
    <x v="1"/>
    <x v="0"/>
    <n v="62200"/>
    <n v="2000"/>
    <n v="12"/>
    <s v="Consultant business sénior"/>
    <n v="58100"/>
    <x v="25"/>
    <n v="7.0567986230636828E-2"/>
  </r>
  <r>
    <s v="GerWi28688"/>
    <s v="GeraldWilliams28688"/>
    <s v="Gerald"/>
    <s v="Williams"/>
    <x v="0"/>
    <d v="1978-07-17T00:00:00"/>
    <x v="5"/>
    <x v="0"/>
    <n v="82200"/>
    <n v="3500"/>
    <n v="9"/>
    <s v="Responsable secteur business"/>
    <s v="nouvel arrivant"/>
    <x v="26"/>
    <n v="0"/>
  </r>
  <r>
    <s v="GloWi31701"/>
    <s v="GloriaWilliams31701"/>
    <s v="Gloria"/>
    <s v="Williams"/>
    <x v="1"/>
    <d v="1986-10-16T00:00:00"/>
    <x v="2"/>
    <x v="3"/>
    <n v="34100"/>
    <n v="2000"/>
    <n v="4"/>
    <s v="Consultant technique junior"/>
    <n v="33100"/>
    <x v="21"/>
    <n v="3.0211480362537766E-2"/>
  </r>
  <r>
    <s v="JimWi30976"/>
    <s v="JimWilliams30976"/>
    <s v="Jim"/>
    <s v="Williams"/>
    <x v="0"/>
    <d v="1984-10-21T00:00:00"/>
    <x v="1"/>
    <x v="3"/>
    <n v="48600"/>
    <n v="1500"/>
    <n v="1"/>
    <s v="Consultant technique sénior"/>
    <n v="43400"/>
    <x v="27"/>
    <n v="0.11981566820276497"/>
  </r>
  <r>
    <s v="JonWi32630"/>
    <s v="JonathanWilliams32630"/>
    <s v="Jonathan"/>
    <s v="Williams"/>
    <x v="0"/>
    <d v="1989-05-02T00:00:00"/>
    <x v="2"/>
    <x v="2"/>
    <n v="40000"/>
    <n v="500"/>
    <n v="2"/>
    <s v="Consultant fonctionnel junior"/>
    <n v="37000"/>
    <x v="8"/>
    <n v="8.1081081081081086E-2"/>
  </r>
  <r>
    <s v="KatWi27819"/>
    <s v="KathyWilliams27819"/>
    <s v="Kathy"/>
    <s v="Williams"/>
    <x v="1"/>
    <d v="1976-02-29T00:00:00"/>
    <x v="5"/>
    <x v="3"/>
    <n v="71500"/>
    <n v="3000"/>
    <n v="6"/>
    <s v="Responsable technique Grands Comptes"/>
    <n v="69400"/>
    <x v="10"/>
    <n v="3.0259365994236311E-2"/>
  </r>
  <r>
    <s v="MarWi32358"/>
    <s v="MarioWilliams32358"/>
    <s v="Mario"/>
    <s v="Williams"/>
    <x v="0"/>
    <d v="1988-08-03T00:00:00"/>
    <x v="4"/>
    <x v="2"/>
    <n v="45900"/>
    <n v="500"/>
    <n v="0"/>
    <s v="Analyste confirmé"/>
    <s v="nouvel arrivant"/>
    <x v="8"/>
    <n v="0"/>
  </r>
  <r>
    <s v="MeaWi31412"/>
    <s v="MeaganWilliams31412"/>
    <s v="Meagan"/>
    <s v="Williams"/>
    <x v="1"/>
    <d v="1985-12-31T00:00:00"/>
    <x v="2"/>
    <x v="3"/>
    <n v="39000"/>
    <n v="1500"/>
    <n v="2"/>
    <s v="Consultant technique junior"/>
    <n v="36400"/>
    <x v="5"/>
    <n v="7.1428571428571425E-2"/>
  </r>
  <r>
    <s v="MonWi29874"/>
    <s v="MonteWilliams29874"/>
    <s v="Monte"/>
    <s v="Williams"/>
    <x v="0"/>
    <d v="1981-10-15T00:00:00"/>
    <x v="0"/>
    <x v="3"/>
    <n v="63400"/>
    <n v="3000"/>
    <n v="8"/>
    <s v="Directeur technique"/>
    <n v="58200"/>
    <x v="25"/>
    <n v="8.9347079037800689E-2"/>
  </r>
  <r>
    <s v="RicWi30609"/>
    <s v="RichardWilliams30609"/>
    <s v="Richard"/>
    <s v="Williams"/>
    <x v="0"/>
    <d v="1983-10-20T00:00:00"/>
    <x v="1"/>
    <x v="3"/>
    <n v="40700"/>
    <n v="1500"/>
    <n v="7"/>
    <s v="Consultant technique sénior"/>
    <n v="38000"/>
    <x v="0"/>
    <n v="7.1052631578947367E-2"/>
  </r>
  <r>
    <s v="RobWi29354"/>
    <s v="RobertWilliams29354"/>
    <s v="Robert"/>
    <s v="Williams"/>
    <x v="0"/>
    <d v="1980-05-13T00:00:00"/>
    <x v="1"/>
    <x v="1"/>
    <n v="51200"/>
    <n v="1000"/>
    <n v="12"/>
    <s v="Directeur des agents de maîtrise"/>
    <n v="47000"/>
    <x v="17"/>
    <n v="8.9361702127659579E-2"/>
  </r>
  <r>
    <s v="RogWi33105"/>
    <s v="RogerWilliams33105"/>
    <s v="Roger"/>
    <s v="Williams"/>
    <x v="0"/>
    <d v="1990-08-20T00:00:00"/>
    <x v="2"/>
    <x v="2"/>
    <n v="49500"/>
    <n v="0"/>
    <n v="1"/>
    <s v="Consultant fonctionnel junior"/>
    <n v="46700"/>
    <x v="18"/>
    <n v="5.9957173447537475E-2"/>
  </r>
  <r>
    <s v="RosWi33236"/>
    <s v="RosalindWilliams33236"/>
    <s v="Rosalind"/>
    <s v="Williams"/>
    <x v="1"/>
    <d v="1990-12-29T00:00:00"/>
    <x v="2"/>
    <x v="0"/>
    <n v="50000"/>
    <n v="1000"/>
    <n v="0"/>
    <s v="Consultant business"/>
    <s v="nouvel arrivant"/>
    <x v="18"/>
    <n v="0"/>
  </r>
  <r>
    <s v="SheWi28317"/>
    <s v="SherryWilliams28317"/>
    <s v="Sherry"/>
    <s v="Williams"/>
    <x v="1"/>
    <d v="1977-07-11T00:00:00"/>
    <x v="1"/>
    <x v="0"/>
    <n v="62100"/>
    <n v="500"/>
    <n v="0"/>
    <s v="Consultant business sénior"/>
    <s v="nouvel arrivant"/>
    <x v="22"/>
    <n v="0"/>
  </r>
  <r>
    <s v="TamWi25652"/>
    <s v="TamaraWilliams25652"/>
    <s v="Tamara"/>
    <s v="Williams"/>
    <x v="1"/>
    <d v="1970-03-25T00:00:00"/>
    <x v="7"/>
    <x v="2"/>
    <n v="61200"/>
    <n v="2000"/>
    <n v="22"/>
    <s v="Chef de projet"/>
    <n v="56100"/>
    <x v="9"/>
    <n v="9.0909090909090912E-2"/>
  </r>
  <r>
    <s v="TroWi25525"/>
    <s v="TroyWilliams25525"/>
    <s v="Troy"/>
    <s v="Williams"/>
    <x v="0"/>
    <d v="1969-11-18T00:00:00"/>
    <x v="0"/>
    <x v="3"/>
    <n v="58300"/>
    <n v="3500"/>
    <n v="17"/>
    <s v="Directeur technique"/>
    <n v="53700"/>
    <x v="9"/>
    <n v="8.5661080074487903E-2"/>
  </r>
  <r>
    <s v="ZelWi31074"/>
    <s v="ZeldaWilliams31074"/>
    <s v="Zelda"/>
    <s v="Williams"/>
    <x v="1"/>
    <d v="1985-01-27T00:00:00"/>
    <x v="1"/>
    <x v="2"/>
    <n v="48500"/>
    <n v="3000"/>
    <n v="9"/>
    <s v="Consultant fonctionnel sénior"/>
    <n v="44600"/>
    <x v="27"/>
    <n v="8.744394618834081E-2"/>
  </r>
  <r>
    <s v="ChrWi34410"/>
    <s v="ChristopherWilliamson34410"/>
    <s v="Christopher"/>
    <s v="Williamson"/>
    <x v="0"/>
    <d v="1994-03-17T00:00:00"/>
    <x v="2"/>
    <x v="2"/>
    <n v="51200"/>
    <n v="1500"/>
    <n v="0"/>
    <s v="Consultant fonctionnel junior"/>
    <s v="nouvel arrivant"/>
    <x v="20"/>
    <n v="0"/>
  </r>
  <r>
    <s v="DonWi30996"/>
    <s v="DonaldWilliamson30996"/>
    <s v="Donald"/>
    <s v="Williamson"/>
    <x v="0"/>
    <d v="1984-11-10T00:00:00"/>
    <x v="5"/>
    <x v="0"/>
    <n v="118500"/>
    <n v="5000"/>
    <n v="9"/>
    <s v="Responsable secteur business"/>
    <n v="111800"/>
    <x v="27"/>
    <n v="5.9928443649373879E-2"/>
  </r>
  <r>
    <s v="JacWi24318"/>
    <s v="JackWillis24318"/>
    <s v="Jack"/>
    <s v="Willis"/>
    <x v="0"/>
    <d v="1966-07-30T00:00:00"/>
    <x v="1"/>
    <x v="3"/>
    <n v="60200"/>
    <n v="4000"/>
    <n v="14"/>
    <s v="Consultant technique sénior"/>
    <n v="59000"/>
    <x v="34"/>
    <n v="2.0338983050847456E-2"/>
  </r>
  <r>
    <s v="KevWi29241"/>
    <s v="KevinWillison29241"/>
    <s v="Kevin"/>
    <s v="Willison"/>
    <x v="0"/>
    <d v="1980-01-21T00:00:00"/>
    <x v="5"/>
    <x v="0"/>
    <n v="82100"/>
    <n v="8000"/>
    <n v="13"/>
    <s v="Responsable secteur business"/>
    <n v="74000"/>
    <x v="17"/>
    <n v="0.10945945945945947"/>
  </r>
  <r>
    <s v="BetWi23550"/>
    <s v="BettyWills23550"/>
    <s v="Betty"/>
    <s v="Wills"/>
    <x v="1"/>
    <d v="1964-06-22T00:00:00"/>
    <x v="7"/>
    <x v="3"/>
    <n v="41600"/>
    <n v="1000"/>
    <n v="21"/>
    <s v="Expert technique"/>
    <n v="38000"/>
    <x v="7"/>
    <n v="9.4736842105263161E-2"/>
  </r>
  <r>
    <s v="TerWi31925"/>
    <s v="TerryWillson31925"/>
    <s v="Terry"/>
    <s v="Willson"/>
    <x v="0"/>
    <d v="1987-05-28T00:00:00"/>
    <x v="4"/>
    <x v="0"/>
    <n v="44100"/>
    <n v="500"/>
    <n v="5"/>
    <s v="Consultant business junior"/>
    <n v="41600"/>
    <x v="21"/>
    <n v="6.0096153846153848E-2"/>
  </r>
  <r>
    <s v="AliWi24827"/>
    <s v="AliceWilson24827"/>
    <s v="Alice"/>
    <s v="Wilson"/>
    <x v="1"/>
    <d v="1967-12-21T00:00:00"/>
    <x v="7"/>
    <x v="3"/>
    <n v="66000"/>
    <n v="1500"/>
    <n v="1"/>
    <s v="Expert technique"/>
    <n v="62400"/>
    <x v="19"/>
    <n v="5.7692307692307696E-2"/>
  </r>
  <r>
    <s v="ChaWi31135"/>
    <s v="CharlesWilson31135"/>
    <s v="Charles"/>
    <s v="Wilson"/>
    <x v="0"/>
    <d v="1985-03-29T00:00:00"/>
    <x v="2"/>
    <x v="1"/>
    <n v="37300"/>
    <n v="1000"/>
    <n v="2"/>
    <s v="Assistant agent de maîtrise"/>
    <n v="34400"/>
    <x v="27"/>
    <n v="8.4302325581395346E-2"/>
  </r>
  <r>
    <s v="ClaWi32621"/>
    <s v="ClarenceWilson32621"/>
    <s v="Clarence"/>
    <s v="Wilson"/>
    <x v="0"/>
    <d v="1989-04-23T00:00:00"/>
    <x v="2"/>
    <x v="2"/>
    <n v="50600"/>
    <n v="0"/>
    <n v="0"/>
    <s v="Consultant fonctionnel junior"/>
    <s v="nouvel arrivant"/>
    <x v="8"/>
    <n v="0"/>
  </r>
  <r>
    <s v="CynWi28427"/>
    <s v="CynthiaWilson28427"/>
    <s v="Cynthia"/>
    <s v="Wilson"/>
    <x v="1"/>
    <d v="1977-10-29T00:00:00"/>
    <x v="7"/>
    <x v="3"/>
    <n v="57900"/>
    <n v="500"/>
    <n v="2"/>
    <s v="Expert technique"/>
    <n v="53100"/>
    <x v="26"/>
    <n v="9.03954802259887E-2"/>
  </r>
  <r>
    <s v="HilWi25227"/>
    <s v="HillaryWilson25227"/>
    <s v="Hillary"/>
    <s v="Wilson"/>
    <x v="1"/>
    <d v="1969-01-24T00:00:00"/>
    <x v="1"/>
    <x v="3"/>
    <n v="39900"/>
    <n v="1000"/>
    <n v="0"/>
    <s v="Consultant technique sénior"/>
    <s v="nouvel arrivant"/>
    <x v="2"/>
    <n v="0"/>
  </r>
  <r>
    <s v="JenWi29579"/>
    <s v="JenniferWilson29579"/>
    <s v="Jennifer"/>
    <s v="Wilson"/>
    <x v="1"/>
    <d v="1980-12-24T00:00:00"/>
    <x v="0"/>
    <x v="2"/>
    <n v="64700"/>
    <n v="2500"/>
    <n v="7"/>
    <s v="Directeur de projet"/>
    <n v="59400"/>
    <x v="6"/>
    <n v="8.9225589225589222E-2"/>
  </r>
  <r>
    <s v="JohWi31063"/>
    <s v="JohnnyWilson31063"/>
    <s v="Johnny"/>
    <s v="Wilson"/>
    <x v="0"/>
    <d v="1985-01-16T00:00:00"/>
    <x v="7"/>
    <x v="2"/>
    <n v="57900"/>
    <n v="4500"/>
    <n v="9"/>
    <s v="Chef de projet"/>
    <n v="52700"/>
    <x v="27"/>
    <n v="9.8671726755218223E-2"/>
  </r>
  <r>
    <s v="LawWi22284"/>
    <s v="LawrenceWilson22284"/>
    <s v="Lawrence"/>
    <s v="Wilson"/>
    <x v="0"/>
    <d v="1961-01-03T00:00:00"/>
    <x v="3"/>
    <x v="2"/>
    <n v="86700"/>
    <n v="13000"/>
    <n v="19"/>
    <s v="Associé filière fonctionnelle"/>
    <n v="83900"/>
    <x v="15"/>
    <n v="3.3373063170441003E-2"/>
  </r>
  <r>
    <s v="MatWi31204"/>
    <s v="MatthewWilson31204"/>
    <s v="Matthew"/>
    <s v="Wilson"/>
    <x v="0"/>
    <d v="1985-06-06T00:00:00"/>
    <x v="2"/>
    <x v="3"/>
    <n v="41000"/>
    <n v="1500"/>
    <n v="3"/>
    <s v="Consultant technique junior"/>
    <n v="38300"/>
    <x v="27"/>
    <n v="7.0496083550913843E-2"/>
  </r>
  <r>
    <s v="RobWi26133"/>
    <s v="RobertWilson26133"/>
    <s v="Robert"/>
    <s v="Wilson"/>
    <x v="0"/>
    <d v="1971-07-19T00:00:00"/>
    <x v="5"/>
    <x v="2"/>
    <n v="86300"/>
    <n v="3000"/>
    <n v="3"/>
    <s v="Responsable de Grands comptes"/>
    <n v="77700"/>
    <x v="1"/>
    <n v="0.11068211068211069"/>
  </r>
  <r>
    <s v="WilWi29651"/>
    <s v="WilliamWilson29651"/>
    <s v="William"/>
    <s v="Wilson"/>
    <x v="0"/>
    <d v="1981-03-06T00:00:00"/>
    <x v="1"/>
    <x v="3"/>
    <n v="45100"/>
    <n v="1000"/>
    <n v="10"/>
    <s v="Consultant technique sénior"/>
    <n v="38800"/>
    <x v="6"/>
    <n v="0.16237113402061856"/>
  </r>
  <r>
    <s v="WinWi30634"/>
    <s v="WinstonWilson30634"/>
    <s v="Winston"/>
    <s v="Wilson"/>
    <x v="0"/>
    <d v="1983-11-14T00:00:00"/>
    <x v="7"/>
    <x v="3"/>
    <n v="62400"/>
    <n v="3000"/>
    <n v="0"/>
    <s v="Expert technique"/>
    <s v="nouvel arrivant"/>
    <x v="0"/>
    <n v="0"/>
  </r>
  <r>
    <s v="TinWi30306"/>
    <s v="TinaWimberly30306"/>
    <s v="Tina"/>
    <s v="Wimberly"/>
    <x v="1"/>
    <d v="1982-12-21T00:00:00"/>
    <x v="5"/>
    <x v="2"/>
    <n v="80300"/>
    <n v="8000"/>
    <n v="8"/>
    <s v="Responsable de Grands comptes"/>
    <n v="76500"/>
    <x v="16"/>
    <n v="4.9673202614379082E-2"/>
  </r>
  <r>
    <s v="MarWi24213"/>
    <s v="MargaretWing24213"/>
    <s v="Margaret"/>
    <s v="Wing"/>
    <x v="1"/>
    <d v="1966-04-16T00:00:00"/>
    <x v="0"/>
    <x v="3"/>
    <n v="63700"/>
    <n v="3000"/>
    <n v="4"/>
    <s v="Directeur technique"/>
    <n v="57900"/>
    <x v="30"/>
    <n v="0.1001727115716753"/>
  </r>
  <r>
    <s v="DavWi31274"/>
    <s v="DavidWingert31274"/>
    <s v="David"/>
    <s v="Wingert"/>
    <x v="0"/>
    <d v="1985-08-15T00:00:00"/>
    <x v="2"/>
    <x v="2"/>
    <n v="53200"/>
    <n v="500"/>
    <n v="2"/>
    <s v="Consultant fonctionnel junior"/>
    <n v="51900"/>
    <x v="5"/>
    <n v="2.5048169556840076E-2"/>
  </r>
  <r>
    <s v="HazWi30318"/>
    <s v="HazelWingo30318"/>
    <s v="Hazel"/>
    <s v="Wingo"/>
    <x v="1"/>
    <d v="1983-01-02T00:00:00"/>
    <x v="1"/>
    <x v="3"/>
    <n v="59300"/>
    <n v="1000"/>
    <n v="10"/>
    <s v="Consultant technique sénior"/>
    <n v="55900"/>
    <x v="16"/>
    <n v="6.0822898032200361E-2"/>
  </r>
  <r>
    <s v="MabWi33707"/>
    <s v="MabelWinkler33707"/>
    <s v="Mabel"/>
    <s v="Winkler"/>
    <x v="1"/>
    <d v="1992-04-13T00:00:00"/>
    <x v="8"/>
    <x v="2"/>
    <n v="34300"/>
    <n v="500"/>
    <n v="0"/>
    <s v="Analyste junior"/>
    <s v="nouvel arrivant"/>
    <x v="11"/>
    <n v="0"/>
  </r>
  <r>
    <s v="NorWi28880"/>
    <s v="NorbertWinsett28880"/>
    <s v="Norbert"/>
    <s v="Winsett"/>
    <x v="0"/>
    <d v="1979-01-25T00:00:00"/>
    <x v="0"/>
    <x v="1"/>
    <n v="69700"/>
    <n v="1000"/>
    <n v="0"/>
    <s v="Directeur d'agence"/>
    <s v="nouvel arrivant"/>
    <x v="3"/>
    <n v="0"/>
  </r>
  <r>
    <s v="BreWi27530"/>
    <s v="BrentWinstead27530"/>
    <s v="Brent"/>
    <s v="Winstead"/>
    <x v="0"/>
    <d v="1975-05-16T00:00:00"/>
    <x v="7"/>
    <x v="0"/>
    <n v="79400"/>
    <n v="3500"/>
    <n v="15"/>
    <s v="Responsable de consultant"/>
    <n v="74900"/>
    <x v="4"/>
    <n v="6.008010680907877E-2"/>
  </r>
  <r>
    <s v="TerWi25935"/>
    <s v="TerryWise25935"/>
    <s v="Terry"/>
    <s v="Wise"/>
    <x v="0"/>
    <d v="1971-01-02T00:00:00"/>
    <x v="5"/>
    <x v="3"/>
    <n v="84800"/>
    <n v="1500"/>
    <n v="13"/>
    <s v="Responsable technique Grands Comptes"/>
    <n v="80000"/>
    <x v="1"/>
    <n v="0.06"/>
  </r>
  <r>
    <s v="AdaWi24056"/>
    <s v="AdaWitherspoon24056"/>
    <s v="Ada"/>
    <s v="Witherspoon"/>
    <x v="1"/>
    <d v="1965-11-10T00:00:00"/>
    <x v="5"/>
    <x v="1"/>
    <n v="80000"/>
    <n v="1000"/>
    <n v="12"/>
    <s v="Responsable d'un secteur"/>
    <n v="77600"/>
    <x v="30"/>
    <n v="3.0927835051546393E-2"/>
  </r>
  <r>
    <s v="BobWi32656"/>
    <s v="BobbyWittmer32656"/>
    <s v="Bobby"/>
    <s v="Wittmer"/>
    <x v="0"/>
    <d v="1989-05-28T00:00:00"/>
    <x v="4"/>
    <x v="0"/>
    <n v="39400"/>
    <n v="1500"/>
    <n v="0"/>
    <s v="Consultant business junior"/>
    <s v="nouvel arrivant"/>
    <x v="8"/>
    <n v="0"/>
  </r>
  <r>
    <s v="DiaWo22099"/>
    <s v="DianaWolfe22099"/>
    <s v="Diana"/>
    <s v="Wolfe"/>
    <x v="1"/>
    <d v="1960-07-02T00:00:00"/>
    <x v="3"/>
    <x v="0"/>
    <n v="98400"/>
    <n v="9000"/>
    <n v="8"/>
    <s v="Associé filière business"/>
    <n v="88600"/>
    <x v="35"/>
    <n v="0.11060948081264109"/>
  </r>
  <r>
    <s v="TimWo32087"/>
    <s v="TimothyWolfe32087"/>
    <s v="Timothy"/>
    <s v="Wolfe"/>
    <x v="0"/>
    <d v="1987-11-06T00:00:00"/>
    <x v="4"/>
    <x v="2"/>
    <n v="40600"/>
    <n v="1000"/>
    <n v="0"/>
    <s v="Analyste confirmé"/>
    <s v="nouvel arrivant"/>
    <x v="28"/>
    <n v="0"/>
  </r>
  <r>
    <s v="CraWo30703"/>
    <s v="CraigWolford30703"/>
    <s v="Craig"/>
    <s v="Wolford"/>
    <x v="0"/>
    <d v="1984-01-22T00:00:00"/>
    <x v="7"/>
    <x v="0"/>
    <n v="77500"/>
    <n v="5500"/>
    <n v="6"/>
    <s v="Responsable de consultant"/>
    <n v="73100"/>
    <x v="0"/>
    <n v="6.0191518467852256E-2"/>
  </r>
  <r>
    <s v="IdaWo23931"/>
    <s v="IdaWood23931"/>
    <s v="Ida"/>
    <s v="Wood"/>
    <x v="1"/>
    <d v="1965-07-08T00:00:00"/>
    <x v="1"/>
    <x v="2"/>
    <n v="65100"/>
    <n v="3000"/>
    <n v="20"/>
    <s v="Consultant fonctionnel sénior"/>
    <n v="63800"/>
    <x v="32"/>
    <n v="2.037617554858934E-2"/>
  </r>
  <r>
    <s v="JerWo29067"/>
    <s v="JerryWood29067"/>
    <s v="Jerry"/>
    <s v="Wood"/>
    <x v="0"/>
    <d v="1979-07-31T00:00:00"/>
    <x v="0"/>
    <x v="2"/>
    <n v="68700"/>
    <n v="2500"/>
    <n v="11"/>
    <s v="Directeur de projet"/>
    <n v="63800"/>
    <x v="17"/>
    <n v="7.6802507836990594E-2"/>
  </r>
  <r>
    <s v="RayWo28433"/>
    <s v="RaymondWooden28433"/>
    <s v="Raymond"/>
    <s v="Wooden"/>
    <x v="0"/>
    <d v="1977-11-04T00:00:00"/>
    <x v="0"/>
    <x v="3"/>
    <n v="63600"/>
    <n v="10000"/>
    <n v="2"/>
    <s v="Directeur technique"/>
    <n v="61700"/>
    <x v="26"/>
    <n v="3.0794165316045379E-2"/>
  </r>
  <r>
    <s v="OscWo23786"/>
    <s v="OscarWoodford23786"/>
    <s v="Oscar"/>
    <s v="Woodford"/>
    <x v="0"/>
    <d v="1965-02-13T00:00:00"/>
    <x v="1"/>
    <x v="2"/>
    <n v="54900"/>
    <n v="1000"/>
    <n v="16"/>
    <s v="Consultant fonctionnel sénior"/>
    <n v="49500"/>
    <x v="32"/>
    <n v="0.10909090909090909"/>
  </r>
  <r>
    <s v="AleWo29382"/>
    <s v="AlejandroWoodruff29382"/>
    <s v="Alejandro"/>
    <s v="Woodruff"/>
    <x v="0"/>
    <d v="1980-06-10T00:00:00"/>
    <x v="5"/>
    <x v="0"/>
    <n v="84200"/>
    <n v="7000"/>
    <n v="10"/>
    <s v="Responsable secteur business"/>
    <n v="81000"/>
    <x v="17"/>
    <n v="3.9506172839506172E-2"/>
  </r>
  <r>
    <s v="BriWo29347"/>
    <s v="BrianWoodruff29347"/>
    <s v="Brian"/>
    <s v="Woodruff"/>
    <x v="0"/>
    <d v="1980-05-06T00:00:00"/>
    <x v="0"/>
    <x v="2"/>
    <n v="75100"/>
    <n v="5500"/>
    <n v="7"/>
    <s v="Directeur de projet"/>
    <n v="68300"/>
    <x v="17"/>
    <n v="9.9560761346998539E-2"/>
  </r>
  <r>
    <s v="EliWo27741"/>
    <s v="EliasWoods27741"/>
    <s v="Elias"/>
    <s v="Woods"/>
    <x v="0"/>
    <d v="1975-12-13T00:00:00"/>
    <x v="5"/>
    <x v="0"/>
    <n v="88200"/>
    <n v="2000"/>
    <n v="3"/>
    <s v="Responsable secteur business"/>
    <n v="78700"/>
    <x v="10"/>
    <n v="0.1207115628970775"/>
  </r>
  <r>
    <s v="JefWo25587"/>
    <s v="JefferyWoods25587"/>
    <s v="Jeffery"/>
    <s v="Woods"/>
    <x v="0"/>
    <d v="1970-01-19T00:00:00"/>
    <x v="5"/>
    <x v="3"/>
    <n v="69500"/>
    <n v="8000"/>
    <n v="8"/>
    <s v="Responsable technique Grands Comptes"/>
    <n v="66000"/>
    <x v="9"/>
    <n v="5.3030303030303032E-2"/>
  </r>
  <r>
    <s v="PauWo27600"/>
    <s v="PaulWoods27600"/>
    <s v="Paul"/>
    <s v="Woods"/>
    <x v="0"/>
    <d v="1975-07-25T00:00:00"/>
    <x v="5"/>
    <x v="3"/>
    <n v="83100"/>
    <n v="4500"/>
    <n v="8"/>
    <s v="Responsable technique Grands Comptes"/>
    <n v="78400"/>
    <x v="4"/>
    <n v="5.9948979591836732E-2"/>
  </r>
  <r>
    <s v="RafWo25287"/>
    <s v="RafaelWoods25287"/>
    <s v="Rafael"/>
    <s v="Woods"/>
    <x v="0"/>
    <d v="1969-03-25T00:00:00"/>
    <x v="7"/>
    <x v="3"/>
    <n v="61600"/>
    <n v="500"/>
    <n v="3"/>
    <s v="Expert technique"/>
    <n v="56000"/>
    <x v="2"/>
    <n v="0.1"/>
  </r>
  <r>
    <s v="ChaWo32341"/>
    <s v="CharlesWoodward32341"/>
    <s v="Charles"/>
    <s v="Woodward"/>
    <x v="0"/>
    <d v="1988-07-17T00:00:00"/>
    <x v="2"/>
    <x v="2"/>
    <n v="49400"/>
    <n v="0"/>
    <n v="3"/>
    <s v="Consultant fonctionnel junior"/>
    <n v="47500"/>
    <x v="28"/>
    <n v="0.04"/>
  </r>
  <r>
    <s v="GeoWo28772"/>
    <s v="GeorgeWoodward28772"/>
    <s v="George"/>
    <s v="Woodward"/>
    <x v="0"/>
    <d v="1978-10-09T00:00:00"/>
    <x v="0"/>
    <x v="3"/>
    <n v="49400"/>
    <n v="5000"/>
    <n v="9"/>
    <s v="Directeur technique"/>
    <n v="47000"/>
    <x v="3"/>
    <n v="5.106382978723404E-2"/>
  </r>
  <r>
    <s v="KenWo23626"/>
    <s v="KennethWoodworth23626"/>
    <s v="Kenneth"/>
    <s v="Woodworth"/>
    <x v="0"/>
    <d v="1964-09-06T00:00:00"/>
    <x v="3"/>
    <x v="0"/>
    <n v="115000"/>
    <n v="1500"/>
    <n v="8"/>
    <s v="Associé filière business"/>
    <n v="106500"/>
    <x v="32"/>
    <n v="7.9812206572769953E-2"/>
  </r>
  <r>
    <s v="JosWo29473"/>
    <s v="JoseWoolum29473"/>
    <s v="Jose"/>
    <s v="Woolum"/>
    <x v="0"/>
    <d v="1980-09-09T00:00:00"/>
    <x v="1"/>
    <x v="3"/>
    <n v="47400"/>
    <n v="1500"/>
    <n v="12"/>
    <s v="Consultant technique sénior"/>
    <n v="44800"/>
    <x v="6"/>
    <n v="5.8035714285714288E-2"/>
  </r>
  <r>
    <s v="KatWo30849"/>
    <s v="KathyWooten30849"/>
    <s v="Kathy"/>
    <s v="Wooten"/>
    <x v="1"/>
    <d v="1984-06-16T00:00:00"/>
    <x v="0"/>
    <x v="0"/>
    <n v="71800"/>
    <n v="8000"/>
    <n v="2"/>
    <s v="Directeur business"/>
    <n v="65900"/>
    <x v="0"/>
    <n v="8.9529590288315627E-2"/>
  </r>
  <r>
    <s v="EliWo30433"/>
    <s v="ElizabethWord30433"/>
    <s v="Elizabeth"/>
    <s v="Word"/>
    <x v="1"/>
    <d v="1983-04-27T00:00:00"/>
    <x v="5"/>
    <x v="0"/>
    <n v="88500"/>
    <n v="6000"/>
    <n v="10"/>
    <s v="Responsable secteur business"/>
    <n v="81200"/>
    <x v="16"/>
    <n v="8.9901477832512317E-2"/>
  </r>
  <r>
    <s v="RonWo28580"/>
    <s v="RonaldWorkman28580"/>
    <s v="Ronald"/>
    <s v="Workman"/>
    <x v="0"/>
    <d v="1978-03-31T00:00:00"/>
    <x v="1"/>
    <x v="3"/>
    <n v="52900"/>
    <n v="1500"/>
    <n v="9"/>
    <s v="Consultant technique sénior"/>
    <n v="48100"/>
    <x v="26"/>
    <n v="9.9792099792099798E-2"/>
  </r>
  <r>
    <s v="VicWo30324"/>
    <s v="VictorWorley30324"/>
    <s v="Victor"/>
    <s v="Worley"/>
    <x v="0"/>
    <d v="1983-01-08T00:00:00"/>
    <x v="0"/>
    <x v="2"/>
    <n v="67900"/>
    <n v="1500"/>
    <n v="5"/>
    <s v="Directeur de projet"/>
    <n v="66600"/>
    <x v="16"/>
    <n v="1.951951951951952E-2"/>
  </r>
  <r>
    <s v="ClaWo28260"/>
    <s v="ClaraWorthy28260"/>
    <s v="Clara"/>
    <s v="Worthy"/>
    <x v="1"/>
    <d v="1977-05-15T00:00:00"/>
    <x v="7"/>
    <x v="3"/>
    <n v="51200"/>
    <n v="500"/>
    <n v="15"/>
    <s v="Expert technique"/>
    <n v="48800"/>
    <x v="22"/>
    <n v="4.9180327868852458E-2"/>
  </r>
  <r>
    <s v="MelWo27172"/>
    <s v="MelissaWortman27172"/>
    <s v="Melissa"/>
    <s v="Wortman"/>
    <x v="1"/>
    <d v="1974-05-23T00:00:00"/>
    <x v="0"/>
    <x v="3"/>
    <n v="62600"/>
    <n v="3000"/>
    <n v="15"/>
    <s v="Directeur technique"/>
    <n v="59100"/>
    <x v="12"/>
    <n v="5.9221658206429779E-2"/>
  </r>
  <r>
    <s v="DavWr34130"/>
    <s v="DavidWren34130"/>
    <s v="David"/>
    <s v="Wren"/>
    <x v="0"/>
    <d v="1993-06-10T00:00:00"/>
    <x v="4"/>
    <x v="2"/>
    <n v="45100"/>
    <n v="1000"/>
    <n v="0"/>
    <s v="Analyste confirmé"/>
    <s v="nouvel arrivant"/>
    <x v="13"/>
    <n v="0"/>
  </r>
  <r>
    <s v="ElsWr25107"/>
    <s v="ElsieWright25107"/>
    <s v="Elsie"/>
    <s v="Wright"/>
    <x v="1"/>
    <d v="1968-09-26T00:00:00"/>
    <x v="7"/>
    <x v="0"/>
    <n v="60800"/>
    <n v="1500"/>
    <n v="9"/>
    <s v="Responsable de consultant"/>
    <n v="57400"/>
    <x v="2"/>
    <n v="5.9233449477351915E-2"/>
  </r>
  <r>
    <s v="EveWr26775"/>
    <s v="EvelynWright26775"/>
    <s v="Evelyn"/>
    <s v="Wright"/>
    <x v="1"/>
    <d v="1973-04-21T00:00:00"/>
    <x v="5"/>
    <x v="3"/>
    <n v="63200"/>
    <n v="3000"/>
    <n v="20"/>
    <s v="Responsable technique Grands Comptes"/>
    <n v="56700"/>
    <x v="14"/>
    <n v="0.1146384479717813"/>
  </r>
  <r>
    <s v="JerWr31899"/>
    <s v="JerryWright31899"/>
    <s v="Jerry"/>
    <s v="Wright"/>
    <x v="0"/>
    <d v="1987-05-02T00:00:00"/>
    <x v="4"/>
    <x v="3"/>
    <n v="36200"/>
    <n v="1000"/>
    <n v="5"/>
    <s v="Développeur confirmé"/>
    <n v="35500"/>
    <x v="21"/>
    <n v="1.9718309859154931E-2"/>
  </r>
  <r>
    <s v="LouWr23915"/>
    <s v="LouisWright23915"/>
    <s v="Louis"/>
    <s v="Wright"/>
    <x v="0"/>
    <d v="1965-06-22T00:00:00"/>
    <x v="7"/>
    <x v="3"/>
    <n v="55900"/>
    <n v="1500"/>
    <n v="8"/>
    <s v="Expert technique"/>
    <n v="51300"/>
    <x v="32"/>
    <n v="8.9668615984405453E-2"/>
  </r>
  <r>
    <s v="PatWr26420"/>
    <s v="PatrickWright26420"/>
    <s v="Patrick"/>
    <s v="Wright"/>
    <x v="0"/>
    <d v="1972-05-01T00:00:00"/>
    <x v="0"/>
    <x v="3"/>
    <n v="57900"/>
    <n v="1500"/>
    <n v="15"/>
    <s v="Directeur technique"/>
    <n v="53900"/>
    <x v="31"/>
    <n v="7.4211502782931357E-2"/>
  </r>
  <r>
    <s v="RobWr32828"/>
    <s v="RobertWright32828"/>
    <s v="Robert"/>
    <s v="Wright"/>
    <x v="0"/>
    <d v="1989-11-16T00:00:00"/>
    <x v="2"/>
    <x v="2"/>
    <n v="49100"/>
    <n v="0"/>
    <n v="0"/>
    <s v="Consultant fonctionnel junior"/>
    <s v="nouvel arrivant"/>
    <x v="33"/>
    <n v="0"/>
  </r>
  <r>
    <s v="TasWr32167"/>
    <s v="TashaWright32167"/>
    <s v="Tasha"/>
    <s v="Wright"/>
    <x v="1"/>
    <d v="1988-01-25T00:00:00"/>
    <x v="2"/>
    <x v="0"/>
    <n v="51500"/>
    <n v="2000"/>
    <n v="1"/>
    <s v="Consultant business"/>
    <n v="47700"/>
    <x v="28"/>
    <n v="7.9664570230607967E-2"/>
  </r>
  <r>
    <s v="AleWu26531"/>
    <s v="AlexanderWu26531"/>
    <s v="Alexander"/>
    <s v="Wu"/>
    <x v="0"/>
    <d v="1972-08-20T00:00:00"/>
    <x v="0"/>
    <x v="0"/>
    <n v="92100"/>
    <n v="8000"/>
    <n v="19"/>
    <s v="Directeur business"/>
    <n v="89400"/>
    <x v="14"/>
    <n v="3.0201342281879196E-2"/>
  </r>
  <r>
    <s v="SumWy24212"/>
    <s v="SumikoWyant24212"/>
    <s v="Sumiko"/>
    <s v="Wyant"/>
    <x v="1"/>
    <d v="1966-04-15T00:00:00"/>
    <x v="1"/>
    <x v="3"/>
    <n v="41100"/>
    <n v="2500"/>
    <n v="2"/>
    <s v="Consultant technique sénior"/>
    <n v="39900"/>
    <x v="30"/>
    <n v="3.007518796992481E-2"/>
  </r>
  <r>
    <s v="AlvWy29520"/>
    <s v="AlvinWynn29520"/>
    <s v="Alvin"/>
    <s v="Wynn"/>
    <x v="0"/>
    <d v="1980-10-26T00:00:00"/>
    <x v="7"/>
    <x v="0"/>
    <n v="65600"/>
    <n v="3500"/>
    <n v="13"/>
    <s v="Responsable de consultant"/>
    <n v="60600"/>
    <x v="6"/>
    <n v="8.2508250825082508E-2"/>
  </r>
  <r>
    <s v="JosWy27014"/>
    <s v="JoshuaWysocki27014"/>
    <s v="Joshua"/>
    <s v="Wysocki"/>
    <x v="0"/>
    <d v="1973-12-16T00:00:00"/>
    <x v="7"/>
    <x v="3"/>
    <n v="66600"/>
    <n v="5500"/>
    <n v="12"/>
    <s v="Expert technique"/>
    <n v="62200"/>
    <x v="12"/>
    <n v="7.0739549839228297E-2"/>
  </r>
  <r>
    <s v="MikYa25812"/>
    <s v="MikeYamasaki25812"/>
    <s v="Mike"/>
    <s v="Yamasaki"/>
    <x v="0"/>
    <d v="1970-09-01T00:00:00"/>
    <x v="5"/>
    <x v="0"/>
    <n v="97900"/>
    <n v="500"/>
    <n v="0"/>
    <s v="Responsable secteur business"/>
    <s v="nouvel arrivant"/>
    <x v="1"/>
    <n v="0"/>
  </r>
  <r>
    <s v="LanYa25773"/>
    <s v="LanceYang25773"/>
    <s v="Lance"/>
    <s v="Yang"/>
    <x v="0"/>
    <d v="1970-07-24T00:00:00"/>
    <x v="7"/>
    <x v="1"/>
    <n v="68500"/>
    <n v="3500"/>
    <n v="6"/>
    <s v="Responsable d'entité"/>
    <n v="67600"/>
    <x v="9"/>
    <n v="1.3313609467455622E-2"/>
  </r>
  <r>
    <s v="WilYa21672"/>
    <s v="WilliamYarnell21672"/>
    <s v="William"/>
    <s v="Yarnell"/>
    <x v="0"/>
    <d v="1959-05-02T00:00:00"/>
    <x v="9"/>
    <x v="1"/>
    <n v="199500"/>
    <n v="6000"/>
    <n v="15"/>
    <s v="Chef filière fonctions transverses"/>
    <n v="184700"/>
    <x v="29"/>
    <n v="8.0129940443963182E-2"/>
  </r>
  <r>
    <s v="AntYa32915"/>
    <s v="AnthonyYates32915"/>
    <s v="Anthony"/>
    <s v="Yates"/>
    <x v="0"/>
    <d v="1990-02-11T00:00:00"/>
    <x v="10"/>
    <x v="3"/>
    <n v="40600"/>
    <n v="1000"/>
    <n v="4"/>
    <s v="Consultant technique"/>
    <n v="39800"/>
    <x v="33"/>
    <n v="2.0100502512562814E-2"/>
  </r>
  <r>
    <s v="MisYa29381"/>
    <s v="MistyYates29381"/>
    <s v="Misty"/>
    <s v="Yates"/>
    <x v="1"/>
    <d v="1980-06-09T00:00:00"/>
    <x v="1"/>
    <x v="2"/>
    <n v="44000"/>
    <n v="1000"/>
    <n v="8"/>
    <s v="Consultant fonctionnel sénior"/>
    <n v="39300"/>
    <x v="17"/>
    <n v="0.11959287531806616"/>
  </r>
  <r>
    <s v="RanYa27471"/>
    <s v="RandyYates27471"/>
    <s v="Randy"/>
    <s v="Yates"/>
    <x v="0"/>
    <d v="1975-03-18T00:00:00"/>
    <x v="3"/>
    <x v="0"/>
    <n v="133900"/>
    <n v="2500"/>
    <n v="12"/>
    <s v="Associé filière business"/>
    <n v="126300"/>
    <x v="4"/>
    <n v="6.0174188440221696E-2"/>
  </r>
  <r>
    <s v="MicYa32715"/>
    <s v="MichaelYazzie32715"/>
    <s v="Michael"/>
    <s v="Yazzie"/>
    <x v="0"/>
    <d v="1989-07-26T00:00:00"/>
    <x v="4"/>
    <x v="2"/>
    <n v="41400"/>
    <n v="1000"/>
    <n v="1"/>
    <s v="Analyste confirmé"/>
    <n v="37000"/>
    <x v="8"/>
    <n v="0.11891891891891893"/>
  </r>
  <r>
    <s v="WilYe31377"/>
    <s v="WilliamYeager31377"/>
    <s v="William"/>
    <s v="Yeager"/>
    <x v="0"/>
    <d v="1985-11-26T00:00:00"/>
    <x v="6"/>
    <x v="0"/>
    <n v="47300"/>
    <n v="500"/>
    <n v="2"/>
    <s v="Consultant business junior"/>
    <n v="44200"/>
    <x v="5"/>
    <n v="7.0135746606334842E-2"/>
  </r>
  <r>
    <s v="RosYe29626"/>
    <s v="RosaleeYeh29626"/>
    <s v="Rosalee"/>
    <s v="Yeh"/>
    <x v="1"/>
    <d v="1981-02-09T00:00:00"/>
    <x v="0"/>
    <x v="3"/>
    <n v="63600"/>
    <n v="7500"/>
    <n v="6"/>
    <s v="Directeur technique"/>
    <n v="61200"/>
    <x v="6"/>
    <n v="3.9215686274509803E-2"/>
  </r>
  <r>
    <s v="GarYi32501"/>
    <s v="GaryYip32501"/>
    <s v="Gary"/>
    <s v="Yip"/>
    <x v="0"/>
    <d v="1988-12-24T00:00:00"/>
    <x v="4"/>
    <x v="0"/>
    <n v="45500"/>
    <n v="0"/>
    <n v="1"/>
    <s v="Consultant business junior"/>
    <n v="42200"/>
    <x v="8"/>
    <n v="7.8199052132701424E-2"/>
  </r>
  <r>
    <s v="LavYo27163"/>
    <s v="LaverneYong27163"/>
    <s v="Laverne"/>
    <s v="Yong"/>
    <x v="0"/>
    <d v="1974-05-14T00:00:00"/>
    <x v="1"/>
    <x v="1"/>
    <n v="42800"/>
    <n v="0"/>
    <n v="1"/>
    <s v="Directeur des agents de maîtrise"/>
    <n v="39400"/>
    <x v="12"/>
    <n v="8.6294416243654817E-2"/>
  </r>
  <r>
    <s v="AmpYo30481"/>
    <s v="AmparoYorke30481"/>
    <s v="Amparo"/>
    <s v="Yorke"/>
    <x v="1"/>
    <d v="1983-06-14T00:00:00"/>
    <x v="0"/>
    <x v="3"/>
    <n v="53200"/>
    <n v="8000"/>
    <n v="5"/>
    <s v="Directeur technique"/>
    <n v="48200"/>
    <x v="16"/>
    <n v="0.1037344398340249"/>
  </r>
  <r>
    <s v="AmyYo29763"/>
    <s v="AmyYoung29763"/>
    <s v="Amy"/>
    <s v="Young"/>
    <x v="1"/>
    <d v="1981-06-26T00:00:00"/>
    <x v="5"/>
    <x v="0"/>
    <n v="108200"/>
    <n v="2000"/>
    <n v="4"/>
    <s v="Responsable secteur business"/>
    <n v="99300"/>
    <x v="6"/>
    <n v="8.9627391742195361E-2"/>
  </r>
  <r>
    <s v="GleYo33522"/>
    <s v="GlennYoung33522"/>
    <s v="Glenn"/>
    <s v="Young"/>
    <x v="0"/>
    <d v="1991-10-11T00:00:00"/>
    <x v="6"/>
    <x v="3"/>
    <n v="33000"/>
    <n v="1000"/>
    <n v="0"/>
    <s v="Développeur"/>
    <s v="nouvel arrivant"/>
    <x v="11"/>
    <n v="0"/>
  </r>
  <r>
    <s v="HarYo30629"/>
    <s v="HarryYoung30629"/>
    <s v="Harry"/>
    <s v="Young"/>
    <x v="0"/>
    <d v="1983-11-09T00:00:00"/>
    <x v="1"/>
    <x v="1"/>
    <n v="38900"/>
    <n v="1500"/>
    <n v="10"/>
    <s v="Directeur des agents de maîtrise"/>
    <n v="35400"/>
    <x v="0"/>
    <n v="9.8870056497175146E-2"/>
  </r>
  <r>
    <s v="HenYo31901"/>
    <s v="HenryYoung31901"/>
    <s v="Henry"/>
    <s v="Young"/>
    <x v="1"/>
    <d v="1987-05-04T00:00:00"/>
    <x v="10"/>
    <x v="3"/>
    <n v="45500"/>
    <n v="1500"/>
    <n v="3"/>
    <s v="Consultant technique"/>
    <n v="40600"/>
    <x v="21"/>
    <n v="0.1206896551724138"/>
  </r>
  <r>
    <s v="HenYo29919"/>
    <s v="HenryYoung29919"/>
    <s v="Henry"/>
    <s v="Young"/>
    <x v="0"/>
    <d v="1981-11-29T00:00:00"/>
    <x v="0"/>
    <x v="3"/>
    <n v="63500"/>
    <n v="3000"/>
    <n v="3"/>
    <s v="Directeur technique"/>
    <n v="61100"/>
    <x v="25"/>
    <n v="3.927986906710311E-2"/>
  </r>
  <r>
    <s v="RobYo25526"/>
    <s v="RobinYoung25526"/>
    <s v="Robin"/>
    <s v="Young"/>
    <x v="1"/>
    <d v="1969-11-19T00:00:00"/>
    <x v="1"/>
    <x v="3"/>
    <n v="47000"/>
    <n v="4000"/>
    <n v="19"/>
    <s v="Consultant technique sénior"/>
    <n v="43500"/>
    <x v="9"/>
    <n v="8.0459770114942528E-2"/>
  </r>
  <r>
    <s v="RosYo28145"/>
    <s v="RosaYoung28145"/>
    <s v="Rosa"/>
    <s v="Young"/>
    <x v="1"/>
    <d v="1977-01-20T00:00:00"/>
    <x v="7"/>
    <x v="2"/>
    <n v="67300"/>
    <n v="5000"/>
    <n v="2"/>
    <s v="Chef de projet"/>
    <n v="64100"/>
    <x v="22"/>
    <n v="4.9921996879875197E-2"/>
  </r>
  <r>
    <s v="TraYo25305"/>
    <s v="TracyYoung25305"/>
    <s v="Tracy"/>
    <s v="Young"/>
    <x v="1"/>
    <d v="1969-04-12T00:00:00"/>
    <x v="3"/>
    <x v="2"/>
    <n v="90400"/>
    <n v="500"/>
    <n v="21"/>
    <s v="Associé filière fonctionnelle"/>
    <n v="81400"/>
    <x v="2"/>
    <n v="0.11056511056511056"/>
  </r>
  <r>
    <s v="TerZa29683"/>
    <s v="TeresaZajicek29683"/>
    <s v="Teresa"/>
    <s v="Zajicek"/>
    <x v="1"/>
    <d v="1981-04-07T00:00:00"/>
    <x v="0"/>
    <x v="3"/>
    <n v="49400"/>
    <n v="5000"/>
    <n v="8"/>
    <s v="Directeur technique"/>
    <n v="48300"/>
    <x v="6"/>
    <n v="2.2774327122153208E-2"/>
  </r>
  <r>
    <s v="FidZa29112"/>
    <s v="FidelZamora29112"/>
    <s v="Fidel"/>
    <s v="Zamora"/>
    <x v="0"/>
    <d v="1979-09-14T00:00:00"/>
    <x v="1"/>
    <x v="2"/>
    <n v="64300"/>
    <n v="3000"/>
    <n v="2"/>
    <s v="Consultant fonctionnel sénior"/>
    <n v="60100"/>
    <x v="17"/>
    <n v="6.9883527454242922E-2"/>
  </r>
  <r>
    <s v="GeoZa23516"/>
    <s v="GeorgeZamorano23516"/>
    <s v="George"/>
    <s v="Zamorano"/>
    <x v="0"/>
    <d v="1964-05-19T00:00:00"/>
    <x v="5"/>
    <x v="2"/>
    <n v="73000"/>
    <n v="5000"/>
    <n v="18"/>
    <s v="Responsable de Grands comptes"/>
    <n v="67600"/>
    <x v="7"/>
    <n v="7.9881656804733733E-2"/>
  </r>
  <r>
    <s v="NelZa21868"/>
    <s v="NellyZamudio21868"/>
    <s v="Nelly"/>
    <s v="Zamudio"/>
    <x v="1"/>
    <d v="1959-11-14T00:00:00"/>
    <x v="9"/>
    <x v="0"/>
    <n v="126500"/>
    <n v="14000"/>
    <n v="27"/>
    <s v="Chef business"/>
    <n v="118200"/>
    <x v="35"/>
    <n v="7.0219966159052447E-2"/>
  </r>
  <r>
    <s v="JacZe28708"/>
    <s v="JacquesZell28708"/>
    <s v="Jacques"/>
    <s v="Zell"/>
    <x v="0"/>
    <d v="1978-08-06T00:00:00"/>
    <x v="1"/>
    <x v="1"/>
    <n v="41000"/>
    <n v="1500"/>
    <n v="10"/>
    <s v="Directeur des agents de maîtrise"/>
    <n v="39100"/>
    <x v="3"/>
    <n v="4.859335038363171E-2"/>
  </r>
  <r>
    <s v="GerZe23754"/>
    <s v="GeraldZerangue23754"/>
    <s v="Gerald"/>
    <s v="Zerangue"/>
    <x v="0"/>
    <d v="1965-01-12T00:00:00"/>
    <x v="3"/>
    <x v="2"/>
    <n v="83500"/>
    <n v="3000"/>
    <n v="7"/>
    <s v="Associé filière fonctionnelle"/>
    <n v="76600"/>
    <x v="32"/>
    <n v="9.0078328981723244E-2"/>
  </r>
  <r>
    <s v="MarZi29441"/>
    <s v="MargaretZielinski29441"/>
    <s v="Margaret"/>
    <s v="Zielinski"/>
    <x v="1"/>
    <d v="1980-08-08T00:00:00"/>
    <x v="1"/>
    <x v="2"/>
    <n v="61200"/>
    <n v="4000"/>
    <n v="5"/>
    <s v="Consultant fonctionnel sénior"/>
    <n v="55300"/>
    <x v="6"/>
    <n v="0.10669077757685352"/>
  </r>
  <r>
    <s v="DonZi26582"/>
    <s v="DonaldZimmerman26582"/>
    <s v="Donald"/>
    <s v="Zimmerman"/>
    <x v="0"/>
    <d v="1972-10-10T00:00:00"/>
    <x v="7"/>
    <x v="0"/>
    <n v="59200"/>
    <n v="3500"/>
    <n v="10"/>
    <s v="Responsable de consultant"/>
    <n v="58600"/>
    <x v="14"/>
    <n v="1.0238907849829351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chartFormat="2">
  <location ref="B10:E13" firstHeaderRow="0" firstDataRow="1" firstDataCol="1"/>
  <pivotFields count="15"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3">
        <item x="1"/>
        <item x="0"/>
        <item t="default"/>
      </items>
    </pivotField>
    <pivotField compact="0" numFmtId="14" outline="0" showAll="0"/>
    <pivotField compact="0" outline="0" showAll="0">
      <items count="13">
        <item h="1" x="11"/>
        <item h="1" x="5"/>
        <item x="3"/>
        <item h="1" x="9"/>
        <item h="1" x="8"/>
        <item h="1" x="6"/>
        <item h="1" x="4"/>
        <item h="1" x="2"/>
        <item h="1" x="10"/>
        <item h="1" x="1"/>
        <item h="1" x="7"/>
        <item h="1" x="0"/>
        <item t="default"/>
      </items>
    </pivotField>
    <pivotField compact="0" outline="0" showAll="0">
      <items count="5">
        <item h="1" x="0"/>
        <item h="1" x="2"/>
        <item h="1" x="1"/>
        <item x="3"/>
        <item t="default"/>
      </items>
    </pivotField>
    <pivotField dataField="1" compact="0" numFmtId="164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numFmtId="9" outline="0" showAll="0"/>
  </pivotFields>
  <rowFields count="1">
    <field x="4"/>
  </rowFields>
  <rowItems count="3"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" fld="4" subtotal="count" baseField="13" baseItem="3" numFmtId="3"/>
    <dataField name="Brut annuel " fld="8" baseField="13" baseItem="4" numFmtId="3"/>
    <dataField name="Moyenne" fld="8" subtotal="average" baseField="13" baseItem="6" numFmtId="3"/>
  </dataFields>
  <chartFormats count="4"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rade" sourceName="Grade">
  <pivotTables>
    <pivotTable tabId="6" name="Tableau croisé dynamique2"/>
  </pivotTables>
  <data>
    <tabular pivotCacheId="1">
      <items count="12">
        <i x="11"/>
        <i x="5"/>
        <i x="3" s="1"/>
        <i x="8"/>
        <i x="6"/>
        <i x="4"/>
        <i x="2"/>
        <i x="10"/>
        <i x="1"/>
        <i x="7"/>
        <i x="0"/>
        <i x="9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ilière" sourceName="Filière">
  <pivotTables>
    <pivotTable tabId="6" name="Tableau croisé dynamique2"/>
  </pivotTables>
  <data>
    <tabular pivotCacheId="1">
      <items count="4">
        <i x="0"/>
        <i x="2"/>
        <i x="1"/>
        <i x="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xe" sourceName="Sexe">
  <pivotTables>
    <pivotTable tabId="6" name="Tableau croisé dynamique2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Grade" cache="Segment_Grade" caption="Grade" columnCount="4" rowHeight="241300"/>
  <slicer name="Filière" cache="Segment_Filière" caption="Filière" columnCount="2" rowHeight="241300"/>
  <slicer name="Sexe" cache="Segment_Sexe" caption="Sexe" columnCount="2" rowHeight="241300"/>
</slicers>
</file>

<file path=xl/tables/table1.xml><?xml version="1.0" encoding="utf-8"?>
<table xmlns="http://schemas.openxmlformats.org/spreadsheetml/2006/main" id="1" name="Tableau1" displayName="Tableau1" ref="A1:O3001" totalsRowShown="0" headerRowDxfId="8">
  <autoFilter ref="A1:O3001"/>
  <tableColumns count="15">
    <tableColumn id="1" name="ID MOI">
      <calculatedColumnFormula>_xlfn.CONCAT(LEFT(C2,3),LEFT(D2,2),F2)</calculatedColumnFormula>
    </tableColumn>
    <tableColumn id="2" name="ID">
      <calculatedColumnFormula>_xlfn.CONCAT(C2,D2,F2)</calculatedColumnFormula>
    </tableColumn>
    <tableColumn id="3" name="Prénom"/>
    <tableColumn id="4" name="Nom"/>
    <tableColumn id="5" name="Sexe"/>
    <tableColumn id="6" name="Date de naissance" dataDxfId="7"/>
    <tableColumn id="7" name="Grade"/>
    <tableColumn id="8" name="Filière"/>
    <tableColumn id="9" name="Salaire Brut annuel" dataDxfId="6"/>
    <tableColumn id="10" name="Prime année en cours" dataDxfId="5"/>
    <tableColumn id="11" name="Ancienneté"/>
    <tableColumn id="12" name="Poste">
      <calculatedColumnFormula>INDEX(MatriceGrade,MATCH(Employé!G2,Filières!$A$1:$A$13,0),MATCH(Employé!H2,Filières!$A$1:$E$1,0))</calculatedColumnFormula>
    </tableColumn>
    <tableColumn id="13" name="Salaire N-1" dataDxfId="4">
      <calculatedColumnFormula>IF(ISERROR(VLOOKUP(A2,InfoN1,9,FALSE)),"nouvel arrivant",VLOOKUP(A2,InfoN1,9,FALSE))</calculatedColumnFormula>
    </tableColumn>
    <tableColumn id="14" name="Age" dataDxfId="3">
      <calculatedColumnFormula>IF(DATE(2017,MONTH(F2),DAY(F2))&gt;TODAY(),2017-YEAR(F2)-1,2017-YEAR(F2))</calculatedColumnFormula>
    </tableColumn>
    <tableColumn id="15" name="% augmentation" dataDxfId="2" dataCellStyle="Pourcentage">
      <calculatedColumnFormula>IF(ISNUMBER(M2),(I2-M2)/M2,0)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M2:N7" totalsRowCount="1">
  <autoFilter ref="M2:N6"/>
  <tableColumns count="2">
    <tableColumn id="1" name="Ancienneté" totalsRowLabel="Total"/>
    <tableColumn id="2" name="NB employés" totalsRowFunction="sum" dataDxfId="1" totalsRow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P2:Q10" totalsRowShown="0">
  <autoFilter ref="P2:Q10"/>
  <tableColumns count="2">
    <tableColumn id="1" name="Indicateur"/>
    <tableColumn id="2" name="Val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001"/>
  <sheetViews>
    <sheetView zoomScaleNormal="100" workbookViewId="0"/>
  </sheetViews>
  <sheetFormatPr baseColWidth="10" defaultRowHeight="15" x14ac:dyDescent="0.25"/>
  <cols>
    <col min="2" max="2" width="8.42578125" customWidth="1"/>
    <col min="5" max="5" width="7.42578125" customWidth="1"/>
    <col min="6" max="6" width="19" customWidth="1"/>
    <col min="7" max="7" width="8.5703125" customWidth="1"/>
    <col min="8" max="8" width="8.85546875" customWidth="1"/>
    <col min="9" max="9" width="19.85546875" customWidth="1"/>
    <col min="10" max="10" width="22.28515625" customWidth="1"/>
    <col min="11" max="11" width="14.85546875" customWidth="1"/>
    <col min="12" max="12" width="16.5703125" customWidth="1"/>
    <col min="13" max="13" width="18.7109375" customWidth="1"/>
    <col min="14" max="14" width="7.5703125" customWidth="1"/>
    <col min="15" max="15" width="17.5703125" customWidth="1"/>
    <col min="17" max="17" width="14" customWidth="1"/>
    <col min="18" max="18" width="19.140625" customWidth="1"/>
  </cols>
  <sheetData>
    <row r="1" spans="1:16" x14ac:dyDescent="0.25">
      <c r="A1" t="s">
        <v>3034</v>
      </c>
      <c r="B1" s="7" t="s">
        <v>3032</v>
      </c>
      <c r="C1" s="3" t="s">
        <v>1</v>
      </c>
      <c r="D1" s="3" t="s">
        <v>0</v>
      </c>
      <c r="E1" s="3" t="s">
        <v>2</v>
      </c>
      <c r="F1" s="3" t="s">
        <v>8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3031</v>
      </c>
      <c r="M1" s="3" t="s">
        <v>3035</v>
      </c>
      <c r="N1" s="3" t="s">
        <v>3033</v>
      </c>
      <c r="O1" s="3" t="s">
        <v>3036</v>
      </c>
    </row>
    <row r="2" spans="1:16" x14ac:dyDescent="0.25">
      <c r="A2" t="str">
        <f t="shared" ref="A2:A65" si="0">_xlfn.CONCAT(LEFT(C2,3),LEFT(D2,2),F2)</f>
        <v>DexAb30865</v>
      </c>
      <c r="B2" t="str">
        <f t="shared" ref="B2:B65" si="1">_xlfn.CONCAT(C2,D2,F2)</f>
        <v>DexterAbbott30865</v>
      </c>
      <c r="C2" t="s">
        <v>1448</v>
      </c>
      <c r="D2" t="s">
        <v>1449</v>
      </c>
      <c r="E2" t="s">
        <v>2698</v>
      </c>
      <c r="F2" s="1">
        <v>30865</v>
      </c>
      <c r="G2" t="s">
        <v>3027</v>
      </c>
      <c r="H2" t="s">
        <v>2702</v>
      </c>
      <c r="I2" s="5">
        <v>70900</v>
      </c>
      <c r="J2" s="5">
        <v>3500</v>
      </c>
      <c r="K2">
        <v>9</v>
      </c>
      <c r="L2" t="str">
        <f>INDEX(MatriceGrade,MATCH(Employé!G2,Filières!$A$1:$A$13,0),MATCH(Employé!H2,Filières!$A$1:$E$1,0))</f>
        <v>Directeur business</v>
      </c>
      <c r="M2" s="5">
        <f t="shared" ref="M2:M65" si="2">IF(ISERROR(VLOOKUP(A2,InfoN1,9,FALSE)),"nouvel arrivant",VLOOKUP(A2,InfoN1,9,FALSE))</f>
        <v>67500</v>
      </c>
      <c r="N2" s="6">
        <f t="shared" ref="N2:N65" ca="1" si="3">IF(DATE(2017,MONTH(F2),DAY(F2))&gt;TODAY(),2017-YEAR(F2)-1,2017-YEAR(F2))</f>
        <v>33</v>
      </c>
      <c r="O2" s="8">
        <f>IF(ISNUMBER(M2),(I2-M2)/M2,0)</f>
        <v>5.0370370370370371E-2</v>
      </c>
    </row>
    <row r="3" spans="1:16" x14ac:dyDescent="0.25">
      <c r="A3" t="str">
        <f t="shared" si="0"/>
        <v>RobAb26030</v>
      </c>
      <c r="B3" t="str">
        <f t="shared" si="1"/>
        <v>RobertAbernethy26030</v>
      </c>
      <c r="C3" t="s">
        <v>25</v>
      </c>
      <c r="D3" t="s">
        <v>1787</v>
      </c>
      <c r="E3" t="s">
        <v>2698</v>
      </c>
      <c r="F3" s="1">
        <v>26030</v>
      </c>
      <c r="G3" t="s">
        <v>3027</v>
      </c>
      <c r="H3" t="s">
        <v>2703</v>
      </c>
      <c r="I3" s="5">
        <v>70500</v>
      </c>
      <c r="J3" s="5">
        <v>2000</v>
      </c>
      <c r="K3">
        <v>19</v>
      </c>
      <c r="L3" t="str">
        <f>INDEX(MatriceGrade,MATCH(Employé!G3,Filières!$A$1:$A$13,0),MATCH(Employé!H3,Filières!$A$1:$E$1,0))</f>
        <v>Directeur d'agence</v>
      </c>
      <c r="M3" s="5">
        <f t="shared" si="2"/>
        <v>68400</v>
      </c>
      <c r="N3" s="6">
        <f t="shared" ca="1" si="3"/>
        <v>46</v>
      </c>
      <c r="O3" s="8">
        <f t="shared" ref="O3:O66" si="4">IF(ISNUMBER(M3),(I3-M3)/M3,0)</f>
        <v>3.0701754385964911E-2</v>
      </c>
    </row>
    <row r="4" spans="1:16" x14ac:dyDescent="0.25">
      <c r="A4" t="str">
        <f t="shared" si="0"/>
        <v>AndAc25170</v>
      </c>
      <c r="B4" t="str">
        <f t="shared" si="1"/>
        <v>AndrewAceves25170</v>
      </c>
      <c r="C4" t="s">
        <v>874</v>
      </c>
      <c r="D4" t="s">
        <v>2163</v>
      </c>
      <c r="E4" t="s">
        <v>2698</v>
      </c>
      <c r="F4" s="1">
        <v>25170</v>
      </c>
      <c r="G4" t="s">
        <v>3027</v>
      </c>
      <c r="H4" t="s">
        <v>2702</v>
      </c>
      <c r="I4" s="5">
        <v>100200</v>
      </c>
      <c r="J4" s="5">
        <v>3500</v>
      </c>
      <c r="K4">
        <v>21</v>
      </c>
      <c r="L4" t="str">
        <f>INDEX(MatriceGrade,MATCH(Employé!G4,Filières!$A$1:$A$13,0),MATCH(Employé!H4,Filières!$A$1:$E$1,0))</f>
        <v>Directeur business</v>
      </c>
      <c r="M4" s="5">
        <f t="shared" si="2"/>
        <v>96300</v>
      </c>
      <c r="N4" s="6">
        <f t="shared" ca="1" si="3"/>
        <v>48</v>
      </c>
      <c r="O4" s="8">
        <f t="shared" si="4"/>
        <v>4.0498442367601244E-2</v>
      </c>
    </row>
    <row r="5" spans="1:16" x14ac:dyDescent="0.25">
      <c r="A5" t="str">
        <f t="shared" si="0"/>
        <v>MikAc28825</v>
      </c>
      <c r="B5" t="str">
        <f t="shared" si="1"/>
        <v>MikeAcker28825</v>
      </c>
      <c r="C5" t="s">
        <v>692</v>
      </c>
      <c r="D5" t="s">
        <v>1003</v>
      </c>
      <c r="E5" t="s">
        <v>2698</v>
      </c>
      <c r="F5" s="1">
        <v>28825</v>
      </c>
      <c r="G5" t="s">
        <v>3025</v>
      </c>
      <c r="H5" t="s">
        <v>2702</v>
      </c>
      <c r="I5" s="5">
        <v>55100</v>
      </c>
      <c r="J5" s="5">
        <v>2500</v>
      </c>
      <c r="K5">
        <v>3</v>
      </c>
      <c r="L5" t="str">
        <f>INDEX(MatriceGrade,MATCH(Employé!G5,Filières!$A$1:$A$13,0),MATCH(Employé!H5,Filières!$A$1:$E$1,0))</f>
        <v>Consultant business sénior</v>
      </c>
      <c r="M5" s="5">
        <f t="shared" si="2"/>
        <v>51500</v>
      </c>
      <c r="N5" s="6">
        <f t="shared" ca="1" si="3"/>
        <v>38</v>
      </c>
      <c r="O5" s="8">
        <f t="shared" si="4"/>
        <v>6.9902912621359226E-2</v>
      </c>
      <c r="P5" s="6"/>
    </row>
    <row r="6" spans="1:16" x14ac:dyDescent="0.25">
      <c r="A6" t="str">
        <f t="shared" si="0"/>
        <v>BruAc27579</v>
      </c>
      <c r="B6" t="str">
        <f t="shared" si="1"/>
        <v>BruceAcosta27579</v>
      </c>
      <c r="C6" t="s">
        <v>84</v>
      </c>
      <c r="D6" t="s">
        <v>85</v>
      </c>
      <c r="E6" t="s">
        <v>2698</v>
      </c>
      <c r="F6" s="1">
        <v>27579</v>
      </c>
      <c r="G6" t="s">
        <v>3025</v>
      </c>
      <c r="H6" t="s">
        <v>2700</v>
      </c>
      <c r="I6" s="5">
        <v>60300</v>
      </c>
      <c r="J6" s="5">
        <v>2500</v>
      </c>
      <c r="K6">
        <v>1</v>
      </c>
      <c r="L6" t="str">
        <f>INDEX(MatriceGrade,MATCH(Employé!G6,Filières!$A$1:$A$13,0),MATCH(Employé!H6,Filières!$A$1:$E$1,0))</f>
        <v>Consultant fonctionnel sénior</v>
      </c>
      <c r="M6" s="5">
        <f t="shared" si="2"/>
        <v>54300</v>
      </c>
      <c r="N6" s="6">
        <f t="shared" ca="1" si="3"/>
        <v>42</v>
      </c>
      <c r="O6" s="8">
        <f t="shared" si="4"/>
        <v>0.11049723756906077</v>
      </c>
    </row>
    <row r="7" spans="1:16" x14ac:dyDescent="0.25">
      <c r="A7" t="str">
        <f t="shared" si="0"/>
        <v>JohAd28781</v>
      </c>
      <c r="B7" t="str">
        <f t="shared" si="1"/>
        <v>JohnAdair28781</v>
      </c>
      <c r="C7" t="s">
        <v>213</v>
      </c>
      <c r="D7" t="s">
        <v>2066</v>
      </c>
      <c r="E7" t="s">
        <v>2698</v>
      </c>
      <c r="F7" s="1">
        <v>28781</v>
      </c>
      <c r="G7" t="s">
        <v>3027</v>
      </c>
      <c r="H7" t="s">
        <v>2703</v>
      </c>
      <c r="I7" s="5">
        <v>71500</v>
      </c>
      <c r="J7" s="5">
        <v>6500</v>
      </c>
      <c r="K7">
        <v>5</v>
      </c>
      <c r="L7" t="str">
        <f>INDEX(MatriceGrade,MATCH(Employé!G7,Filières!$A$1:$A$13,0),MATCH(Employé!H7,Filières!$A$1:$E$1,0))</f>
        <v>Directeur d'agence</v>
      </c>
      <c r="M7" s="5">
        <f t="shared" si="2"/>
        <v>70800</v>
      </c>
      <c r="N7" s="6">
        <f t="shared" ca="1" si="3"/>
        <v>38</v>
      </c>
      <c r="O7" s="8">
        <f t="shared" si="4"/>
        <v>9.887005649717515E-3</v>
      </c>
    </row>
    <row r="8" spans="1:16" x14ac:dyDescent="0.25">
      <c r="A8" t="str">
        <f t="shared" si="0"/>
        <v>BenAd31542</v>
      </c>
      <c r="B8" t="str">
        <f t="shared" si="1"/>
        <v>BenjaminAdams31542</v>
      </c>
      <c r="C8" t="s">
        <v>927</v>
      </c>
      <c r="D8" t="s">
        <v>923</v>
      </c>
      <c r="E8" t="s">
        <v>2698</v>
      </c>
      <c r="F8" s="1">
        <v>31542</v>
      </c>
      <c r="G8" t="s">
        <v>3023</v>
      </c>
      <c r="H8" t="s">
        <v>2700</v>
      </c>
      <c r="I8" s="5">
        <v>50600</v>
      </c>
      <c r="J8" s="5">
        <v>500</v>
      </c>
      <c r="K8">
        <v>5</v>
      </c>
      <c r="L8" t="str">
        <f>INDEX(MatriceGrade,MATCH(Employé!G8,Filières!$A$1:$A$13,0),MATCH(Employé!H8,Filières!$A$1:$E$1,0))</f>
        <v>Consultant fonctionnel junior</v>
      </c>
      <c r="M8" s="5">
        <f t="shared" si="2"/>
        <v>48700</v>
      </c>
      <c r="N8" s="6">
        <f t="shared" ca="1" si="3"/>
        <v>31</v>
      </c>
      <c r="O8" s="8">
        <f t="shared" si="4"/>
        <v>3.9014373716632446E-2</v>
      </c>
    </row>
    <row r="9" spans="1:16" x14ac:dyDescent="0.25">
      <c r="A9" t="str">
        <f t="shared" si="0"/>
        <v>DanAd29528</v>
      </c>
      <c r="B9" t="str">
        <f t="shared" si="1"/>
        <v>DanielAdams29528</v>
      </c>
      <c r="C9" t="s">
        <v>105</v>
      </c>
      <c r="D9" t="s">
        <v>923</v>
      </c>
      <c r="E9" t="s">
        <v>2698</v>
      </c>
      <c r="F9" s="1">
        <v>29528</v>
      </c>
      <c r="G9" t="s">
        <v>3025</v>
      </c>
      <c r="H9" t="s">
        <v>2701</v>
      </c>
      <c r="I9" s="5">
        <v>44700</v>
      </c>
      <c r="J9" s="5">
        <v>0</v>
      </c>
      <c r="K9">
        <v>12</v>
      </c>
      <c r="L9" t="str">
        <f>INDEX(MatriceGrade,MATCH(Employé!G9,Filières!$A$1:$A$13,0),MATCH(Employé!H9,Filières!$A$1:$E$1,0))</f>
        <v>Consultant technique sénior</v>
      </c>
      <c r="M9" s="5">
        <f t="shared" si="2"/>
        <v>39600</v>
      </c>
      <c r="N9" s="6">
        <f t="shared" ca="1" si="3"/>
        <v>36</v>
      </c>
      <c r="O9" s="8">
        <f t="shared" si="4"/>
        <v>0.12878787878787878</v>
      </c>
    </row>
    <row r="10" spans="1:16" x14ac:dyDescent="0.25">
      <c r="A10" t="str">
        <f t="shared" si="0"/>
        <v>LinAd23329</v>
      </c>
      <c r="B10" t="str">
        <f t="shared" si="1"/>
        <v>LindaAdams23329</v>
      </c>
      <c r="C10" t="s">
        <v>491</v>
      </c>
      <c r="D10" t="s">
        <v>923</v>
      </c>
      <c r="E10" t="s">
        <v>2699</v>
      </c>
      <c r="F10" s="1">
        <v>23329</v>
      </c>
      <c r="G10" t="s">
        <v>3029</v>
      </c>
      <c r="H10" t="s">
        <v>2700</v>
      </c>
      <c r="I10" s="5">
        <v>96300</v>
      </c>
      <c r="J10" s="5">
        <v>10000</v>
      </c>
      <c r="K10">
        <v>9</v>
      </c>
      <c r="L10" t="str">
        <f>INDEX(MatriceGrade,MATCH(Employé!G10,Filières!$A$1:$A$13,0),MATCH(Employé!H10,Filières!$A$1:$E$1,0))</f>
        <v>Associé filière fonctionnelle</v>
      </c>
      <c r="M10" s="5">
        <f t="shared" si="2"/>
        <v>89200</v>
      </c>
      <c r="N10" s="6">
        <f t="shared" ca="1" si="3"/>
        <v>53</v>
      </c>
      <c r="O10" s="8">
        <f t="shared" si="4"/>
        <v>7.9596412556053805E-2</v>
      </c>
    </row>
    <row r="11" spans="1:16" x14ac:dyDescent="0.25">
      <c r="A11" t="str">
        <f t="shared" si="0"/>
        <v>MilAd32418</v>
      </c>
      <c r="B11" t="str">
        <f t="shared" si="1"/>
        <v>MiltonAdams32418</v>
      </c>
      <c r="C11" t="s">
        <v>408</v>
      </c>
      <c r="D11" t="s">
        <v>923</v>
      </c>
      <c r="E11" t="s">
        <v>2698</v>
      </c>
      <c r="F11" s="1">
        <v>32418</v>
      </c>
      <c r="G11" t="s">
        <v>3022</v>
      </c>
      <c r="H11" t="s">
        <v>2703</v>
      </c>
      <c r="I11" s="5">
        <v>31300</v>
      </c>
      <c r="J11" s="5">
        <v>500</v>
      </c>
      <c r="K11">
        <v>2</v>
      </c>
      <c r="L11" t="str">
        <f>INDEX(MatriceGrade,MATCH(Employé!G11,Filières!$A$1:$A$13,0),MATCH(Employé!H11,Filières!$A$1:$E$1,0))</f>
        <v>Agent expérimenté</v>
      </c>
      <c r="M11" s="5">
        <f t="shared" si="2"/>
        <v>29900</v>
      </c>
      <c r="N11" s="6">
        <f t="shared" ca="1" si="3"/>
        <v>28</v>
      </c>
      <c r="O11" s="8">
        <f t="shared" si="4"/>
        <v>4.6822742474916385E-2</v>
      </c>
    </row>
    <row r="12" spans="1:16" x14ac:dyDescent="0.25">
      <c r="A12" t="str">
        <f t="shared" si="0"/>
        <v>PatAd27349</v>
      </c>
      <c r="B12" t="str">
        <f t="shared" si="1"/>
        <v>PatriciaAdams27349</v>
      </c>
      <c r="C12" t="s">
        <v>232</v>
      </c>
      <c r="D12" t="s">
        <v>923</v>
      </c>
      <c r="E12" t="s">
        <v>2699</v>
      </c>
      <c r="F12" s="1">
        <v>27349</v>
      </c>
      <c r="G12" t="s">
        <v>3028</v>
      </c>
      <c r="H12" t="s">
        <v>2700</v>
      </c>
      <c r="I12" s="5">
        <v>87800</v>
      </c>
      <c r="J12" s="5">
        <v>2000</v>
      </c>
      <c r="K12">
        <v>19</v>
      </c>
      <c r="L12" t="str">
        <f>INDEX(MatriceGrade,MATCH(Employé!G12,Filières!$A$1:$A$13,0),MATCH(Employé!H12,Filières!$A$1:$E$1,0))</f>
        <v>Responsable de Grands comptes</v>
      </c>
      <c r="M12" s="5">
        <f t="shared" si="2"/>
        <v>77500</v>
      </c>
      <c r="N12" s="6">
        <f t="shared" ca="1" si="3"/>
        <v>42</v>
      </c>
      <c r="O12" s="8">
        <f t="shared" si="4"/>
        <v>0.13290322580645161</v>
      </c>
    </row>
    <row r="13" spans="1:16" x14ac:dyDescent="0.25">
      <c r="A13" t="str">
        <f t="shared" si="0"/>
        <v>PauAd25562</v>
      </c>
      <c r="B13" t="str">
        <f t="shared" si="1"/>
        <v>PaulAdams25562</v>
      </c>
      <c r="C13" t="s">
        <v>119</v>
      </c>
      <c r="D13" t="s">
        <v>923</v>
      </c>
      <c r="E13" t="s">
        <v>2698</v>
      </c>
      <c r="F13" s="1">
        <v>25562</v>
      </c>
      <c r="G13" t="s">
        <v>3028</v>
      </c>
      <c r="H13" t="s">
        <v>2702</v>
      </c>
      <c r="I13" s="5">
        <v>120600</v>
      </c>
      <c r="J13" s="5">
        <v>9000</v>
      </c>
      <c r="K13">
        <v>7</v>
      </c>
      <c r="L13" t="str">
        <f>INDEX(MatriceGrade,MATCH(Employé!G13,Filières!$A$1:$A$13,0),MATCH(Employé!H13,Filières!$A$1:$E$1,0))</f>
        <v>Responsable secteur business</v>
      </c>
      <c r="M13" s="5">
        <f t="shared" si="2"/>
        <v>112700</v>
      </c>
      <c r="N13" s="6">
        <f t="shared" ca="1" si="3"/>
        <v>47</v>
      </c>
      <c r="O13" s="8">
        <f t="shared" si="4"/>
        <v>7.0097604259094948E-2</v>
      </c>
    </row>
    <row r="14" spans="1:16" x14ac:dyDescent="0.25">
      <c r="A14" t="str">
        <f t="shared" si="0"/>
        <v>StaAd27862</v>
      </c>
      <c r="B14" t="str">
        <f t="shared" si="1"/>
        <v>StanAdams27862</v>
      </c>
      <c r="C14" t="s">
        <v>2394</v>
      </c>
      <c r="D14" t="s">
        <v>923</v>
      </c>
      <c r="E14" t="s">
        <v>2698</v>
      </c>
      <c r="F14" s="1">
        <v>27862</v>
      </c>
      <c r="G14" t="s">
        <v>3027</v>
      </c>
      <c r="H14" t="s">
        <v>2700</v>
      </c>
      <c r="I14" s="5">
        <v>66500</v>
      </c>
      <c r="J14" s="5">
        <v>7000</v>
      </c>
      <c r="K14">
        <v>13</v>
      </c>
      <c r="L14" t="str">
        <f>INDEX(MatriceGrade,MATCH(Employé!G14,Filières!$A$1:$A$13,0),MATCH(Employé!H14,Filières!$A$1:$E$1,0))</f>
        <v>Directeur de projet</v>
      </c>
      <c r="M14" s="5">
        <f t="shared" si="2"/>
        <v>61100</v>
      </c>
      <c r="N14" s="6">
        <f t="shared" ca="1" si="3"/>
        <v>41</v>
      </c>
      <c r="O14" s="8">
        <f t="shared" si="4"/>
        <v>8.8379705400982E-2</v>
      </c>
    </row>
    <row r="15" spans="1:16" x14ac:dyDescent="0.25">
      <c r="A15" t="str">
        <f t="shared" si="0"/>
        <v>CliAd33756</v>
      </c>
      <c r="B15" t="str">
        <f t="shared" si="1"/>
        <v>CliffordAdamson33756</v>
      </c>
      <c r="C15" t="s">
        <v>762</v>
      </c>
      <c r="D15" t="s">
        <v>763</v>
      </c>
      <c r="E15" t="s">
        <v>2698</v>
      </c>
      <c r="F15" s="1">
        <v>33756</v>
      </c>
      <c r="G15" t="s">
        <v>3022</v>
      </c>
      <c r="H15" t="s">
        <v>2700</v>
      </c>
      <c r="I15" s="5">
        <v>39700</v>
      </c>
      <c r="J15" s="5">
        <v>0</v>
      </c>
      <c r="K15">
        <v>1</v>
      </c>
      <c r="L15" t="str">
        <f>INDEX(MatriceGrade,MATCH(Employé!G15,Filières!$A$1:$A$13,0),MATCH(Employé!H15,Filières!$A$1:$E$1,0))</f>
        <v>Analyste confirmé</v>
      </c>
      <c r="M15" s="5">
        <f t="shared" si="2"/>
        <v>38500</v>
      </c>
      <c r="N15" s="6">
        <f t="shared" ca="1" si="3"/>
        <v>25</v>
      </c>
      <c r="O15" s="8">
        <f t="shared" si="4"/>
        <v>3.1168831168831169E-2</v>
      </c>
    </row>
    <row r="16" spans="1:16" x14ac:dyDescent="0.25">
      <c r="A16" t="str">
        <f t="shared" si="0"/>
        <v>EdgAd28782</v>
      </c>
      <c r="B16" t="str">
        <f t="shared" si="1"/>
        <v>EdgarAddington28782</v>
      </c>
      <c r="C16" t="s">
        <v>680</v>
      </c>
      <c r="D16" t="s">
        <v>681</v>
      </c>
      <c r="E16" t="s">
        <v>2698</v>
      </c>
      <c r="F16" s="1">
        <v>28782</v>
      </c>
      <c r="G16" t="s">
        <v>3025</v>
      </c>
      <c r="H16" t="s">
        <v>2700</v>
      </c>
      <c r="I16" s="5">
        <v>53400</v>
      </c>
      <c r="J16" s="5">
        <v>500</v>
      </c>
      <c r="K16">
        <v>6</v>
      </c>
      <c r="L16" t="str">
        <f>INDEX(MatriceGrade,MATCH(Employé!G16,Filières!$A$1:$A$13,0),MATCH(Employé!H16,Filières!$A$1:$E$1,0))</f>
        <v>Consultant fonctionnel sénior</v>
      </c>
      <c r="M16" s="5">
        <f t="shared" si="2"/>
        <v>50400</v>
      </c>
      <c r="N16" s="6">
        <f t="shared" ca="1" si="3"/>
        <v>38</v>
      </c>
      <c r="O16" s="8">
        <f t="shared" si="4"/>
        <v>5.9523809523809521E-2</v>
      </c>
    </row>
    <row r="17" spans="1:15" x14ac:dyDescent="0.25">
      <c r="A17" t="str">
        <f t="shared" si="0"/>
        <v>LilAd23576</v>
      </c>
      <c r="B17" t="str">
        <f t="shared" si="1"/>
        <v>LilaAddy23576</v>
      </c>
      <c r="C17" t="s">
        <v>300</v>
      </c>
      <c r="D17" t="s">
        <v>301</v>
      </c>
      <c r="E17" t="s">
        <v>2699</v>
      </c>
      <c r="F17" s="1">
        <v>23576</v>
      </c>
      <c r="G17" t="s">
        <v>3027</v>
      </c>
      <c r="H17" t="s">
        <v>2700</v>
      </c>
      <c r="I17" s="5">
        <v>56100</v>
      </c>
      <c r="J17" s="5">
        <v>9500</v>
      </c>
      <c r="K17">
        <v>20</v>
      </c>
      <c r="L17" t="str">
        <f>INDEX(MatriceGrade,MATCH(Employé!G17,Filières!$A$1:$A$13,0),MATCH(Employé!H17,Filières!$A$1:$E$1,0))</f>
        <v>Directeur de projet</v>
      </c>
      <c r="M17" s="5">
        <f t="shared" si="2"/>
        <v>54500</v>
      </c>
      <c r="N17" s="6">
        <f t="shared" ca="1" si="3"/>
        <v>53</v>
      </c>
      <c r="O17" s="8">
        <f t="shared" si="4"/>
        <v>2.9357798165137616E-2</v>
      </c>
    </row>
    <row r="18" spans="1:15" x14ac:dyDescent="0.25">
      <c r="A18" t="str">
        <f t="shared" si="0"/>
        <v>RonAi27080</v>
      </c>
      <c r="B18" t="str">
        <f t="shared" si="1"/>
        <v>RonaldAinsworth27080</v>
      </c>
      <c r="C18" t="s">
        <v>32</v>
      </c>
      <c r="D18" t="s">
        <v>1791</v>
      </c>
      <c r="E18" t="s">
        <v>2698</v>
      </c>
      <c r="F18" s="1">
        <v>27080</v>
      </c>
      <c r="G18" t="s">
        <v>3025</v>
      </c>
      <c r="H18" t="s">
        <v>2703</v>
      </c>
      <c r="I18" s="5">
        <v>41000</v>
      </c>
      <c r="J18" s="5">
        <v>2500</v>
      </c>
      <c r="K18">
        <v>9</v>
      </c>
      <c r="L18" t="str">
        <f>INDEX(MatriceGrade,MATCH(Employé!G18,Filières!$A$1:$A$13,0),MATCH(Employé!H18,Filières!$A$1:$E$1,0))</f>
        <v>Directeur des agents de maîtrise</v>
      </c>
      <c r="M18" s="5">
        <f t="shared" si="2"/>
        <v>39900</v>
      </c>
      <c r="N18" s="6">
        <f t="shared" ca="1" si="3"/>
        <v>43</v>
      </c>
      <c r="O18" s="8">
        <f t="shared" si="4"/>
        <v>2.7568922305764409E-2</v>
      </c>
    </row>
    <row r="19" spans="1:15" x14ac:dyDescent="0.25">
      <c r="A19" t="str">
        <f t="shared" si="0"/>
        <v>JaiAk33968</v>
      </c>
      <c r="B19" t="str">
        <f t="shared" si="1"/>
        <v>JaimeAkers33968</v>
      </c>
      <c r="C19" t="s">
        <v>1151</v>
      </c>
      <c r="D19" t="s">
        <v>2350</v>
      </c>
      <c r="E19" t="s">
        <v>2699</v>
      </c>
      <c r="F19" s="1">
        <v>33968</v>
      </c>
      <c r="G19" t="s">
        <v>3021</v>
      </c>
      <c r="H19" t="s">
        <v>2702</v>
      </c>
      <c r="I19" s="5">
        <v>40300</v>
      </c>
      <c r="J19" s="5">
        <v>1000</v>
      </c>
      <c r="K19">
        <v>1</v>
      </c>
      <c r="L19" t="str">
        <f>INDEX(MatriceGrade,MATCH(Employé!G19,Filières!$A$1:$A$13,0),MATCH(Employé!H19,Filières!$A$1:$E$1,0))</f>
        <v>Consultant business junior</v>
      </c>
      <c r="M19" s="5">
        <f t="shared" si="2"/>
        <v>39000</v>
      </c>
      <c r="N19" s="6">
        <f t="shared" ca="1" si="3"/>
        <v>24</v>
      </c>
      <c r="O19" s="8">
        <f t="shared" si="4"/>
        <v>3.3333333333333333E-2</v>
      </c>
    </row>
    <row r="20" spans="1:15" x14ac:dyDescent="0.25">
      <c r="A20" t="str">
        <f t="shared" si="0"/>
        <v>PatAk26630</v>
      </c>
      <c r="B20" t="str">
        <f t="shared" si="1"/>
        <v>PatriciaAkers26630</v>
      </c>
      <c r="C20" t="s">
        <v>232</v>
      </c>
      <c r="D20" t="s">
        <v>2350</v>
      </c>
      <c r="E20" t="s">
        <v>2699</v>
      </c>
      <c r="F20" s="1">
        <v>26630</v>
      </c>
      <c r="G20" t="s">
        <v>3025</v>
      </c>
      <c r="H20" t="s">
        <v>2701</v>
      </c>
      <c r="I20" s="5">
        <v>45200</v>
      </c>
      <c r="J20" s="5">
        <v>1500</v>
      </c>
      <c r="K20">
        <v>3</v>
      </c>
      <c r="L20" t="str">
        <f>INDEX(MatriceGrade,MATCH(Employé!G20,Filières!$A$1:$A$13,0),MATCH(Employé!H20,Filières!$A$1:$E$1,0))</f>
        <v>Consultant technique sénior</v>
      </c>
      <c r="M20" s="5">
        <f t="shared" si="2"/>
        <v>41800</v>
      </c>
      <c r="N20" s="6">
        <f t="shared" ca="1" si="3"/>
        <v>44</v>
      </c>
      <c r="O20" s="8">
        <f t="shared" si="4"/>
        <v>8.1339712918660281E-2</v>
      </c>
    </row>
    <row r="21" spans="1:15" x14ac:dyDescent="0.25">
      <c r="A21" t="str">
        <f t="shared" si="0"/>
        <v>JohAk22249</v>
      </c>
      <c r="B21" t="str">
        <f t="shared" si="1"/>
        <v>JohnAkins22249</v>
      </c>
      <c r="C21" t="s">
        <v>213</v>
      </c>
      <c r="D21" t="s">
        <v>2253</v>
      </c>
      <c r="E21" t="s">
        <v>2698</v>
      </c>
      <c r="F21" s="1">
        <v>22249</v>
      </c>
      <c r="G21" t="s">
        <v>3029</v>
      </c>
      <c r="H21" t="s">
        <v>2702</v>
      </c>
      <c r="I21" s="5">
        <v>126600</v>
      </c>
      <c r="J21" s="5">
        <v>3500</v>
      </c>
      <c r="K21">
        <v>19</v>
      </c>
      <c r="L21" t="str">
        <f>INDEX(MatriceGrade,MATCH(Employé!G21,Filières!$A$1:$A$13,0),MATCH(Employé!H21,Filières!$A$1:$E$1,0))</f>
        <v>Associé filière business</v>
      </c>
      <c r="M21" s="5">
        <f t="shared" si="2"/>
        <v>117200</v>
      </c>
      <c r="N21" s="6">
        <f t="shared" ca="1" si="3"/>
        <v>56</v>
      </c>
      <c r="O21" s="8">
        <f t="shared" si="4"/>
        <v>8.0204778156996587E-2</v>
      </c>
    </row>
    <row r="22" spans="1:15" x14ac:dyDescent="0.25">
      <c r="A22" t="str">
        <f t="shared" si="0"/>
        <v>WilAl30512</v>
      </c>
      <c r="B22" t="str">
        <f t="shared" si="1"/>
        <v>WilburAlcala30512</v>
      </c>
      <c r="C22" t="s">
        <v>1852</v>
      </c>
      <c r="D22" t="s">
        <v>1853</v>
      </c>
      <c r="E22" t="s">
        <v>2698</v>
      </c>
      <c r="F22" s="1">
        <v>30512</v>
      </c>
      <c r="G22" t="s">
        <v>3028</v>
      </c>
      <c r="H22" t="s">
        <v>2700</v>
      </c>
      <c r="I22" s="5">
        <v>88300</v>
      </c>
      <c r="J22" s="5">
        <v>0</v>
      </c>
      <c r="K22">
        <v>6</v>
      </c>
      <c r="L22" t="str">
        <f>INDEX(MatriceGrade,MATCH(Employé!G22,Filières!$A$1:$A$13,0),MATCH(Employé!H22,Filières!$A$1:$E$1,0))</f>
        <v>Responsable de Grands comptes</v>
      </c>
      <c r="M22" s="5">
        <f t="shared" si="2"/>
        <v>87400</v>
      </c>
      <c r="N22" s="6">
        <f t="shared" ca="1" si="3"/>
        <v>34</v>
      </c>
      <c r="O22" s="8">
        <f t="shared" si="4"/>
        <v>1.0297482837528604E-2</v>
      </c>
    </row>
    <row r="23" spans="1:15" x14ac:dyDescent="0.25">
      <c r="A23" t="str">
        <f t="shared" si="0"/>
        <v>KarAl29175</v>
      </c>
      <c r="B23" t="str">
        <f t="shared" si="1"/>
        <v>KarlAldridge29175</v>
      </c>
      <c r="C23" t="s">
        <v>378</v>
      </c>
      <c r="D23" t="s">
        <v>379</v>
      </c>
      <c r="E23" t="s">
        <v>2698</v>
      </c>
      <c r="F23" s="1">
        <v>29175</v>
      </c>
      <c r="G23" t="s">
        <v>3026</v>
      </c>
      <c r="H23" t="s">
        <v>2702</v>
      </c>
      <c r="I23" s="5">
        <v>75400</v>
      </c>
      <c r="J23" s="5">
        <v>2500</v>
      </c>
      <c r="K23">
        <v>11</v>
      </c>
      <c r="L23" t="str">
        <f>INDEX(MatriceGrade,MATCH(Employé!G23,Filières!$A$1:$A$13,0),MATCH(Employé!H23,Filières!$A$1:$E$1,0))</f>
        <v>Responsable de consultant</v>
      </c>
      <c r="M23" s="5">
        <f t="shared" si="2"/>
        <v>70500</v>
      </c>
      <c r="N23" s="6">
        <f t="shared" ca="1" si="3"/>
        <v>37</v>
      </c>
      <c r="O23" s="8">
        <f t="shared" si="4"/>
        <v>6.9503546099290783E-2</v>
      </c>
    </row>
    <row r="24" spans="1:15" x14ac:dyDescent="0.25">
      <c r="A24" t="str">
        <f t="shared" si="0"/>
        <v>RobAl33245</v>
      </c>
      <c r="B24" t="str">
        <f t="shared" si="1"/>
        <v>RobertAldridge33245</v>
      </c>
      <c r="C24" t="s">
        <v>25</v>
      </c>
      <c r="D24" t="s">
        <v>379</v>
      </c>
      <c r="E24" t="s">
        <v>2698</v>
      </c>
      <c r="F24" s="1">
        <v>33245</v>
      </c>
      <c r="G24" t="s">
        <v>3023</v>
      </c>
      <c r="H24" t="s">
        <v>2701</v>
      </c>
      <c r="I24" s="5">
        <v>36500</v>
      </c>
      <c r="J24" s="5">
        <v>2000</v>
      </c>
      <c r="K24">
        <v>0</v>
      </c>
      <c r="L24" t="str">
        <f>INDEX(MatriceGrade,MATCH(Employé!G24,Filières!$A$1:$A$13,0),MATCH(Employé!H24,Filières!$A$1:$E$1,0))</f>
        <v>Consultant technique junior</v>
      </c>
      <c r="M24" s="5" t="str">
        <f t="shared" si="2"/>
        <v>nouvel arrivant</v>
      </c>
      <c r="N24" s="6">
        <f t="shared" ca="1" si="3"/>
        <v>26</v>
      </c>
      <c r="O24" s="8">
        <f t="shared" si="4"/>
        <v>0</v>
      </c>
    </row>
    <row r="25" spans="1:15" x14ac:dyDescent="0.25">
      <c r="A25" t="str">
        <f t="shared" si="0"/>
        <v>JasAl24729</v>
      </c>
      <c r="B25" t="str">
        <f t="shared" si="1"/>
        <v>JasonAlers24729</v>
      </c>
      <c r="C25" t="s">
        <v>353</v>
      </c>
      <c r="D25" t="s">
        <v>1816</v>
      </c>
      <c r="E25" t="s">
        <v>2698</v>
      </c>
      <c r="F25" s="1">
        <v>24729</v>
      </c>
      <c r="G25" t="s">
        <v>3028</v>
      </c>
      <c r="H25" t="s">
        <v>2703</v>
      </c>
      <c r="I25" s="5">
        <v>98900</v>
      </c>
      <c r="J25" s="5">
        <v>0</v>
      </c>
      <c r="K25">
        <v>5</v>
      </c>
      <c r="L25" t="str">
        <f>INDEX(MatriceGrade,MATCH(Employé!G25,Filières!$A$1:$A$13,0),MATCH(Employé!H25,Filières!$A$1:$E$1,0))</f>
        <v>Responsable d'un secteur</v>
      </c>
      <c r="M25" s="5">
        <f t="shared" si="2"/>
        <v>91600</v>
      </c>
      <c r="N25" s="6">
        <f t="shared" ca="1" si="3"/>
        <v>49</v>
      </c>
      <c r="O25" s="8">
        <f t="shared" si="4"/>
        <v>7.9694323144104809E-2</v>
      </c>
    </row>
    <row r="26" spans="1:15" x14ac:dyDescent="0.25">
      <c r="A26" t="str">
        <f t="shared" si="0"/>
        <v>EarAl30396</v>
      </c>
      <c r="B26" t="str">
        <f t="shared" si="1"/>
        <v>EarlAlexander30396</v>
      </c>
      <c r="C26" t="s">
        <v>1091</v>
      </c>
      <c r="D26" t="s">
        <v>708</v>
      </c>
      <c r="E26" t="s">
        <v>2698</v>
      </c>
      <c r="F26" s="1">
        <v>30396</v>
      </c>
      <c r="G26" t="s">
        <v>3028</v>
      </c>
      <c r="H26" t="s">
        <v>2701</v>
      </c>
      <c r="I26" s="5">
        <v>75700</v>
      </c>
      <c r="J26" s="5">
        <v>8000</v>
      </c>
      <c r="K26">
        <v>9</v>
      </c>
      <c r="L26" t="str">
        <f>INDEX(MatriceGrade,MATCH(Employé!G26,Filières!$A$1:$A$13,0),MATCH(Employé!H26,Filières!$A$1:$E$1,0))</f>
        <v>Responsable technique Grands Comptes</v>
      </c>
      <c r="M26" s="5">
        <f t="shared" si="2"/>
        <v>72800</v>
      </c>
      <c r="N26" s="6">
        <f t="shared" ca="1" si="3"/>
        <v>34</v>
      </c>
      <c r="O26" s="8">
        <f t="shared" si="4"/>
        <v>3.9835164835164832E-2</v>
      </c>
    </row>
    <row r="27" spans="1:15" x14ac:dyDescent="0.25">
      <c r="A27" t="str">
        <f t="shared" si="0"/>
        <v>EriAl32385</v>
      </c>
      <c r="B27" t="str">
        <f t="shared" si="1"/>
        <v>EricAlexander32385</v>
      </c>
      <c r="C27" t="s">
        <v>121</v>
      </c>
      <c r="D27" t="s">
        <v>708</v>
      </c>
      <c r="E27" t="s">
        <v>2698</v>
      </c>
      <c r="F27" s="1">
        <v>32385</v>
      </c>
      <c r="G27" t="s">
        <v>3023</v>
      </c>
      <c r="H27" t="s">
        <v>2700</v>
      </c>
      <c r="I27" s="5">
        <v>43500</v>
      </c>
      <c r="J27" s="5">
        <v>1000</v>
      </c>
      <c r="K27">
        <v>2</v>
      </c>
      <c r="L27" t="str">
        <f>INDEX(MatriceGrade,MATCH(Employé!G27,Filières!$A$1:$A$13,0),MATCH(Employé!H27,Filières!$A$1:$E$1,0))</f>
        <v>Consultant fonctionnel junior</v>
      </c>
      <c r="M27" s="5">
        <f t="shared" si="2"/>
        <v>40100</v>
      </c>
      <c r="N27" s="6">
        <f t="shared" ca="1" si="3"/>
        <v>28</v>
      </c>
      <c r="O27" s="8">
        <f t="shared" si="4"/>
        <v>8.4788029925187039E-2</v>
      </c>
    </row>
    <row r="28" spans="1:15" x14ac:dyDescent="0.25">
      <c r="A28" t="str">
        <f t="shared" si="0"/>
        <v>NicAl28998</v>
      </c>
      <c r="B28" t="str">
        <f t="shared" si="1"/>
        <v>NicoleAlexander28998</v>
      </c>
      <c r="C28" t="s">
        <v>1221</v>
      </c>
      <c r="D28" t="s">
        <v>708</v>
      </c>
      <c r="E28" t="s">
        <v>2699</v>
      </c>
      <c r="F28" s="1">
        <v>28998</v>
      </c>
      <c r="G28" t="s">
        <v>3027</v>
      </c>
      <c r="H28" t="s">
        <v>2703</v>
      </c>
      <c r="I28" s="5">
        <v>68400</v>
      </c>
      <c r="J28" s="5">
        <v>2500</v>
      </c>
      <c r="K28">
        <v>0</v>
      </c>
      <c r="L28" t="str">
        <f>INDEX(MatriceGrade,MATCH(Employé!G28,Filières!$A$1:$A$13,0),MATCH(Employé!H28,Filières!$A$1:$E$1,0))</f>
        <v>Directeur d'agence</v>
      </c>
      <c r="M28" s="5" t="str">
        <f t="shared" si="2"/>
        <v>nouvel arrivant</v>
      </c>
      <c r="N28" s="6">
        <f t="shared" ca="1" si="3"/>
        <v>38</v>
      </c>
      <c r="O28" s="8">
        <f t="shared" si="4"/>
        <v>0</v>
      </c>
    </row>
    <row r="29" spans="1:15" x14ac:dyDescent="0.25">
      <c r="A29" t="str">
        <f t="shared" si="0"/>
        <v>RobAl34365</v>
      </c>
      <c r="B29" t="str">
        <f t="shared" si="1"/>
        <v>RobertAlexander34365</v>
      </c>
      <c r="C29" t="s">
        <v>25</v>
      </c>
      <c r="D29" t="s">
        <v>708</v>
      </c>
      <c r="E29" t="s">
        <v>2698</v>
      </c>
      <c r="F29" s="1">
        <v>34365</v>
      </c>
      <c r="G29" t="s">
        <v>3020</v>
      </c>
      <c r="H29" t="s">
        <v>2700</v>
      </c>
      <c r="I29" s="5">
        <v>34800</v>
      </c>
      <c r="J29" s="5">
        <v>0</v>
      </c>
      <c r="K29">
        <v>1</v>
      </c>
      <c r="L29" t="str">
        <f>INDEX(MatriceGrade,MATCH(Employé!G29,Filières!$A$1:$A$13,0),MATCH(Employé!H29,Filières!$A$1:$E$1,0))</f>
        <v>Analyste junior</v>
      </c>
      <c r="M29" s="5">
        <f t="shared" si="2"/>
        <v>33700</v>
      </c>
      <c r="N29" s="6">
        <f t="shared" ca="1" si="3"/>
        <v>23</v>
      </c>
      <c r="O29" s="8">
        <f t="shared" si="4"/>
        <v>3.2640949554896145E-2</v>
      </c>
    </row>
    <row r="30" spans="1:15" x14ac:dyDescent="0.25">
      <c r="A30" t="str">
        <f t="shared" si="0"/>
        <v>TimAl33967</v>
      </c>
      <c r="B30" t="str">
        <f t="shared" si="1"/>
        <v>TimAlexander33967</v>
      </c>
      <c r="C30" t="s">
        <v>996</v>
      </c>
      <c r="D30" t="s">
        <v>708</v>
      </c>
      <c r="E30" t="s">
        <v>2698</v>
      </c>
      <c r="F30" s="1">
        <v>33967</v>
      </c>
      <c r="G30" t="s">
        <v>3022</v>
      </c>
      <c r="H30" t="s">
        <v>2701</v>
      </c>
      <c r="I30" s="5">
        <v>35500</v>
      </c>
      <c r="J30" s="5">
        <v>0</v>
      </c>
      <c r="K30">
        <v>0</v>
      </c>
      <c r="L30" t="str">
        <f>INDEX(MatriceGrade,MATCH(Employé!G30,Filières!$A$1:$A$13,0),MATCH(Employé!H30,Filières!$A$1:$E$1,0))</f>
        <v>Développeur confirmé</v>
      </c>
      <c r="M30" s="5" t="str">
        <f t="shared" si="2"/>
        <v>nouvel arrivant</v>
      </c>
      <c r="N30" s="6">
        <f t="shared" ca="1" si="3"/>
        <v>24</v>
      </c>
      <c r="O30" s="8">
        <f t="shared" si="4"/>
        <v>0</v>
      </c>
    </row>
    <row r="31" spans="1:15" x14ac:dyDescent="0.25">
      <c r="A31" t="str">
        <f t="shared" si="0"/>
        <v>AntAl26547</v>
      </c>
      <c r="B31" t="str">
        <f t="shared" si="1"/>
        <v>AnthonyAlford26547</v>
      </c>
      <c r="C31" t="s">
        <v>109</v>
      </c>
      <c r="D31" t="s">
        <v>1794</v>
      </c>
      <c r="E31" t="s">
        <v>2698</v>
      </c>
      <c r="F31" s="1">
        <v>26547</v>
      </c>
      <c r="G31" t="s">
        <v>3026</v>
      </c>
      <c r="H31" t="s">
        <v>2701</v>
      </c>
      <c r="I31" s="5">
        <v>58600</v>
      </c>
      <c r="J31" s="5">
        <v>500</v>
      </c>
      <c r="K31">
        <v>9</v>
      </c>
      <c r="L31" t="str">
        <f>INDEX(MatriceGrade,MATCH(Employé!G31,Filières!$A$1:$A$13,0),MATCH(Employé!H31,Filières!$A$1:$E$1,0))</f>
        <v>Expert technique</v>
      </c>
      <c r="M31" s="5">
        <f t="shared" si="2"/>
        <v>53700</v>
      </c>
      <c r="N31" s="6">
        <f t="shared" ca="1" si="3"/>
        <v>44</v>
      </c>
      <c r="O31" s="8">
        <f t="shared" si="4"/>
        <v>9.1247672253258846E-2</v>
      </c>
    </row>
    <row r="32" spans="1:15" x14ac:dyDescent="0.25">
      <c r="A32" t="str">
        <f t="shared" si="0"/>
        <v>DomAl27270</v>
      </c>
      <c r="B32" t="str">
        <f t="shared" si="1"/>
        <v>DomingoAlfred27270</v>
      </c>
      <c r="C32" t="s">
        <v>2056</v>
      </c>
      <c r="D32" t="s">
        <v>329</v>
      </c>
      <c r="E32" t="s">
        <v>2698</v>
      </c>
      <c r="F32" s="1">
        <v>27270</v>
      </c>
      <c r="G32" t="s">
        <v>3027</v>
      </c>
      <c r="H32" t="s">
        <v>2700</v>
      </c>
      <c r="I32" s="5">
        <v>69000</v>
      </c>
      <c r="J32" s="5">
        <v>2000</v>
      </c>
      <c r="K32">
        <v>4</v>
      </c>
      <c r="L32" t="str">
        <f>INDEX(MatriceGrade,MATCH(Employé!G32,Filières!$A$1:$A$13,0),MATCH(Employé!H32,Filières!$A$1:$E$1,0))</f>
        <v>Directeur de projet</v>
      </c>
      <c r="M32" s="5">
        <f t="shared" si="2"/>
        <v>66700</v>
      </c>
      <c r="N32" s="6">
        <f t="shared" ca="1" si="3"/>
        <v>42</v>
      </c>
      <c r="O32" s="8">
        <f t="shared" si="4"/>
        <v>3.4482758620689655E-2</v>
      </c>
    </row>
    <row r="33" spans="1:15" x14ac:dyDescent="0.25">
      <c r="A33" t="str">
        <f t="shared" si="0"/>
        <v>JamAl28805</v>
      </c>
      <c r="B33" t="str">
        <f t="shared" si="1"/>
        <v>JamesAlicea28805</v>
      </c>
      <c r="C33" t="s">
        <v>147</v>
      </c>
      <c r="D33" t="s">
        <v>1138</v>
      </c>
      <c r="E33" t="s">
        <v>2698</v>
      </c>
      <c r="F33" s="1">
        <v>28805</v>
      </c>
      <c r="G33" t="s">
        <v>3025</v>
      </c>
      <c r="H33" t="s">
        <v>2702</v>
      </c>
      <c r="I33" s="5">
        <v>56500</v>
      </c>
      <c r="J33" s="5">
        <v>2500</v>
      </c>
      <c r="K33">
        <v>12</v>
      </c>
      <c r="L33" t="str">
        <f>INDEX(MatriceGrade,MATCH(Employé!G33,Filières!$A$1:$A$13,0),MATCH(Employé!H33,Filières!$A$1:$E$1,0))</f>
        <v>Consultant business sénior</v>
      </c>
      <c r="M33" s="5">
        <f t="shared" si="2"/>
        <v>51800</v>
      </c>
      <c r="N33" s="6">
        <f t="shared" ca="1" si="3"/>
        <v>38</v>
      </c>
      <c r="O33" s="8">
        <f t="shared" si="4"/>
        <v>9.0733590733590733E-2</v>
      </c>
    </row>
    <row r="34" spans="1:15" x14ac:dyDescent="0.25">
      <c r="A34" t="str">
        <f t="shared" si="0"/>
        <v>FraAl25379</v>
      </c>
      <c r="B34" t="str">
        <f t="shared" si="1"/>
        <v>FrankAllard25379</v>
      </c>
      <c r="C34" t="s">
        <v>987</v>
      </c>
      <c r="D34" t="s">
        <v>2577</v>
      </c>
      <c r="E34" t="s">
        <v>2698</v>
      </c>
      <c r="F34" s="1">
        <v>25379</v>
      </c>
      <c r="G34" t="s">
        <v>3026</v>
      </c>
      <c r="H34" t="s">
        <v>2700</v>
      </c>
      <c r="I34" s="5">
        <v>60200</v>
      </c>
      <c r="J34" s="5">
        <v>4000</v>
      </c>
      <c r="K34">
        <v>19</v>
      </c>
      <c r="L34" t="str">
        <f>INDEX(MatriceGrade,MATCH(Employé!G34,Filières!$A$1:$A$13,0),MATCH(Employé!H34,Filières!$A$1:$E$1,0))</f>
        <v>Chef de projet</v>
      </c>
      <c r="M34" s="5">
        <f t="shared" si="2"/>
        <v>57600</v>
      </c>
      <c r="N34" s="6">
        <f t="shared" ca="1" si="3"/>
        <v>48</v>
      </c>
      <c r="O34" s="8">
        <f t="shared" si="4"/>
        <v>4.5138888888888888E-2</v>
      </c>
    </row>
    <row r="35" spans="1:15" x14ac:dyDescent="0.25">
      <c r="A35" t="str">
        <f t="shared" si="0"/>
        <v>RobAl27369</v>
      </c>
      <c r="B35" t="str">
        <f t="shared" si="1"/>
        <v>RobertAllbright27369</v>
      </c>
      <c r="C35" t="s">
        <v>25</v>
      </c>
      <c r="D35" t="s">
        <v>2531</v>
      </c>
      <c r="E35" t="s">
        <v>2698</v>
      </c>
      <c r="F35" s="1">
        <v>27369</v>
      </c>
      <c r="G35" t="s">
        <v>3029</v>
      </c>
      <c r="H35" t="s">
        <v>2701</v>
      </c>
      <c r="I35" s="5">
        <v>82600</v>
      </c>
      <c r="J35" s="5">
        <v>7500</v>
      </c>
      <c r="K35">
        <v>11</v>
      </c>
      <c r="L35" t="str">
        <f>INDEX(MatriceGrade,MATCH(Employé!G35,Filières!$A$1:$A$13,0),MATCH(Employé!H35,Filières!$A$1:$E$1,0))</f>
        <v>Associé filière technique</v>
      </c>
      <c r="M35" s="5">
        <f t="shared" si="2"/>
        <v>72600</v>
      </c>
      <c r="N35" s="6">
        <f t="shared" ca="1" si="3"/>
        <v>42</v>
      </c>
      <c r="O35" s="8">
        <f t="shared" si="4"/>
        <v>0.13774104683195593</v>
      </c>
    </row>
    <row r="36" spans="1:15" x14ac:dyDescent="0.25">
      <c r="A36" t="str">
        <f t="shared" si="0"/>
        <v>BerAl23403</v>
      </c>
      <c r="B36" t="str">
        <f t="shared" si="1"/>
        <v>BernardAllen23403</v>
      </c>
      <c r="C36" t="s">
        <v>2268</v>
      </c>
      <c r="D36" t="s">
        <v>194</v>
      </c>
      <c r="E36" t="s">
        <v>2698</v>
      </c>
      <c r="F36" s="1">
        <v>23403</v>
      </c>
      <c r="G36" t="s">
        <v>3030</v>
      </c>
      <c r="H36" t="s">
        <v>2702</v>
      </c>
      <c r="I36" s="5">
        <v>137300</v>
      </c>
      <c r="J36" s="5">
        <v>1500</v>
      </c>
      <c r="K36">
        <v>7</v>
      </c>
      <c r="L36" t="str">
        <f>INDEX(MatriceGrade,MATCH(Employé!G36,Filières!$A$1:$A$13,0),MATCH(Employé!H36,Filières!$A$1:$E$1,0))</f>
        <v>Chef business</v>
      </c>
      <c r="M36" s="5">
        <f t="shared" si="2"/>
        <v>133300</v>
      </c>
      <c r="N36" s="6">
        <f t="shared" ca="1" si="3"/>
        <v>53</v>
      </c>
      <c r="O36" s="8">
        <f t="shared" si="4"/>
        <v>3.0007501875468866E-2</v>
      </c>
    </row>
    <row r="37" spans="1:15" x14ac:dyDescent="0.25">
      <c r="A37" t="str">
        <f t="shared" si="0"/>
        <v>DanAl25439</v>
      </c>
      <c r="B37" t="str">
        <f t="shared" si="1"/>
        <v>DanielAllen25439</v>
      </c>
      <c r="C37" t="s">
        <v>105</v>
      </c>
      <c r="D37" t="s">
        <v>194</v>
      </c>
      <c r="E37" t="s">
        <v>2698</v>
      </c>
      <c r="F37" s="1">
        <v>25439</v>
      </c>
      <c r="G37" t="s">
        <v>3027</v>
      </c>
      <c r="H37" t="s">
        <v>2700</v>
      </c>
      <c r="I37" s="5">
        <v>68000</v>
      </c>
      <c r="J37" s="5">
        <v>8500</v>
      </c>
      <c r="K37">
        <v>21</v>
      </c>
      <c r="L37" t="str">
        <f>INDEX(MatriceGrade,MATCH(Employé!G37,Filières!$A$1:$A$13,0),MATCH(Employé!H37,Filières!$A$1:$E$1,0))</f>
        <v>Directeur de projet</v>
      </c>
      <c r="M37" s="5">
        <f t="shared" si="2"/>
        <v>63600</v>
      </c>
      <c r="N37" s="6">
        <f t="shared" ca="1" si="3"/>
        <v>47</v>
      </c>
      <c r="O37" s="8">
        <f t="shared" si="4"/>
        <v>6.9182389937106917E-2</v>
      </c>
    </row>
    <row r="38" spans="1:15" x14ac:dyDescent="0.25">
      <c r="A38" t="str">
        <f t="shared" si="0"/>
        <v>DavAl28907</v>
      </c>
      <c r="B38" t="str">
        <f t="shared" si="1"/>
        <v>DavidAllen28907</v>
      </c>
      <c r="C38" t="s">
        <v>65</v>
      </c>
      <c r="D38" t="s">
        <v>194</v>
      </c>
      <c r="E38" t="s">
        <v>2698</v>
      </c>
      <c r="F38" s="1">
        <v>28907</v>
      </c>
      <c r="G38" t="s">
        <v>3028</v>
      </c>
      <c r="H38" t="s">
        <v>2702</v>
      </c>
      <c r="I38" s="5">
        <v>87300</v>
      </c>
      <c r="J38" s="5">
        <v>1000</v>
      </c>
      <c r="K38">
        <v>6</v>
      </c>
      <c r="L38" t="str">
        <f>INDEX(MatriceGrade,MATCH(Employé!G38,Filières!$A$1:$A$13,0),MATCH(Employé!H38,Filières!$A$1:$E$1,0))</f>
        <v>Responsable secteur business</v>
      </c>
      <c r="M38" s="5">
        <f t="shared" si="2"/>
        <v>81600</v>
      </c>
      <c r="N38" s="6">
        <f t="shared" ca="1" si="3"/>
        <v>38</v>
      </c>
      <c r="O38" s="8">
        <f t="shared" si="4"/>
        <v>6.985294117647059E-2</v>
      </c>
    </row>
    <row r="39" spans="1:15" x14ac:dyDescent="0.25">
      <c r="A39" t="str">
        <f t="shared" si="0"/>
        <v>IdaAl31965</v>
      </c>
      <c r="B39" t="str">
        <f t="shared" si="1"/>
        <v>IdaAllen31965</v>
      </c>
      <c r="C39" t="s">
        <v>978</v>
      </c>
      <c r="D39" t="s">
        <v>194</v>
      </c>
      <c r="E39" t="s">
        <v>2699</v>
      </c>
      <c r="F39" s="1">
        <v>31965</v>
      </c>
      <c r="G39" t="s">
        <v>3024</v>
      </c>
      <c r="H39" t="s">
        <v>2700</v>
      </c>
      <c r="I39" s="5">
        <v>51600</v>
      </c>
      <c r="J39" s="5">
        <v>1000</v>
      </c>
      <c r="K39">
        <v>0</v>
      </c>
      <c r="L39" t="str">
        <f>INDEX(MatriceGrade,MATCH(Employé!G39,Filières!$A$1:$A$13,0),MATCH(Employé!H39,Filières!$A$1:$E$1,0))</f>
        <v>Consultant fonctionnel</v>
      </c>
      <c r="M39" s="5" t="str">
        <f t="shared" si="2"/>
        <v>nouvel arrivant</v>
      </c>
      <c r="N39" s="6">
        <f t="shared" ca="1" si="3"/>
        <v>30</v>
      </c>
      <c r="O39" s="8">
        <f t="shared" si="4"/>
        <v>0</v>
      </c>
    </row>
    <row r="40" spans="1:15" x14ac:dyDescent="0.25">
      <c r="A40" t="str">
        <f t="shared" si="0"/>
        <v>JanAl28041</v>
      </c>
      <c r="B40" t="str">
        <f t="shared" si="1"/>
        <v>JanetAllen28041</v>
      </c>
      <c r="C40" t="s">
        <v>563</v>
      </c>
      <c r="D40" t="s">
        <v>194</v>
      </c>
      <c r="E40" t="s">
        <v>2699</v>
      </c>
      <c r="F40" s="1">
        <v>28041</v>
      </c>
      <c r="G40" t="s">
        <v>3026</v>
      </c>
      <c r="H40" t="s">
        <v>2702</v>
      </c>
      <c r="I40" s="5">
        <v>66700</v>
      </c>
      <c r="J40" s="5">
        <v>2500</v>
      </c>
      <c r="K40">
        <v>0</v>
      </c>
      <c r="L40" t="str">
        <f>INDEX(MatriceGrade,MATCH(Employé!G40,Filières!$A$1:$A$13,0),MATCH(Employé!H40,Filières!$A$1:$E$1,0))</f>
        <v>Responsable de consultant</v>
      </c>
      <c r="M40" s="5" t="str">
        <f t="shared" si="2"/>
        <v>nouvel arrivant</v>
      </c>
      <c r="N40" s="6">
        <f t="shared" ca="1" si="3"/>
        <v>40</v>
      </c>
      <c r="O40" s="8">
        <f t="shared" si="4"/>
        <v>0</v>
      </c>
    </row>
    <row r="41" spans="1:15" x14ac:dyDescent="0.25">
      <c r="A41" t="str">
        <f t="shared" si="0"/>
        <v>MarAl22656</v>
      </c>
      <c r="B41" t="str">
        <f t="shared" si="1"/>
        <v>MarissaAllen22656</v>
      </c>
      <c r="C41" t="s">
        <v>1678</v>
      </c>
      <c r="D41" t="s">
        <v>194</v>
      </c>
      <c r="E41" t="s">
        <v>2699</v>
      </c>
      <c r="F41" s="1">
        <v>22656</v>
      </c>
      <c r="G41" t="s">
        <v>3029</v>
      </c>
      <c r="H41" t="s">
        <v>2702</v>
      </c>
      <c r="I41" s="5">
        <v>119300</v>
      </c>
      <c r="J41" s="5">
        <v>1500</v>
      </c>
      <c r="K41">
        <v>7</v>
      </c>
      <c r="L41" t="str">
        <f>INDEX(MatriceGrade,MATCH(Employé!G41,Filières!$A$1:$A$13,0),MATCH(Employé!H41,Filières!$A$1:$E$1,0))</f>
        <v>Associé filière business</v>
      </c>
      <c r="M41" s="5">
        <f t="shared" si="2"/>
        <v>108500</v>
      </c>
      <c r="N41" s="6">
        <f t="shared" ca="1" si="3"/>
        <v>55</v>
      </c>
      <c r="O41" s="8">
        <f t="shared" si="4"/>
        <v>9.9539170506912439E-2</v>
      </c>
    </row>
    <row r="42" spans="1:15" x14ac:dyDescent="0.25">
      <c r="A42" t="str">
        <f t="shared" si="0"/>
        <v>WilAl32576</v>
      </c>
      <c r="B42" t="str">
        <f t="shared" si="1"/>
        <v>WilliamAlling32576</v>
      </c>
      <c r="C42" t="s">
        <v>63</v>
      </c>
      <c r="D42" t="s">
        <v>64</v>
      </c>
      <c r="E42" t="s">
        <v>2698</v>
      </c>
      <c r="F42" s="1">
        <v>32576</v>
      </c>
      <c r="G42" t="s">
        <v>3024</v>
      </c>
      <c r="H42" t="s">
        <v>2700</v>
      </c>
      <c r="I42" s="5">
        <v>56200</v>
      </c>
      <c r="J42" s="5">
        <v>2000</v>
      </c>
      <c r="K42">
        <v>0</v>
      </c>
      <c r="L42" t="str">
        <f>INDEX(MatriceGrade,MATCH(Employé!G42,Filières!$A$1:$A$13,0),MATCH(Employé!H42,Filières!$A$1:$E$1,0))</f>
        <v>Consultant fonctionnel</v>
      </c>
      <c r="M42" s="5">
        <f t="shared" si="2"/>
        <v>56200</v>
      </c>
      <c r="N42" s="6">
        <f t="shared" ca="1" si="3"/>
        <v>28</v>
      </c>
      <c r="O42" s="8">
        <f t="shared" si="4"/>
        <v>0</v>
      </c>
    </row>
    <row r="43" spans="1:15" x14ac:dyDescent="0.25">
      <c r="A43" t="str">
        <f t="shared" si="0"/>
        <v>WilAl25207</v>
      </c>
      <c r="B43" t="str">
        <f t="shared" si="1"/>
        <v>WilliamAlling25207</v>
      </c>
      <c r="C43" t="s">
        <v>63</v>
      </c>
      <c r="D43" t="s">
        <v>64</v>
      </c>
      <c r="E43" t="s">
        <v>2698</v>
      </c>
      <c r="F43" s="1">
        <v>25207</v>
      </c>
      <c r="G43" t="s">
        <v>3028</v>
      </c>
      <c r="H43" t="s">
        <v>2701</v>
      </c>
      <c r="I43" s="5">
        <v>62900</v>
      </c>
      <c r="J43" s="5">
        <v>10500</v>
      </c>
      <c r="K43">
        <v>18</v>
      </c>
      <c r="L43" t="str">
        <f>INDEX(MatriceGrade,MATCH(Employé!G43,Filières!$A$1:$A$13,0),MATCH(Employé!H43,Filières!$A$1:$E$1,0))</f>
        <v>Responsable technique Grands Comptes</v>
      </c>
      <c r="M43" s="5" t="str">
        <f t="shared" si="2"/>
        <v>nouvel arrivant</v>
      </c>
      <c r="N43" s="6">
        <f t="shared" ca="1" si="3"/>
        <v>48</v>
      </c>
      <c r="O43" s="8">
        <f t="shared" si="4"/>
        <v>0</v>
      </c>
    </row>
    <row r="44" spans="1:15" x14ac:dyDescent="0.25">
      <c r="A44" t="str">
        <f t="shared" si="0"/>
        <v>RubAl22998</v>
      </c>
      <c r="B44" t="str">
        <f t="shared" si="1"/>
        <v>RubyAllison22998</v>
      </c>
      <c r="C44" t="s">
        <v>203</v>
      </c>
      <c r="D44" t="s">
        <v>2481</v>
      </c>
      <c r="E44" t="s">
        <v>2699</v>
      </c>
      <c r="F44" s="1">
        <v>22998</v>
      </c>
      <c r="G44" t="s">
        <v>3029</v>
      </c>
      <c r="H44" t="s">
        <v>2701</v>
      </c>
      <c r="I44" s="5">
        <v>78600</v>
      </c>
      <c r="J44" s="5">
        <v>3000</v>
      </c>
      <c r="K44">
        <v>7</v>
      </c>
      <c r="L44" t="str">
        <f>INDEX(MatriceGrade,MATCH(Employé!G44,Filières!$A$1:$A$13,0),MATCH(Employé!H44,Filières!$A$1:$E$1,0))</f>
        <v>Associé filière technique</v>
      </c>
      <c r="M44" s="5">
        <f t="shared" si="2"/>
        <v>72800</v>
      </c>
      <c r="N44" s="6">
        <f t="shared" ca="1" si="3"/>
        <v>54</v>
      </c>
      <c r="O44" s="8">
        <f t="shared" si="4"/>
        <v>7.9670329670329665E-2</v>
      </c>
    </row>
    <row r="45" spans="1:15" x14ac:dyDescent="0.25">
      <c r="A45" t="str">
        <f t="shared" si="0"/>
        <v>DilAl30791</v>
      </c>
      <c r="B45" t="str">
        <f t="shared" si="1"/>
        <v>DillonAlmond30791</v>
      </c>
      <c r="C45" t="s">
        <v>2012</v>
      </c>
      <c r="D45" t="s">
        <v>2013</v>
      </c>
      <c r="E45" t="s">
        <v>2698</v>
      </c>
      <c r="F45" s="1">
        <v>30791</v>
      </c>
      <c r="G45" t="s">
        <v>3025</v>
      </c>
      <c r="H45" t="s">
        <v>2701</v>
      </c>
      <c r="I45" s="5">
        <v>55900</v>
      </c>
      <c r="J45" s="5">
        <v>1500</v>
      </c>
      <c r="K45">
        <v>0</v>
      </c>
      <c r="L45" t="str">
        <f>INDEX(MatriceGrade,MATCH(Employé!G45,Filières!$A$1:$A$13,0),MATCH(Employé!H45,Filières!$A$1:$E$1,0))</f>
        <v>Consultant technique sénior</v>
      </c>
      <c r="M45" s="5" t="str">
        <f t="shared" si="2"/>
        <v>nouvel arrivant</v>
      </c>
      <c r="N45" s="6">
        <f t="shared" ca="1" si="3"/>
        <v>33</v>
      </c>
      <c r="O45" s="8">
        <f t="shared" si="4"/>
        <v>0</v>
      </c>
    </row>
    <row r="46" spans="1:15" x14ac:dyDescent="0.25">
      <c r="A46" t="str">
        <f t="shared" si="0"/>
        <v>WilAl29878</v>
      </c>
      <c r="B46" t="str">
        <f t="shared" si="1"/>
        <v>WilliamAlsop29878</v>
      </c>
      <c r="C46" t="s">
        <v>63</v>
      </c>
      <c r="D46" t="s">
        <v>2576</v>
      </c>
      <c r="E46" t="s">
        <v>2698</v>
      </c>
      <c r="F46" s="1">
        <v>29878</v>
      </c>
      <c r="G46" t="s">
        <v>3027</v>
      </c>
      <c r="H46" t="s">
        <v>2700</v>
      </c>
      <c r="I46" s="5">
        <v>83500</v>
      </c>
      <c r="J46" s="5">
        <v>1500</v>
      </c>
      <c r="K46">
        <v>5</v>
      </c>
      <c r="L46" t="str">
        <f>INDEX(MatriceGrade,MATCH(Employé!G46,Filières!$A$1:$A$13,0),MATCH(Employé!H46,Filières!$A$1:$E$1,0))</f>
        <v>Directeur de projet</v>
      </c>
      <c r="M46" s="5">
        <f t="shared" si="2"/>
        <v>77100</v>
      </c>
      <c r="N46" s="6">
        <f t="shared" ca="1" si="3"/>
        <v>35</v>
      </c>
      <c r="O46" s="8">
        <f t="shared" si="4"/>
        <v>8.3009079118028531E-2</v>
      </c>
    </row>
    <row r="47" spans="1:15" x14ac:dyDescent="0.25">
      <c r="A47" t="str">
        <f t="shared" si="0"/>
        <v>ClaAl27086</v>
      </c>
      <c r="B47" t="str">
        <f t="shared" si="1"/>
        <v>ClaudeAlvarado27086</v>
      </c>
      <c r="C47" t="s">
        <v>2449</v>
      </c>
      <c r="D47" t="s">
        <v>1440</v>
      </c>
      <c r="E47" t="s">
        <v>2698</v>
      </c>
      <c r="F47" s="1">
        <v>27086</v>
      </c>
      <c r="G47" t="s">
        <v>3025</v>
      </c>
      <c r="H47" t="s">
        <v>2701</v>
      </c>
      <c r="I47" s="5">
        <v>38800</v>
      </c>
      <c r="J47" s="5">
        <v>1000</v>
      </c>
      <c r="K47">
        <v>7</v>
      </c>
      <c r="L47" t="str">
        <f>INDEX(MatriceGrade,MATCH(Employé!G47,Filières!$A$1:$A$13,0),MATCH(Employé!H47,Filières!$A$1:$E$1,0))</f>
        <v>Consultant technique sénior</v>
      </c>
      <c r="M47" s="5">
        <f t="shared" si="2"/>
        <v>35900</v>
      </c>
      <c r="N47" s="6">
        <f t="shared" ca="1" si="3"/>
        <v>43</v>
      </c>
      <c r="O47" s="8">
        <f t="shared" si="4"/>
        <v>8.0779944289693595E-2</v>
      </c>
    </row>
    <row r="48" spans="1:15" x14ac:dyDescent="0.25">
      <c r="A48" t="str">
        <f t="shared" si="0"/>
        <v>PatAl28751</v>
      </c>
      <c r="B48" t="str">
        <f t="shared" si="1"/>
        <v>PatriciaAlvarado28751</v>
      </c>
      <c r="C48" t="s">
        <v>232</v>
      </c>
      <c r="D48" t="s">
        <v>1440</v>
      </c>
      <c r="E48" t="s">
        <v>2699</v>
      </c>
      <c r="F48" s="1">
        <v>28751</v>
      </c>
      <c r="G48" t="s">
        <v>3027</v>
      </c>
      <c r="H48" t="s">
        <v>2702</v>
      </c>
      <c r="I48" s="5">
        <v>101100</v>
      </c>
      <c r="J48" s="5">
        <v>2500</v>
      </c>
      <c r="K48">
        <v>15</v>
      </c>
      <c r="L48" t="str">
        <f>INDEX(MatriceGrade,MATCH(Employé!G48,Filières!$A$1:$A$13,0),MATCH(Employé!H48,Filières!$A$1:$E$1,0))</f>
        <v>Directeur business</v>
      </c>
      <c r="M48" s="5">
        <f t="shared" si="2"/>
        <v>93600</v>
      </c>
      <c r="N48" s="6">
        <f t="shared" ca="1" si="3"/>
        <v>38</v>
      </c>
      <c r="O48" s="8">
        <f t="shared" si="4"/>
        <v>8.0128205128205135E-2</v>
      </c>
    </row>
    <row r="49" spans="1:15" x14ac:dyDescent="0.25">
      <c r="A49" t="str">
        <f t="shared" si="0"/>
        <v>DanAl28424</v>
      </c>
      <c r="B49" t="str">
        <f t="shared" si="1"/>
        <v>DanielAlvarez28424</v>
      </c>
      <c r="C49" t="s">
        <v>105</v>
      </c>
      <c r="D49" t="s">
        <v>2328</v>
      </c>
      <c r="E49" t="s">
        <v>2698</v>
      </c>
      <c r="F49" s="1">
        <v>28424</v>
      </c>
      <c r="G49" t="s">
        <v>3027</v>
      </c>
      <c r="H49" t="s">
        <v>2701</v>
      </c>
      <c r="I49" s="5">
        <v>62600</v>
      </c>
      <c r="J49" s="5">
        <v>500</v>
      </c>
      <c r="K49">
        <v>5</v>
      </c>
      <c r="L49" t="str">
        <f>INDEX(MatriceGrade,MATCH(Employé!G49,Filières!$A$1:$A$13,0),MATCH(Employé!H49,Filières!$A$1:$E$1,0))</f>
        <v>Directeur technique</v>
      </c>
      <c r="M49" s="5">
        <f t="shared" si="2"/>
        <v>56900</v>
      </c>
      <c r="N49" s="6">
        <f t="shared" ca="1" si="3"/>
        <v>39</v>
      </c>
      <c r="O49" s="8">
        <f t="shared" si="4"/>
        <v>0.10017574692442882</v>
      </c>
    </row>
    <row r="50" spans="1:15" x14ac:dyDescent="0.25">
      <c r="A50" t="str">
        <f t="shared" si="0"/>
        <v>MarAl26740</v>
      </c>
      <c r="B50" t="str">
        <f t="shared" si="1"/>
        <v>MarianAlvarez26740</v>
      </c>
      <c r="C50" t="s">
        <v>2168</v>
      </c>
      <c r="D50" t="s">
        <v>2328</v>
      </c>
      <c r="E50" t="s">
        <v>2699</v>
      </c>
      <c r="F50" s="1">
        <v>26740</v>
      </c>
      <c r="G50" t="s">
        <v>3027</v>
      </c>
      <c r="H50" t="s">
        <v>2702</v>
      </c>
      <c r="I50" s="5">
        <v>86200</v>
      </c>
      <c r="J50" s="5">
        <v>1000</v>
      </c>
      <c r="K50">
        <v>8</v>
      </c>
      <c r="L50" t="str">
        <f>INDEX(MatriceGrade,MATCH(Employé!G50,Filières!$A$1:$A$13,0),MATCH(Employé!H50,Filières!$A$1:$E$1,0))</f>
        <v>Directeur business</v>
      </c>
      <c r="M50" s="5">
        <f t="shared" si="2"/>
        <v>77100</v>
      </c>
      <c r="N50" s="6">
        <f t="shared" ca="1" si="3"/>
        <v>44</v>
      </c>
      <c r="O50" s="8">
        <f t="shared" si="4"/>
        <v>0.11802853437094682</v>
      </c>
    </row>
    <row r="51" spans="1:15" x14ac:dyDescent="0.25">
      <c r="A51" t="str">
        <f t="shared" si="0"/>
        <v>BerAn27256</v>
      </c>
      <c r="B51" t="str">
        <f t="shared" si="1"/>
        <v>BerthaAnders27256</v>
      </c>
      <c r="C51" t="s">
        <v>1081</v>
      </c>
      <c r="D51" t="s">
        <v>1082</v>
      </c>
      <c r="E51" t="s">
        <v>2699</v>
      </c>
      <c r="F51" s="1">
        <v>27256</v>
      </c>
      <c r="G51" t="s">
        <v>3025</v>
      </c>
      <c r="H51" t="s">
        <v>2702</v>
      </c>
      <c r="I51" s="5">
        <v>75000</v>
      </c>
      <c r="J51" s="5">
        <v>2500</v>
      </c>
      <c r="K51">
        <v>19</v>
      </c>
      <c r="L51" t="str">
        <f>INDEX(MatriceGrade,MATCH(Employé!G51,Filières!$A$1:$A$13,0),MATCH(Employé!H51,Filières!$A$1:$E$1,0))</f>
        <v>Consultant business sénior</v>
      </c>
      <c r="M51" s="5">
        <f t="shared" si="2"/>
        <v>70100</v>
      </c>
      <c r="N51" s="6">
        <f t="shared" ca="1" si="3"/>
        <v>42</v>
      </c>
      <c r="O51" s="8">
        <f t="shared" si="4"/>
        <v>6.9900142653352357E-2</v>
      </c>
    </row>
    <row r="52" spans="1:15" x14ac:dyDescent="0.25">
      <c r="A52" t="str">
        <f t="shared" si="0"/>
        <v>KelAn30724</v>
      </c>
      <c r="B52" t="str">
        <f t="shared" si="1"/>
        <v>KellyAnders30724</v>
      </c>
      <c r="C52" t="s">
        <v>1095</v>
      </c>
      <c r="D52" t="s">
        <v>1082</v>
      </c>
      <c r="E52" t="s">
        <v>2698</v>
      </c>
      <c r="F52" s="1">
        <v>30724</v>
      </c>
      <c r="G52" t="s">
        <v>3027</v>
      </c>
      <c r="H52" t="s">
        <v>2701</v>
      </c>
      <c r="I52" s="5">
        <v>59200</v>
      </c>
      <c r="J52" s="5">
        <v>2500</v>
      </c>
      <c r="K52">
        <v>10</v>
      </c>
      <c r="L52" t="str">
        <f>INDEX(MatriceGrade,MATCH(Employé!G52,Filières!$A$1:$A$13,0),MATCH(Employé!H52,Filières!$A$1:$E$1,0))</f>
        <v>Directeur technique</v>
      </c>
      <c r="M52" s="5">
        <f t="shared" si="2"/>
        <v>53800</v>
      </c>
      <c r="N52" s="6">
        <f t="shared" ca="1" si="3"/>
        <v>33</v>
      </c>
      <c r="O52" s="8">
        <f t="shared" si="4"/>
        <v>0.10037174721189591</v>
      </c>
    </row>
    <row r="53" spans="1:15" x14ac:dyDescent="0.25">
      <c r="A53" t="str">
        <f t="shared" si="0"/>
        <v>AndAn23142</v>
      </c>
      <c r="B53" t="str">
        <f t="shared" si="1"/>
        <v>AndreAnderson23142</v>
      </c>
      <c r="C53" t="s">
        <v>833</v>
      </c>
      <c r="D53" t="s">
        <v>287</v>
      </c>
      <c r="E53" t="s">
        <v>2698</v>
      </c>
      <c r="F53" s="1">
        <v>23142</v>
      </c>
      <c r="G53" t="s">
        <v>3029</v>
      </c>
      <c r="H53" t="s">
        <v>2700</v>
      </c>
      <c r="I53" s="5">
        <v>105300</v>
      </c>
      <c r="J53" s="5">
        <v>1000</v>
      </c>
      <c r="K53">
        <v>17</v>
      </c>
      <c r="L53" t="str">
        <f>INDEX(MatriceGrade,MATCH(Employé!G53,Filières!$A$1:$A$13,0),MATCH(Employé!H53,Filières!$A$1:$E$1,0))</f>
        <v>Associé filière fonctionnelle</v>
      </c>
      <c r="M53" s="5">
        <f t="shared" si="2"/>
        <v>92400</v>
      </c>
      <c r="N53" s="6">
        <f t="shared" ca="1" si="3"/>
        <v>54</v>
      </c>
      <c r="O53" s="8">
        <f t="shared" si="4"/>
        <v>0.1396103896103896</v>
      </c>
    </row>
    <row r="54" spans="1:15" x14ac:dyDescent="0.25">
      <c r="A54" t="str">
        <f t="shared" si="0"/>
        <v>AndAn30977</v>
      </c>
      <c r="B54" t="str">
        <f t="shared" si="1"/>
        <v>AndresAnderson30977</v>
      </c>
      <c r="C54" t="s">
        <v>286</v>
      </c>
      <c r="D54" t="s">
        <v>287</v>
      </c>
      <c r="E54" t="s">
        <v>2698</v>
      </c>
      <c r="F54" s="1">
        <v>30977</v>
      </c>
      <c r="G54" t="s">
        <v>3025</v>
      </c>
      <c r="H54" t="s">
        <v>2700</v>
      </c>
      <c r="I54" s="5">
        <v>45900</v>
      </c>
      <c r="J54" s="5">
        <v>1000</v>
      </c>
      <c r="K54">
        <v>6</v>
      </c>
      <c r="L54" t="str">
        <f>INDEX(MatriceGrade,MATCH(Employé!G54,Filières!$A$1:$A$13,0),MATCH(Employé!H54,Filières!$A$1:$E$1,0))</f>
        <v>Consultant fonctionnel sénior</v>
      </c>
      <c r="M54" s="5">
        <f t="shared" si="2"/>
        <v>42900</v>
      </c>
      <c r="N54" s="6">
        <f t="shared" ca="1" si="3"/>
        <v>32</v>
      </c>
      <c r="O54" s="8">
        <f t="shared" si="4"/>
        <v>6.9930069930069935E-2</v>
      </c>
    </row>
    <row r="55" spans="1:15" x14ac:dyDescent="0.25">
      <c r="A55" t="str">
        <f t="shared" si="0"/>
        <v>BarAn29364</v>
      </c>
      <c r="B55" t="str">
        <f t="shared" si="1"/>
        <v>BarbaraAnderson29364</v>
      </c>
      <c r="C55" t="s">
        <v>248</v>
      </c>
      <c r="D55" t="s">
        <v>287</v>
      </c>
      <c r="E55" t="s">
        <v>2699</v>
      </c>
      <c r="F55" s="1">
        <v>29364</v>
      </c>
      <c r="G55" t="s">
        <v>3025</v>
      </c>
      <c r="H55" t="s">
        <v>2701</v>
      </c>
      <c r="I55" s="5">
        <v>47300</v>
      </c>
      <c r="J55" s="5">
        <v>1500</v>
      </c>
      <c r="K55">
        <v>13</v>
      </c>
      <c r="L55" t="str">
        <f>INDEX(MatriceGrade,MATCH(Employé!G55,Filières!$A$1:$A$13,0),MATCH(Employé!H55,Filières!$A$1:$E$1,0))</f>
        <v>Consultant technique sénior</v>
      </c>
      <c r="M55" s="5">
        <f t="shared" si="2"/>
        <v>43800</v>
      </c>
      <c r="N55" s="6">
        <f t="shared" ca="1" si="3"/>
        <v>37</v>
      </c>
      <c r="O55" s="8">
        <f t="shared" si="4"/>
        <v>7.9908675799086754E-2</v>
      </c>
    </row>
    <row r="56" spans="1:15" x14ac:dyDescent="0.25">
      <c r="A56" t="str">
        <f t="shared" si="0"/>
        <v>ChrAn29388</v>
      </c>
      <c r="B56" t="str">
        <f t="shared" si="1"/>
        <v>ChristianAnderson29388</v>
      </c>
      <c r="C56" t="s">
        <v>31</v>
      </c>
      <c r="D56" t="s">
        <v>287</v>
      </c>
      <c r="E56" t="s">
        <v>2699</v>
      </c>
      <c r="F56" s="1">
        <v>29388</v>
      </c>
      <c r="G56" t="s">
        <v>3026</v>
      </c>
      <c r="H56" t="s">
        <v>2702</v>
      </c>
      <c r="I56" s="5">
        <v>77700</v>
      </c>
      <c r="J56" s="5">
        <v>2500</v>
      </c>
      <c r="K56">
        <v>7</v>
      </c>
      <c r="L56" t="str">
        <f>INDEX(MatriceGrade,MATCH(Employé!G56,Filières!$A$1:$A$13,0),MATCH(Employé!H56,Filières!$A$1:$E$1,0))</f>
        <v>Responsable de consultant</v>
      </c>
      <c r="M56" s="5">
        <f t="shared" si="2"/>
        <v>71600</v>
      </c>
      <c r="N56" s="6">
        <f t="shared" ca="1" si="3"/>
        <v>37</v>
      </c>
      <c r="O56" s="8">
        <f t="shared" si="4"/>
        <v>8.5195530726256977E-2</v>
      </c>
    </row>
    <row r="57" spans="1:15" x14ac:dyDescent="0.25">
      <c r="A57" t="str">
        <f t="shared" si="0"/>
        <v>DanAn31908</v>
      </c>
      <c r="B57" t="str">
        <f t="shared" si="1"/>
        <v>DannyAnderson31908</v>
      </c>
      <c r="C57" t="s">
        <v>428</v>
      </c>
      <c r="D57" t="s">
        <v>287</v>
      </c>
      <c r="E57" t="s">
        <v>2698</v>
      </c>
      <c r="F57" s="1">
        <v>31908</v>
      </c>
      <c r="G57" t="s">
        <v>3021</v>
      </c>
      <c r="H57" t="s">
        <v>2703</v>
      </c>
      <c r="I57" s="5">
        <v>32300</v>
      </c>
      <c r="J57" s="5">
        <v>0</v>
      </c>
      <c r="K57">
        <v>4</v>
      </c>
      <c r="L57" t="str">
        <f>INDEX(MatriceGrade,MATCH(Employé!G57,Filières!$A$1:$A$13,0),MATCH(Employé!H57,Filières!$A$1:$E$1,0))</f>
        <v>Agent opérationnel</v>
      </c>
      <c r="M57" s="5">
        <f t="shared" si="2"/>
        <v>29300</v>
      </c>
      <c r="N57" s="6">
        <f t="shared" ca="1" si="3"/>
        <v>30</v>
      </c>
      <c r="O57" s="8">
        <f t="shared" si="4"/>
        <v>0.10238907849829351</v>
      </c>
    </row>
    <row r="58" spans="1:15" x14ac:dyDescent="0.25">
      <c r="A58" t="str">
        <f t="shared" si="0"/>
        <v>EugAn31633</v>
      </c>
      <c r="B58" t="str">
        <f t="shared" si="1"/>
        <v>EugenioAnderson31633</v>
      </c>
      <c r="C58" t="s">
        <v>1640</v>
      </c>
      <c r="D58" t="s">
        <v>287</v>
      </c>
      <c r="E58" t="s">
        <v>2698</v>
      </c>
      <c r="F58" s="1">
        <v>31633</v>
      </c>
      <c r="G58" t="s">
        <v>3021</v>
      </c>
      <c r="H58" t="s">
        <v>2702</v>
      </c>
      <c r="I58" s="5">
        <v>37500</v>
      </c>
      <c r="J58" s="5">
        <v>1000</v>
      </c>
      <c r="K58">
        <v>1</v>
      </c>
      <c r="L58" t="str">
        <f>INDEX(MatriceGrade,MATCH(Employé!G58,Filières!$A$1:$A$13,0),MATCH(Employé!H58,Filières!$A$1:$E$1,0))</f>
        <v>Consultant business junior</v>
      </c>
      <c r="M58" s="5">
        <f t="shared" si="2"/>
        <v>34400</v>
      </c>
      <c r="N58" s="6">
        <f t="shared" ca="1" si="3"/>
        <v>30</v>
      </c>
      <c r="O58" s="8">
        <f t="shared" si="4"/>
        <v>9.0116279069767435E-2</v>
      </c>
    </row>
    <row r="59" spans="1:15" x14ac:dyDescent="0.25">
      <c r="A59" t="str">
        <f t="shared" si="0"/>
        <v>GleAn32221</v>
      </c>
      <c r="B59" t="str">
        <f t="shared" si="1"/>
        <v>GlenAnderson32221</v>
      </c>
      <c r="C59" t="s">
        <v>1168</v>
      </c>
      <c r="D59" t="s">
        <v>287</v>
      </c>
      <c r="E59" t="s">
        <v>2698</v>
      </c>
      <c r="F59" s="1">
        <v>32221</v>
      </c>
      <c r="G59" t="s">
        <v>3021</v>
      </c>
      <c r="H59" t="s">
        <v>2701</v>
      </c>
      <c r="I59" s="5">
        <v>34500</v>
      </c>
      <c r="J59" s="5">
        <v>500</v>
      </c>
      <c r="K59">
        <v>3</v>
      </c>
      <c r="L59" t="str">
        <f>INDEX(MatriceGrade,MATCH(Employé!G59,Filières!$A$1:$A$13,0),MATCH(Employé!H59,Filières!$A$1:$E$1,0))</f>
        <v>Développeur</v>
      </c>
      <c r="M59" s="5">
        <f t="shared" si="2"/>
        <v>31400</v>
      </c>
      <c r="N59" s="6">
        <f t="shared" ca="1" si="3"/>
        <v>29</v>
      </c>
      <c r="O59" s="8">
        <f t="shared" si="4"/>
        <v>9.8726114649681534E-2</v>
      </c>
    </row>
    <row r="60" spans="1:15" x14ac:dyDescent="0.25">
      <c r="A60" t="str">
        <f t="shared" si="0"/>
        <v>HelAn32172</v>
      </c>
      <c r="B60" t="str">
        <f t="shared" si="1"/>
        <v>HelenAnderson32172</v>
      </c>
      <c r="C60" t="s">
        <v>1205</v>
      </c>
      <c r="D60" t="s">
        <v>287</v>
      </c>
      <c r="E60" t="s">
        <v>2699</v>
      </c>
      <c r="F60" s="1">
        <v>32172</v>
      </c>
      <c r="G60" t="s">
        <v>3023</v>
      </c>
      <c r="H60" t="s">
        <v>2700</v>
      </c>
      <c r="I60" s="5">
        <v>41400</v>
      </c>
      <c r="J60" s="5">
        <v>0</v>
      </c>
      <c r="K60">
        <v>5</v>
      </c>
      <c r="L60" t="str">
        <f>INDEX(MatriceGrade,MATCH(Employé!G60,Filières!$A$1:$A$13,0),MATCH(Employé!H60,Filières!$A$1:$E$1,0))</f>
        <v>Consultant fonctionnel junior</v>
      </c>
      <c r="M60" s="5">
        <f t="shared" si="2"/>
        <v>38300</v>
      </c>
      <c r="N60" s="6">
        <f t="shared" ca="1" si="3"/>
        <v>29</v>
      </c>
      <c r="O60" s="8">
        <f t="shared" si="4"/>
        <v>8.0939947780678853E-2</v>
      </c>
    </row>
    <row r="61" spans="1:15" x14ac:dyDescent="0.25">
      <c r="A61" t="str">
        <f t="shared" si="0"/>
        <v>JenAn33249</v>
      </c>
      <c r="B61" t="str">
        <f t="shared" si="1"/>
        <v>JenniferAnderson33249</v>
      </c>
      <c r="C61" t="s">
        <v>461</v>
      </c>
      <c r="D61" t="s">
        <v>287</v>
      </c>
      <c r="E61" t="s">
        <v>2699</v>
      </c>
      <c r="F61" s="1">
        <v>33249</v>
      </c>
      <c r="G61" t="s">
        <v>3022</v>
      </c>
      <c r="H61" t="s">
        <v>2700</v>
      </c>
      <c r="I61" s="5">
        <v>42800</v>
      </c>
      <c r="J61" s="5">
        <v>1500</v>
      </c>
      <c r="K61">
        <v>1</v>
      </c>
      <c r="L61" t="str">
        <f>INDEX(MatriceGrade,MATCH(Employé!G61,Filières!$A$1:$A$13,0),MATCH(Employé!H61,Filières!$A$1:$E$1,0))</f>
        <v>Analyste confirmé</v>
      </c>
      <c r="M61" s="5">
        <f t="shared" si="2"/>
        <v>40300</v>
      </c>
      <c r="N61" s="6">
        <f t="shared" ca="1" si="3"/>
        <v>26</v>
      </c>
      <c r="O61" s="8">
        <f t="shared" si="4"/>
        <v>6.2034739454094295E-2</v>
      </c>
    </row>
    <row r="62" spans="1:15" x14ac:dyDescent="0.25">
      <c r="A62" t="str">
        <f t="shared" si="0"/>
        <v>JoaAn30091</v>
      </c>
      <c r="B62" t="str">
        <f t="shared" si="1"/>
        <v>JoanneAnderson30091</v>
      </c>
      <c r="C62" t="s">
        <v>2081</v>
      </c>
      <c r="D62" t="s">
        <v>287</v>
      </c>
      <c r="E62" t="s">
        <v>2699</v>
      </c>
      <c r="F62" s="1">
        <v>30091</v>
      </c>
      <c r="G62" t="s">
        <v>3027</v>
      </c>
      <c r="H62" t="s">
        <v>2700</v>
      </c>
      <c r="I62" s="5">
        <v>57200</v>
      </c>
      <c r="J62" s="5">
        <v>5500</v>
      </c>
      <c r="K62">
        <v>8</v>
      </c>
      <c r="L62" t="str">
        <f>INDEX(MatriceGrade,MATCH(Employé!G62,Filières!$A$1:$A$13,0),MATCH(Employé!H62,Filières!$A$1:$E$1,0))</f>
        <v>Directeur de projet</v>
      </c>
      <c r="M62" s="5">
        <f t="shared" si="2"/>
        <v>55000</v>
      </c>
      <c r="N62" s="6">
        <f t="shared" ca="1" si="3"/>
        <v>35</v>
      </c>
      <c r="O62" s="8">
        <f t="shared" si="4"/>
        <v>0.04</v>
      </c>
    </row>
    <row r="63" spans="1:15" x14ac:dyDescent="0.25">
      <c r="A63" t="str">
        <f t="shared" si="0"/>
        <v>JohAn28436</v>
      </c>
      <c r="B63" t="str">
        <f t="shared" si="1"/>
        <v>JohnAnderson28436</v>
      </c>
      <c r="C63" t="s">
        <v>213</v>
      </c>
      <c r="D63" t="s">
        <v>287</v>
      </c>
      <c r="E63" t="s">
        <v>2698</v>
      </c>
      <c r="F63" s="1">
        <v>28436</v>
      </c>
      <c r="G63" t="s">
        <v>3027</v>
      </c>
      <c r="H63" t="s">
        <v>2700</v>
      </c>
      <c r="I63" s="5">
        <v>73800</v>
      </c>
      <c r="J63" s="5">
        <v>2500</v>
      </c>
      <c r="K63">
        <v>4</v>
      </c>
      <c r="L63" t="str">
        <f>INDEX(MatriceGrade,MATCH(Employé!G63,Filières!$A$1:$A$13,0),MATCH(Employé!H63,Filières!$A$1:$E$1,0))</f>
        <v>Directeur de projet</v>
      </c>
      <c r="M63" s="5">
        <f t="shared" si="2"/>
        <v>69800</v>
      </c>
      <c r="N63" s="6">
        <f t="shared" ca="1" si="3"/>
        <v>39</v>
      </c>
      <c r="O63" s="8">
        <f t="shared" si="4"/>
        <v>5.730659025787966E-2</v>
      </c>
    </row>
    <row r="64" spans="1:15" x14ac:dyDescent="0.25">
      <c r="A64" t="str">
        <f t="shared" si="0"/>
        <v>KenAn33353</v>
      </c>
      <c r="B64" t="str">
        <f t="shared" si="1"/>
        <v>KennyAnderson33353</v>
      </c>
      <c r="C64" t="s">
        <v>1735</v>
      </c>
      <c r="D64" t="s">
        <v>287</v>
      </c>
      <c r="E64" t="s">
        <v>2698</v>
      </c>
      <c r="F64" s="1">
        <v>33353</v>
      </c>
      <c r="G64" t="s">
        <v>3021</v>
      </c>
      <c r="H64" t="s">
        <v>2702</v>
      </c>
      <c r="I64" s="5">
        <v>45700</v>
      </c>
      <c r="J64" s="5">
        <v>500</v>
      </c>
      <c r="K64">
        <v>1</v>
      </c>
      <c r="L64" t="str">
        <f>INDEX(MatriceGrade,MATCH(Employé!G64,Filières!$A$1:$A$13,0),MATCH(Employé!H64,Filières!$A$1:$E$1,0))</f>
        <v>Consultant business junior</v>
      </c>
      <c r="M64" s="5">
        <f t="shared" si="2"/>
        <v>41100</v>
      </c>
      <c r="N64" s="6">
        <f t="shared" ca="1" si="3"/>
        <v>26</v>
      </c>
      <c r="O64" s="8">
        <f t="shared" si="4"/>
        <v>0.11192214111922141</v>
      </c>
    </row>
    <row r="65" spans="1:15" x14ac:dyDescent="0.25">
      <c r="A65" t="str">
        <f t="shared" si="0"/>
        <v>MarAn28031</v>
      </c>
      <c r="B65" t="str">
        <f t="shared" si="1"/>
        <v>MarlonAnderson28031</v>
      </c>
      <c r="C65" t="s">
        <v>2217</v>
      </c>
      <c r="D65" t="s">
        <v>287</v>
      </c>
      <c r="E65" t="s">
        <v>2698</v>
      </c>
      <c r="F65" s="1">
        <v>28031</v>
      </c>
      <c r="G65" t="s">
        <v>3026</v>
      </c>
      <c r="H65" t="s">
        <v>2701</v>
      </c>
      <c r="I65" s="5">
        <v>56600</v>
      </c>
      <c r="J65" s="5">
        <v>2000</v>
      </c>
      <c r="K65">
        <v>7</v>
      </c>
      <c r="L65" t="str">
        <f>INDEX(MatriceGrade,MATCH(Employé!G65,Filières!$A$1:$A$13,0),MATCH(Employé!H65,Filières!$A$1:$E$1,0))</f>
        <v>Expert technique</v>
      </c>
      <c r="M65" s="5">
        <f t="shared" si="2"/>
        <v>51300</v>
      </c>
      <c r="N65" s="6">
        <f t="shared" ca="1" si="3"/>
        <v>40</v>
      </c>
      <c r="O65" s="8">
        <f t="shared" si="4"/>
        <v>0.10331384015594541</v>
      </c>
    </row>
    <row r="66" spans="1:15" x14ac:dyDescent="0.25">
      <c r="A66" t="str">
        <f t="shared" ref="A66:A129" si="5">_xlfn.CONCAT(LEFT(C66,3),LEFT(D66,2),F66)</f>
        <v>MarAn31309</v>
      </c>
      <c r="B66" t="str">
        <f t="shared" ref="B66:B129" si="6">_xlfn.CONCAT(C66,D66,F66)</f>
        <v>MaryAnderson31309</v>
      </c>
      <c r="C66" t="s">
        <v>156</v>
      </c>
      <c r="D66" t="s">
        <v>287</v>
      </c>
      <c r="E66" t="s">
        <v>2699</v>
      </c>
      <c r="F66" s="1">
        <v>31309</v>
      </c>
      <c r="G66" t="s">
        <v>3022</v>
      </c>
      <c r="H66" t="s">
        <v>2701</v>
      </c>
      <c r="I66" s="5">
        <v>42100</v>
      </c>
      <c r="J66" s="5">
        <v>500</v>
      </c>
      <c r="K66">
        <v>1</v>
      </c>
      <c r="L66" t="str">
        <f>INDEX(MatriceGrade,MATCH(Employé!G66,Filières!$A$1:$A$13,0),MATCH(Employé!H66,Filières!$A$1:$E$1,0))</f>
        <v>Développeur confirmé</v>
      </c>
      <c r="M66" s="5">
        <f t="shared" ref="M66:M129" si="7">IF(ISERROR(VLOOKUP(A66,InfoN1,9,FALSE)),"nouvel arrivant",VLOOKUP(A66,InfoN1,9,FALSE))</f>
        <v>39700</v>
      </c>
      <c r="N66" s="6">
        <f t="shared" ref="N66:N129" ca="1" si="8">IF(DATE(2017,MONTH(F66),DAY(F66))&gt;TODAY(),2017-YEAR(F66)-1,2017-YEAR(F66))</f>
        <v>31</v>
      </c>
      <c r="O66" s="8">
        <f t="shared" si="4"/>
        <v>6.0453400503778336E-2</v>
      </c>
    </row>
    <row r="67" spans="1:15" x14ac:dyDescent="0.25">
      <c r="A67" t="str">
        <f t="shared" si="5"/>
        <v>MelAn21696</v>
      </c>
      <c r="B67" t="str">
        <f t="shared" si="6"/>
        <v>MelissaAnderson21696</v>
      </c>
      <c r="C67" t="s">
        <v>136</v>
      </c>
      <c r="D67" t="s">
        <v>287</v>
      </c>
      <c r="E67" t="s">
        <v>2699</v>
      </c>
      <c r="F67" s="1">
        <v>21696</v>
      </c>
      <c r="G67" t="s">
        <v>3029</v>
      </c>
      <c r="H67" t="s">
        <v>2703</v>
      </c>
      <c r="I67" s="5">
        <v>113400</v>
      </c>
      <c r="J67" s="5">
        <v>1500</v>
      </c>
      <c r="K67">
        <v>19</v>
      </c>
      <c r="L67" t="str">
        <f>INDEX(MatriceGrade,MATCH(Employé!G67,Filières!$A$1:$A$13,0),MATCH(Employé!H67,Filières!$A$1:$E$1,0))</f>
        <v>Associé filière fonctions transverses</v>
      </c>
      <c r="M67" s="5">
        <f t="shared" si="7"/>
        <v>106000</v>
      </c>
      <c r="N67" s="6">
        <f t="shared" ca="1" si="8"/>
        <v>58</v>
      </c>
      <c r="O67" s="8">
        <f t="shared" ref="O67:O130" si="9">IF(ISNUMBER(M67),(I67-M67)/M67,0)</f>
        <v>6.981132075471698E-2</v>
      </c>
    </row>
    <row r="68" spans="1:15" x14ac:dyDescent="0.25">
      <c r="A68" t="str">
        <f t="shared" si="5"/>
        <v>PamAn29094</v>
      </c>
      <c r="B68" t="str">
        <f t="shared" si="6"/>
        <v>PamelaAnderson29094</v>
      </c>
      <c r="C68" t="s">
        <v>290</v>
      </c>
      <c r="D68" t="s">
        <v>287</v>
      </c>
      <c r="E68" t="s">
        <v>2699</v>
      </c>
      <c r="F68" s="1">
        <v>29094</v>
      </c>
      <c r="G68" t="s">
        <v>3025</v>
      </c>
      <c r="H68" t="s">
        <v>2702</v>
      </c>
      <c r="I68" s="5">
        <v>77200</v>
      </c>
      <c r="J68" s="5">
        <v>2500</v>
      </c>
      <c r="K68">
        <v>5</v>
      </c>
      <c r="L68" t="str">
        <f>INDEX(MatriceGrade,MATCH(Employé!G68,Filières!$A$1:$A$13,0),MATCH(Employé!H68,Filières!$A$1:$E$1,0))</f>
        <v>Consultant business sénior</v>
      </c>
      <c r="M68" s="5">
        <f t="shared" si="7"/>
        <v>72800</v>
      </c>
      <c r="N68" s="6">
        <f t="shared" ca="1" si="8"/>
        <v>37</v>
      </c>
      <c r="O68" s="8">
        <f t="shared" si="9"/>
        <v>6.043956043956044E-2</v>
      </c>
    </row>
    <row r="69" spans="1:15" x14ac:dyDescent="0.25">
      <c r="A69" t="str">
        <f t="shared" si="5"/>
        <v>WilAn28712</v>
      </c>
      <c r="B69" t="str">
        <f t="shared" si="6"/>
        <v>WilliamAnderson28712</v>
      </c>
      <c r="C69" t="s">
        <v>63</v>
      </c>
      <c r="D69" t="s">
        <v>287</v>
      </c>
      <c r="E69" t="s">
        <v>2698</v>
      </c>
      <c r="F69" s="1">
        <v>28712</v>
      </c>
      <c r="G69" t="s">
        <v>3025</v>
      </c>
      <c r="H69" t="s">
        <v>2700</v>
      </c>
      <c r="I69" s="5">
        <v>57500</v>
      </c>
      <c r="J69" s="5">
        <v>2500</v>
      </c>
      <c r="K69">
        <v>3</v>
      </c>
      <c r="L69" t="str">
        <f>INDEX(MatriceGrade,MATCH(Employé!G69,Filières!$A$1:$A$13,0),MATCH(Employé!H69,Filières!$A$1:$E$1,0))</f>
        <v>Consultant fonctionnel sénior</v>
      </c>
      <c r="M69" s="5">
        <f t="shared" si="7"/>
        <v>54600</v>
      </c>
      <c r="N69" s="6">
        <f t="shared" ca="1" si="8"/>
        <v>38</v>
      </c>
      <c r="O69" s="8">
        <f t="shared" si="9"/>
        <v>5.3113553113553112E-2</v>
      </c>
    </row>
    <row r="70" spans="1:15" x14ac:dyDescent="0.25">
      <c r="A70" t="str">
        <f t="shared" si="5"/>
        <v>NicAn31088</v>
      </c>
      <c r="B70" t="str">
        <f t="shared" si="6"/>
        <v>NicholasAnderton31088</v>
      </c>
      <c r="C70" t="s">
        <v>426</v>
      </c>
      <c r="D70" t="s">
        <v>1114</v>
      </c>
      <c r="E70" t="s">
        <v>2698</v>
      </c>
      <c r="F70" s="1">
        <v>31088</v>
      </c>
      <c r="G70" t="s">
        <v>3026</v>
      </c>
      <c r="H70" t="s">
        <v>2700</v>
      </c>
      <c r="I70" s="5">
        <v>65500</v>
      </c>
      <c r="J70" s="5">
        <v>5500</v>
      </c>
      <c r="K70">
        <v>9</v>
      </c>
      <c r="L70" t="str">
        <f>INDEX(MatriceGrade,MATCH(Employé!G70,Filières!$A$1:$A$13,0),MATCH(Employé!H70,Filières!$A$1:$E$1,0))</f>
        <v>Chef de projet</v>
      </c>
      <c r="M70" s="5">
        <f t="shared" si="7"/>
        <v>62400</v>
      </c>
      <c r="N70" s="6">
        <f t="shared" ca="1" si="8"/>
        <v>32</v>
      </c>
      <c r="O70" s="8">
        <f t="shared" si="9"/>
        <v>4.9679487179487176E-2</v>
      </c>
    </row>
    <row r="71" spans="1:15" x14ac:dyDescent="0.25">
      <c r="A71" t="str">
        <f t="shared" si="5"/>
        <v>RosAn24928</v>
      </c>
      <c r="B71" t="str">
        <f t="shared" si="6"/>
        <v>RoseAndrade24928</v>
      </c>
      <c r="C71" t="s">
        <v>456</v>
      </c>
      <c r="D71" t="s">
        <v>457</v>
      </c>
      <c r="E71" t="s">
        <v>2699</v>
      </c>
      <c r="F71" s="1">
        <v>24928</v>
      </c>
      <c r="G71" t="s">
        <v>3025</v>
      </c>
      <c r="H71" t="s">
        <v>2700</v>
      </c>
      <c r="I71" s="5">
        <v>49000</v>
      </c>
      <c r="J71" s="5">
        <v>3500</v>
      </c>
      <c r="K71">
        <v>4</v>
      </c>
      <c r="L71" t="str">
        <f>INDEX(MatriceGrade,MATCH(Employé!G71,Filières!$A$1:$A$13,0),MATCH(Employé!H71,Filières!$A$1:$E$1,0))</f>
        <v>Consultant fonctionnel sénior</v>
      </c>
      <c r="M71" s="5">
        <f t="shared" si="7"/>
        <v>44100</v>
      </c>
      <c r="N71" s="6">
        <f t="shared" ca="1" si="8"/>
        <v>49</v>
      </c>
      <c r="O71" s="8">
        <f t="shared" si="9"/>
        <v>0.1111111111111111</v>
      </c>
    </row>
    <row r="72" spans="1:15" x14ac:dyDescent="0.25">
      <c r="A72" t="str">
        <f t="shared" si="5"/>
        <v>CheAn31284</v>
      </c>
      <c r="B72" t="str">
        <f t="shared" si="6"/>
        <v>ChesterAndrews31284</v>
      </c>
      <c r="C72" t="s">
        <v>1590</v>
      </c>
      <c r="D72" t="s">
        <v>270</v>
      </c>
      <c r="E72" t="s">
        <v>2698</v>
      </c>
      <c r="F72" s="1">
        <v>31284</v>
      </c>
      <c r="G72" t="s">
        <v>3023</v>
      </c>
      <c r="H72" t="s">
        <v>2700</v>
      </c>
      <c r="I72" s="5">
        <v>52300</v>
      </c>
      <c r="J72" s="5">
        <v>1500</v>
      </c>
      <c r="K72">
        <v>5</v>
      </c>
      <c r="L72" t="str">
        <f>INDEX(MatriceGrade,MATCH(Employé!G72,Filières!$A$1:$A$13,0),MATCH(Employé!H72,Filières!$A$1:$E$1,0))</f>
        <v>Consultant fonctionnel junior</v>
      </c>
      <c r="M72" s="5">
        <f t="shared" si="7"/>
        <v>51100</v>
      </c>
      <c r="N72" s="6">
        <f t="shared" ca="1" si="8"/>
        <v>31</v>
      </c>
      <c r="O72" s="8">
        <f t="shared" si="9"/>
        <v>2.3483365949119372E-2</v>
      </c>
    </row>
    <row r="73" spans="1:15" x14ac:dyDescent="0.25">
      <c r="A73" t="str">
        <f t="shared" si="5"/>
        <v>ThoAn30607</v>
      </c>
      <c r="B73" t="str">
        <f t="shared" si="6"/>
        <v>ThomasAndrews30607</v>
      </c>
      <c r="C73" t="s">
        <v>269</v>
      </c>
      <c r="D73" t="s">
        <v>270</v>
      </c>
      <c r="E73" t="s">
        <v>2698</v>
      </c>
      <c r="F73" s="1">
        <v>30607</v>
      </c>
      <c r="G73" t="s">
        <v>3025</v>
      </c>
      <c r="H73" t="s">
        <v>2701</v>
      </c>
      <c r="I73" s="5">
        <v>50100</v>
      </c>
      <c r="J73" s="5">
        <v>500</v>
      </c>
      <c r="K73">
        <v>1</v>
      </c>
      <c r="L73" t="str">
        <f>INDEX(MatriceGrade,MATCH(Employé!G73,Filières!$A$1:$A$13,0),MATCH(Employé!H73,Filières!$A$1:$E$1,0))</f>
        <v>Consultant technique sénior</v>
      </c>
      <c r="M73" s="5">
        <f t="shared" si="7"/>
        <v>47300</v>
      </c>
      <c r="N73" s="6">
        <f t="shared" ca="1" si="8"/>
        <v>33</v>
      </c>
      <c r="O73" s="8">
        <f t="shared" si="9"/>
        <v>5.9196617336152217E-2</v>
      </c>
    </row>
    <row r="74" spans="1:15" x14ac:dyDescent="0.25">
      <c r="A74" t="str">
        <f t="shared" si="5"/>
        <v>ChrAn34040</v>
      </c>
      <c r="B74" t="str">
        <f t="shared" si="6"/>
        <v>ChristinaAnguiano34040</v>
      </c>
      <c r="C74" t="s">
        <v>2284</v>
      </c>
      <c r="D74" t="s">
        <v>2285</v>
      </c>
      <c r="E74" t="s">
        <v>2699</v>
      </c>
      <c r="F74" s="1">
        <v>34040</v>
      </c>
      <c r="G74" t="s">
        <v>3022</v>
      </c>
      <c r="H74" t="s">
        <v>2700</v>
      </c>
      <c r="I74" s="5">
        <v>45000</v>
      </c>
      <c r="J74" s="5">
        <v>0</v>
      </c>
      <c r="K74">
        <v>1</v>
      </c>
      <c r="L74" t="str">
        <f>INDEX(MatriceGrade,MATCH(Employé!G74,Filières!$A$1:$A$13,0),MATCH(Employé!H74,Filières!$A$1:$E$1,0))</f>
        <v>Analyste confirmé</v>
      </c>
      <c r="M74" s="5">
        <f t="shared" si="7"/>
        <v>44000</v>
      </c>
      <c r="N74" s="6">
        <f t="shared" ca="1" si="8"/>
        <v>24</v>
      </c>
      <c r="O74" s="8">
        <f t="shared" si="9"/>
        <v>2.2727272727272728E-2</v>
      </c>
    </row>
    <row r="75" spans="1:15" x14ac:dyDescent="0.25">
      <c r="A75" t="str">
        <f t="shared" si="5"/>
        <v>RobAp28173</v>
      </c>
      <c r="B75" t="str">
        <f t="shared" si="6"/>
        <v>RobynApplebaum28173</v>
      </c>
      <c r="C75" t="s">
        <v>538</v>
      </c>
      <c r="D75" t="s">
        <v>539</v>
      </c>
      <c r="E75" t="s">
        <v>2699</v>
      </c>
      <c r="F75" s="1">
        <v>28173</v>
      </c>
      <c r="G75" t="s">
        <v>3027</v>
      </c>
      <c r="H75" t="s">
        <v>2702</v>
      </c>
      <c r="I75" s="5">
        <v>96300</v>
      </c>
      <c r="J75" s="5">
        <v>6500</v>
      </c>
      <c r="K75">
        <v>4</v>
      </c>
      <c r="L75" t="str">
        <f>INDEX(MatriceGrade,MATCH(Employé!G75,Filières!$A$1:$A$13,0),MATCH(Employé!H75,Filières!$A$1:$E$1,0))</f>
        <v>Directeur business</v>
      </c>
      <c r="M75" s="5">
        <f t="shared" si="7"/>
        <v>89200</v>
      </c>
      <c r="N75" s="6">
        <f t="shared" ca="1" si="8"/>
        <v>40</v>
      </c>
      <c r="O75" s="8">
        <f t="shared" si="9"/>
        <v>7.9596412556053805E-2</v>
      </c>
    </row>
    <row r="76" spans="1:15" x14ac:dyDescent="0.25">
      <c r="A76" t="str">
        <f t="shared" si="5"/>
        <v>JerAp24106</v>
      </c>
      <c r="B76" t="str">
        <f t="shared" si="6"/>
        <v>JeraldApplegate24106</v>
      </c>
      <c r="C76" t="s">
        <v>2109</v>
      </c>
      <c r="D76" t="s">
        <v>2110</v>
      </c>
      <c r="E76" t="s">
        <v>2698</v>
      </c>
      <c r="F76" s="1">
        <v>24106</v>
      </c>
      <c r="G76" t="s">
        <v>3027</v>
      </c>
      <c r="H76" t="s">
        <v>2703</v>
      </c>
      <c r="I76" s="5">
        <v>75300</v>
      </c>
      <c r="J76" s="5">
        <v>7500</v>
      </c>
      <c r="K76">
        <v>15</v>
      </c>
      <c r="L76" t="str">
        <f>INDEX(MatriceGrade,MATCH(Employé!G76,Filières!$A$1:$A$13,0),MATCH(Employé!H76,Filières!$A$1:$E$1,0))</f>
        <v>Directeur d'agence</v>
      </c>
      <c r="M76" s="5">
        <f t="shared" si="7"/>
        <v>67800</v>
      </c>
      <c r="N76" s="6">
        <f t="shared" ca="1" si="8"/>
        <v>51</v>
      </c>
      <c r="O76" s="8">
        <f t="shared" si="9"/>
        <v>0.11061946902654868</v>
      </c>
    </row>
    <row r="77" spans="1:15" x14ac:dyDescent="0.25">
      <c r="A77" t="str">
        <f t="shared" si="5"/>
        <v>GeoAp27516</v>
      </c>
      <c r="B77" t="str">
        <f t="shared" si="6"/>
        <v>GeorgeApril27516</v>
      </c>
      <c r="C77" t="s">
        <v>92</v>
      </c>
      <c r="D77" t="s">
        <v>697</v>
      </c>
      <c r="E77" t="s">
        <v>2698</v>
      </c>
      <c r="F77" s="1">
        <v>27516</v>
      </c>
      <c r="G77" t="s">
        <v>3028</v>
      </c>
      <c r="H77" t="s">
        <v>2703</v>
      </c>
      <c r="I77" s="5">
        <v>87600</v>
      </c>
      <c r="J77" s="5">
        <v>8000</v>
      </c>
      <c r="K77">
        <v>1</v>
      </c>
      <c r="L77" t="str">
        <f>INDEX(MatriceGrade,MATCH(Employé!G77,Filières!$A$1:$A$13,0),MATCH(Employé!H77,Filières!$A$1:$E$1,0))</f>
        <v>Responsable d'un secteur</v>
      </c>
      <c r="M77" s="5">
        <f t="shared" si="7"/>
        <v>82400</v>
      </c>
      <c r="N77" s="6">
        <f t="shared" ca="1" si="8"/>
        <v>42</v>
      </c>
      <c r="O77" s="8">
        <f t="shared" si="9"/>
        <v>6.3106796116504854E-2</v>
      </c>
    </row>
    <row r="78" spans="1:15" x14ac:dyDescent="0.25">
      <c r="A78" t="str">
        <f t="shared" si="5"/>
        <v>GeoAr23503</v>
      </c>
      <c r="B78" t="str">
        <f t="shared" si="6"/>
        <v>GeorgeAraujo23503</v>
      </c>
      <c r="C78" t="s">
        <v>92</v>
      </c>
      <c r="D78" t="s">
        <v>616</v>
      </c>
      <c r="E78" t="s">
        <v>2698</v>
      </c>
      <c r="F78" s="1">
        <v>23503</v>
      </c>
      <c r="G78" t="s">
        <v>3027</v>
      </c>
      <c r="H78" t="s">
        <v>2701</v>
      </c>
      <c r="I78" s="5">
        <v>49100</v>
      </c>
      <c r="J78" s="5">
        <v>5500</v>
      </c>
      <c r="K78">
        <v>1</v>
      </c>
      <c r="L78" t="str">
        <f>INDEX(MatriceGrade,MATCH(Employé!G78,Filières!$A$1:$A$13,0),MATCH(Employé!H78,Filières!$A$1:$E$1,0))</f>
        <v>Directeur technique</v>
      </c>
      <c r="M78" s="5">
        <f t="shared" si="7"/>
        <v>49100</v>
      </c>
      <c r="N78" s="6">
        <f t="shared" ca="1" si="8"/>
        <v>53</v>
      </c>
      <c r="O78" s="8">
        <f t="shared" si="9"/>
        <v>0</v>
      </c>
    </row>
    <row r="79" spans="1:15" x14ac:dyDescent="0.25">
      <c r="A79" t="str">
        <f t="shared" si="5"/>
        <v>DavAr31462</v>
      </c>
      <c r="B79" t="str">
        <f t="shared" si="6"/>
        <v>DavidArbour31462</v>
      </c>
      <c r="C79" t="s">
        <v>65</v>
      </c>
      <c r="D79" t="s">
        <v>1489</v>
      </c>
      <c r="E79" t="s">
        <v>2698</v>
      </c>
      <c r="F79" s="1">
        <v>31462</v>
      </c>
      <c r="G79" t="s">
        <v>3022</v>
      </c>
      <c r="H79" t="s">
        <v>2702</v>
      </c>
      <c r="I79" s="5">
        <v>45100</v>
      </c>
      <c r="J79" s="5">
        <v>1500</v>
      </c>
      <c r="K79">
        <v>4</v>
      </c>
      <c r="L79" t="str">
        <f>INDEX(MatriceGrade,MATCH(Employé!G79,Filières!$A$1:$A$13,0),MATCH(Employé!H79,Filières!$A$1:$E$1,0))</f>
        <v>Consultant business junior</v>
      </c>
      <c r="M79" s="5">
        <f t="shared" si="7"/>
        <v>41900</v>
      </c>
      <c r="N79" s="6">
        <f t="shared" ca="1" si="8"/>
        <v>31</v>
      </c>
      <c r="O79" s="8">
        <f t="shared" si="9"/>
        <v>7.6372315035799526E-2</v>
      </c>
    </row>
    <row r="80" spans="1:15" x14ac:dyDescent="0.25">
      <c r="A80" t="str">
        <f t="shared" si="5"/>
        <v>HerAr32386</v>
      </c>
      <c r="B80" t="str">
        <f t="shared" si="6"/>
        <v>HerbertArchibald32386</v>
      </c>
      <c r="C80" t="s">
        <v>1842</v>
      </c>
      <c r="D80" t="s">
        <v>1902</v>
      </c>
      <c r="E80" t="s">
        <v>2698</v>
      </c>
      <c r="F80" s="1">
        <v>32386</v>
      </c>
      <c r="G80" t="s">
        <v>3021</v>
      </c>
      <c r="H80" t="s">
        <v>2700</v>
      </c>
      <c r="I80" s="5">
        <v>39500</v>
      </c>
      <c r="J80" s="5">
        <v>500</v>
      </c>
      <c r="K80">
        <v>4</v>
      </c>
      <c r="L80" t="str">
        <f>INDEX(MatriceGrade,MATCH(Employé!G80,Filières!$A$1:$A$13,0),MATCH(Employé!H80,Filières!$A$1:$E$1,0))</f>
        <v xml:space="preserve">Analyste </v>
      </c>
      <c r="M80" s="5">
        <f t="shared" si="7"/>
        <v>37400</v>
      </c>
      <c r="N80" s="6">
        <f t="shared" ca="1" si="8"/>
        <v>28</v>
      </c>
      <c r="O80" s="8">
        <f t="shared" si="9"/>
        <v>5.6149732620320858E-2</v>
      </c>
    </row>
    <row r="81" spans="1:15" x14ac:dyDescent="0.25">
      <c r="A81" t="str">
        <f t="shared" si="5"/>
        <v>JohAr32705</v>
      </c>
      <c r="B81" t="str">
        <f t="shared" si="6"/>
        <v>JohnArmstead32705</v>
      </c>
      <c r="C81" t="s">
        <v>213</v>
      </c>
      <c r="D81" t="s">
        <v>2501</v>
      </c>
      <c r="E81" t="s">
        <v>2698</v>
      </c>
      <c r="F81" s="1">
        <v>32705</v>
      </c>
      <c r="G81" t="s">
        <v>3023</v>
      </c>
      <c r="H81" t="s">
        <v>2700</v>
      </c>
      <c r="I81" s="5">
        <v>53100</v>
      </c>
      <c r="J81" s="5">
        <v>2000</v>
      </c>
      <c r="K81">
        <v>2</v>
      </c>
      <c r="L81" t="str">
        <f>INDEX(MatriceGrade,MATCH(Employé!G81,Filières!$A$1:$A$13,0),MATCH(Employé!H81,Filières!$A$1:$E$1,0))</f>
        <v>Consultant fonctionnel junior</v>
      </c>
      <c r="M81" s="5">
        <f t="shared" si="7"/>
        <v>49300</v>
      </c>
      <c r="N81" s="6">
        <f t="shared" ca="1" si="8"/>
        <v>28</v>
      </c>
      <c r="O81" s="8">
        <f t="shared" si="9"/>
        <v>7.7079107505070993E-2</v>
      </c>
    </row>
    <row r="82" spans="1:15" x14ac:dyDescent="0.25">
      <c r="A82" t="str">
        <f t="shared" si="5"/>
        <v>MarAr25722</v>
      </c>
      <c r="B82" t="str">
        <f t="shared" si="6"/>
        <v>MaryArmstrong25722</v>
      </c>
      <c r="C82" t="s">
        <v>156</v>
      </c>
      <c r="D82" t="s">
        <v>1391</v>
      </c>
      <c r="E82" t="s">
        <v>2699</v>
      </c>
      <c r="F82" s="1">
        <v>25722</v>
      </c>
      <c r="G82" t="s">
        <v>3028</v>
      </c>
      <c r="H82" t="s">
        <v>2702</v>
      </c>
      <c r="I82" s="5">
        <v>121700</v>
      </c>
      <c r="J82" s="5">
        <v>1000</v>
      </c>
      <c r="K82">
        <v>0</v>
      </c>
      <c r="L82" t="str">
        <f>INDEX(MatriceGrade,MATCH(Employé!G82,Filières!$A$1:$A$13,0),MATCH(Employé!H82,Filières!$A$1:$E$1,0))</f>
        <v>Responsable secteur business</v>
      </c>
      <c r="M82" s="5" t="str">
        <f t="shared" si="7"/>
        <v>nouvel arrivant</v>
      </c>
      <c r="N82" s="6">
        <f t="shared" ca="1" si="8"/>
        <v>47</v>
      </c>
      <c r="O82" s="8">
        <f t="shared" si="9"/>
        <v>0</v>
      </c>
    </row>
    <row r="83" spans="1:15" x14ac:dyDescent="0.25">
      <c r="A83" t="str">
        <f t="shared" si="5"/>
        <v>MarAr28046</v>
      </c>
      <c r="B83" t="str">
        <f t="shared" si="6"/>
        <v>MaryArnold28046</v>
      </c>
      <c r="C83" t="s">
        <v>156</v>
      </c>
      <c r="D83" t="s">
        <v>1886</v>
      </c>
      <c r="E83" t="s">
        <v>2699</v>
      </c>
      <c r="F83" s="1">
        <v>28046</v>
      </c>
      <c r="G83" t="s">
        <v>3026</v>
      </c>
      <c r="H83" t="s">
        <v>2700</v>
      </c>
      <c r="I83" s="5">
        <v>58700</v>
      </c>
      <c r="J83" s="5">
        <v>5000</v>
      </c>
      <c r="K83">
        <v>14</v>
      </c>
      <c r="L83" t="str">
        <f>INDEX(MatriceGrade,MATCH(Employé!G83,Filières!$A$1:$A$13,0),MATCH(Employé!H83,Filières!$A$1:$E$1,0))</f>
        <v>Chef de projet</v>
      </c>
      <c r="M83" s="5">
        <f t="shared" si="7"/>
        <v>53100</v>
      </c>
      <c r="N83" s="6">
        <f t="shared" ca="1" si="8"/>
        <v>40</v>
      </c>
      <c r="O83" s="8">
        <f t="shared" si="9"/>
        <v>0.10546139359698682</v>
      </c>
    </row>
    <row r="84" spans="1:15" x14ac:dyDescent="0.25">
      <c r="A84" t="str">
        <f t="shared" si="5"/>
        <v>SteAr25439</v>
      </c>
      <c r="B84" t="str">
        <f t="shared" si="6"/>
        <v>StevenArnold25439</v>
      </c>
      <c r="C84" t="s">
        <v>786</v>
      </c>
      <c r="D84" t="s">
        <v>1886</v>
      </c>
      <c r="E84" t="s">
        <v>2698</v>
      </c>
      <c r="F84" s="1">
        <v>25439</v>
      </c>
      <c r="G84" t="s">
        <v>3026</v>
      </c>
      <c r="H84" t="s">
        <v>2700</v>
      </c>
      <c r="I84" s="5">
        <v>66500</v>
      </c>
      <c r="J84" s="5">
        <v>1000</v>
      </c>
      <c r="K84">
        <v>13</v>
      </c>
      <c r="L84" t="str">
        <f>INDEX(MatriceGrade,MATCH(Employé!G84,Filières!$A$1:$A$13,0),MATCH(Employé!H84,Filières!$A$1:$E$1,0))</f>
        <v>Chef de projet</v>
      </c>
      <c r="M84" s="5">
        <f t="shared" si="7"/>
        <v>63300</v>
      </c>
      <c r="N84" s="6">
        <f t="shared" ca="1" si="8"/>
        <v>47</v>
      </c>
      <c r="O84" s="8">
        <f t="shared" si="9"/>
        <v>5.0552922590837282E-2</v>
      </c>
    </row>
    <row r="85" spans="1:15" x14ac:dyDescent="0.25">
      <c r="A85" t="str">
        <f t="shared" si="5"/>
        <v>VicAr30747</v>
      </c>
      <c r="B85" t="str">
        <f t="shared" si="6"/>
        <v>VictorArnold30747</v>
      </c>
      <c r="C85" t="s">
        <v>11</v>
      </c>
      <c r="D85" t="s">
        <v>1886</v>
      </c>
      <c r="E85" t="s">
        <v>2698</v>
      </c>
      <c r="F85" s="1">
        <v>30747</v>
      </c>
      <c r="G85" t="s">
        <v>3028</v>
      </c>
      <c r="H85" t="s">
        <v>2702</v>
      </c>
      <c r="I85" s="5">
        <v>88100</v>
      </c>
      <c r="J85" s="5">
        <v>2500</v>
      </c>
      <c r="K85">
        <v>6</v>
      </c>
      <c r="L85" t="str">
        <f>INDEX(MatriceGrade,MATCH(Employé!G85,Filières!$A$1:$A$13,0),MATCH(Employé!H85,Filières!$A$1:$E$1,0))</f>
        <v>Responsable secteur business</v>
      </c>
      <c r="M85" s="5">
        <f t="shared" si="7"/>
        <v>80800</v>
      </c>
      <c r="N85" s="6">
        <f t="shared" ca="1" si="8"/>
        <v>33</v>
      </c>
      <c r="O85" s="8">
        <f t="shared" si="9"/>
        <v>9.0346534653465344E-2</v>
      </c>
    </row>
    <row r="86" spans="1:15" x14ac:dyDescent="0.25">
      <c r="A86" t="str">
        <f t="shared" si="5"/>
        <v>ChaAr25048</v>
      </c>
      <c r="B86" t="str">
        <f t="shared" si="6"/>
        <v>CharlesArrieta25048</v>
      </c>
      <c r="C86" t="s">
        <v>82</v>
      </c>
      <c r="D86" t="s">
        <v>1718</v>
      </c>
      <c r="E86" t="s">
        <v>2698</v>
      </c>
      <c r="F86" s="1">
        <v>25048</v>
      </c>
      <c r="G86" t="s">
        <v>3027</v>
      </c>
      <c r="H86" t="s">
        <v>2701</v>
      </c>
      <c r="I86" s="5">
        <v>51500</v>
      </c>
      <c r="J86" s="5">
        <v>500</v>
      </c>
      <c r="K86">
        <v>18</v>
      </c>
      <c r="L86" t="str">
        <f>INDEX(MatriceGrade,MATCH(Employé!G86,Filières!$A$1:$A$13,0),MATCH(Employé!H86,Filières!$A$1:$E$1,0))</f>
        <v>Directeur technique</v>
      </c>
      <c r="M86" s="5">
        <f t="shared" si="7"/>
        <v>48800</v>
      </c>
      <c r="N86" s="6">
        <f t="shared" ca="1" si="8"/>
        <v>48</v>
      </c>
      <c r="O86" s="8">
        <f t="shared" si="9"/>
        <v>5.5327868852459015E-2</v>
      </c>
    </row>
    <row r="87" spans="1:15" x14ac:dyDescent="0.25">
      <c r="A87" t="str">
        <f t="shared" si="5"/>
        <v>LawAr27620</v>
      </c>
      <c r="B87" t="str">
        <f t="shared" si="6"/>
        <v>LawrenceArroyo27620</v>
      </c>
      <c r="C87" t="s">
        <v>593</v>
      </c>
      <c r="D87" t="s">
        <v>1785</v>
      </c>
      <c r="E87" t="s">
        <v>2698</v>
      </c>
      <c r="F87" s="1">
        <v>27620</v>
      </c>
      <c r="G87" t="s">
        <v>3026</v>
      </c>
      <c r="H87" t="s">
        <v>2700</v>
      </c>
      <c r="I87" s="5">
        <v>49900</v>
      </c>
      <c r="J87" s="5">
        <v>1500</v>
      </c>
      <c r="K87">
        <v>0</v>
      </c>
      <c r="L87" t="str">
        <f>INDEX(MatriceGrade,MATCH(Employé!G87,Filières!$A$1:$A$13,0),MATCH(Employé!H87,Filières!$A$1:$E$1,0))</f>
        <v>Chef de projet</v>
      </c>
      <c r="M87" s="5" t="str">
        <f t="shared" si="7"/>
        <v>nouvel arrivant</v>
      </c>
      <c r="N87" s="6">
        <f t="shared" ca="1" si="8"/>
        <v>41</v>
      </c>
      <c r="O87" s="8">
        <f t="shared" si="9"/>
        <v>0</v>
      </c>
    </row>
    <row r="88" spans="1:15" x14ac:dyDescent="0.25">
      <c r="A88" t="str">
        <f t="shared" si="5"/>
        <v>DorAr22775</v>
      </c>
      <c r="B88" t="str">
        <f t="shared" si="6"/>
        <v>DorothyArteaga22775</v>
      </c>
      <c r="C88" t="s">
        <v>512</v>
      </c>
      <c r="D88" t="s">
        <v>513</v>
      </c>
      <c r="E88" t="s">
        <v>2699</v>
      </c>
      <c r="F88" s="1">
        <v>22775</v>
      </c>
      <c r="G88" t="s">
        <v>3030</v>
      </c>
      <c r="H88" t="s">
        <v>2703</v>
      </c>
      <c r="I88" s="5">
        <v>126400</v>
      </c>
      <c r="J88" s="5">
        <v>6000</v>
      </c>
      <c r="K88">
        <v>15</v>
      </c>
      <c r="L88" t="str">
        <f>INDEX(MatriceGrade,MATCH(Employé!G88,Filières!$A$1:$A$13,0),MATCH(Employé!H88,Filières!$A$1:$E$1,0))</f>
        <v>Chef filière fonctions transverses</v>
      </c>
      <c r="M88" s="5">
        <f t="shared" si="7"/>
        <v>110900</v>
      </c>
      <c r="N88" s="6">
        <f t="shared" ca="1" si="8"/>
        <v>55</v>
      </c>
      <c r="O88" s="8">
        <f t="shared" si="9"/>
        <v>0.13976555455365194</v>
      </c>
    </row>
    <row r="89" spans="1:15" x14ac:dyDescent="0.25">
      <c r="A89" t="str">
        <f t="shared" si="5"/>
        <v>LucAr26152</v>
      </c>
      <c r="B89" t="str">
        <f t="shared" si="6"/>
        <v>LucyArthur26152</v>
      </c>
      <c r="C89" t="s">
        <v>2486</v>
      </c>
      <c r="D89" t="s">
        <v>103</v>
      </c>
      <c r="E89" t="s">
        <v>2699</v>
      </c>
      <c r="F89" s="1">
        <v>26152</v>
      </c>
      <c r="G89" t="s">
        <v>3027</v>
      </c>
      <c r="H89" t="s">
        <v>2700</v>
      </c>
      <c r="I89" s="5">
        <v>59800</v>
      </c>
      <c r="J89" s="5">
        <v>5000</v>
      </c>
      <c r="K89">
        <v>11</v>
      </c>
      <c r="L89" t="str">
        <f>INDEX(MatriceGrade,MATCH(Employé!G89,Filières!$A$1:$A$13,0),MATCH(Employé!H89,Filières!$A$1:$E$1,0))</f>
        <v>Directeur de projet</v>
      </c>
      <c r="M89" s="5">
        <f t="shared" si="7"/>
        <v>56600</v>
      </c>
      <c r="N89" s="6">
        <f t="shared" ca="1" si="8"/>
        <v>45</v>
      </c>
      <c r="O89" s="8">
        <f t="shared" si="9"/>
        <v>5.6537102473498232E-2</v>
      </c>
    </row>
    <row r="90" spans="1:15" x14ac:dyDescent="0.25">
      <c r="A90" t="str">
        <f t="shared" si="5"/>
        <v>YolAs30058</v>
      </c>
      <c r="B90" t="str">
        <f t="shared" si="6"/>
        <v>YolandaAshby30058</v>
      </c>
      <c r="C90" t="s">
        <v>1118</v>
      </c>
      <c r="D90" t="s">
        <v>2635</v>
      </c>
      <c r="E90" t="s">
        <v>2699</v>
      </c>
      <c r="F90" s="1">
        <v>30058</v>
      </c>
      <c r="G90" t="s">
        <v>3028</v>
      </c>
      <c r="H90" t="s">
        <v>2700</v>
      </c>
      <c r="I90" s="5">
        <v>79400</v>
      </c>
      <c r="J90" s="5">
        <v>1000</v>
      </c>
      <c r="K90">
        <v>11</v>
      </c>
      <c r="L90" t="str">
        <f>INDEX(MatriceGrade,MATCH(Employé!G90,Filières!$A$1:$A$13,0),MATCH(Employé!H90,Filières!$A$1:$E$1,0))</f>
        <v>Responsable de Grands comptes</v>
      </c>
      <c r="M90" s="5">
        <f t="shared" si="7"/>
        <v>72800</v>
      </c>
      <c r="N90" s="6">
        <f t="shared" ca="1" si="8"/>
        <v>35</v>
      </c>
      <c r="O90" s="8">
        <f t="shared" si="9"/>
        <v>9.0659340659340656E-2</v>
      </c>
    </row>
    <row r="91" spans="1:15" x14ac:dyDescent="0.25">
      <c r="A91" t="str">
        <f t="shared" si="5"/>
        <v>DebAs27649</v>
      </c>
      <c r="B91" t="str">
        <f t="shared" si="6"/>
        <v>DeborahAshford27649</v>
      </c>
      <c r="C91" t="s">
        <v>1128</v>
      </c>
      <c r="D91" t="s">
        <v>1887</v>
      </c>
      <c r="E91" t="s">
        <v>2699</v>
      </c>
      <c r="F91" s="1">
        <v>27649</v>
      </c>
      <c r="G91" t="s">
        <v>3027</v>
      </c>
      <c r="H91" t="s">
        <v>2702</v>
      </c>
      <c r="I91" s="5">
        <v>78800</v>
      </c>
      <c r="J91" s="5">
        <v>2000</v>
      </c>
      <c r="K91">
        <v>2</v>
      </c>
      <c r="L91" t="str">
        <f>INDEX(MatriceGrade,MATCH(Employé!G91,Filières!$A$1:$A$13,0),MATCH(Employé!H91,Filières!$A$1:$E$1,0))</f>
        <v>Directeur business</v>
      </c>
      <c r="M91" s="5">
        <f t="shared" si="7"/>
        <v>74300</v>
      </c>
      <c r="N91" s="6">
        <f t="shared" ca="1" si="8"/>
        <v>41</v>
      </c>
      <c r="O91" s="8">
        <f t="shared" si="9"/>
        <v>6.0565275908479141E-2</v>
      </c>
    </row>
    <row r="92" spans="1:15" x14ac:dyDescent="0.25">
      <c r="A92" t="str">
        <f t="shared" si="5"/>
        <v>PauAs33777</v>
      </c>
      <c r="B92" t="str">
        <f t="shared" si="6"/>
        <v>PaulAskew33777</v>
      </c>
      <c r="C92" t="s">
        <v>119</v>
      </c>
      <c r="D92" t="s">
        <v>1940</v>
      </c>
      <c r="E92" t="s">
        <v>2698</v>
      </c>
      <c r="F92" s="1">
        <v>33777</v>
      </c>
      <c r="G92" t="s">
        <v>3020</v>
      </c>
      <c r="H92" t="s">
        <v>2701</v>
      </c>
      <c r="I92" s="5">
        <v>34200</v>
      </c>
      <c r="J92" s="5">
        <v>0</v>
      </c>
      <c r="K92">
        <v>0</v>
      </c>
      <c r="L92" t="str">
        <f>INDEX(MatriceGrade,MATCH(Employé!G92,Filières!$A$1:$A$13,0),MATCH(Employé!H92,Filières!$A$1:$E$1,0))</f>
        <v>Développeur junior</v>
      </c>
      <c r="M92" s="5" t="str">
        <f t="shared" si="7"/>
        <v>nouvel arrivant</v>
      </c>
      <c r="N92" s="6">
        <f t="shared" ca="1" si="8"/>
        <v>25</v>
      </c>
      <c r="O92" s="8">
        <f t="shared" si="9"/>
        <v>0</v>
      </c>
    </row>
    <row r="93" spans="1:15" x14ac:dyDescent="0.25">
      <c r="A93" t="str">
        <f t="shared" si="5"/>
        <v>VerAt31851</v>
      </c>
      <c r="B93" t="str">
        <f t="shared" si="6"/>
        <v>VernonAtencio31851</v>
      </c>
      <c r="C93" t="s">
        <v>1379</v>
      </c>
      <c r="D93" t="s">
        <v>1414</v>
      </c>
      <c r="E93" t="s">
        <v>2698</v>
      </c>
      <c r="F93" s="1">
        <v>31851</v>
      </c>
      <c r="G93" t="s">
        <v>3024</v>
      </c>
      <c r="H93" t="s">
        <v>2700</v>
      </c>
      <c r="I93" s="5">
        <v>51300</v>
      </c>
      <c r="J93" s="5">
        <v>2500</v>
      </c>
      <c r="K93">
        <v>3</v>
      </c>
      <c r="L93" t="str">
        <f>INDEX(MatriceGrade,MATCH(Employé!G93,Filières!$A$1:$A$13,0),MATCH(Employé!H93,Filières!$A$1:$E$1,0))</f>
        <v>Consultant fonctionnel</v>
      </c>
      <c r="M93" s="5">
        <f t="shared" si="7"/>
        <v>49400</v>
      </c>
      <c r="N93" s="6">
        <f t="shared" ca="1" si="8"/>
        <v>30</v>
      </c>
      <c r="O93" s="8">
        <f t="shared" si="9"/>
        <v>3.8461538461538464E-2</v>
      </c>
    </row>
    <row r="94" spans="1:15" x14ac:dyDescent="0.25">
      <c r="A94" t="str">
        <f t="shared" si="5"/>
        <v>WalAt34395</v>
      </c>
      <c r="B94" t="str">
        <f t="shared" si="6"/>
        <v>WalterAtherton34395</v>
      </c>
      <c r="C94" t="s">
        <v>934</v>
      </c>
      <c r="D94" t="s">
        <v>1580</v>
      </c>
      <c r="E94" t="s">
        <v>2698</v>
      </c>
      <c r="F94" s="1">
        <v>34395</v>
      </c>
      <c r="G94" t="s">
        <v>3020</v>
      </c>
      <c r="H94" t="s">
        <v>2702</v>
      </c>
      <c r="I94" s="5">
        <v>40400</v>
      </c>
      <c r="J94" s="5">
        <v>0</v>
      </c>
      <c r="K94">
        <v>0</v>
      </c>
      <c r="L94" t="str">
        <f>INDEX(MatriceGrade,MATCH(Employé!G94,Filières!$A$1:$A$13,0),MATCH(Employé!H94,Filières!$A$1:$E$1,0))</f>
        <v>Consultant business junior</v>
      </c>
      <c r="M94" s="5" t="str">
        <f t="shared" si="7"/>
        <v>nouvel arrivant</v>
      </c>
      <c r="N94" s="6">
        <f t="shared" ca="1" si="8"/>
        <v>23</v>
      </c>
      <c r="O94" s="8">
        <f t="shared" si="9"/>
        <v>0</v>
      </c>
    </row>
    <row r="95" spans="1:15" x14ac:dyDescent="0.25">
      <c r="A95" t="str">
        <f t="shared" si="5"/>
        <v>JosAt33786</v>
      </c>
      <c r="B95" t="str">
        <f t="shared" si="6"/>
        <v>JosephineAtkins33786</v>
      </c>
      <c r="C95" t="s">
        <v>552</v>
      </c>
      <c r="D95" t="s">
        <v>1583</v>
      </c>
      <c r="E95" t="s">
        <v>2699</v>
      </c>
      <c r="F95" s="1">
        <v>33786</v>
      </c>
      <c r="G95" t="s">
        <v>3020</v>
      </c>
      <c r="H95" t="s">
        <v>2700</v>
      </c>
      <c r="I95" s="5">
        <v>37400</v>
      </c>
      <c r="J95" s="5">
        <v>0</v>
      </c>
      <c r="K95">
        <v>1</v>
      </c>
      <c r="L95" t="str">
        <f>INDEX(MatriceGrade,MATCH(Employé!G95,Filières!$A$1:$A$13,0),MATCH(Employé!H95,Filières!$A$1:$E$1,0))</f>
        <v>Analyste junior</v>
      </c>
      <c r="M95" s="5">
        <f t="shared" si="7"/>
        <v>37000</v>
      </c>
      <c r="N95" s="6">
        <f t="shared" ca="1" si="8"/>
        <v>25</v>
      </c>
      <c r="O95" s="8">
        <f t="shared" si="9"/>
        <v>1.0810810810810811E-2</v>
      </c>
    </row>
    <row r="96" spans="1:15" x14ac:dyDescent="0.25">
      <c r="A96" t="str">
        <f t="shared" si="5"/>
        <v>BryAu23793</v>
      </c>
      <c r="B96" t="str">
        <f t="shared" si="6"/>
        <v>BryanAugust23793</v>
      </c>
      <c r="C96" t="s">
        <v>268</v>
      </c>
      <c r="D96" t="s">
        <v>2691</v>
      </c>
      <c r="E96" t="s">
        <v>2698</v>
      </c>
      <c r="F96" s="1">
        <v>23793</v>
      </c>
      <c r="G96" t="s">
        <v>3029</v>
      </c>
      <c r="H96" t="s">
        <v>2701</v>
      </c>
      <c r="I96" s="5">
        <v>85400</v>
      </c>
      <c r="J96" s="5">
        <v>9500</v>
      </c>
      <c r="K96">
        <v>14</v>
      </c>
      <c r="L96" t="str">
        <f>INDEX(MatriceGrade,MATCH(Employé!G96,Filières!$A$1:$A$13,0),MATCH(Employé!H96,Filières!$A$1:$E$1,0))</f>
        <v>Associé filière technique</v>
      </c>
      <c r="M96" s="5">
        <f t="shared" si="7"/>
        <v>78500</v>
      </c>
      <c r="N96" s="6">
        <f t="shared" ca="1" si="8"/>
        <v>52</v>
      </c>
      <c r="O96" s="8">
        <f t="shared" si="9"/>
        <v>8.7898089171974517E-2</v>
      </c>
    </row>
    <row r="97" spans="1:15" x14ac:dyDescent="0.25">
      <c r="A97" t="str">
        <f t="shared" si="5"/>
        <v>RobAu25767</v>
      </c>
      <c r="B97" t="str">
        <f t="shared" si="6"/>
        <v>RobinAumiller25767</v>
      </c>
      <c r="C97" t="s">
        <v>1139</v>
      </c>
      <c r="D97" t="s">
        <v>2132</v>
      </c>
      <c r="E97" t="s">
        <v>2699</v>
      </c>
      <c r="F97" s="1">
        <v>25767</v>
      </c>
      <c r="G97" t="s">
        <v>3028</v>
      </c>
      <c r="H97" t="s">
        <v>2701</v>
      </c>
      <c r="I97" s="5">
        <v>80000</v>
      </c>
      <c r="J97" s="5">
        <v>3000</v>
      </c>
      <c r="K97">
        <v>1</v>
      </c>
      <c r="L97" t="str">
        <f>INDEX(MatriceGrade,MATCH(Employé!G97,Filières!$A$1:$A$13,0),MATCH(Employé!H97,Filières!$A$1:$E$1,0))</f>
        <v>Responsable technique Grands Comptes</v>
      </c>
      <c r="M97" s="5">
        <f t="shared" si="7"/>
        <v>74100</v>
      </c>
      <c r="N97" s="6">
        <f t="shared" ca="1" si="8"/>
        <v>47</v>
      </c>
      <c r="O97" s="8">
        <f t="shared" si="9"/>
        <v>7.9622132253711203E-2</v>
      </c>
    </row>
    <row r="98" spans="1:15" x14ac:dyDescent="0.25">
      <c r="A98" t="str">
        <f t="shared" si="5"/>
        <v>AntAu23784</v>
      </c>
      <c r="B98" t="str">
        <f t="shared" si="6"/>
        <v>AntonioAustin23784</v>
      </c>
      <c r="C98" t="s">
        <v>1144</v>
      </c>
      <c r="D98" t="s">
        <v>1145</v>
      </c>
      <c r="E98" t="s">
        <v>2698</v>
      </c>
      <c r="F98" s="1">
        <v>23784</v>
      </c>
      <c r="G98" t="s">
        <v>3029</v>
      </c>
      <c r="H98" t="s">
        <v>2702</v>
      </c>
      <c r="I98" s="5">
        <v>93700</v>
      </c>
      <c r="J98" s="5">
        <v>2000</v>
      </c>
      <c r="K98">
        <v>24</v>
      </c>
      <c r="L98" t="str">
        <f>INDEX(MatriceGrade,MATCH(Employé!G98,Filières!$A$1:$A$13,0),MATCH(Employé!H98,Filières!$A$1:$E$1,0))</f>
        <v>Associé filière business</v>
      </c>
      <c r="M98" s="5">
        <f t="shared" si="7"/>
        <v>89200</v>
      </c>
      <c r="N98" s="6">
        <f t="shared" ca="1" si="8"/>
        <v>52</v>
      </c>
      <c r="O98" s="8">
        <f t="shared" si="9"/>
        <v>5.0448430493273543E-2</v>
      </c>
    </row>
    <row r="99" spans="1:15" x14ac:dyDescent="0.25">
      <c r="A99" t="str">
        <f t="shared" si="5"/>
        <v>RicAu25432</v>
      </c>
      <c r="B99" t="str">
        <f t="shared" si="6"/>
        <v>RickAustin25432</v>
      </c>
      <c r="C99" t="s">
        <v>197</v>
      </c>
      <c r="D99" t="s">
        <v>1145</v>
      </c>
      <c r="E99" t="s">
        <v>2698</v>
      </c>
      <c r="F99" s="1">
        <v>25432</v>
      </c>
      <c r="G99" t="s">
        <v>3027</v>
      </c>
      <c r="H99" t="s">
        <v>2701</v>
      </c>
      <c r="I99" s="5">
        <v>60700</v>
      </c>
      <c r="J99" s="5">
        <v>6000</v>
      </c>
      <c r="K99">
        <v>18</v>
      </c>
      <c r="L99" t="str">
        <f>INDEX(MatriceGrade,MATCH(Employé!G99,Filières!$A$1:$A$13,0),MATCH(Employé!H99,Filières!$A$1:$E$1,0))</f>
        <v>Directeur technique</v>
      </c>
      <c r="M99" s="5">
        <f t="shared" si="7"/>
        <v>58900</v>
      </c>
      <c r="N99" s="6">
        <f t="shared" ca="1" si="8"/>
        <v>47</v>
      </c>
      <c r="O99" s="8">
        <f t="shared" si="9"/>
        <v>3.0560271646859084E-2</v>
      </c>
    </row>
    <row r="100" spans="1:15" x14ac:dyDescent="0.25">
      <c r="A100" t="str">
        <f t="shared" si="5"/>
        <v>GeoAv25980</v>
      </c>
      <c r="B100" t="str">
        <f t="shared" si="6"/>
        <v>GeorgeAverett25980</v>
      </c>
      <c r="C100" t="s">
        <v>92</v>
      </c>
      <c r="D100" t="s">
        <v>1066</v>
      </c>
      <c r="E100" t="s">
        <v>2698</v>
      </c>
      <c r="F100" s="1">
        <v>25980</v>
      </c>
      <c r="G100" t="s">
        <v>3027</v>
      </c>
      <c r="H100" t="s">
        <v>2700</v>
      </c>
      <c r="I100" s="5">
        <v>77400</v>
      </c>
      <c r="J100" s="5">
        <v>4000</v>
      </c>
      <c r="K100">
        <v>9</v>
      </c>
      <c r="L100" t="str">
        <f>INDEX(MatriceGrade,MATCH(Employé!G100,Filières!$A$1:$A$13,0),MATCH(Employé!H100,Filières!$A$1:$E$1,0))</f>
        <v>Directeur de projet</v>
      </c>
      <c r="M100" s="5">
        <f t="shared" si="7"/>
        <v>75900</v>
      </c>
      <c r="N100" s="6">
        <f t="shared" ca="1" si="8"/>
        <v>46</v>
      </c>
      <c r="O100" s="8">
        <f t="shared" si="9"/>
        <v>1.9762845849802372E-2</v>
      </c>
    </row>
    <row r="101" spans="1:15" x14ac:dyDescent="0.25">
      <c r="A101" t="str">
        <f t="shared" si="5"/>
        <v>MatAy27426</v>
      </c>
      <c r="B101" t="str">
        <f t="shared" si="6"/>
        <v>MatthewAyers27426</v>
      </c>
      <c r="C101" t="s">
        <v>130</v>
      </c>
      <c r="D101" t="s">
        <v>172</v>
      </c>
      <c r="E101" t="s">
        <v>2698</v>
      </c>
      <c r="F101" s="1">
        <v>27426</v>
      </c>
      <c r="G101" t="s">
        <v>3026</v>
      </c>
      <c r="H101" t="s">
        <v>2702</v>
      </c>
      <c r="I101" s="5">
        <v>80200</v>
      </c>
      <c r="J101" s="5">
        <v>4500</v>
      </c>
      <c r="K101">
        <v>0</v>
      </c>
      <c r="L101" t="str">
        <f>INDEX(MatriceGrade,MATCH(Employé!G101,Filières!$A$1:$A$13,0),MATCH(Employé!H101,Filières!$A$1:$E$1,0))</f>
        <v>Responsable de consultant</v>
      </c>
      <c r="M101" s="5" t="str">
        <f t="shared" si="7"/>
        <v>nouvel arrivant</v>
      </c>
      <c r="N101" s="6">
        <f t="shared" ca="1" si="8"/>
        <v>42</v>
      </c>
      <c r="O101" s="8">
        <f t="shared" si="9"/>
        <v>0</v>
      </c>
    </row>
    <row r="102" spans="1:15" x14ac:dyDescent="0.25">
      <c r="A102" t="str">
        <f t="shared" si="5"/>
        <v>RicBa23897</v>
      </c>
      <c r="B102" t="str">
        <f t="shared" si="6"/>
        <v>RickBacchus23897</v>
      </c>
      <c r="C102" t="s">
        <v>197</v>
      </c>
      <c r="D102" t="s">
        <v>1991</v>
      </c>
      <c r="E102" t="s">
        <v>2698</v>
      </c>
      <c r="F102" s="1">
        <v>23897</v>
      </c>
      <c r="G102" t="s">
        <v>3025</v>
      </c>
      <c r="H102" t="s">
        <v>2701</v>
      </c>
      <c r="I102" s="5">
        <v>52600</v>
      </c>
      <c r="J102" s="5">
        <v>3000</v>
      </c>
      <c r="K102">
        <v>16</v>
      </c>
      <c r="L102" t="str">
        <f>INDEX(MatriceGrade,MATCH(Employé!G102,Filières!$A$1:$A$13,0),MATCH(Employé!H102,Filières!$A$1:$E$1,0))</f>
        <v>Consultant technique sénior</v>
      </c>
      <c r="M102" s="5">
        <f t="shared" si="7"/>
        <v>50400</v>
      </c>
      <c r="N102" s="6">
        <f t="shared" ca="1" si="8"/>
        <v>52</v>
      </c>
      <c r="O102" s="8">
        <f t="shared" si="9"/>
        <v>4.3650793650793648E-2</v>
      </c>
    </row>
    <row r="103" spans="1:15" x14ac:dyDescent="0.25">
      <c r="A103" t="str">
        <f t="shared" si="5"/>
        <v>JerBa32786</v>
      </c>
      <c r="B103" t="str">
        <f t="shared" si="6"/>
        <v>JeremyBaggett32786</v>
      </c>
      <c r="C103" t="s">
        <v>225</v>
      </c>
      <c r="D103" t="s">
        <v>2351</v>
      </c>
      <c r="E103" t="s">
        <v>2698</v>
      </c>
      <c r="F103" s="1">
        <v>32786</v>
      </c>
      <c r="G103" t="s">
        <v>3023</v>
      </c>
      <c r="H103" t="s">
        <v>2700</v>
      </c>
      <c r="I103" s="5">
        <v>41800</v>
      </c>
      <c r="J103" s="5">
        <v>1500</v>
      </c>
      <c r="K103">
        <v>3</v>
      </c>
      <c r="L103" t="str">
        <f>INDEX(MatriceGrade,MATCH(Employé!G103,Filières!$A$1:$A$13,0),MATCH(Employé!H103,Filières!$A$1:$E$1,0))</f>
        <v>Consultant fonctionnel junior</v>
      </c>
      <c r="M103" s="5">
        <f t="shared" si="7"/>
        <v>39200</v>
      </c>
      <c r="N103" s="6">
        <f t="shared" ca="1" si="8"/>
        <v>27</v>
      </c>
      <c r="O103" s="8">
        <f t="shared" si="9"/>
        <v>6.6326530612244902E-2</v>
      </c>
    </row>
    <row r="104" spans="1:15" x14ac:dyDescent="0.25">
      <c r="A104" t="str">
        <f t="shared" si="5"/>
        <v>LewBa30366</v>
      </c>
      <c r="B104" t="str">
        <f t="shared" si="6"/>
        <v>LewisBagley30366</v>
      </c>
      <c r="C104" t="s">
        <v>629</v>
      </c>
      <c r="D104" t="s">
        <v>1356</v>
      </c>
      <c r="E104" t="s">
        <v>2698</v>
      </c>
      <c r="F104" s="1">
        <v>30366</v>
      </c>
      <c r="G104" t="s">
        <v>3026</v>
      </c>
      <c r="H104" t="s">
        <v>2700</v>
      </c>
      <c r="I104" s="5">
        <v>62700</v>
      </c>
      <c r="J104" s="5">
        <v>2500</v>
      </c>
      <c r="K104">
        <v>5</v>
      </c>
      <c r="L104" t="str">
        <f>INDEX(MatriceGrade,MATCH(Employé!G104,Filières!$A$1:$A$13,0),MATCH(Employé!H104,Filières!$A$1:$E$1,0))</f>
        <v>Chef de projet</v>
      </c>
      <c r="M104" s="5">
        <f t="shared" si="7"/>
        <v>59200</v>
      </c>
      <c r="N104" s="6">
        <f t="shared" ca="1" si="8"/>
        <v>34</v>
      </c>
      <c r="O104" s="8">
        <f t="shared" si="9"/>
        <v>5.9121621621621621E-2</v>
      </c>
    </row>
    <row r="105" spans="1:15" x14ac:dyDescent="0.25">
      <c r="A105" t="str">
        <f t="shared" si="5"/>
        <v>ChrBa31817</v>
      </c>
      <c r="B105" t="str">
        <f t="shared" si="6"/>
        <v>ChristopherBailey31817</v>
      </c>
      <c r="C105" t="s">
        <v>71</v>
      </c>
      <c r="D105" t="s">
        <v>787</v>
      </c>
      <c r="E105" t="s">
        <v>2698</v>
      </c>
      <c r="F105" s="1">
        <v>31817</v>
      </c>
      <c r="G105" t="s">
        <v>3023</v>
      </c>
      <c r="H105" t="s">
        <v>2702</v>
      </c>
      <c r="I105" s="5">
        <v>55300</v>
      </c>
      <c r="J105" s="5">
        <v>500</v>
      </c>
      <c r="K105">
        <v>5</v>
      </c>
      <c r="L105" t="str">
        <f>INDEX(MatriceGrade,MATCH(Employé!G105,Filières!$A$1:$A$13,0),MATCH(Employé!H105,Filières!$A$1:$E$1,0))</f>
        <v>Consultant business</v>
      </c>
      <c r="M105" s="5">
        <f t="shared" si="7"/>
        <v>52000</v>
      </c>
      <c r="N105" s="6">
        <f t="shared" ca="1" si="8"/>
        <v>30</v>
      </c>
      <c r="O105" s="8">
        <f t="shared" si="9"/>
        <v>6.3461538461538458E-2</v>
      </c>
    </row>
    <row r="106" spans="1:15" x14ac:dyDescent="0.25">
      <c r="A106" t="str">
        <f t="shared" si="5"/>
        <v>JasBa32930</v>
      </c>
      <c r="B106" t="str">
        <f t="shared" si="6"/>
        <v>JasonBailey32930</v>
      </c>
      <c r="C106" t="s">
        <v>353</v>
      </c>
      <c r="D106" t="s">
        <v>787</v>
      </c>
      <c r="E106" t="s">
        <v>2698</v>
      </c>
      <c r="F106" s="1">
        <v>32930</v>
      </c>
      <c r="G106" t="s">
        <v>3023</v>
      </c>
      <c r="H106" t="s">
        <v>2701</v>
      </c>
      <c r="I106" s="5">
        <v>34800</v>
      </c>
      <c r="J106" s="5">
        <v>500</v>
      </c>
      <c r="K106">
        <v>0</v>
      </c>
      <c r="L106" t="str">
        <f>INDEX(MatriceGrade,MATCH(Employé!G106,Filières!$A$1:$A$13,0),MATCH(Employé!H106,Filières!$A$1:$E$1,0))</f>
        <v>Consultant technique junior</v>
      </c>
      <c r="M106" s="5" t="str">
        <f t="shared" si="7"/>
        <v>nouvel arrivant</v>
      </c>
      <c r="N106" s="6">
        <f t="shared" ca="1" si="8"/>
        <v>27</v>
      </c>
      <c r="O106" s="8">
        <f t="shared" si="9"/>
        <v>0</v>
      </c>
    </row>
    <row r="107" spans="1:15" x14ac:dyDescent="0.25">
      <c r="A107" t="str">
        <f t="shared" si="5"/>
        <v>JeaBa28343</v>
      </c>
      <c r="B107" t="str">
        <f t="shared" si="6"/>
        <v>JeanetteBailey28343</v>
      </c>
      <c r="C107" t="s">
        <v>263</v>
      </c>
      <c r="D107" t="s">
        <v>787</v>
      </c>
      <c r="E107" t="s">
        <v>2699</v>
      </c>
      <c r="F107" s="1">
        <v>28343</v>
      </c>
      <c r="G107" t="s">
        <v>3028</v>
      </c>
      <c r="H107" t="s">
        <v>2702</v>
      </c>
      <c r="I107" s="5">
        <v>98600</v>
      </c>
      <c r="J107" s="5">
        <v>8500</v>
      </c>
      <c r="K107">
        <v>10</v>
      </c>
      <c r="L107" t="str">
        <f>INDEX(MatriceGrade,MATCH(Employé!G107,Filières!$A$1:$A$13,0),MATCH(Employé!H107,Filières!$A$1:$E$1,0))</f>
        <v>Responsable secteur business</v>
      </c>
      <c r="M107" s="5">
        <f t="shared" si="7"/>
        <v>90500</v>
      </c>
      <c r="N107" s="6">
        <f t="shared" ca="1" si="8"/>
        <v>39</v>
      </c>
      <c r="O107" s="8">
        <f t="shared" si="9"/>
        <v>8.9502762430939228E-2</v>
      </c>
    </row>
    <row r="108" spans="1:15" x14ac:dyDescent="0.25">
      <c r="A108" t="str">
        <f t="shared" si="5"/>
        <v>SteBa32696</v>
      </c>
      <c r="B108" t="str">
        <f t="shared" si="6"/>
        <v>StephenBailey32696</v>
      </c>
      <c r="C108" t="s">
        <v>401</v>
      </c>
      <c r="D108" t="s">
        <v>787</v>
      </c>
      <c r="E108" t="s">
        <v>2698</v>
      </c>
      <c r="F108" s="1">
        <v>32696</v>
      </c>
      <c r="G108" t="s">
        <v>3024</v>
      </c>
      <c r="H108" t="s">
        <v>2701</v>
      </c>
      <c r="I108" s="5">
        <v>41100</v>
      </c>
      <c r="J108" s="5">
        <v>1000</v>
      </c>
      <c r="K108">
        <v>2</v>
      </c>
      <c r="L108" t="str">
        <f>INDEX(MatriceGrade,MATCH(Employé!G108,Filières!$A$1:$A$13,0),MATCH(Employé!H108,Filières!$A$1:$E$1,0))</f>
        <v>Consultant technique</v>
      </c>
      <c r="M108" s="5">
        <f t="shared" si="7"/>
        <v>37700</v>
      </c>
      <c r="N108" s="6">
        <f t="shared" ca="1" si="8"/>
        <v>28</v>
      </c>
      <c r="O108" s="8">
        <f t="shared" si="9"/>
        <v>9.0185676392572939E-2</v>
      </c>
    </row>
    <row r="109" spans="1:15" x14ac:dyDescent="0.25">
      <c r="A109" t="str">
        <f t="shared" si="5"/>
        <v>SteBa31506</v>
      </c>
      <c r="B109" t="str">
        <f t="shared" si="6"/>
        <v>StevenBailey31506</v>
      </c>
      <c r="C109" t="s">
        <v>786</v>
      </c>
      <c r="D109" t="s">
        <v>787</v>
      </c>
      <c r="E109" t="s">
        <v>2698</v>
      </c>
      <c r="F109" s="1">
        <v>31506</v>
      </c>
      <c r="G109" t="s">
        <v>3023</v>
      </c>
      <c r="H109" t="s">
        <v>2700</v>
      </c>
      <c r="I109" s="5">
        <v>40600</v>
      </c>
      <c r="J109" s="5">
        <v>0</v>
      </c>
      <c r="K109">
        <v>1</v>
      </c>
      <c r="L109" t="str">
        <f>INDEX(MatriceGrade,MATCH(Employé!G109,Filières!$A$1:$A$13,0),MATCH(Employé!H109,Filières!$A$1:$E$1,0))</f>
        <v>Consultant fonctionnel junior</v>
      </c>
      <c r="M109" s="5">
        <f t="shared" si="7"/>
        <v>37400</v>
      </c>
      <c r="N109" s="6">
        <f t="shared" ca="1" si="8"/>
        <v>31</v>
      </c>
      <c r="O109" s="8">
        <f t="shared" si="9"/>
        <v>8.5561497326203204E-2</v>
      </c>
    </row>
    <row r="110" spans="1:15" x14ac:dyDescent="0.25">
      <c r="A110" t="str">
        <f t="shared" si="5"/>
        <v>SteBa24740</v>
      </c>
      <c r="B110" t="str">
        <f t="shared" si="6"/>
        <v>StephenBaize24740</v>
      </c>
      <c r="C110" t="s">
        <v>401</v>
      </c>
      <c r="D110" t="s">
        <v>2469</v>
      </c>
      <c r="E110" t="s">
        <v>2698</v>
      </c>
      <c r="F110" s="1">
        <v>24740</v>
      </c>
      <c r="G110" t="s">
        <v>3027</v>
      </c>
      <c r="H110" t="s">
        <v>2702</v>
      </c>
      <c r="I110" s="5">
        <v>68300</v>
      </c>
      <c r="J110" s="5">
        <v>1000</v>
      </c>
      <c r="K110">
        <v>5</v>
      </c>
      <c r="L110" t="str">
        <f>INDEX(MatriceGrade,MATCH(Employé!G110,Filières!$A$1:$A$13,0),MATCH(Employé!H110,Filières!$A$1:$E$1,0))</f>
        <v>Directeur business</v>
      </c>
      <c r="M110" s="5">
        <f t="shared" si="7"/>
        <v>63800</v>
      </c>
      <c r="N110" s="6">
        <f t="shared" ca="1" si="8"/>
        <v>49</v>
      </c>
      <c r="O110" s="8">
        <f t="shared" si="9"/>
        <v>7.0532915360501561E-2</v>
      </c>
    </row>
    <row r="111" spans="1:15" x14ac:dyDescent="0.25">
      <c r="A111" t="str">
        <f t="shared" si="5"/>
        <v>BraBa30586</v>
      </c>
      <c r="B111" t="str">
        <f t="shared" si="6"/>
        <v>BradleyBaker30586</v>
      </c>
      <c r="C111" t="s">
        <v>956</v>
      </c>
      <c r="D111" t="s">
        <v>24</v>
      </c>
      <c r="E111" t="s">
        <v>2698</v>
      </c>
      <c r="F111" s="1">
        <v>30586</v>
      </c>
      <c r="G111" t="s">
        <v>3025</v>
      </c>
      <c r="H111" t="s">
        <v>2700</v>
      </c>
      <c r="I111" s="5">
        <v>56700</v>
      </c>
      <c r="J111" s="5">
        <v>1000</v>
      </c>
      <c r="K111">
        <v>0</v>
      </c>
      <c r="L111" t="str">
        <f>INDEX(MatriceGrade,MATCH(Employé!G111,Filières!$A$1:$A$13,0),MATCH(Employé!H111,Filières!$A$1:$E$1,0))</f>
        <v>Consultant fonctionnel sénior</v>
      </c>
      <c r="M111" s="5" t="str">
        <f t="shared" si="7"/>
        <v>nouvel arrivant</v>
      </c>
      <c r="N111" s="6">
        <f t="shared" ca="1" si="8"/>
        <v>33</v>
      </c>
      <c r="O111" s="8">
        <f t="shared" si="9"/>
        <v>0</v>
      </c>
    </row>
    <row r="112" spans="1:15" x14ac:dyDescent="0.25">
      <c r="A112" t="str">
        <f t="shared" si="5"/>
        <v>GeoBa34253</v>
      </c>
      <c r="B112" t="str">
        <f t="shared" si="6"/>
        <v>GeorgeBaker34253</v>
      </c>
      <c r="C112" t="s">
        <v>92</v>
      </c>
      <c r="D112" t="s">
        <v>24</v>
      </c>
      <c r="E112" t="s">
        <v>2698</v>
      </c>
      <c r="F112" s="1">
        <v>34253</v>
      </c>
      <c r="G112" t="s">
        <v>3020</v>
      </c>
      <c r="H112" t="s">
        <v>2702</v>
      </c>
      <c r="I112" s="5">
        <v>40100</v>
      </c>
      <c r="J112" s="5">
        <v>500</v>
      </c>
      <c r="K112">
        <v>1</v>
      </c>
      <c r="L112" t="str">
        <f>INDEX(MatriceGrade,MATCH(Employé!G112,Filières!$A$1:$A$13,0),MATCH(Employé!H112,Filières!$A$1:$E$1,0))</f>
        <v>Consultant business junior</v>
      </c>
      <c r="M112" s="5">
        <f t="shared" si="7"/>
        <v>38900</v>
      </c>
      <c r="N112" s="6">
        <f t="shared" ca="1" si="8"/>
        <v>23</v>
      </c>
      <c r="O112" s="8">
        <f t="shared" si="9"/>
        <v>3.0848329048843187E-2</v>
      </c>
    </row>
    <row r="113" spans="1:15" x14ac:dyDescent="0.25">
      <c r="A113" t="str">
        <f t="shared" si="5"/>
        <v>HenBa29388</v>
      </c>
      <c r="B113" t="str">
        <f t="shared" si="6"/>
        <v>HenryBaker29388</v>
      </c>
      <c r="C113" t="s">
        <v>23</v>
      </c>
      <c r="D113" t="s">
        <v>24</v>
      </c>
      <c r="E113" t="s">
        <v>2698</v>
      </c>
      <c r="F113" s="1">
        <v>29388</v>
      </c>
      <c r="G113" t="s">
        <v>3028</v>
      </c>
      <c r="H113" t="s">
        <v>2701</v>
      </c>
      <c r="I113" s="5">
        <v>81000</v>
      </c>
      <c r="J113" s="5">
        <v>2000</v>
      </c>
      <c r="K113">
        <v>0</v>
      </c>
      <c r="L113" t="str">
        <f>INDEX(MatriceGrade,MATCH(Employé!G113,Filières!$A$1:$A$13,0),MATCH(Employé!H113,Filières!$A$1:$E$1,0))</f>
        <v>Responsable technique Grands Comptes</v>
      </c>
      <c r="M113" s="5" t="str">
        <f t="shared" si="7"/>
        <v>nouvel arrivant</v>
      </c>
      <c r="N113" s="6">
        <f t="shared" ca="1" si="8"/>
        <v>37</v>
      </c>
      <c r="O113" s="8">
        <f t="shared" si="9"/>
        <v>0</v>
      </c>
    </row>
    <row r="114" spans="1:15" x14ac:dyDescent="0.25">
      <c r="A114" t="str">
        <f t="shared" si="5"/>
        <v>JamBa33253</v>
      </c>
      <c r="B114" t="str">
        <f t="shared" si="6"/>
        <v>JamesBaker33253</v>
      </c>
      <c r="C114" t="s">
        <v>147</v>
      </c>
      <c r="D114" t="s">
        <v>24</v>
      </c>
      <c r="E114" t="s">
        <v>2698</v>
      </c>
      <c r="F114" s="1">
        <v>33253</v>
      </c>
      <c r="G114" t="s">
        <v>3019</v>
      </c>
      <c r="H114" t="s">
        <v>2700</v>
      </c>
      <c r="I114" s="5">
        <v>32900</v>
      </c>
      <c r="J114" s="5">
        <v>0</v>
      </c>
      <c r="K114">
        <v>0</v>
      </c>
      <c r="L114" t="str">
        <f>INDEX(MatriceGrade,MATCH(Employé!G114,Filières!$A$1:$A$13,0),MATCH(Employé!H114,Filières!$A$1:$E$1,0))</f>
        <v>Analyste débutant</v>
      </c>
      <c r="M114" s="5" t="str">
        <f t="shared" si="7"/>
        <v>nouvel arrivant</v>
      </c>
      <c r="N114" s="6">
        <f t="shared" ca="1" si="8"/>
        <v>26</v>
      </c>
      <c r="O114" s="8">
        <f t="shared" si="9"/>
        <v>0</v>
      </c>
    </row>
    <row r="115" spans="1:15" x14ac:dyDescent="0.25">
      <c r="A115" t="str">
        <f t="shared" si="5"/>
        <v>JoeBa32064</v>
      </c>
      <c r="B115" t="str">
        <f t="shared" si="6"/>
        <v>JoeBaker32064</v>
      </c>
      <c r="C115" t="s">
        <v>585</v>
      </c>
      <c r="D115" t="s">
        <v>24</v>
      </c>
      <c r="E115" t="s">
        <v>2698</v>
      </c>
      <c r="F115" s="1">
        <v>32064</v>
      </c>
      <c r="G115" t="s">
        <v>3023</v>
      </c>
      <c r="H115" t="s">
        <v>2703</v>
      </c>
      <c r="I115" s="5">
        <v>34900</v>
      </c>
      <c r="J115" s="5">
        <v>1000</v>
      </c>
      <c r="K115">
        <v>5</v>
      </c>
      <c r="L115" t="str">
        <f>INDEX(MatriceGrade,MATCH(Employé!G115,Filières!$A$1:$A$13,0),MATCH(Employé!H115,Filières!$A$1:$E$1,0))</f>
        <v>Assistant agent de maîtrise</v>
      </c>
      <c r="M115" s="5">
        <f t="shared" si="7"/>
        <v>32200</v>
      </c>
      <c r="N115" s="6">
        <f t="shared" ca="1" si="8"/>
        <v>29</v>
      </c>
      <c r="O115" s="8">
        <f t="shared" si="9"/>
        <v>8.3850931677018639E-2</v>
      </c>
    </row>
    <row r="116" spans="1:15" x14ac:dyDescent="0.25">
      <c r="A116" t="str">
        <f t="shared" si="5"/>
        <v>RitBa28719</v>
      </c>
      <c r="B116" t="str">
        <f t="shared" si="6"/>
        <v>RitaBaker28719</v>
      </c>
      <c r="C116" t="s">
        <v>1146</v>
      </c>
      <c r="D116" t="s">
        <v>24</v>
      </c>
      <c r="E116" t="s">
        <v>2699</v>
      </c>
      <c r="F116" s="1">
        <v>28719</v>
      </c>
      <c r="G116" t="s">
        <v>3026</v>
      </c>
      <c r="H116" t="s">
        <v>2701</v>
      </c>
      <c r="I116" s="5">
        <v>62100</v>
      </c>
      <c r="J116" s="5">
        <v>2000</v>
      </c>
      <c r="K116">
        <v>13</v>
      </c>
      <c r="L116" t="str">
        <f>INDEX(MatriceGrade,MATCH(Employé!G116,Filières!$A$1:$A$13,0),MATCH(Employé!H116,Filières!$A$1:$E$1,0))</f>
        <v>Expert technique</v>
      </c>
      <c r="M116" s="5">
        <f t="shared" si="7"/>
        <v>55400</v>
      </c>
      <c r="N116" s="6">
        <f t="shared" ca="1" si="8"/>
        <v>38</v>
      </c>
      <c r="O116" s="8">
        <f t="shared" si="9"/>
        <v>0.12093862815884476</v>
      </c>
    </row>
    <row r="117" spans="1:15" x14ac:dyDescent="0.25">
      <c r="A117" t="str">
        <f t="shared" si="5"/>
        <v>MarBa31354</v>
      </c>
      <c r="B117" t="str">
        <f t="shared" si="6"/>
        <v>MargaritoBaldwin31354</v>
      </c>
      <c r="C117" t="s">
        <v>2471</v>
      </c>
      <c r="D117" t="s">
        <v>2379</v>
      </c>
      <c r="E117" t="s">
        <v>2698</v>
      </c>
      <c r="F117" s="1">
        <v>31354</v>
      </c>
      <c r="G117" t="s">
        <v>3024</v>
      </c>
      <c r="H117" t="s">
        <v>2701</v>
      </c>
      <c r="I117" s="5">
        <v>45200</v>
      </c>
      <c r="J117" s="5">
        <v>1000</v>
      </c>
      <c r="K117">
        <v>3</v>
      </c>
      <c r="L117" t="str">
        <f>INDEX(MatriceGrade,MATCH(Employé!G117,Filières!$A$1:$A$13,0),MATCH(Employé!H117,Filières!$A$1:$E$1,0))</f>
        <v>Consultant technique</v>
      </c>
      <c r="M117" s="5">
        <f t="shared" si="7"/>
        <v>43100</v>
      </c>
      <c r="N117" s="6">
        <f t="shared" ca="1" si="8"/>
        <v>31</v>
      </c>
      <c r="O117" s="8">
        <f t="shared" si="9"/>
        <v>4.8723897911832945E-2</v>
      </c>
    </row>
    <row r="118" spans="1:15" x14ac:dyDescent="0.25">
      <c r="A118" t="str">
        <f t="shared" si="5"/>
        <v>ThoBa30802</v>
      </c>
      <c r="B118" t="str">
        <f t="shared" si="6"/>
        <v>ThomasBaldwin30802</v>
      </c>
      <c r="C118" t="s">
        <v>269</v>
      </c>
      <c r="D118" t="s">
        <v>2379</v>
      </c>
      <c r="E118" t="s">
        <v>2698</v>
      </c>
      <c r="F118" s="1">
        <v>30802</v>
      </c>
      <c r="G118" t="s">
        <v>3027</v>
      </c>
      <c r="H118" t="s">
        <v>2701</v>
      </c>
      <c r="I118" s="5">
        <v>71000</v>
      </c>
      <c r="J118" s="5">
        <v>1500</v>
      </c>
      <c r="K118">
        <v>1</v>
      </c>
      <c r="L118" t="str">
        <f>INDEX(MatriceGrade,MATCH(Employé!G118,Filières!$A$1:$A$13,0),MATCH(Employé!H118,Filières!$A$1:$E$1,0))</f>
        <v>Directeur technique</v>
      </c>
      <c r="M118" s="5">
        <f t="shared" si="7"/>
        <v>65600</v>
      </c>
      <c r="N118" s="6">
        <f t="shared" ca="1" si="8"/>
        <v>33</v>
      </c>
      <c r="O118" s="8">
        <f t="shared" si="9"/>
        <v>8.2317073170731711E-2</v>
      </c>
    </row>
    <row r="119" spans="1:15" x14ac:dyDescent="0.25">
      <c r="A119" t="str">
        <f t="shared" si="5"/>
        <v>JohBa24091</v>
      </c>
      <c r="B119" t="str">
        <f t="shared" si="6"/>
        <v>JohnBall24091</v>
      </c>
      <c r="C119" t="s">
        <v>213</v>
      </c>
      <c r="D119" t="s">
        <v>947</v>
      </c>
      <c r="E119" t="s">
        <v>2698</v>
      </c>
      <c r="F119" s="1">
        <v>24091</v>
      </c>
      <c r="G119" t="s">
        <v>3029</v>
      </c>
      <c r="H119" t="s">
        <v>2702</v>
      </c>
      <c r="I119" s="5">
        <v>135200</v>
      </c>
      <c r="J119" s="5">
        <v>3000</v>
      </c>
      <c r="K119">
        <v>23</v>
      </c>
      <c r="L119" t="str">
        <f>INDEX(MatriceGrade,MATCH(Employé!G119,Filières!$A$1:$A$13,0),MATCH(Employé!H119,Filières!$A$1:$E$1,0))</f>
        <v>Associé filière business</v>
      </c>
      <c r="M119" s="5">
        <f t="shared" si="7"/>
        <v>132500</v>
      </c>
      <c r="N119" s="6">
        <f t="shared" ca="1" si="8"/>
        <v>51</v>
      </c>
      <c r="O119" s="8">
        <f t="shared" si="9"/>
        <v>2.0377358490566037E-2</v>
      </c>
    </row>
    <row r="120" spans="1:15" x14ac:dyDescent="0.25">
      <c r="A120" t="str">
        <f t="shared" si="5"/>
        <v>HarBa25312</v>
      </c>
      <c r="B120" t="str">
        <f t="shared" si="6"/>
        <v>HaroldBalogh25312</v>
      </c>
      <c r="C120" t="s">
        <v>842</v>
      </c>
      <c r="D120" t="s">
        <v>1919</v>
      </c>
      <c r="E120" t="s">
        <v>2698</v>
      </c>
      <c r="F120" s="1">
        <v>25312</v>
      </c>
      <c r="G120" t="s">
        <v>3027</v>
      </c>
      <c r="H120" t="s">
        <v>2700</v>
      </c>
      <c r="I120" s="5">
        <v>61200</v>
      </c>
      <c r="J120" s="5">
        <v>1000</v>
      </c>
      <c r="K120">
        <v>7</v>
      </c>
      <c r="L120" t="str">
        <f>INDEX(MatriceGrade,MATCH(Employé!G120,Filières!$A$1:$A$13,0),MATCH(Employé!H120,Filières!$A$1:$E$1,0))</f>
        <v>Directeur de projet</v>
      </c>
      <c r="M120" s="5">
        <f t="shared" si="7"/>
        <v>58200</v>
      </c>
      <c r="N120" s="6">
        <f t="shared" ca="1" si="8"/>
        <v>48</v>
      </c>
      <c r="O120" s="8">
        <f t="shared" si="9"/>
        <v>5.1546391752577317E-2</v>
      </c>
    </row>
    <row r="121" spans="1:15" x14ac:dyDescent="0.25">
      <c r="A121" t="str">
        <f t="shared" si="5"/>
        <v>JosBa31114</v>
      </c>
      <c r="B121" t="str">
        <f t="shared" si="6"/>
        <v>JosephBalzer31114</v>
      </c>
      <c r="C121" t="s">
        <v>90</v>
      </c>
      <c r="D121" t="s">
        <v>2154</v>
      </c>
      <c r="E121" t="s">
        <v>2698</v>
      </c>
      <c r="F121" s="1">
        <v>31114</v>
      </c>
      <c r="G121" t="s">
        <v>3028</v>
      </c>
      <c r="H121" t="s">
        <v>2700</v>
      </c>
      <c r="I121" s="5">
        <v>86900</v>
      </c>
      <c r="J121" s="5">
        <v>4000</v>
      </c>
      <c r="K121">
        <v>9</v>
      </c>
      <c r="L121" t="str">
        <f>INDEX(MatriceGrade,MATCH(Employé!G121,Filières!$A$1:$A$13,0),MATCH(Employé!H121,Filières!$A$1:$E$1,0))</f>
        <v>Responsable de Grands comptes</v>
      </c>
      <c r="M121" s="5">
        <f t="shared" si="7"/>
        <v>81200</v>
      </c>
      <c r="N121" s="6">
        <f t="shared" ca="1" si="8"/>
        <v>32</v>
      </c>
      <c r="O121" s="8">
        <f t="shared" si="9"/>
        <v>7.0197044334975367E-2</v>
      </c>
    </row>
    <row r="122" spans="1:15" x14ac:dyDescent="0.25">
      <c r="A122" t="str">
        <f t="shared" si="5"/>
        <v>ElaBa32188</v>
      </c>
      <c r="B122" t="str">
        <f t="shared" si="6"/>
        <v>ElaineBanks32188</v>
      </c>
      <c r="C122" t="s">
        <v>608</v>
      </c>
      <c r="D122" t="s">
        <v>164</v>
      </c>
      <c r="E122" t="s">
        <v>2699</v>
      </c>
      <c r="F122" s="1">
        <v>32188</v>
      </c>
      <c r="G122" t="s">
        <v>3023</v>
      </c>
      <c r="H122" t="s">
        <v>2702</v>
      </c>
      <c r="I122" s="5">
        <v>56200</v>
      </c>
      <c r="J122" s="5">
        <v>1500</v>
      </c>
      <c r="K122">
        <v>2</v>
      </c>
      <c r="L122" t="str">
        <f>INDEX(MatriceGrade,MATCH(Employé!G122,Filières!$A$1:$A$13,0),MATCH(Employé!H122,Filières!$A$1:$E$1,0))</f>
        <v>Consultant business</v>
      </c>
      <c r="M122" s="5">
        <f t="shared" si="7"/>
        <v>53500</v>
      </c>
      <c r="N122" s="6">
        <f t="shared" ca="1" si="8"/>
        <v>29</v>
      </c>
      <c r="O122" s="8">
        <f t="shared" si="9"/>
        <v>5.046728971962617E-2</v>
      </c>
    </row>
    <row r="123" spans="1:15" x14ac:dyDescent="0.25">
      <c r="A123" t="str">
        <f t="shared" si="5"/>
        <v>RobBa29570</v>
      </c>
      <c r="B123" t="str">
        <f t="shared" si="6"/>
        <v>RobertBanks29570</v>
      </c>
      <c r="C123" t="s">
        <v>25</v>
      </c>
      <c r="D123" t="s">
        <v>164</v>
      </c>
      <c r="E123" t="s">
        <v>2698</v>
      </c>
      <c r="F123" s="1">
        <v>29570</v>
      </c>
      <c r="G123" t="s">
        <v>3025</v>
      </c>
      <c r="H123" t="s">
        <v>2703</v>
      </c>
      <c r="I123" s="5">
        <v>53700</v>
      </c>
      <c r="J123" s="5">
        <v>3500</v>
      </c>
      <c r="K123">
        <v>13</v>
      </c>
      <c r="L123" t="str">
        <f>INDEX(MatriceGrade,MATCH(Employé!G123,Filières!$A$1:$A$13,0),MATCH(Employé!H123,Filières!$A$1:$E$1,0))</f>
        <v>Directeur des agents de maîtrise</v>
      </c>
      <c r="M123" s="5">
        <f t="shared" si="7"/>
        <v>51100</v>
      </c>
      <c r="N123" s="6">
        <f t="shared" ca="1" si="8"/>
        <v>36</v>
      </c>
      <c r="O123" s="8">
        <f t="shared" si="9"/>
        <v>5.0880626223091974E-2</v>
      </c>
    </row>
    <row r="124" spans="1:15" x14ac:dyDescent="0.25">
      <c r="A124" t="str">
        <f t="shared" si="5"/>
        <v>GeoBa25448</v>
      </c>
      <c r="B124" t="str">
        <f t="shared" si="6"/>
        <v>GeorgeBarbour25448</v>
      </c>
      <c r="C124" t="s">
        <v>92</v>
      </c>
      <c r="D124" t="s">
        <v>2538</v>
      </c>
      <c r="E124" t="s">
        <v>2698</v>
      </c>
      <c r="F124" s="1">
        <v>25448</v>
      </c>
      <c r="G124" t="s">
        <v>3025</v>
      </c>
      <c r="H124" t="s">
        <v>2701</v>
      </c>
      <c r="I124" s="5">
        <v>44500</v>
      </c>
      <c r="J124" s="5">
        <v>500</v>
      </c>
      <c r="K124">
        <v>13</v>
      </c>
      <c r="L124" t="str">
        <f>INDEX(MatriceGrade,MATCH(Employé!G124,Filières!$A$1:$A$13,0),MATCH(Employé!H124,Filières!$A$1:$E$1,0))</f>
        <v>Consultant technique sénior</v>
      </c>
      <c r="M124" s="5">
        <f t="shared" si="7"/>
        <v>42800</v>
      </c>
      <c r="N124" s="6">
        <f t="shared" ca="1" si="8"/>
        <v>47</v>
      </c>
      <c r="O124" s="8">
        <f t="shared" si="9"/>
        <v>3.9719626168224297E-2</v>
      </c>
    </row>
    <row r="125" spans="1:15" x14ac:dyDescent="0.25">
      <c r="A125" t="str">
        <f t="shared" si="5"/>
        <v>AleBa25325</v>
      </c>
      <c r="B125" t="str">
        <f t="shared" si="6"/>
        <v>AlexanderBarclay25325</v>
      </c>
      <c r="C125" t="s">
        <v>708</v>
      </c>
      <c r="D125" t="s">
        <v>870</v>
      </c>
      <c r="E125" t="s">
        <v>2698</v>
      </c>
      <c r="F125" s="1">
        <v>25325</v>
      </c>
      <c r="G125" t="s">
        <v>3028</v>
      </c>
      <c r="H125" t="s">
        <v>2702</v>
      </c>
      <c r="I125" s="5">
        <v>108600</v>
      </c>
      <c r="J125" s="5">
        <v>2000</v>
      </c>
      <c r="K125">
        <v>10</v>
      </c>
      <c r="L125" t="str">
        <f>INDEX(MatriceGrade,MATCH(Employé!G125,Filières!$A$1:$A$13,0),MATCH(Employé!H125,Filières!$A$1:$E$1,0))</f>
        <v>Responsable secteur business</v>
      </c>
      <c r="M125" s="5">
        <f t="shared" si="7"/>
        <v>100600</v>
      </c>
      <c r="N125" s="6">
        <f t="shared" ca="1" si="8"/>
        <v>48</v>
      </c>
      <c r="O125" s="8">
        <f t="shared" si="9"/>
        <v>7.9522862823061632E-2</v>
      </c>
    </row>
    <row r="126" spans="1:15" x14ac:dyDescent="0.25">
      <c r="A126" t="str">
        <f t="shared" si="5"/>
        <v>ElaBa26468</v>
      </c>
      <c r="B126" t="str">
        <f t="shared" si="6"/>
        <v>ElaineBarker26468</v>
      </c>
      <c r="C126" t="s">
        <v>608</v>
      </c>
      <c r="D126" t="s">
        <v>760</v>
      </c>
      <c r="E126" t="s">
        <v>2699</v>
      </c>
      <c r="F126" s="1">
        <v>26468</v>
      </c>
      <c r="G126" t="s">
        <v>3027</v>
      </c>
      <c r="H126" t="s">
        <v>2701</v>
      </c>
      <c r="I126" s="5">
        <v>59400</v>
      </c>
      <c r="J126" s="5">
        <v>4500</v>
      </c>
      <c r="K126">
        <v>2</v>
      </c>
      <c r="L126" t="str">
        <f>INDEX(MatriceGrade,MATCH(Employé!G126,Filières!$A$1:$A$13,0),MATCH(Employé!H126,Filières!$A$1:$E$1,0))</f>
        <v>Directeur technique</v>
      </c>
      <c r="M126" s="5">
        <f t="shared" si="7"/>
        <v>56600</v>
      </c>
      <c r="N126" s="6">
        <f t="shared" ca="1" si="8"/>
        <v>45</v>
      </c>
      <c r="O126" s="8">
        <f t="shared" si="9"/>
        <v>4.9469964664310952E-2</v>
      </c>
    </row>
    <row r="127" spans="1:15" x14ac:dyDescent="0.25">
      <c r="A127" t="str">
        <f t="shared" si="5"/>
        <v>SteBa24678</v>
      </c>
      <c r="B127" t="str">
        <f t="shared" si="6"/>
        <v>StephenBarker24678</v>
      </c>
      <c r="C127" t="s">
        <v>401</v>
      </c>
      <c r="D127" t="s">
        <v>760</v>
      </c>
      <c r="E127" t="s">
        <v>2698</v>
      </c>
      <c r="F127" s="1">
        <v>24678</v>
      </c>
      <c r="G127" t="s">
        <v>3026</v>
      </c>
      <c r="H127" t="s">
        <v>2703</v>
      </c>
      <c r="I127" s="5">
        <v>61300</v>
      </c>
      <c r="J127" s="5">
        <v>1500</v>
      </c>
      <c r="K127">
        <v>5</v>
      </c>
      <c r="L127" t="str">
        <f>INDEX(MatriceGrade,MATCH(Employé!G127,Filières!$A$1:$A$13,0),MATCH(Employé!H127,Filières!$A$1:$E$1,0))</f>
        <v>Responsable d'entité</v>
      </c>
      <c r="M127" s="5">
        <f t="shared" si="7"/>
        <v>57800</v>
      </c>
      <c r="N127" s="6">
        <f t="shared" ca="1" si="8"/>
        <v>50</v>
      </c>
      <c r="O127" s="8">
        <f t="shared" si="9"/>
        <v>6.0553633217993078E-2</v>
      </c>
    </row>
    <row r="128" spans="1:15" x14ac:dyDescent="0.25">
      <c r="A128" t="str">
        <f t="shared" si="5"/>
        <v>AngBa28638</v>
      </c>
      <c r="B128" t="str">
        <f t="shared" si="6"/>
        <v>AngelaBarner28638</v>
      </c>
      <c r="C128" t="s">
        <v>1101</v>
      </c>
      <c r="D128" t="s">
        <v>2670</v>
      </c>
      <c r="E128" t="s">
        <v>2699</v>
      </c>
      <c r="F128" s="1">
        <v>28638</v>
      </c>
      <c r="G128" t="s">
        <v>3025</v>
      </c>
      <c r="H128" t="s">
        <v>2700</v>
      </c>
      <c r="I128" s="5">
        <v>60100</v>
      </c>
      <c r="J128" s="5">
        <v>3000</v>
      </c>
      <c r="K128">
        <v>4</v>
      </c>
      <c r="L128" t="str">
        <f>INDEX(MatriceGrade,MATCH(Employé!G128,Filières!$A$1:$A$13,0),MATCH(Employé!H128,Filières!$A$1:$E$1,0))</f>
        <v>Consultant fonctionnel sénior</v>
      </c>
      <c r="M128" s="5">
        <f t="shared" si="7"/>
        <v>58400</v>
      </c>
      <c r="N128" s="6">
        <f t="shared" ca="1" si="8"/>
        <v>39</v>
      </c>
      <c r="O128" s="8">
        <f t="shared" si="9"/>
        <v>2.9109589041095889E-2</v>
      </c>
    </row>
    <row r="129" spans="1:15" x14ac:dyDescent="0.25">
      <c r="A129" t="str">
        <f t="shared" si="5"/>
        <v>BenBa23547</v>
      </c>
      <c r="B129" t="str">
        <f t="shared" si="6"/>
        <v>BenBarnes23547</v>
      </c>
      <c r="C129" t="s">
        <v>788</v>
      </c>
      <c r="D129" t="s">
        <v>224</v>
      </c>
      <c r="E129" t="s">
        <v>2698</v>
      </c>
      <c r="F129" s="1">
        <v>23547</v>
      </c>
      <c r="G129" t="s">
        <v>3027</v>
      </c>
      <c r="H129" t="s">
        <v>2701</v>
      </c>
      <c r="I129" s="5">
        <v>56100</v>
      </c>
      <c r="J129" s="5">
        <v>3500</v>
      </c>
      <c r="K129">
        <v>6</v>
      </c>
      <c r="L129" t="str">
        <f>INDEX(MatriceGrade,MATCH(Employé!G129,Filières!$A$1:$A$13,0),MATCH(Employé!H129,Filières!$A$1:$E$1,0))</f>
        <v>Directeur technique</v>
      </c>
      <c r="M129" s="5">
        <f t="shared" si="7"/>
        <v>53400</v>
      </c>
      <c r="N129" s="6">
        <f t="shared" ca="1" si="8"/>
        <v>53</v>
      </c>
      <c r="O129" s="8">
        <f t="shared" si="9"/>
        <v>5.0561797752808987E-2</v>
      </c>
    </row>
    <row r="130" spans="1:15" x14ac:dyDescent="0.25">
      <c r="A130" t="str">
        <f t="shared" ref="A130:A193" si="10">_xlfn.CONCAT(LEFT(C130,3),LEFT(D130,2),F130)</f>
        <v>JefBa27949</v>
      </c>
      <c r="B130" t="str">
        <f t="shared" ref="B130:B193" si="11">_xlfn.CONCAT(C130,D130,F130)</f>
        <v>JefferyBarnes27949</v>
      </c>
      <c r="C130" t="s">
        <v>600</v>
      </c>
      <c r="D130" t="s">
        <v>224</v>
      </c>
      <c r="E130" t="s">
        <v>2698</v>
      </c>
      <c r="F130" s="1">
        <v>27949</v>
      </c>
      <c r="G130" t="s">
        <v>3025</v>
      </c>
      <c r="H130" t="s">
        <v>2700</v>
      </c>
      <c r="I130" s="5">
        <v>50600</v>
      </c>
      <c r="J130" s="5">
        <v>2000</v>
      </c>
      <c r="K130">
        <v>4</v>
      </c>
      <c r="L130" t="str">
        <f>INDEX(MatriceGrade,MATCH(Employé!G130,Filières!$A$1:$A$13,0),MATCH(Employé!H130,Filières!$A$1:$E$1,0))</f>
        <v>Consultant fonctionnel sénior</v>
      </c>
      <c r="M130" s="5">
        <f t="shared" ref="M130:M193" si="12">IF(ISERROR(VLOOKUP(A130,InfoN1,9,FALSE)),"nouvel arrivant",VLOOKUP(A130,InfoN1,9,FALSE))</f>
        <v>47900</v>
      </c>
      <c r="N130" s="6">
        <f t="shared" ref="N130:N193" ca="1" si="13">IF(DATE(2017,MONTH(F130),DAY(F130))&gt;TODAY(),2017-YEAR(F130)-1,2017-YEAR(F130))</f>
        <v>41</v>
      </c>
      <c r="O130" s="8">
        <f t="shared" si="9"/>
        <v>5.6367432150313153E-2</v>
      </c>
    </row>
    <row r="131" spans="1:15" x14ac:dyDescent="0.25">
      <c r="A131" t="str">
        <f t="shared" si="10"/>
        <v>KevBa26277</v>
      </c>
      <c r="B131" t="str">
        <f t="shared" si="11"/>
        <v>KevinBarnes26277</v>
      </c>
      <c r="C131" t="s">
        <v>223</v>
      </c>
      <c r="D131" t="s">
        <v>224</v>
      </c>
      <c r="E131" t="s">
        <v>2698</v>
      </c>
      <c r="F131" s="1">
        <v>26277</v>
      </c>
      <c r="G131" t="s">
        <v>3025</v>
      </c>
      <c r="H131" t="s">
        <v>2701</v>
      </c>
      <c r="I131" s="5">
        <v>52000</v>
      </c>
      <c r="J131" s="5">
        <v>3000</v>
      </c>
      <c r="K131">
        <v>6</v>
      </c>
      <c r="L131" t="str">
        <f>INDEX(MatriceGrade,MATCH(Employé!G131,Filières!$A$1:$A$13,0),MATCH(Employé!H131,Filières!$A$1:$E$1,0))</f>
        <v>Consultant technique sénior</v>
      </c>
      <c r="M131" s="5">
        <f t="shared" si="12"/>
        <v>48100</v>
      </c>
      <c r="N131" s="6">
        <f t="shared" ca="1" si="13"/>
        <v>45</v>
      </c>
      <c r="O131" s="8">
        <f t="shared" ref="O131:O194" si="14">IF(ISNUMBER(M131),(I131-M131)/M131,0)</f>
        <v>8.1081081081081086E-2</v>
      </c>
    </row>
    <row r="132" spans="1:15" x14ac:dyDescent="0.25">
      <c r="A132" t="str">
        <f t="shared" si="10"/>
        <v>JanBa31844</v>
      </c>
      <c r="B132" t="str">
        <f t="shared" si="11"/>
        <v>JanetBarney31844</v>
      </c>
      <c r="C132" t="s">
        <v>563</v>
      </c>
      <c r="D132" t="s">
        <v>776</v>
      </c>
      <c r="E132" t="s">
        <v>2699</v>
      </c>
      <c r="F132" s="1">
        <v>31844</v>
      </c>
      <c r="G132" t="s">
        <v>3023</v>
      </c>
      <c r="H132" t="s">
        <v>2700</v>
      </c>
      <c r="I132" s="5">
        <v>50600</v>
      </c>
      <c r="J132" s="5">
        <v>1500</v>
      </c>
      <c r="K132">
        <v>3</v>
      </c>
      <c r="L132" t="str">
        <f>INDEX(MatriceGrade,MATCH(Employé!G132,Filières!$A$1:$A$13,0),MATCH(Employé!H132,Filières!$A$1:$E$1,0))</f>
        <v>Consultant fonctionnel junior</v>
      </c>
      <c r="M132" s="5">
        <f t="shared" si="12"/>
        <v>47000</v>
      </c>
      <c r="N132" s="6">
        <f t="shared" ca="1" si="13"/>
        <v>30</v>
      </c>
      <c r="O132" s="8">
        <f t="shared" si="14"/>
        <v>7.6595744680851063E-2</v>
      </c>
    </row>
    <row r="133" spans="1:15" x14ac:dyDescent="0.25">
      <c r="A133" t="str">
        <f t="shared" si="10"/>
        <v>JoeBa29137</v>
      </c>
      <c r="B133" t="str">
        <f t="shared" si="11"/>
        <v>JoeBarney29137</v>
      </c>
      <c r="C133" t="s">
        <v>585</v>
      </c>
      <c r="D133" t="s">
        <v>776</v>
      </c>
      <c r="E133" t="s">
        <v>2698</v>
      </c>
      <c r="F133" s="1">
        <v>29137</v>
      </c>
      <c r="G133" t="s">
        <v>3026</v>
      </c>
      <c r="H133" t="s">
        <v>2703</v>
      </c>
      <c r="I133" s="5">
        <v>47100</v>
      </c>
      <c r="J133" s="5">
        <v>500</v>
      </c>
      <c r="K133">
        <v>11</v>
      </c>
      <c r="L133" t="str">
        <f>INDEX(MatriceGrade,MATCH(Employé!G133,Filières!$A$1:$A$13,0),MATCH(Employé!H133,Filières!$A$1:$E$1,0))</f>
        <v>Responsable d'entité</v>
      </c>
      <c r="M133" s="5">
        <f t="shared" si="12"/>
        <v>45300</v>
      </c>
      <c r="N133" s="6">
        <f t="shared" ca="1" si="13"/>
        <v>37</v>
      </c>
      <c r="O133" s="8">
        <f t="shared" si="14"/>
        <v>3.9735099337748346E-2</v>
      </c>
    </row>
    <row r="134" spans="1:15" x14ac:dyDescent="0.25">
      <c r="A134" t="str">
        <f t="shared" si="10"/>
        <v>SteBa23889</v>
      </c>
      <c r="B134" t="str">
        <f t="shared" si="11"/>
        <v>SteveBarney23889</v>
      </c>
      <c r="C134" t="s">
        <v>21</v>
      </c>
      <c r="D134" t="s">
        <v>776</v>
      </c>
      <c r="E134" t="s">
        <v>2698</v>
      </c>
      <c r="F134" s="1">
        <v>23889</v>
      </c>
      <c r="G134" t="s">
        <v>3028</v>
      </c>
      <c r="H134" t="s">
        <v>2701</v>
      </c>
      <c r="I134" s="5">
        <v>79200</v>
      </c>
      <c r="J134" s="5">
        <v>8000</v>
      </c>
      <c r="K134">
        <v>0</v>
      </c>
      <c r="L134" t="str">
        <f>INDEX(MatriceGrade,MATCH(Employé!G134,Filières!$A$1:$A$13,0),MATCH(Employé!H134,Filières!$A$1:$E$1,0))</f>
        <v>Responsable technique Grands Comptes</v>
      </c>
      <c r="M134" s="5" t="str">
        <f t="shared" si="12"/>
        <v>nouvel arrivant</v>
      </c>
      <c r="N134" s="6">
        <f t="shared" ca="1" si="13"/>
        <v>52</v>
      </c>
      <c r="O134" s="8">
        <f t="shared" si="14"/>
        <v>0</v>
      </c>
    </row>
    <row r="135" spans="1:15" x14ac:dyDescent="0.25">
      <c r="A135" t="str">
        <f t="shared" si="10"/>
        <v>LeoBa32346</v>
      </c>
      <c r="B135" t="str">
        <f t="shared" si="11"/>
        <v>LeonBarone32346</v>
      </c>
      <c r="C135" t="s">
        <v>236</v>
      </c>
      <c r="D135" t="s">
        <v>237</v>
      </c>
      <c r="E135" t="s">
        <v>2698</v>
      </c>
      <c r="F135" s="1">
        <v>32346</v>
      </c>
      <c r="G135" t="s">
        <v>3023</v>
      </c>
      <c r="H135" t="s">
        <v>2700</v>
      </c>
      <c r="I135" s="5">
        <v>49100</v>
      </c>
      <c r="J135" s="5">
        <v>500</v>
      </c>
      <c r="K135">
        <v>4</v>
      </c>
      <c r="L135" t="str">
        <f>INDEX(MatriceGrade,MATCH(Employé!G135,Filières!$A$1:$A$13,0),MATCH(Employé!H135,Filières!$A$1:$E$1,0))</f>
        <v>Consultant fonctionnel junior</v>
      </c>
      <c r="M135" s="5">
        <f t="shared" si="12"/>
        <v>45900</v>
      </c>
      <c r="N135" s="6">
        <f t="shared" ca="1" si="13"/>
        <v>29</v>
      </c>
      <c r="O135" s="8">
        <f t="shared" si="14"/>
        <v>6.9716775599128547E-2</v>
      </c>
    </row>
    <row r="136" spans="1:15" x14ac:dyDescent="0.25">
      <c r="A136" t="str">
        <f t="shared" si="10"/>
        <v>RicBa27399</v>
      </c>
      <c r="B136" t="str">
        <f t="shared" si="11"/>
        <v>RickBarrett27399</v>
      </c>
      <c r="C136" t="s">
        <v>197</v>
      </c>
      <c r="D136" t="s">
        <v>2638</v>
      </c>
      <c r="E136" t="s">
        <v>2698</v>
      </c>
      <c r="F136" s="1">
        <v>27399</v>
      </c>
      <c r="G136" t="s">
        <v>3025</v>
      </c>
      <c r="H136" t="s">
        <v>2703</v>
      </c>
      <c r="I136" s="5">
        <v>44100</v>
      </c>
      <c r="J136" s="5">
        <v>500</v>
      </c>
      <c r="K136">
        <v>11</v>
      </c>
      <c r="L136" t="str">
        <f>INDEX(MatriceGrade,MATCH(Employé!G136,Filières!$A$1:$A$13,0),MATCH(Employé!H136,Filières!$A$1:$E$1,0))</f>
        <v>Directeur des agents de maîtrise</v>
      </c>
      <c r="M136" s="5">
        <f t="shared" si="12"/>
        <v>42800</v>
      </c>
      <c r="N136" s="6">
        <f t="shared" ca="1" si="13"/>
        <v>42</v>
      </c>
      <c r="O136" s="8">
        <f t="shared" si="14"/>
        <v>3.0373831775700934E-2</v>
      </c>
    </row>
    <row r="137" spans="1:15" x14ac:dyDescent="0.25">
      <c r="A137" t="str">
        <f t="shared" si="10"/>
        <v>HelBa33094</v>
      </c>
      <c r="B137" t="str">
        <f t="shared" si="11"/>
        <v>HelenBarton33094</v>
      </c>
      <c r="C137" t="s">
        <v>1205</v>
      </c>
      <c r="D137" t="s">
        <v>1551</v>
      </c>
      <c r="E137" t="s">
        <v>2699</v>
      </c>
      <c r="F137" s="1">
        <v>33094</v>
      </c>
      <c r="G137" t="s">
        <v>3021</v>
      </c>
      <c r="H137" t="s">
        <v>2700</v>
      </c>
      <c r="I137" s="5">
        <v>37900</v>
      </c>
      <c r="J137" s="5">
        <v>1000</v>
      </c>
      <c r="K137">
        <v>1</v>
      </c>
      <c r="L137" t="str">
        <f>INDEX(MatriceGrade,MATCH(Employé!G137,Filières!$A$1:$A$13,0),MATCH(Employé!H137,Filières!$A$1:$E$1,0))</f>
        <v xml:space="preserve">Analyste </v>
      </c>
      <c r="M137" s="5">
        <f t="shared" si="12"/>
        <v>34600</v>
      </c>
      <c r="N137" s="6">
        <f t="shared" ca="1" si="13"/>
        <v>26</v>
      </c>
      <c r="O137" s="8">
        <f t="shared" si="14"/>
        <v>9.5375722543352595E-2</v>
      </c>
    </row>
    <row r="138" spans="1:15" x14ac:dyDescent="0.25">
      <c r="A138" t="str">
        <f t="shared" si="10"/>
        <v>ChaBa22141</v>
      </c>
      <c r="B138" t="str">
        <f t="shared" si="11"/>
        <v>CharleneBasso22141</v>
      </c>
      <c r="C138" t="s">
        <v>2443</v>
      </c>
      <c r="D138" t="s">
        <v>2444</v>
      </c>
      <c r="E138" t="s">
        <v>2699</v>
      </c>
      <c r="F138" s="1">
        <v>22141</v>
      </c>
      <c r="G138" t="s">
        <v>3029</v>
      </c>
      <c r="H138" t="s">
        <v>2703</v>
      </c>
      <c r="I138" s="5">
        <v>99500</v>
      </c>
      <c r="J138" s="5">
        <v>11000</v>
      </c>
      <c r="K138">
        <v>7</v>
      </c>
      <c r="L138" t="str">
        <f>INDEX(MatriceGrade,MATCH(Employé!G138,Filières!$A$1:$A$13,0),MATCH(Employé!H138,Filières!$A$1:$E$1,0))</f>
        <v>Associé filière fonctions transverses</v>
      </c>
      <c r="M138" s="5">
        <f t="shared" si="12"/>
        <v>91300</v>
      </c>
      <c r="N138" s="6">
        <f t="shared" ca="1" si="13"/>
        <v>56</v>
      </c>
      <c r="O138" s="8">
        <f t="shared" si="14"/>
        <v>8.9813800657174148E-2</v>
      </c>
    </row>
    <row r="139" spans="1:15" x14ac:dyDescent="0.25">
      <c r="A139" t="str">
        <f t="shared" si="10"/>
        <v>HerBa27831</v>
      </c>
      <c r="B139" t="str">
        <f t="shared" si="11"/>
        <v>HerbertBatchelor27831</v>
      </c>
      <c r="C139" t="s">
        <v>1842</v>
      </c>
      <c r="D139" t="s">
        <v>1843</v>
      </c>
      <c r="E139" t="s">
        <v>2698</v>
      </c>
      <c r="F139" s="1">
        <v>27831</v>
      </c>
      <c r="G139" t="s">
        <v>3025</v>
      </c>
      <c r="H139" t="s">
        <v>2700</v>
      </c>
      <c r="I139" s="5">
        <v>59500</v>
      </c>
      <c r="J139" s="5">
        <v>0</v>
      </c>
      <c r="K139">
        <v>1</v>
      </c>
      <c r="L139" t="str">
        <f>INDEX(MatriceGrade,MATCH(Employé!G139,Filières!$A$1:$A$13,0),MATCH(Employé!H139,Filières!$A$1:$E$1,0))</f>
        <v>Consultant fonctionnel sénior</v>
      </c>
      <c r="M139" s="5">
        <f t="shared" si="12"/>
        <v>58300</v>
      </c>
      <c r="N139" s="6">
        <f t="shared" ca="1" si="13"/>
        <v>41</v>
      </c>
      <c r="O139" s="8">
        <f t="shared" si="14"/>
        <v>2.0583190394511151E-2</v>
      </c>
    </row>
    <row r="140" spans="1:15" x14ac:dyDescent="0.25">
      <c r="A140" t="str">
        <f t="shared" si="10"/>
        <v>DesBa23821</v>
      </c>
      <c r="B140" t="str">
        <f t="shared" si="11"/>
        <v>DesireeBates23821</v>
      </c>
      <c r="C140" t="s">
        <v>808</v>
      </c>
      <c r="D140" t="s">
        <v>809</v>
      </c>
      <c r="E140" t="s">
        <v>2699</v>
      </c>
      <c r="F140" s="1">
        <v>23821</v>
      </c>
      <c r="G140" t="s">
        <v>3027</v>
      </c>
      <c r="H140" t="s">
        <v>2700</v>
      </c>
      <c r="I140" s="5">
        <v>68700</v>
      </c>
      <c r="J140" s="5">
        <v>2000</v>
      </c>
      <c r="K140">
        <v>15</v>
      </c>
      <c r="L140" t="str">
        <f>INDEX(MatriceGrade,MATCH(Employé!G140,Filières!$A$1:$A$13,0),MATCH(Employé!H140,Filières!$A$1:$E$1,0))</f>
        <v>Directeur de projet</v>
      </c>
      <c r="M140" s="5">
        <f t="shared" si="12"/>
        <v>63600</v>
      </c>
      <c r="N140" s="6">
        <f t="shared" ca="1" si="13"/>
        <v>52</v>
      </c>
      <c r="O140" s="8">
        <f t="shared" si="14"/>
        <v>8.0188679245283015E-2</v>
      </c>
    </row>
    <row r="141" spans="1:15" x14ac:dyDescent="0.25">
      <c r="A141" t="str">
        <f t="shared" si="10"/>
        <v>HeaBa32730</v>
      </c>
      <c r="B141" t="str">
        <f t="shared" si="11"/>
        <v>HeatherBates32730</v>
      </c>
      <c r="C141" t="s">
        <v>1025</v>
      </c>
      <c r="D141" t="s">
        <v>809</v>
      </c>
      <c r="E141" t="s">
        <v>2699</v>
      </c>
      <c r="F141" s="1">
        <v>32730</v>
      </c>
      <c r="G141" t="s">
        <v>3023</v>
      </c>
      <c r="H141" t="s">
        <v>2702</v>
      </c>
      <c r="I141" s="5">
        <v>44900</v>
      </c>
      <c r="J141" s="5">
        <v>1500</v>
      </c>
      <c r="K141">
        <v>4</v>
      </c>
      <c r="L141" t="str">
        <f>INDEX(MatriceGrade,MATCH(Employé!G141,Filières!$A$1:$A$13,0),MATCH(Employé!H141,Filières!$A$1:$E$1,0))</f>
        <v>Consultant business</v>
      </c>
      <c r="M141" s="5">
        <f t="shared" si="12"/>
        <v>40000</v>
      </c>
      <c r="N141" s="6">
        <f t="shared" ca="1" si="13"/>
        <v>27</v>
      </c>
      <c r="O141" s="8">
        <f t="shared" si="14"/>
        <v>0.1225</v>
      </c>
    </row>
    <row r="142" spans="1:15" x14ac:dyDescent="0.25">
      <c r="A142" t="str">
        <f t="shared" si="10"/>
        <v>MarBa26815</v>
      </c>
      <c r="B142" t="str">
        <f t="shared" si="11"/>
        <v>MarionBates26815</v>
      </c>
      <c r="C142" t="s">
        <v>69</v>
      </c>
      <c r="D142" t="s">
        <v>809</v>
      </c>
      <c r="E142" t="s">
        <v>2699</v>
      </c>
      <c r="F142" s="1">
        <v>26815</v>
      </c>
      <c r="G142" t="s">
        <v>3028</v>
      </c>
      <c r="H142" t="s">
        <v>2700</v>
      </c>
      <c r="I142" s="5">
        <v>78300</v>
      </c>
      <c r="J142" s="5">
        <v>11000</v>
      </c>
      <c r="K142">
        <v>12</v>
      </c>
      <c r="L142" t="str">
        <f>INDEX(MatriceGrade,MATCH(Employé!G142,Filières!$A$1:$A$13,0),MATCH(Employé!H142,Filières!$A$1:$E$1,0))</f>
        <v>Responsable de Grands comptes</v>
      </c>
      <c r="M142" s="5">
        <f t="shared" si="12"/>
        <v>72600</v>
      </c>
      <c r="N142" s="6">
        <f t="shared" ca="1" si="13"/>
        <v>44</v>
      </c>
      <c r="O142" s="8">
        <f t="shared" si="14"/>
        <v>7.8512396694214878E-2</v>
      </c>
    </row>
    <row r="143" spans="1:15" x14ac:dyDescent="0.25">
      <c r="A143" t="str">
        <f t="shared" si="10"/>
        <v>RobBa31433</v>
      </c>
      <c r="B143" t="str">
        <f t="shared" si="11"/>
        <v>RobertBates31433</v>
      </c>
      <c r="C143" t="s">
        <v>25</v>
      </c>
      <c r="D143" t="s">
        <v>809</v>
      </c>
      <c r="E143" t="s">
        <v>2698</v>
      </c>
      <c r="F143" s="1">
        <v>31433</v>
      </c>
      <c r="G143" t="s">
        <v>3022</v>
      </c>
      <c r="H143" t="s">
        <v>2700</v>
      </c>
      <c r="I143" s="5">
        <v>36600</v>
      </c>
      <c r="J143" s="5">
        <v>1000</v>
      </c>
      <c r="K143">
        <v>1</v>
      </c>
      <c r="L143" t="str">
        <f>INDEX(MatriceGrade,MATCH(Employé!G143,Filières!$A$1:$A$13,0),MATCH(Employé!H143,Filières!$A$1:$E$1,0))</f>
        <v>Analyste confirmé</v>
      </c>
      <c r="M143" s="5">
        <f t="shared" si="12"/>
        <v>33600</v>
      </c>
      <c r="N143" s="6">
        <f t="shared" ca="1" si="13"/>
        <v>31</v>
      </c>
      <c r="O143" s="8">
        <f t="shared" si="14"/>
        <v>8.9285714285714288E-2</v>
      </c>
    </row>
    <row r="144" spans="1:15" x14ac:dyDescent="0.25">
      <c r="A144" t="str">
        <f t="shared" si="10"/>
        <v>VivBa31469</v>
      </c>
      <c r="B144" t="str">
        <f t="shared" si="11"/>
        <v>VivianBates31469</v>
      </c>
      <c r="C144" t="s">
        <v>889</v>
      </c>
      <c r="D144" t="s">
        <v>809</v>
      </c>
      <c r="E144" t="s">
        <v>2699</v>
      </c>
      <c r="F144" s="1">
        <v>31469</v>
      </c>
      <c r="G144" t="s">
        <v>3023</v>
      </c>
      <c r="H144" t="s">
        <v>2702</v>
      </c>
      <c r="I144" s="5">
        <v>53800</v>
      </c>
      <c r="J144" s="5">
        <v>1000</v>
      </c>
      <c r="K144">
        <v>5</v>
      </c>
      <c r="L144" t="str">
        <f>INDEX(MatriceGrade,MATCH(Employé!G144,Filières!$A$1:$A$13,0),MATCH(Employé!H144,Filières!$A$1:$E$1,0))</f>
        <v>Consultant business</v>
      </c>
      <c r="M144" s="5">
        <f t="shared" si="12"/>
        <v>50400</v>
      </c>
      <c r="N144" s="6">
        <f t="shared" ca="1" si="13"/>
        <v>31</v>
      </c>
      <c r="O144" s="8">
        <f t="shared" si="14"/>
        <v>6.7460317460317457E-2</v>
      </c>
    </row>
    <row r="145" spans="1:15" x14ac:dyDescent="0.25">
      <c r="A145" t="str">
        <f t="shared" si="10"/>
        <v>GeoBa27844</v>
      </c>
      <c r="B145" t="str">
        <f t="shared" si="11"/>
        <v>GeorgeBattle27844</v>
      </c>
      <c r="C145" t="s">
        <v>92</v>
      </c>
      <c r="D145" t="s">
        <v>1523</v>
      </c>
      <c r="E145" t="s">
        <v>2698</v>
      </c>
      <c r="F145" s="1">
        <v>27844</v>
      </c>
      <c r="G145" t="s">
        <v>3027</v>
      </c>
      <c r="H145" t="s">
        <v>2702</v>
      </c>
      <c r="I145" s="5">
        <v>84200</v>
      </c>
      <c r="J145" s="5">
        <v>3500</v>
      </c>
      <c r="K145">
        <v>2</v>
      </c>
      <c r="L145" t="str">
        <f>INDEX(MatriceGrade,MATCH(Employé!G145,Filières!$A$1:$A$13,0),MATCH(Employé!H145,Filières!$A$1:$E$1,0))</f>
        <v>Directeur business</v>
      </c>
      <c r="M145" s="5">
        <f t="shared" si="12"/>
        <v>79400</v>
      </c>
      <c r="N145" s="6">
        <f t="shared" ca="1" si="13"/>
        <v>41</v>
      </c>
      <c r="O145" s="8">
        <f t="shared" si="14"/>
        <v>6.0453400503778336E-2</v>
      </c>
    </row>
    <row r="146" spans="1:15" x14ac:dyDescent="0.25">
      <c r="A146" t="str">
        <f t="shared" si="10"/>
        <v>IsrBa33453</v>
      </c>
      <c r="B146" t="str">
        <f t="shared" si="11"/>
        <v>IsraelBaughn33453</v>
      </c>
      <c r="C146" t="s">
        <v>2101</v>
      </c>
      <c r="D146" t="s">
        <v>2102</v>
      </c>
      <c r="E146" t="s">
        <v>2698</v>
      </c>
      <c r="F146" s="1">
        <v>33453</v>
      </c>
      <c r="G146" t="s">
        <v>3021</v>
      </c>
      <c r="H146" t="s">
        <v>2702</v>
      </c>
      <c r="I146" s="5">
        <v>40200</v>
      </c>
      <c r="J146" s="5">
        <v>1000</v>
      </c>
      <c r="K146">
        <v>1</v>
      </c>
      <c r="L146" t="str">
        <f>INDEX(MatriceGrade,MATCH(Employé!G146,Filières!$A$1:$A$13,0),MATCH(Employé!H146,Filières!$A$1:$E$1,0))</f>
        <v>Consultant business junior</v>
      </c>
      <c r="M146" s="5">
        <f t="shared" si="12"/>
        <v>36100</v>
      </c>
      <c r="N146" s="6">
        <f t="shared" ca="1" si="13"/>
        <v>25</v>
      </c>
      <c r="O146" s="8">
        <f t="shared" si="14"/>
        <v>0.11357340720221606</v>
      </c>
    </row>
    <row r="147" spans="1:15" x14ac:dyDescent="0.25">
      <c r="A147" t="str">
        <f t="shared" si="10"/>
        <v>NicBa24965</v>
      </c>
      <c r="B147" t="str">
        <f t="shared" si="11"/>
        <v>NicholasBaxley24965</v>
      </c>
      <c r="C147" t="s">
        <v>426</v>
      </c>
      <c r="D147" t="s">
        <v>427</v>
      </c>
      <c r="E147" t="s">
        <v>2698</v>
      </c>
      <c r="F147" s="1">
        <v>24965</v>
      </c>
      <c r="G147" t="s">
        <v>3029</v>
      </c>
      <c r="H147" t="s">
        <v>2702</v>
      </c>
      <c r="I147" s="5">
        <v>146600</v>
      </c>
      <c r="J147" s="5">
        <v>2500</v>
      </c>
      <c r="K147">
        <v>20</v>
      </c>
      <c r="L147" t="str">
        <f>INDEX(MatriceGrade,MATCH(Employé!G147,Filières!$A$1:$A$13,0),MATCH(Employé!H147,Filières!$A$1:$E$1,0))</f>
        <v>Associé filière business</v>
      </c>
      <c r="M147" s="5">
        <f t="shared" si="12"/>
        <v>137000</v>
      </c>
      <c r="N147" s="6">
        <f t="shared" ca="1" si="13"/>
        <v>49</v>
      </c>
      <c r="O147" s="8">
        <f t="shared" si="14"/>
        <v>7.0072992700729933E-2</v>
      </c>
    </row>
    <row r="148" spans="1:15" x14ac:dyDescent="0.25">
      <c r="A148" t="str">
        <f t="shared" si="10"/>
        <v>DorBa26266</v>
      </c>
      <c r="B148" t="str">
        <f t="shared" si="11"/>
        <v>DorothyBaxter26266</v>
      </c>
      <c r="C148" t="s">
        <v>512</v>
      </c>
      <c r="D148" t="s">
        <v>861</v>
      </c>
      <c r="E148" t="s">
        <v>2699</v>
      </c>
      <c r="F148" s="1">
        <v>26266</v>
      </c>
      <c r="G148" t="s">
        <v>3028</v>
      </c>
      <c r="H148" t="s">
        <v>2700</v>
      </c>
      <c r="I148" s="5">
        <v>84900</v>
      </c>
      <c r="J148" s="5">
        <v>3500</v>
      </c>
      <c r="K148">
        <v>22</v>
      </c>
      <c r="L148" t="str">
        <f>INDEX(MatriceGrade,MATCH(Employé!G148,Filières!$A$1:$A$13,0),MATCH(Employé!H148,Filières!$A$1:$E$1,0))</f>
        <v>Responsable de Grands comptes</v>
      </c>
      <c r="M148" s="5">
        <f t="shared" si="12"/>
        <v>77200</v>
      </c>
      <c r="N148" s="6">
        <f t="shared" ca="1" si="13"/>
        <v>45</v>
      </c>
      <c r="O148" s="8">
        <f t="shared" si="14"/>
        <v>9.974093264248704E-2</v>
      </c>
    </row>
    <row r="149" spans="1:15" x14ac:dyDescent="0.25">
      <c r="A149" t="str">
        <f t="shared" si="10"/>
        <v>JohBa32653</v>
      </c>
      <c r="B149" t="str">
        <f t="shared" si="11"/>
        <v>JohnBaxter32653</v>
      </c>
      <c r="C149" t="s">
        <v>213</v>
      </c>
      <c r="D149" t="s">
        <v>861</v>
      </c>
      <c r="E149" t="s">
        <v>2698</v>
      </c>
      <c r="F149" s="1">
        <v>32653</v>
      </c>
      <c r="G149" t="s">
        <v>3022</v>
      </c>
      <c r="H149" t="s">
        <v>2700</v>
      </c>
      <c r="I149" s="5">
        <v>41500</v>
      </c>
      <c r="J149" s="5">
        <v>500</v>
      </c>
      <c r="K149">
        <v>4</v>
      </c>
      <c r="L149" t="str">
        <f>INDEX(MatriceGrade,MATCH(Employé!G149,Filières!$A$1:$A$13,0),MATCH(Employé!H149,Filières!$A$1:$E$1,0))</f>
        <v>Analyste confirmé</v>
      </c>
      <c r="M149" s="5">
        <f t="shared" si="12"/>
        <v>39200</v>
      </c>
      <c r="N149" s="6">
        <f t="shared" ca="1" si="13"/>
        <v>28</v>
      </c>
      <c r="O149" s="8">
        <f t="shared" si="14"/>
        <v>5.8673469387755105E-2</v>
      </c>
    </row>
    <row r="150" spans="1:15" x14ac:dyDescent="0.25">
      <c r="A150" t="str">
        <f t="shared" si="10"/>
        <v>JohBa25388</v>
      </c>
      <c r="B150" t="str">
        <f t="shared" si="11"/>
        <v>JohnBazile25388</v>
      </c>
      <c r="C150" t="s">
        <v>213</v>
      </c>
      <c r="D150" t="s">
        <v>1365</v>
      </c>
      <c r="E150" t="s">
        <v>2698</v>
      </c>
      <c r="F150" s="1">
        <v>25388</v>
      </c>
      <c r="G150" t="s">
        <v>3025</v>
      </c>
      <c r="H150" t="s">
        <v>2702</v>
      </c>
      <c r="I150" s="5">
        <v>67500</v>
      </c>
      <c r="J150" s="5">
        <v>1000</v>
      </c>
      <c r="K150">
        <v>6</v>
      </c>
      <c r="L150" t="str">
        <f>INDEX(MatriceGrade,MATCH(Employé!G150,Filières!$A$1:$A$13,0),MATCH(Employé!H150,Filières!$A$1:$E$1,0))</f>
        <v>Consultant business sénior</v>
      </c>
      <c r="M150" s="5">
        <f t="shared" si="12"/>
        <v>65500</v>
      </c>
      <c r="N150" s="6">
        <f t="shared" ca="1" si="13"/>
        <v>48</v>
      </c>
      <c r="O150" s="8">
        <f t="shared" si="14"/>
        <v>3.0534351145038167E-2</v>
      </c>
    </row>
    <row r="151" spans="1:15" x14ac:dyDescent="0.25">
      <c r="A151" t="str">
        <f t="shared" si="10"/>
        <v>AngBe24178</v>
      </c>
      <c r="B151" t="str">
        <f t="shared" si="11"/>
        <v>AngelBeaman24178</v>
      </c>
      <c r="C151" t="s">
        <v>447</v>
      </c>
      <c r="D151" t="s">
        <v>448</v>
      </c>
      <c r="E151" t="s">
        <v>2699</v>
      </c>
      <c r="F151" s="1">
        <v>24178</v>
      </c>
      <c r="G151" t="s">
        <v>3025</v>
      </c>
      <c r="H151" t="s">
        <v>2700</v>
      </c>
      <c r="I151" s="5">
        <v>54100</v>
      </c>
      <c r="J151" s="5">
        <v>1000</v>
      </c>
      <c r="K151">
        <v>18</v>
      </c>
      <c r="L151" t="str">
        <f>INDEX(MatriceGrade,MATCH(Employé!G151,Filières!$A$1:$A$13,0),MATCH(Employé!H151,Filières!$A$1:$E$1,0))</f>
        <v>Consultant fonctionnel sénior</v>
      </c>
      <c r="M151" s="5">
        <f t="shared" si="12"/>
        <v>52000</v>
      </c>
      <c r="N151" s="6">
        <f t="shared" ca="1" si="13"/>
        <v>51</v>
      </c>
      <c r="O151" s="8">
        <f t="shared" si="14"/>
        <v>4.0384615384615387E-2</v>
      </c>
    </row>
    <row r="152" spans="1:15" x14ac:dyDescent="0.25">
      <c r="A152" t="str">
        <f t="shared" si="10"/>
        <v>FraBe27017</v>
      </c>
      <c r="B152" t="str">
        <f t="shared" si="11"/>
        <v>FrankBeaman27017</v>
      </c>
      <c r="C152" t="s">
        <v>987</v>
      </c>
      <c r="D152" t="s">
        <v>448</v>
      </c>
      <c r="E152" t="s">
        <v>2698</v>
      </c>
      <c r="F152" s="1">
        <v>27017</v>
      </c>
      <c r="G152" t="s">
        <v>3026</v>
      </c>
      <c r="H152" t="s">
        <v>2700</v>
      </c>
      <c r="I152" s="5">
        <v>71600</v>
      </c>
      <c r="J152" s="5">
        <v>2500</v>
      </c>
      <c r="K152">
        <v>7</v>
      </c>
      <c r="L152" t="str">
        <f>INDEX(MatriceGrade,MATCH(Employé!G152,Filières!$A$1:$A$13,0),MATCH(Employé!H152,Filières!$A$1:$E$1,0))</f>
        <v>Chef de projet</v>
      </c>
      <c r="M152" s="5">
        <f t="shared" si="12"/>
        <v>65100</v>
      </c>
      <c r="N152" s="6">
        <f t="shared" ca="1" si="13"/>
        <v>43</v>
      </c>
      <c r="O152" s="8">
        <f t="shared" si="14"/>
        <v>9.9846390168970817E-2</v>
      </c>
    </row>
    <row r="153" spans="1:15" x14ac:dyDescent="0.25">
      <c r="A153" t="str">
        <f t="shared" si="10"/>
        <v>CarBe23975</v>
      </c>
      <c r="B153" t="str">
        <f t="shared" si="11"/>
        <v>CarlBeamon23975</v>
      </c>
      <c r="C153" t="s">
        <v>414</v>
      </c>
      <c r="D153" t="s">
        <v>2173</v>
      </c>
      <c r="E153" t="s">
        <v>2698</v>
      </c>
      <c r="F153" s="1">
        <v>23975</v>
      </c>
      <c r="G153" t="s">
        <v>3027</v>
      </c>
      <c r="H153" t="s">
        <v>2703</v>
      </c>
      <c r="I153" s="5">
        <v>79400</v>
      </c>
      <c r="J153" s="5">
        <v>6500</v>
      </c>
      <c r="K153">
        <v>20</v>
      </c>
      <c r="L153" t="str">
        <f>INDEX(MatriceGrade,MATCH(Employé!G153,Filières!$A$1:$A$13,0),MATCH(Employé!H153,Filières!$A$1:$E$1,0))</f>
        <v>Directeur d'agence</v>
      </c>
      <c r="M153" s="5">
        <f t="shared" si="12"/>
        <v>78600</v>
      </c>
      <c r="N153" s="6">
        <f t="shared" ca="1" si="13"/>
        <v>51</v>
      </c>
      <c r="O153" s="8">
        <f t="shared" si="14"/>
        <v>1.0178117048346057E-2</v>
      </c>
    </row>
    <row r="154" spans="1:15" x14ac:dyDescent="0.25">
      <c r="A154" t="str">
        <f t="shared" si="10"/>
        <v>RicBe27582</v>
      </c>
      <c r="B154" t="str">
        <f t="shared" si="11"/>
        <v>RicardoBean27582</v>
      </c>
      <c r="C154" t="s">
        <v>1236</v>
      </c>
      <c r="D154" t="s">
        <v>2128</v>
      </c>
      <c r="E154" t="s">
        <v>2698</v>
      </c>
      <c r="F154" s="1">
        <v>27582</v>
      </c>
      <c r="G154" t="s">
        <v>3025</v>
      </c>
      <c r="H154" t="s">
        <v>2701</v>
      </c>
      <c r="I154" s="5">
        <v>48100</v>
      </c>
      <c r="J154" s="5">
        <v>3500</v>
      </c>
      <c r="K154">
        <v>11</v>
      </c>
      <c r="L154" t="str">
        <f>INDEX(MatriceGrade,MATCH(Employé!G154,Filières!$A$1:$A$13,0),MATCH(Employé!H154,Filières!$A$1:$E$1,0))</f>
        <v>Consultant technique sénior</v>
      </c>
      <c r="M154" s="5">
        <f t="shared" si="12"/>
        <v>45800</v>
      </c>
      <c r="N154" s="6">
        <f t="shared" ca="1" si="13"/>
        <v>42</v>
      </c>
      <c r="O154" s="8">
        <f t="shared" si="14"/>
        <v>5.0218340611353711E-2</v>
      </c>
    </row>
    <row r="155" spans="1:15" x14ac:dyDescent="0.25">
      <c r="A155" t="str">
        <f t="shared" si="10"/>
        <v>IrvBe24199</v>
      </c>
      <c r="B155" t="str">
        <f t="shared" si="11"/>
        <v>IrvingBeard24199</v>
      </c>
      <c r="C155" t="s">
        <v>1426</v>
      </c>
      <c r="D155" t="s">
        <v>830</v>
      </c>
      <c r="E155" t="s">
        <v>2698</v>
      </c>
      <c r="F155" s="1">
        <v>24199</v>
      </c>
      <c r="G155" t="s">
        <v>3029</v>
      </c>
      <c r="H155" t="s">
        <v>2701</v>
      </c>
      <c r="I155" s="5">
        <v>89700</v>
      </c>
      <c r="J155" s="5">
        <v>2500</v>
      </c>
      <c r="K155">
        <v>17</v>
      </c>
      <c r="L155" t="str">
        <f>INDEX(MatriceGrade,MATCH(Employé!G155,Filières!$A$1:$A$13,0),MATCH(Employé!H155,Filières!$A$1:$E$1,0))</f>
        <v>Associé filière technique</v>
      </c>
      <c r="M155" s="5">
        <f t="shared" si="12"/>
        <v>83100</v>
      </c>
      <c r="N155" s="6">
        <f t="shared" ca="1" si="13"/>
        <v>51</v>
      </c>
      <c r="O155" s="8">
        <f t="shared" si="14"/>
        <v>7.9422382671480149E-2</v>
      </c>
    </row>
    <row r="156" spans="1:15" x14ac:dyDescent="0.25">
      <c r="A156" t="str">
        <f t="shared" si="10"/>
        <v>RoyBe29506</v>
      </c>
      <c r="B156" t="str">
        <f t="shared" si="11"/>
        <v>RoyBeard29506</v>
      </c>
      <c r="C156" t="s">
        <v>728</v>
      </c>
      <c r="D156" t="s">
        <v>830</v>
      </c>
      <c r="E156" t="s">
        <v>2698</v>
      </c>
      <c r="F156" s="1">
        <v>29506</v>
      </c>
      <c r="G156" t="s">
        <v>3025</v>
      </c>
      <c r="H156" t="s">
        <v>2701</v>
      </c>
      <c r="I156" s="5">
        <v>46100</v>
      </c>
      <c r="J156" s="5">
        <v>1500</v>
      </c>
      <c r="K156">
        <v>1</v>
      </c>
      <c r="L156" t="str">
        <f>INDEX(MatriceGrade,MATCH(Employé!G156,Filières!$A$1:$A$13,0),MATCH(Employé!H156,Filières!$A$1:$E$1,0))</f>
        <v>Consultant technique sénior</v>
      </c>
      <c r="M156" s="5">
        <f t="shared" si="12"/>
        <v>43900</v>
      </c>
      <c r="N156" s="6">
        <f t="shared" ca="1" si="13"/>
        <v>36</v>
      </c>
      <c r="O156" s="8">
        <f t="shared" si="14"/>
        <v>5.011389521640091E-2</v>
      </c>
    </row>
    <row r="157" spans="1:15" x14ac:dyDescent="0.25">
      <c r="A157" t="str">
        <f t="shared" si="10"/>
        <v>LisBe25221</v>
      </c>
      <c r="B157" t="str">
        <f t="shared" si="11"/>
        <v>LisaBearden25221</v>
      </c>
      <c r="C157" t="s">
        <v>493</v>
      </c>
      <c r="D157" t="s">
        <v>494</v>
      </c>
      <c r="E157" t="s">
        <v>2699</v>
      </c>
      <c r="F157" s="1">
        <v>25221</v>
      </c>
      <c r="G157" t="s">
        <v>3027</v>
      </c>
      <c r="H157" t="s">
        <v>2702</v>
      </c>
      <c r="I157" s="5">
        <v>71500</v>
      </c>
      <c r="J157" s="5">
        <v>3000</v>
      </c>
      <c r="K157">
        <v>22</v>
      </c>
      <c r="L157" t="str">
        <f>INDEX(MatriceGrade,MATCH(Employé!G157,Filières!$A$1:$A$13,0),MATCH(Employé!H157,Filières!$A$1:$E$1,0))</f>
        <v>Directeur business</v>
      </c>
      <c r="M157" s="5">
        <f t="shared" si="12"/>
        <v>62700</v>
      </c>
      <c r="N157" s="6">
        <f t="shared" ca="1" si="13"/>
        <v>48</v>
      </c>
      <c r="O157" s="8">
        <f t="shared" si="14"/>
        <v>0.14035087719298245</v>
      </c>
    </row>
    <row r="158" spans="1:15" x14ac:dyDescent="0.25">
      <c r="A158" t="str">
        <f t="shared" si="10"/>
        <v>AndBe26952</v>
      </c>
      <c r="B158" t="str">
        <f t="shared" si="11"/>
        <v>AndrewBeasley26952</v>
      </c>
      <c r="C158" t="s">
        <v>874</v>
      </c>
      <c r="D158" t="s">
        <v>2608</v>
      </c>
      <c r="E158" t="s">
        <v>2698</v>
      </c>
      <c r="F158" s="1">
        <v>26952</v>
      </c>
      <c r="G158" t="s">
        <v>3028</v>
      </c>
      <c r="H158" t="s">
        <v>2700</v>
      </c>
      <c r="I158" s="5">
        <v>71700</v>
      </c>
      <c r="J158" s="5">
        <v>500</v>
      </c>
      <c r="K158">
        <v>1</v>
      </c>
      <c r="L158" t="str">
        <f>INDEX(MatriceGrade,MATCH(Employé!G158,Filières!$A$1:$A$13,0),MATCH(Employé!H158,Filières!$A$1:$E$1,0))</f>
        <v>Responsable de Grands comptes</v>
      </c>
      <c r="M158" s="5">
        <f t="shared" si="12"/>
        <v>66400</v>
      </c>
      <c r="N158" s="6">
        <f t="shared" ca="1" si="13"/>
        <v>43</v>
      </c>
      <c r="O158" s="8">
        <f t="shared" si="14"/>
        <v>7.9819277108433728E-2</v>
      </c>
    </row>
    <row r="159" spans="1:15" x14ac:dyDescent="0.25">
      <c r="A159" t="str">
        <f t="shared" si="10"/>
        <v>MarBe32476</v>
      </c>
      <c r="B159" t="str">
        <f t="shared" si="11"/>
        <v>MarieBeavers32476</v>
      </c>
      <c r="C159" t="s">
        <v>340</v>
      </c>
      <c r="D159" t="s">
        <v>686</v>
      </c>
      <c r="E159" t="s">
        <v>2699</v>
      </c>
      <c r="F159" s="1">
        <v>32476</v>
      </c>
      <c r="G159" t="s">
        <v>3023</v>
      </c>
      <c r="H159" t="s">
        <v>2700</v>
      </c>
      <c r="I159" s="5">
        <v>41300</v>
      </c>
      <c r="J159" s="5">
        <v>500</v>
      </c>
      <c r="K159">
        <v>1</v>
      </c>
      <c r="L159" t="str">
        <f>INDEX(MatriceGrade,MATCH(Employé!G159,Filières!$A$1:$A$13,0),MATCH(Employé!H159,Filières!$A$1:$E$1,0))</f>
        <v>Consultant fonctionnel junior</v>
      </c>
      <c r="M159" s="5">
        <f t="shared" si="12"/>
        <v>39000</v>
      </c>
      <c r="N159" s="6">
        <f t="shared" ca="1" si="13"/>
        <v>28</v>
      </c>
      <c r="O159" s="8">
        <f t="shared" si="14"/>
        <v>5.8974358974358973E-2</v>
      </c>
    </row>
    <row r="160" spans="1:15" x14ac:dyDescent="0.25">
      <c r="A160" t="str">
        <f t="shared" si="10"/>
        <v>AarBe27536</v>
      </c>
      <c r="B160" t="str">
        <f t="shared" si="11"/>
        <v>AaronBeck27536</v>
      </c>
      <c r="C160" t="s">
        <v>380</v>
      </c>
      <c r="D160" t="s">
        <v>1541</v>
      </c>
      <c r="E160" t="s">
        <v>2698</v>
      </c>
      <c r="F160" s="1">
        <v>27536</v>
      </c>
      <c r="G160" t="s">
        <v>3026</v>
      </c>
      <c r="H160" t="s">
        <v>2701</v>
      </c>
      <c r="I160" s="5">
        <v>62500</v>
      </c>
      <c r="J160" s="5">
        <v>5500</v>
      </c>
      <c r="K160">
        <v>6</v>
      </c>
      <c r="L160" t="str">
        <f>INDEX(MatriceGrade,MATCH(Employé!G160,Filières!$A$1:$A$13,0),MATCH(Employé!H160,Filières!$A$1:$E$1,0))</f>
        <v>Expert technique</v>
      </c>
      <c r="M160" s="5">
        <f t="shared" si="12"/>
        <v>60700</v>
      </c>
      <c r="N160" s="6">
        <f t="shared" ca="1" si="13"/>
        <v>42</v>
      </c>
      <c r="O160" s="8">
        <f t="shared" si="14"/>
        <v>2.9654036243822075E-2</v>
      </c>
    </row>
    <row r="161" spans="1:15" x14ac:dyDescent="0.25">
      <c r="A161" t="str">
        <f t="shared" si="10"/>
        <v>LarBe28334</v>
      </c>
      <c r="B161" t="str">
        <f t="shared" si="11"/>
        <v>LarryBeck28334</v>
      </c>
      <c r="C161" t="s">
        <v>73</v>
      </c>
      <c r="D161" t="s">
        <v>1541</v>
      </c>
      <c r="E161" t="s">
        <v>2698</v>
      </c>
      <c r="F161" s="1">
        <v>28334</v>
      </c>
      <c r="G161" t="s">
        <v>3028</v>
      </c>
      <c r="H161" t="s">
        <v>2701</v>
      </c>
      <c r="I161" s="5">
        <v>82300</v>
      </c>
      <c r="J161" s="5">
        <v>5500</v>
      </c>
      <c r="K161">
        <v>9</v>
      </c>
      <c r="L161" t="str">
        <f>INDEX(MatriceGrade,MATCH(Employé!G161,Filières!$A$1:$A$13,0),MATCH(Employé!H161,Filières!$A$1:$E$1,0))</f>
        <v>Responsable technique Grands Comptes</v>
      </c>
      <c r="M161" s="5">
        <f t="shared" si="12"/>
        <v>77600</v>
      </c>
      <c r="N161" s="6">
        <f t="shared" ca="1" si="13"/>
        <v>39</v>
      </c>
      <c r="O161" s="8">
        <f t="shared" si="14"/>
        <v>6.056701030927835E-2</v>
      </c>
    </row>
    <row r="162" spans="1:15" x14ac:dyDescent="0.25">
      <c r="A162" t="str">
        <f t="shared" si="10"/>
        <v>MelBe27766</v>
      </c>
      <c r="B162" t="str">
        <f t="shared" si="11"/>
        <v>MelvinBeck27766</v>
      </c>
      <c r="C162" t="s">
        <v>272</v>
      </c>
      <c r="D162" t="s">
        <v>1541</v>
      </c>
      <c r="E162" t="s">
        <v>2698</v>
      </c>
      <c r="F162" s="1">
        <v>27766</v>
      </c>
      <c r="G162" t="s">
        <v>3025</v>
      </c>
      <c r="H162" t="s">
        <v>2701</v>
      </c>
      <c r="I162" s="5">
        <v>46600</v>
      </c>
      <c r="J162" s="5">
        <v>500</v>
      </c>
      <c r="K162">
        <v>6</v>
      </c>
      <c r="L162" t="str">
        <f>INDEX(MatriceGrade,MATCH(Employé!G162,Filières!$A$1:$A$13,0),MATCH(Employé!H162,Filières!$A$1:$E$1,0))</f>
        <v>Consultant technique sénior</v>
      </c>
      <c r="M162" s="5">
        <f t="shared" si="12"/>
        <v>44400</v>
      </c>
      <c r="N162" s="6">
        <f t="shared" ca="1" si="13"/>
        <v>41</v>
      </c>
      <c r="O162" s="8">
        <f t="shared" si="14"/>
        <v>4.954954954954955E-2</v>
      </c>
    </row>
    <row r="163" spans="1:15" x14ac:dyDescent="0.25">
      <c r="A163" t="str">
        <f t="shared" si="10"/>
        <v>LerBe31052</v>
      </c>
      <c r="B163" t="str">
        <f t="shared" si="11"/>
        <v>LeroyBeckman31052</v>
      </c>
      <c r="C163" t="s">
        <v>351</v>
      </c>
      <c r="D163" t="s">
        <v>352</v>
      </c>
      <c r="E163" t="s">
        <v>2698</v>
      </c>
      <c r="F163" s="1">
        <v>31052</v>
      </c>
      <c r="G163" t="s">
        <v>3025</v>
      </c>
      <c r="H163" t="s">
        <v>2701</v>
      </c>
      <c r="I163" s="5">
        <v>45800</v>
      </c>
      <c r="J163" s="5">
        <v>4000</v>
      </c>
      <c r="K163">
        <v>7</v>
      </c>
      <c r="L163" t="str">
        <f>INDEX(MatriceGrade,MATCH(Employé!G163,Filières!$A$1:$A$13,0),MATCH(Employé!H163,Filières!$A$1:$E$1,0))</f>
        <v>Consultant technique sénior</v>
      </c>
      <c r="M163" s="5">
        <f t="shared" si="12"/>
        <v>44500</v>
      </c>
      <c r="N163" s="6">
        <f t="shared" ca="1" si="13"/>
        <v>32</v>
      </c>
      <c r="O163" s="8">
        <f t="shared" si="14"/>
        <v>2.9213483146067417E-2</v>
      </c>
    </row>
    <row r="164" spans="1:15" x14ac:dyDescent="0.25">
      <c r="A164" t="str">
        <f t="shared" si="10"/>
        <v>MarBe27254</v>
      </c>
      <c r="B164" t="str">
        <f t="shared" si="11"/>
        <v>MartinBeers27254</v>
      </c>
      <c r="C164" t="s">
        <v>645</v>
      </c>
      <c r="D164" t="s">
        <v>2327</v>
      </c>
      <c r="E164" t="s">
        <v>2698</v>
      </c>
      <c r="F164" s="1">
        <v>27254</v>
      </c>
      <c r="G164" t="s">
        <v>3025</v>
      </c>
      <c r="H164" t="s">
        <v>2701</v>
      </c>
      <c r="I164" s="5">
        <v>52000</v>
      </c>
      <c r="J164" s="5">
        <v>3000</v>
      </c>
      <c r="K164">
        <v>8</v>
      </c>
      <c r="L164" t="str">
        <f>INDEX(MatriceGrade,MATCH(Employé!G164,Filières!$A$1:$A$13,0),MATCH(Employé!H164,Filières!$A$1:$E$1,0))</f>
        <v>Consultant technique sénior</v>
      </c>
      <c r="M164" s="5">
        <f t="shared" si="12"/>
        <v>48300</v>
      </c>
      <c r="N164" s="6">
        <f t="shared" ca="1" si="13"/>
        <v>42</v>
      </c>
      <c r="O164" s="8">
        <f t="shared" si="14"/>
        <v>7.6604554865424432E-2</v>
      </c>
    </row>
    <row r="165" spans="1:15" x14ac:dyDescent="0.25">
      <c r="A165" t="str">
        <f t="shared" si="10"/>
        <v>MelBe23430</v>
      </c>
      <c r="B165" t="str">
        <f t="shared" si="11"/>
        <v>MelissaBeiler23430</v>
      </c>
      <c r="C165" t="s">
        <v>136</v>
      </c>
      <c r="D165" t="s">
        <v>1077</v>
      </c>
      <c r="E165" t="s">
        <v>2699</v>
      </c>
      <c r="F165" s="1">
        <v>23430</v>
      </c>
      <c r="G165" t="s">
        <v>3027</v>
      </c>
      <c r="H165" t="s">
        <v>2701</v>
      </c>
      <c r="I165" s="5">
        <v>45200</v>
      </c>
      <c r="J165" s="5">
        <v>5500</v>
      </c>
      <c r="K165">
        <v>9</v>
      </c>
      <c r="L165" t="str">
        <f>INDEX(MatriceGrade,MATCH(Employé!G165,Filières!$A$1:$A$13,0),MATCH(Employé!H165,Filières!$A$1:$E$1,0))</f>
        <v>Directeur technique</v>
      </c>
      <c r="M165" s="5">
        <f t="shared" si="12"/>
        <v>41600</v>
      </c>
      <c r="N165" s="6">
        <f t="shared" ca="1" si="13"/>
        <v>53</v>
      </c>
      <c r="O165" s="8">
        <f t="shared" si="14"/>
        <v>8.6538461538461536E-2</v>
      </c>
    </row>
    <row r="166" spans="1:15" x14ac:dyDescent="0.25">
      <c r="A166" t="str">
        <f t="shared" si="10"/>
        <v>RicBe34020</v>
      </c>
      <c r="B166" t="str">
        <f t="shared" si="11"/>
        <v>RichardBelknap34020</v>
      </c>
      <c r="C166" t="s">
        <v>9</v>
      </c>
      <c r="D166" t="s">
        <v>2235</v>
      </c>
      <c r="E166" t="s">
        <v>2698</v>
      </c>
      <c r="F166" s="1">
        <v>34020</v>
      </c>
      <c r="G166" t="s">
        <v>3021</v>
      </c>
      <c r="H166" t="s">
        <v>2701</v>
      </c>
      <c r="I166" s="5">
        <v>32400</v>
      </c>
      <c r="J166" s="5">
        <v>1000</v>
      </c>
      <c r="K166">
        <v>1</v>
      </c>
      <c r="L166" t="str">
        <f>INDEX(MatriceGrade,MATCH(Employé!G166,Filières!$A$1:$A$13,0),MATCH(Employé!H166,Filières!$A$1:$E$1,0))</f>
        <v>Développeur</v>
      </c>
      <c r="M166" s="5">
        <f t="shared" si="12"/>
        <v>29300</v>
      </c>
      <c r="N166" s="6">
        <f t="shared" ca="1" si="13"/>
        <v>24</v>
      </c>
      <c r="O166" s="8">
        <f t="shared" si="14"/>
        <v>0.10580204778156997</v>
      </c>
    </row>
    <row r="167" spans="1:15" x14ac:dyDescent="0.25">
      <c r="A167" t="str">
        <f t="shared" si="10"/>
        <v>AliBe34134</v>
      </c>
      <c r="B167" t="str">
        <f t="shared" si="11"/>
        <v>AliciaBell34134</v>
      </c>
      <c r="C167" t="s">
        <v>893</v>
      </c>
      <c r="D167" t="s">
        <v>216</v>
      </c>
      <c r="E167" t="s">
        <v>2699</v>
      </c>
      <c r="F167" s="1">
        <v>34134</v>
      </c>
      <c r="G167" t="s">
        <v>3020</v>
      </c>
      <c r="H167" t="s">
        <v>2701</v>
      </c>
      <c r="I167" s="5">
        <v>29600</v>
      </c>
      <c r="J167" s="5">
        <v>500</v>
      </c>
      <c r="K167">
        <v>0</v>
      </c>
      <c r="L167" t="str">
        <f>INDEX(MatriceGrade,MATCH(Employé!G167,Filières!$A$1:$A$13,0),MATCH(Employé!H167,Filières!$A$1:$E$1,0))</f>
        <v>Développeur junior</v>
      </c>
      <c r="M167" s="5" t="str">
        <f t="shared" si="12"/>
        <v>nouvel arrivant</v>
      </c>
      <c r="N167" s="6">
        <f t="shared" ca="1" si="13"/>
        <v>24</v>
      </c>
      <c r="O167" s="8">
        <f t="shared" si="14"/>
        <v>0</v>
      </c>
    </row>
    <row r="168" spans="1:15" x14ac:dyDescent="0.25">
      <c r="A168" t="str">
        <f t="shared" si="10"/>
        <v>CanBe25416</v>
      </c>
      <c r="B168" t="str">
        <f t="shared" si="11"/>
        <v>CandiceBell25416</v>
      </c>
      <c r="C168" t="s">
        <v>1840</v>
      </c>
      <c r="D168" t="s">
        <v>216</v>
      </c>
      <c r="E168" t="s">
        <v>2699</v>
      </c>
      <c r="F168" s="1">
        <v>25416</v>
      </c>
      <c r="G168" t="s">
        <v>3027</v>
      </c>
      <c r="H168" t="s">
        <v>2700</v>
      </c>
      <c r="I168" s="5">
        <v>57100</v>
      </c>
      <c r="J168" s="5">
        <v>3000</v>
      </c>
      <c r="K168">
        <v>6</v>
      </c>
      <c r="L168" t="str">
        <f>INDEX(MatriceGrade,MATCH(Employé!G168,Filières!$A$1:$A$13,0),MATCH(Employé!H168,Filières!$A$1:$E$1,0))</f>
        <v>Directeur de projet</v>
      </c>
      <c r="M168" s="5">
        <f t="shared" si="12"/>
        <v>55500</v>
      </c>
      <c r="N168" s="6">
        <f t="shared" ca="1" si="13"/>
        <v>47</v>
      </c>
      <c r="O168" s="8">
        <f t="shared" si="14"/>
        <v>2.8828828828828829E-2</v>
      </c>
    </row>
    <row r="169" spans="1:15" x14ac:dyDescent="0.25">
      <c r="A169" t="str">
        <f t="shared" si="10"/>
        <v>CarBe25023</v>
      </c>
      <c r="B169" t="str">
        <f t="shared" si="11"/>
        <v>CarolynBell25023</v>
      </c>
      <c r="C169" t="s">
        <v>234</v>
      </c>
      <c r="D169" t="s">
        <v>216</v>
      </c>
      <c r="E169" t="s">
        <v>2699</v>
      </c>
      <c r="F169" s="1">
        <v>25023</v>
      </c>
      <c r="G169" t="s">
        <v>3025</v>
      </c>
      <c r="H169" t="s">
        <v>2701</v>
      </c>
      <c r="I169" s="5">
        <v>50300</v>
      </c>
      <c r="J169" s="5">
        <v>1000</v>
      </c>
      <c r="K169">
        <v>19</v>
      </c>
      <c r="L169" t="str">
        <f>INDEX(MatriceGrade,MATCH(Employé!G169,Filières!$A$1:$A$13,0),MATCH(Employé!H169,Filières!$A$1:$E$1,0))</f>
        <v>Consultant technique sénior</v>
      </c>
      <c r="M169" s="5">
        <f t="shared" si="12"/>
        <v>47000</v>
      </c>
      <c r="N169" s="6">
        <f t="shared" ca="1" si="13"/>
        <v>49</v>
      </c>
      <c r="O169" s="8">
        <f t="shared" si="14"/>
        <v>7.0212765957446813E-2</v>
      </c>
    </row>
    <row r="170" spans="1:15" x14ac:dyDescent="0.25">
      <c r="A170" t="str">
        <f t="shared" si="10"/>
        <v>DomBe31812</v>
      </c>
      <c r="B170" t="str">
        <f t="shared" si="11"/>
        <v>DominickBell31812</v>
      </c>
      <c r="C170" t="s">
        <v>215</v>
      </c>
      <c r="D170" t="s">
        <v>216</v>
      </c>
      <c r="E170" t="s">
        <v>2698</v>
      </c>
      <c r="F170" s="1">
        <v>31812</v>
      </c>
      <c r="G170" t="s">
        <v>3021</v>
      </c>
      <c r="H170" t="s">
        <v>2700</v>
      </c>
      <c r="I170" s="5">
        <v>38900</v>
      </c>
      <c r="J170" s="5">
        <v>500</v>
      </c>
      <c r="K170">
        <v>2</v>
      </c>
      <c r="L170" t="str">
        <f>INDEX(MatriceGrade,MATCH(Employé!G170,Filières!$A$1:$A$13,0),MATCH(Employé!H170,Filières!$A$1:$E$1,0))</f>
        <v xml:space="preserve">Analyste </v>
      </c>
      <c r="M170" s="5">
        <f t="shared" si="12"/>
        <v>34700</v>
      </c>
      <c r="N170" s="6">
        <f t="shared" ca="1" si="13"/>
        <v>30</v>
      </c>
      <c r="O170" s="8">
        <f t="shared" si="14"/>
        <v>0.12103746397694524</v>
      </c>
    </row>
    <row r="171" spans="1:15" x14ac:dyDescent="0.25">
      <c r="A171" t="str">
        <f t="shared" si="10"/>
        <v>GenBe24052</v>
      </c>
      <c r="B171" t="str">
        <f t="shared" si="11"/>
        <v>GenevieveBell24052</v>
      </c>
      <c r="C171" t="s">
        <v>2346</v>
      </c>
      <c r="D171" t="s">
        <v>216</v>
      </c>
      <c r="E171" t="s">
        <v>2699</v>
      </c>
      <c r="F171" s="1">
        <v>24052</v>
      </c>
      <c r="G171" t="s">
        <v>3027</v>
      </c>
      <c r="H171" t="s">
        <v>2701</v>
      </c>
      <c r="I171" s="5">
        <v>47800</v>
      </c>
      <c r="J171" s="5">
        <v>7500</v>
      </c>
      <c r="K171">
        <v>24</v>
      </c>
      <c r="L171" t="str">
        <f>INDEX(MatriceGrade,MATCH(Employé!G171,Filières!$A$1:$A$13,0),MATCH(Employé!H171,Filières!$A$1:$E$1,0))</f>
        <v>Directeur technique</v>
      </c>
      <c r="M171" s="5">
        <f t="shared" si="12"/>
        <v>44000</v>
      </c>
      <c r="N171" s="6">
        <f t="shared" ca="1" si="13"/>
        <v>51</v>
      </c>
      <c r="O171" s="8">
        <f t="shared" si="14"/>
        <v>8.6363636363636365E-2</v>
      </c>
    </row>
    <row r="172" spans="1:15" x14ac:dyDescent="0.25">
      <c r="A172" t="str">
        <f t="shared" si="10"/>
        <v>JefBe24023</v>
      </c>
      <c r="B172" t="str">
        <f t="shared" si="11"/>
        <v>JefferyBell24023</v>
      </c>
      <c r="C172" t="s">
        <v>600</v>
      </c>
      <c r="D172" t="s">
        <v>216</v>
      </c>
      <c r="E172" t="s">
        <v>2698</v>
      </c>
      <c r="F172" s="1">
        <v>24023</v>
      </c>
      <c r="G172" t="s">
        <v>3025</v>
      </c>
      <c r="H172" t="s">
        <v>2700</v>
      </c>
      <c r="I172" s="5">
        <v>61300</v>
      </c>
      <c r="J172" s="5">
        <v>0</v>
      </c>
      <c r="K172">
        <v>1</v>
      </c>
      <c r="L172" t="str">
        <f>INDEX(MatriceGrade,MATCH(Employé!G172,Filières!$A$1:$A$13,0),MATCH(Employé!H172,Filières!$A$1:$E$1,0))</f>
        <v>Consultant fonctionnel sénior</v>
      </c>
      <c r="M172" s="5">
        <f t="shared" si="12"/>
        <v>56800</v>
      </c>
      <c r="N172" s="6">
        <f t="shared" ca="1" si="13"/>
        <v>51</v>
      </c>
      <c r="O172" s="8">
        <f t="shared" si="14"/>
        <v>7.9225352112676062E-2</v>
      </c>
    </row>
    <row r="173" spans="1:15" x14ac:dyDescent="0.25">
      <c r="A173" t="str">
        <f t="shared" si="10"/>
        <v>JudBe34150</v>
      </c>
      <c r="B173" t="str">
        <f t="shared" si="11"/>
        <v>JudithBell34150</v>
      </c>
      <c r="C173" t="s">
        <v>107</v>
      </c>
      <c r="D173" t="s">
        <v>216</v>
      </c>
      <c r="E173" t="s">
        <v>2699</v>
      </c>
      <c r="F173" s="1">
        <v>34150</v>
      </c>
      <c r="G173" t="s">
        <v>3019</v>
      </c>
      <c r="H173" t="s">
        <v>2701</v>
      </c>
      <c r="I173" s="5">
        <v>28700</v>
      </c>
      <c r="J173" s="5">
        <v>0</v>
      </c>
      <c r="K173">
        <v>1</v>
      </c>
      <c r="L173" t="str">
        <f>INDEX(MatriceGrade,MATCH(Employé!G173,Filières!$A$1:$A$13,0),MATCH(Employé!H173,Filières!$A$1:$E$1,0))</f>
        <v>Développeur novice</v>
      </c>
      <c r="M173" s="5">
        <f t="shared" si="12"/>
        <v>25900</v>
      </c>
      <c r="N173" s="6">
        <f t="shared" ca="1" si="13"/>
        <v>24</v>
      </c>
      <c r="O173" s="8">
        <f t="shared" si="14"/>
        <v>0.10810810810810811</v>
      </c>
    </row>
    <row r="174" spans="1:15" x14ac:dyDescent="0.25">
      <c r="A174" t="str">
        <f t="shared" si="10"/>
        <v>MarBe32380</v>
      </c>
      <c r="B174" t="str">
        <f t="shared" si="11"/>
        <v>MarianneBell32380</v>
      </c>
      <c r="C174" t="s">
        <v>1772</v>
      </c>
      <c r="D174" t="s">
        <v>216</v>
      </c>
      <c r="E174" t="s">
        <v>2699</v>
      </c>
      <c r="F174" s="1">
        <v>32380</v>
      </c>
      <c r="G174" t="s">
        <v>3024</v>
      </c>
      <c r="H174" t="s">
        <v>2700</v>
      </c>
      <c r="I174" s="5">
        <v>56400</v>
      </c>
      <c r="J174" s="5">
        <v>1000</v>
      </c>
      <c r="K174">
        <v>3</v>
      </c>
      <c r="L174" t="str">
        <f>INDEX(MatriceGrade,MATCH(Employé!G174,Filières!$A$1:$A$13,0),MATCH(Employé!H174,Filières!$A$1:$E$1,0))</f>
        <v>Consultant fonctionnel</v>
      </c>
      <c r="M174" s="5">
        <f t="shared" si="12"/>
        <v>52800</v>
      </c>
      <c r="N174" s="6">
        <f t="shared" ca="1" si="13"/>
        <v>28</v>
      </c>
      <c r="O174" s="8">
        <f t="shared" si="14"/>
        <v>6.8181818181818177E-2</v>
      </c>
    </row>
    <row r="175" spans="1:15" x14ac:dyDescent="0.25">
      <c r="A175" t="str">
        <f t="shared" si="10"/>
        <v>NorBe33952</v>
      </c>
      <c r="B175" t="str">
        <f t="shared" si="11"/>
        <v>NormanBell33952</v>
      </c>
      <c r="C175" t="s">
        <v>398</v>
      </c>
      <c r="D175" t="s">
        <v>216</v>
      </c>
      <c r="E175" t="s">
        <v>2698</v>
      </c>
      <c r="F175" s="1">
        <v>33952</v>
      </c>
      <c r="G175" t="s">
        <v>3023</v>
      </c>
      <c r="H175" t="s">
        <v>2703</v>
      </c>
      <c r="I175" s="5">
        <v>36200</v>
      </c>
      <c r="J175" s="5">
        <v>2000</v>
      </c>
      <c r="K175">
        <v>0</v>
      </c>
      <c r="L175" t="str">
        <f>INDEX(MatriceGrade,MATCH(Employé!G175,Filières!$A$1:$A$13,0),MATCH(Employé!H175,Filières!$A$1:$E$1,0))</f>
        <v>Assistant agent de maîtrise</v>
      </c>
      <c r="M175" s="5" t="str">
        <f t="shared" si="12"/>
        <v>nouvel arrivant</v>
      </c>
      <c r="N175" s="6">
        <f t="shared" ca="1" si="13"/>
        <v>24</v>
      </c>
      <c r="O175" s="8">
        <f t="shared" si="14"/>
        <v>0</v>
      </c>
    </row>
    <row r="176" spans="1:15" x14ac:dyDescent="0.25">
      <c r="A176" t="str">
        <f t="shared" si="10"/>
        <v>RicBe22327</v>
      </c>
      <c r="B176" t="str">
        <f t="shared" si="11"/>
        <v>RichardBell22327</v>
      </c>
      <c r="C176" t="s">
        <v>9</v>
      </c>
      <c r="D176" t="s">
        <v>216</v>
      </c>
      <c r="E176" t="s">
        <v>2698</v>
      </c>
      <c r="F176" s="1">
        <v>22327</v>
      </c>
      <c r="G176" t="s">
        <v>3030</v>
      </c>
      <c r="H176" t="s">
        <v>2703</v>
      </c>
      <c r="I176" s="5">
        <v>190200</v>
      </c>
      <c r="J176" s="5">
        <v>12500</v>
      </c>
      <c r="K176">
        <v>0</v>
      </c>
      <c r="L176" t="str">
        <f>INDEX(MatriceGrade,MATCH(Employé!G176,Filières!$A$1:$A$13,0),MATCH(Employé!H176,Filières!$A$1:$E$1,0))</f>
        <v>Chef filière fonctions transverses</v>
      </c>
      <c r="M176" s="5" t="str">
        <f t="shared" si="12"/>
        <v>nouvel arrivant</v>
      </c>
      <c r="N176" s="6">
        <f t="shared" ca="1" si="13"/>
        <v>56</v>
      </c>
      <c r="O176" s="8">
        <f t="shared" si="14"/>
        <v>0</v>
      </c>
    </row>
    <row r="177" spans="1:15" x14ac:dyDescent="0.25">
      <c r="A177" t="str">
        <f t="shared" si="10"/>
        <v>JamBe34095</v>
      </c>
      <c r="B177" t="str">
        <f t="shared" si="11"/>
        <v>JamesBellows34095</v>
      </c>
      <c r="C177" t="s">
        <v>147</v>
      </c>
      <c r="D177" t="s">
        <v>148</v>
      </c>
      <c r="E177" t="s">
        <v>2698</v>
      </c>
      <c r="F177" s="1">
        <v>34095</v>
      </c>
      <c r="G177" t="s">
        <v>3023</v>
      </c>
      <c r="H177" t="s">
        <v>2700</v>
      </c>
      <c r="I177" s="5">
        <v>46300</v>
      </c>
      <c r="J177" s="5">
        <v>1500</v>
      </c>
      <c r="K177">
        <v>0</v>
      </c>
      <c r="L177" t="str">
        <f>INDEX(MatriceGrade,MATCH(Employé!G177,Filières!$A$1:$A$13,0),MATCH(Employé!H177,Filières!$A$1:$E$1,0))</f>
        <v>Consultant fonctionnel junior</v>
      </c>
      <c r="M177" s="5" t="str">
        <f t="shared" si="12"/>
        <v>nouvel arrivant</v>
      </c>
      <c r="N177" s="6">
        <f t="shared" ca="1" si="13"/>
        <v>24</v>
      </c>
      <c r="O177" s="8">
        <f t="shared" si="14"/>
        <v>0</v>
      </c>
    </row>
    <row r="178" spans="1:15" x14ac:dyDescent="0.25">
      <c r="A178" t="str">
        <f t="shared" si="10"/>
        <v>MarBe34081</v>
      </c>
      <c r="B178" t="str">
        <f t="shared" si="11"/>
        <v>MarcusBelt34081</v>
      </c>
      <c r="C178" t="s">
        <v>288</v>
      </c>
      <c r="D178" t="s">
        <v>486</v>
      </c>
      <c r="E178" t="s">
        <v>2698</v>
      </c>
      <c r="F178" s="1">
        <v>34081</v>
      </c>
      <c r="G178" t="s">
        <v>3019</v>
      </c>
      <c r="H178" t="s">
        <v>2701</v>
      </c>
      <c r="I178" s="5">
        <v>29800</v>
      </c>
      <c r="J178" s="5">
        <v>0</v>
      </c>
      <c r="K178">
        <v>1</v>
      </c>
      <c r="L178" t="str">
        <f>INDEX(MatriceGrade,MATCH(Employé!G178,Filières!$A$1:$A$13,0),MATCH(Employé!H178,Filières!$A$1:$E$1,0))</f>
        <v>Développeur novice</v>
      </c>
      <c r="M178" s="5">
        <f t="shared" si="12"/>
        <v>26900</v>
      </c>
      <c r="N178" s="6">
        <f t="shared" ca="1" si="13"/>
        <v>24</v>
      </c>
      <c r="O178" s="8">
        <f t="shared" si="14"/>
        <v>0.10780669144981413</v>
      </c>
    </row>
    <row r="179" spans="1:15" x14ac:dyDescent="0.25">
      <c r="A179" t="str">
        <f t="shared" si="10"/>
        <v>GreBe32029</v>
      </c>
      <c r="B179" t="str">
        <f t="shared" si="11"/>
        <v>GregoryBeltran32029</v>
      </c>
      <c r="C179" t="s">
        <v>806</v>
      </c>
      <c r="D179" t="s">
        <v>2130</v>
      </c>
      <c r="E179" t="s">
        <v>2698</v>
      </c>
      <c r="F179" s="1">
        <v>32029</v>
      </c>
      <c r="G179" t="s">
        <v>3023</v>
      </c>
      <c r="H179" t="s">
        <v>2702</v>
      </c>
      <c r="I179" s="5">
        <v>46400</v>
      </c>
      <c r="J179" s="5">
        <v>1500</v>
      </c>
      <c r="K179">
        <v>5</v>
      </c>
      <c r="L179" t="str">
        <f>INDEX(MatriceGrade,MATCH(Employé!G179,Filières!$A$1:$A$13,0),MATCH(Employé!H179,Filières!$A$1:$E$1,0))</f>
        <v>Consultant business</v>
      </c>
      <c r="M179" s="5">
        <f t="shared" si="12"/>
        <v>45400</v>
      </c>
      <c r="N179" s="6">
        <f t="shared" ca="1" si="13"/>
        <v>29</v>
      </c>
      <c r="O179" s="8">
        <f t="shared" si="14"/>
        <v>2.2026431718061675E-2</v>
      </c>
    </row>
    <row r="180" spans="1:15" x14ac:dyDescent="0.25">
      <c r="A180" t="str">
        <f t="shared" si="10"/>
        <v>SimBe24039</v>
      </c>
      <c r="B180" t="str">
        <f t="shared" si="11"/>
        <v>SimonBender24039</v>
      </c>
      <c r="C180" t="s">
        <v>1942</v>
      </c>
      <c r="D180" t="s">
        <v>1943</v>
      </c>
      <c r="E180" t="s">
        <v>2698</v>
      </c>
      <c r="F180" s="1">
        <v>24039</v>
      </c>
      <c r="G180" t="s">
        <v>3025</v>
      </c>
      <c r="H180" t="s">
        <v>2701</v>
      </c>
      <c r="I180" s="5">
        <v>47700</v>
      </c>
      <c r="J180" s="5">
        <v>1500</v>
      </c>
      <c r="K180">
        <v>16</v>
      </c>
      <c r="L180" t="str">
        <f>INDEX(MatriceGrade,MATCH(Employé!G180,Filières!$A$1:$A$13,0),MATCH(Employé!H180,Filières!$A$1:$E$1,0))</f>
        <v>Consultant technique sénior</v>
      </c>
      <c r="M180" s="5">
        <f t="shared" si="12"/>
        <v>45300</v>
      </c>
      <c r="N180" s="6">
        <f t="shared" ca="1" si="13"/>
        <v>51</v>
      </c>
      <c r="O180" s="8">
        <f t="shared" si="14"/>
        <v>5.2980132450331126E-2</v>
      </c>
    </row>
    <row r="181" spans="1:15" x14ac:dyDescent="0.25">
      <c r="A181" t="str">
        <f t="shared" si="10"/>
        <v>JohBe31125</v>
      </c>
      <c r="B181" t="str">
        <f t="shared" si="11"/>
        <v>JohnBenedict31125</v>
      </c>
      <c r="C181" t="s">
        <v>213</v>
      </c>
      <c r="D181" t="s">
        <v>1867</v>
      </c>
      <c r="E181" t="s">
        <v>2698</v>
      </c>
      <c r="F181" s="1">
        <v>31125</v>
      </c>
      <c r="G181" t="s">
        <v>3027</v>
      </c>
      <c r="H181" t="s">
        <v>2701</v>
      </c>
      <c r="I181" s="5">
        <v>58300</v>
      </c>
      <c r="J181" s="5">
        <v>7500</v>
      </c>
      <c r="K181">
        <v>9</v>
      </c>
      <c r="L181" t="str">
        <f>INDEX(MatriceGrade,MATCH(Employé!G181,Filières!$A$1:$A$13,0),MATCH(Employé!H181,Filières!$A$1:$E$1,0))</f>
        <v>Directeur technique</v>
      </c>
      <c r="M181" s="5">
        <f t="shared" si="12"/>
        <v>54600</v>
      </c>
      <c r="N181" s="6">
        <f t="shared" ca="1" si="13"/>
        <v>32</v>
      </c>
      <c r="O181" s="8">
        <f t="shared" si="14"/>
        <v>6.7765567765567761E-2</v>
      </c>
    </row>
    <row r="182" spans="1:15" x14ac:dyDescent="0.25">
      <c r="A182" t="str">
        <f t="shared" si="10"/>
        <v>HenBe33164</v>
      </c>
      <c r="B182" t="str">
        <f t="shared" si="11"/>
        <v>HenryBenfield33164</v>
      </c>
      <c r="C182" t="s">
        <v>23</v>
      </c>
      <c r="D182" t="s">
        <v>2070</v>
      </c>
      <c r="E182" t="s">
        <v>2698</v>
      </c>
      <c r="F182" s="1">
        <v>33164</v>
      </c>
      <c r="G182" t="s">
        <v>3019</v>
      </c>
      <c r="H182" t="s">
        <v>2703</v>
      </c>
      <c r="I182" s="5">
        <v>27700</v>
      </c>
      <c r="J182" s="5">
        <v>0</v>
      </c>
      <c r="K182">
        <v>1</v>
      </c>
      <c r="L182" t="str">
        <f>INDEX(MatriceGrade,MATCH(Employé!G182,Filières!$A$1:$A$13,0),MATCH(Employé!H182,Filières!$A$1:$E$1,0))</f>
        <v>Agent</v>
      </c>
      <c r="M182" s="5">
        <f t="shared" si="12"/>
        <v>24900</v>
      </c>
      <c r="N182" s="6">
        <f t="shared" ca="1" si="13"/>
        <v>26</v>
      </c>
      <c r="O182" s="8">
        <f t="shared" si="14"/>
        <v>0.11244979919678715</v>
      </c>
    </row>
    <row r="183" spans="1:15" x14ac:dyDescent="0.25">
      <c r="A183" t="str">
        <f t="shared" si="10"/>
        <v>RalBe31843</v>
      </c>
      <c r="B183" t="str">
        <f t="shared" si="11"/>
        <v>RalphBenitez31843</v>
      </c>
      <c r="C183" t="s">
        <v>649</v>
      </c>
      <c r="D183" t="s">
        <v>2457</v>
      </c>
      <c r="E183" t="s">
        <v>2698</v>
      </c>
      <c r="F183" s="1">
        <v>31843</v>
      </c>
      <c r="G183" t="s">
        <v>3023</v>
      </c>
      <c r="H183" t="s">
        <v>2702</v>
      </c>
      <c r="I183" s="5">
        <v>51400</v>
      </c>
      <c r="J183" s="5">
        <v>1500</v>
      </c>
      <c r="K183">
        <v>3</v>
      </c>
      <c r="L183" t="str">
        <f>INDEX(MatriceGrade,MATCH(Employé!G183,Filières!$A$1:$A$13,0),MATCH(Employé!H183,Filières!$A$1:$E$1,0))</f>
        <v>Consultant business</v>
      </c>
      <c r="M183" s="5">
        <f t="shared" si="12"/>
        <v>47300</v>
      </c>
      <c r="N183" s="6">
        <f t="shared" ca="1" si="13"/>
        <v>30</v>
      </c>
      <c r="O183" s="8">
        <f t="shared" si="14"/>
        <v>8.6680761099365747E-2</v>
      </c>
    </row>
    <row r="184" spans="1:15" x14ac:dyDescent="0.25">
      <c r="A184" t="str">
        <f t="shared" si="10"/>
        <v>ChrBe30793</v>
      </c>
      <c r="B184" t="str">
        <f t="shared" si="11"/>
        <v>ChristopherBennett30793</v>
      </c>
      <c r="C184" t="s">
        <v>71</v>
      </c>
      <c r="D184" t="s">
        <v>10</v>
      </c>
      <c r="E184" t="s">
        <v>2698</v>
      </c>
      <c r="F184" s="1">
        <v>30793</v>
      </c>
      <c r="G184" t="s">
        <v>3026</v>
      </c>
      <c r="H184" t="s">
        <v>2701</v>
      </c>
      <c r="I184" s="5">
        <v>62900</v>
      </c>
      <c r="J184" s="5">
        <v>2500</v>
      </c>
      <c r="K184">
        <v>1</v>
      </c>
      <c r="L184" t="str">
        <f>INDEX(MatriceGrade,MATCH(Employé!G184,Filières!$A$1:$A$13,0),MATCH(Employé!H184,Filières!$A$1:$E$1,0))</f>
        <v>Expert technique</v>
      </c>
      <c r="M184" s="5">
        <f t="shared" si="12"/>
        <v>57100</v>
      </c>
      <c r="N184" s="6">
        <f t="shared" ca="1" si="13"/>
        <v>33</v>
      </c>
      <c r="O184" s="8">
        <f t="shared" si="14"/>
        <v>0.10157618213660245</v>
      </c>
    </row>
    <row r="185" spans="1:15" x14ac:dyDescent="0.25">
      <c r="A185" t="str">
        <f t="shared" si="10"/>
        <v>EstBe32001</v>
      </c>
      <c r="B185" t="str">
        <f t="shared" si="11"/>
        <v>EstherBennett32001</v>
      </c>
      <c r="C185" t="s">
        <v>2229</v>
      </c>
      <c r="D185" t="s">
        <v>10</v>
      </c>
      <c r="E185" t="s">
        <v>2699</v>
      </c>
      <c r="F185" s="1">
        <v>32001</v>
      </c>
      <c r="G185" t="s">
        <v>3022</v>
      </c>
      <c r="H185" t="s">
        <v>2700</v>
      </c>
      <c r="I185" s="5">
        <v>44200</v>
      </c>
      <c r="J185" s="5">
        <v>1500</v>
      </c>
      <c r="K185">
        <v>2</v>
      </c>
      <c r="L185" t="str">
        <f>INDEX(MatriceGrade,MATCH(Employé!G185,Filières!$A$1:$A$13,0),MATCH(Employé!H185,Filières!$A$1:$E$1,0))</f>
        <v>Analyste confirmé</v>
      </c>
      <c r="M185" s="5">
        <f t="shared" si="12"/>
        <v>41800</v>
      </c>
      <c r="N185" s="6">
        <f t="shared" ca="1" si="13"/>
        <v>29</v>
      </c>
      <c r="O185" s="8">
        <f t="shared" si="14"/>
        <v>5.7416267942583733E-2</v>
      </c>
    </row>
    <row r="186" spans="1:15" x14ac:dyDescent="0.25">
      <c r="A186" t="str">
        <f t="shared" si="10"/>
        <v>HarBe32153</v>
      </c>
      <c r="B186" t="str">
        <f t="shared" si="11"/>
        <v>HaroldBennett32153</v>
      </c>
      <c r="C186" t="s">
        <v>842</v>
      </c>
      <c r="D186" t="s">
        <v>10</v>
      </c>
      <c r="E186" t="s">
        <v>2698</v>
      </c>
      <c r="F186" s="1">
        <v>32153</v>
      </c>
      <c r="G186" t="s">
        <v>3022</v>
      </c>
      <c r="H186" t="s">
        <v>2702</v>
      </c>
      <c r="I186" s="5">
        <v>42800</v>
      </c>
      <c r="J186" s="5">
        <v>500</v>
      </c>
      <c r="K186">
        <v>4</v>
      </c>
      <c r="L186" t="str">
        <f>INDEX(MatriceGrade,MATCH(Employé!G186,Filières!$A$1:$A$13,0),MATCH(Employé!H186,Filières!$A$1:$E$1,0))</f>
        <v>Consultant business junior</v>
      </c>
      <c r="M186" s="5">
        <f t="shared" si="12"/>
        <v>40500</v>
      </c>
      <c r="N186" s="6">
        <f t="shared" ca="1" si="13"/>
        <v>29</v>
      </c>
      <c r="O186" s="8">
        <f t="shared" si="14"/>
        <v>5.6790123456790124E-2</v>
      </c>
    </row>
    <row r="187" spans="1:15" x14ac:dyDescent="0.25">
      <c r="A187" t="str">
        <f t="shared" si="10"/>
        <v>JuaBe25233</v>
      </c>
      <c r="B187" t="str">
        <f t="shared" si="11"/>
        <v>JuanitaBennett25233</v>
      </c>
      <c r="C187" t="s">
        <v>1027</v>
      </c>
      <c r="D187" t="s">
        <v>10</v>
      </c>
      <c r="E187" t="s">
        <v>2699</v>
      </c>
      <c r="F187" s="1">
        <v>25233</v>
      </c>
      <c r="G187" t="s">
        <v>3026</v>
      </c>
      <c r="H187" t="s">
        <v>2702</v>
      </c>
      <c r="I187" s="5">
        <v>75100</v>
      </c>
      <c r="J187" s="5">
        <v>1000</v>
      </c>
      <c r="K187">
        <v>22</v>
      </c>
      <c r="L187" t="str">
        <f>INDEX(MatriceGrade,MATCH(Employé!G187,Filières!$A$1:$A$13,0),MATCH(Employé!H187,Filières!$A$1:$E$1,0))</f>
        <v>Responsable de consultant</v>
      </c>
      <c r="M187" s="5">
        <f t="shared" si="12"/>
        <v>69500</v>
      </c>
      <c r="N187" s="6">
        <f t="shared" ca="1" si="13"/>
        <v>48</v>
      </c>
      <c r="O187" s="8">
        <f t="shared" si="14"/>
        <v>8.0575539568345317E-2</v>
      </c>
    </row>
    <row r="188" spans="1:15" x14ac:dyDescent="0.25">
      <c r="A188" t="str">
        <f t="shared" si="10"/>
        <v>KatBe25445</v>
      </c>
      <c r="B188" t="str">
        <f t="shared" si="11"/>
        <v>KatrinaBennett25445</v>
      </c>
      <c r="C188" t="s">
        <v>422</v>
      </c>
      <c r="D188" t="s">
        <v>10</v>
      </c>
      <c r="E188" t="s">
        <v>2699</v>
      </c>
      <c r="F188" s="1">
        <v>25445</v>
      </c>
      <c r="G188" t="s">
        <v>3025</v>
      </c>
      <c r="H188" t="s">
        <v>2703</v>
      </c>
      <c r="I188" s="5">
        <v>33900</v>
      </c>
      <c r="J188" s="5">
        <v>3000</v>
      </c>
      <c r="K188">
        <v>1</v>
      </c>
      <c r="L188" t="str">
        <f>INDEX(MatriceGrade,MATCH(Employé!G188,Filières!$A$1:$A$13,0),MATCH(Employé!H188,Filières!$A$1:$E$1,0))</f>
        <v>Directeur des agents de maîtrise</v>
      </c>
      <c r="M188" s="5">
        <f t="shared" si="12"/>
        <v>33300</v>
      </c>
      <c r="N188" s="6">
        <f t="shared" ca="1" si="13"/>
        <v>47</v>
      </c>
      <c r="O188" s="8">
        <f t="shared" si="14"/>
        <v>1.8018018018018018E-2</v>
      </c>
    </row>
    <row r="189" spans="1:15" x14ac:dyDescent="0.25">
      <c r="A189" t="str">
        <f t="shared" si="10"/>
        <v>RicBe33056</v>
      </c>
      <c r="B189" t="str">
        <f t="shared" si="11"/>
        <v>RichardBennett33056</v>
      </c>
      <c r="C189" t="s">
        <v>9</v>
      </c>
      <c r="D189" t="s">
        <v>10</v>
      </c>
      <c r="E189" t="s">
        <v>2698</v>
      </c>
      <c r="F189" s="1">
        <v>33056</v>
      </c>
      <c r="G189" t="s">
        <v>3020</v>
      </c>
      <c r="H189" t="s">
        <v>2702</v>
      </c>
      <c r="I189" s="5">
        <v>40000</v>
      </c>
      <c r="J189" s="5">
        <v>0</v>
      </c>
      <c r="K189">
        <v>1</v>
      </c>
      <c r="L189" t="str">
        <f>INDEX(MatriceGrade,MATCH(Employé!G189,Filières!$A$1:$A$13,0),MATCH(Employé!H189,Filières!$A$1:$E$1,0))</f>
        <v>Consultant business junior</v>
      </c>
      <c r="M189" s="5">
        <f t="shared" si="12"/>
        <v>36400</v>
      </c>
      <c r="N189" s="6">
        <f t="shared" ca="1" si="13"/>
        <v>27</v>
      </c>
      <c r="O189" s="8">
        <f t="shared" si="14"/>
        <v>9.8901098901098897E-2</v>
      </c>
    </row>
    <row r="190" spans="1:15" x14ac:dyDescent="0.25">
      <c r="A190" t="str">
        <f t="shared" si="10"/>
        <v>MarBe31897</v>
      </c>
      <c r="B190" t="str">
        <f t="shared" si="11"/>
        <v>MarionBerge31897</v>
      </c>
      <c r="C190" t="s">
        <v>69</v>
      </c>
      <c r="D190" t="s">
        <v>70</v>
      </c>
      <c r="E190" t="s">
        <v>2699</v>
      </c>
      <c r="F190" s="1">
        <v>31897</v>
      </c>
      <c r="G190" t="s">
        <v>3022</v>
      </c>
      <c r="H190" t="s">
        <v>2702</v>
      </c>
      <c r="I190" s="5">
        <v>45400</v>
      </c>
      <c r="J190" s="5">
        <v>0</v>
      </c>
      <c r="K190">
        <v>1</v>
      </c>
      <c r="L190" t="str">
        <f>INDEX(MatriceGrade,MATCH(Employé!G190,Filières!$A$1:$A$13,0),MATCH(Employé!H190,Filières!$A$1:$E$1,0))</f>
        <v>Consultant business junior</v>
      </c>
      <c r="M190" s="5">
        <f t="shared" si="12"/>
        <v>42800</v>
      </c>
      <c r="N190" s="6">
        <f t="shared" ca="1" si="13"/>
        <v>30</v>
      </c>
      <c r="O190" s="8">
        <f t="shared" si="14"/>
        <v>6.0747663551401869E-2</v>
      </c>
    </row>
    <row r="191" spans="1:15" x14ac:dyDescent="0.25">
      <c r="A191" t="str">
        <f t="shared" si="10"/>
        <v>JayBe29339</v>
      </c>
      <c r="B191" t="str">
        <f t="shared" si="11"/>
        <v>JayBermudez29339</v>
      </c>
      <c r="C191" t="s">
        <v>349</v>
      </c>
      <c r="D191" t="s">
        <v>1450</v>
      </c>
      <c r="E191" t="s">
        <v>2698</v>
      </c>
      <c r="F191" s="1">
        <v>29339</v>
      </c>
      <c r="G191" t="s">
        <v>3027</v>
      </c>
      <c r="H191" t="s">
        <v>2700</v>
      </c>
      <c r="I191" s="5">
        <v>67900</v>
      </c>
      <c r="J191" s="5">
        <v>1500</v>
      </c>
      <c r="K191">
        <v>10</v>
      </c>
      <c r="L191" t="str">
        <f>INDEX(MatriceGrade,MATCH(Employé!G191,Filières!$A$1:$A$13,0),MATCH(Employé!H191,Filières!$A$1:$E$1,0))</f>
        <v>Directeur de projet</v>
      </c>
      <c r="M191" s="5">
        <f t="shared" si="12"/>
        <v>61700</v>
      </c>
      <c r="N191" s="6">
        <f t="shared" ca="1" si="13"/>
        <v>37</v>
      </c>
      <c r="O191" s="8">
        <f t="shared" si="14"/>
        <v>0.10048622366288493</v>
      </c>
    </row>
    <row r="192" spans="1:15" x14ac:dyDescent="0.25">
      <c r="A192" t="str">
        <f t="shared" si="10"/>
        <v>DavBe29818</v>
      </c>
      <c r="B192" t="str">
        <f t="shared" si="11"/>
        <v>DavidBerry29818</v>
      </c>
      <c r="C192" t="s">
        <v>65</v>
      </c>
      <c r="D192" t="s">
        <v>295</v>
      </c>
      <c r="E192" t="s">
        <v>2698</v>
      </c>
      <c r="F192" s="1">
        <v>29818</v>
      </c>
      <c r="G192" t="s">
        <v>3028</v>
      </c>
      <c r="H192" t="s">
        <v>2700</v>
      </c>
      <c r="I192" s="5">
        <v>75900</v>
      </c>
      <c r="J192" s="5">
        <v>2000</v>
      </c>
      <c r="K192">
        <v>7</v>
      </c>
      <c r="L192" t="str">
        <f>INDEX(MatriceGrade,MATCH(Employé!G192,Filières!$A$1:$A$13,0),MATCH(Employé!H192,Filières!$A$1:$E$1,0))</f>
        <v>Responsable de Grands comptes</v>
      </c>
      <c r="M192" s="5">
        <f t="shared" si="12"/>
        <v>73000</v>
      </c>
      <c r="N192" s="6">
        <f t="shared" ca="1" si="13"/>
        <v>35</v>
      </c>
      <c r="O192" s="8">
        <f t="shared" si="14"/>
        <v>3.9726027397260277E-2</v>
      </c>
    </row>
    <row r="193" spans="1:15" x14ac:dyDescent="0.25">
      <c r="A193" t="str">
        <f t="shared" si="10"/>
        <v>MarBe33737</v>
      </c>
      <c r="B193" t="str">
        <f t="shared" si="11"/>
        <v>MaryBerry33737</v>
      </c>
      <c r="C193" t="s">
        <v>156</v>
      </c>
      <c r="D193" t="s">
        <v>295</v>
      </c>
      <c r="E193" t="s">
        <v>2699</v>
      </c>
      <c r="F193" s="1">
        <v>33737</v>
      </c>
      <c r="G193" t="s">
        <v>3023</v>
      </c>
      <c r="H193" t="s">
        <v>2701</v>
      </c>
      <c r="I193" s="5">
        <v>41800</v>
      </c>
      <c r="J193" s="5">
        <v>500</v>
      </c>
      <c r="K193">
        <v>0</v>
      </c>
      <c r="L193" t="str">
        <f>INDEX(MatriceGrade,MATCH(Employé!G193,Filières!$A$1:$A$13,0),MATCH(Employé!H193,Filières!$A$1:$E$1,0))</f>
        <v>Consultant technique junior</v>
      </c>
      <c r="M193" s="5" t="str">
        <f t="shared" si="12"/>
        <v>nouvel arrivant</v>
      </c>
      <c r="N193" s="6">
        <f t="shared" ca="1" si="13"/>
        <v>25</v>
      </c>
      <c r="O193" s="8">
        <f t="shared" si="14"/>
        <v>0</v>
      </c>
    </row>
    <row r="194" spans="1:15" x14ac:dyDescent="0.25">
      <c r="A194" t="str">
        <f t="shared" ref="A194:A257" si="15">_xlfn.CONCAT(LEFT(C194,3),LEFT(D194,2),F194)</f>
        <v>MatBe28767</v>
      </c>
      <c r="B194" t="str">
        <f t="shared" ref="B194:B257" si="16">_xlfn.CONCAT(C194,D194,F194)</f>
        <v>MatthewBerry28767</v>
      </c>
      <c r="C194" t="s">
        <v>130</v>
      </c>
      <c r="D194" t="s">
        <v>295</v>
      </c>
      <c r="E194" t="s">
        <v>2698</v>
      </c>
      <c r="F194" s="1">
        <v>28767</v>
      </c>
      <c r="G194" t="s">
        <v>3026</v>
      </c>
      <c r="H194" t="s">
        <v>2702</v>
      </c>
      <c r="I194" s="5">
        <v>73200</v>
      </c>
      <c r="J194" s="5">
        <v>0</v>
      </c>
      <c r="K194">
        <v>9</v>
      </c>
      <c r="L194" t="str">
        <f>INDEX(MatriceGrade,MATCH(Employé!G194,Filières!$A$1:$A$13,0),MATCH(Employé!H194,Filières!$A$1:$E$1,0))</f>
        <v>Responsable de consultant</v>
      </c>
      <c r="M194" s="5">
        <f t="shared" ref="M194:M257" si="17">IF(ISERROR(VLOOKUP(A194,InfoN1,9,FALSE)),"nouvel arrivant",VLOOKUP(A194,InfoN1,9,FALSE))</f>
        <v>69100</v>
      </c>
      <c r="N194" s="6">
        <f t="shared" ref="N194:N257" ca="1" si="18">IF(DATE(2017,MONTH(F194),DAY(F194))&gt;TODAY(),2017-YEAR(F194)-1,2017-YEAR(F194))</f>
        <v>38</v>
      </c>
      <c r="O194" s="8">
        <f t="shared" si="14"/>
        <v>5.9334298118668596E-2</v>
      </c>
    </row>
    <row r="195" spans="1:15" x14ac:dyDescent="0.25">
      <c r="A195" t="str">
        <f t="shared" si="15"/>
        <v>MaxBe31431</v>
      </c>
      <c r="B195" t="str">
        <f t="shared" si="16"/>
        <v>MaxwellBerry31431</v>
      </c>
      <c r="C195" t="s">
        <v>134</v>
      </c>
      <c r="D195" t="s">
        <v>295</v>
      </c>
      <c r="E195" t="s">
        <v>2698</v>
      </c>
      <c r="F195" s="1">
        <v>31431</v>
      </c>
      <c r="G195" t="s">
        <v>3023</v>
      </c>
      <c r="H195" t="s">
        <v>2700</v>
      </c>
      <c r="I195" s="5">
        <v>50800</v>
      </c>
      <c r="J195" s="5">
        <v>500</v>
      </c>
      <c r="K195">
        <v>0</v>
      </c>
      <c r="L195" t="str">
        <f>INDEX(MatriceGrade,MATCH(Employé!G195,Filières!$A$1:$A$13,0),MATCH(Employé!H195,Filières!$A$1:$E$1,0))</f>
        <v>Consultant fonctionnel junior</v>
      </c>
      <c r="M195" s="5" t="str">
        <f t="shared" si="17"/>
        <v>nouvel arrivant</v>
      </c>
      <c r="N195" s="6">
        <f t="shared" ca="1" si="18"/>
        <v>31</v>
      </c>
      <c r="O195" s="8">
        <f t="shared" ref="O195:O258" si="19">IF(ISNUMBER(M195),(I195-M195)/M195,0)</f>
        <v>0</v>
      </c>
    </row>
    <row r="196" spans="1:15" x14ac:dyDescent="0.25">
      <c r="A196" t="str">
        <f t="shared" si="15"/>
        <v>PetBe32402</v>
      </c>
      <c r="B196" t="str">
        <f t="shared" si="16"/>
        <v>PeterBerry32402</v>
      </c>
      <c r="C196" t="s">
        <v>589</v>
      </c>
      <c r="D196" t="s">
        <v>295</v>
      </c>
      <c r="E196" t="s">
        <v>2698</v>
      </c>
      <c r="F196" s="1">
        <v>32402</v>
      </c>
      <c r="G196" t="s">
        <v>3022</v>
      </c>
      <c r="H196" t="s">
        <v>2700</v>
      </c>
      <c r="I196" s="5">
        <v>36000</v>
      </c>
      <c r="J196" s="5">
        <v>1500</v>
      </c>
      <c r="K196">
        <v>0</v>
      </c>
      <c r="L196" t="str">
        <f>INDEX(MatriceGrade,MATCH(Employé!G196,Filières!$A$1:$A$13,0),MATCH(Employé!H196,Filières!$A$1:$E$1,0))</f>
        <v>Analyste confirmé</v>
      </c>
      <c r="M196" s="5" t="str">
        <f t="shared" si="17"/>
        <v>nouvel arrivant</v>
      </c>
      <c r="N196" s="6">
        <f t="shared" ca="1" si="18"/>
        <v>28</v>
      </c>
      <c r="O196" s="8">
        <f t="shared" si="19"/>
        <v>0</v>
      </c>
    </row>
    <row r="197" spans="1:15" x14ac:dyDescent="0.25">
      <c r="A197" t="str">
        <f t="shared" si="15"/>
        <v>ShaBe30876</v>
      </c>
      <c r="B197" t="str">
        <f t="shared" si="16"/>
        <v>ShawnBerry30876</v>
      </c>
      <c r="C197" t="s">
        <v>711</v>
      </c>
      <c r="D197" t="s">
        <v>295</v>
      </c>
      <c r="E197" t="s">
        <v>2698</v>
      </c>
      <c r="F197" s="1">
        <v>30876</v>
      </c>
      <c r="G197" t="s">
        <v>3027</v>
      </c>
      <c r="H197" t="s">
        <v>2700</v>
      </c>
      <c r="I197" s="5">
        <v>62500</v>
      </c>
      <c r="J197" s="5">
        <v>5000</v>
      </c>
      <c r="K197">
        <v>8</v>
      </c>
      <c r="L197" t="str">
        <f>INDEX(MatriceGrade,MATCH(Employé!G197,Filières!$A$1:$A$13,0),MATCH(Employé!H197,Filières!$A$1:$E$1,0))</f>
        <v>Directeur de projet</v>
      </c>
      <c r="M197" s="5">
        <f t="shared" si="17"/>
        <v>56300</v>
      </c>
      <c r="N197" s="6">
        <f t="shared" ca="1" si="18"/>
        <v>33</v>
      </c>
      <c r="O197" s="8">
        <f t="shared" si="19"/>
        <v>0.11012433392539965</v>
      </c>
    </row>
    <row r="198" spans="1:15" x14ac:dyDescent="0.25">
      <c r="A198" t="str">
        <f t="shared" si="15"/>
        <v>JosBe26323</v>
      </c>
      <c r="B198" t="str">
        <f t="shared" si="16"/>
        <v>JosephBess26323</v>
      </c>
      <c r="C198" t="s">
        <v>90</v>
      </c>
      <c r="D198" t="s">
        <v>885</v>
      </c>
      <c r="E198" t="s">
        <v>2698</v>
      </c>
      <c r="F198" s="1">
        <v>26323</v>
      </c>
      <c r="G198" t="s">
        <v>3028</v>
      </c>
      <c r="H198" t="s">
        <v>2701</v>
      </c>
      <c r="I198" s="5">
        <v>77200</v>
      </c>
      <c r="J198" s="5">
        <v>3000</v>
      </c>
      <c r="K198">
        <v>20</v>
      </c>
      <c r="L198" t="str">
        <f>INDEX(MatriceGrade,MATCH(Employé!G198,Filières!$A$1:$A$13,0),MATCH(Employé!H198,Filières!$A$1:$E$1,0))</f>
        <v>Responsable technique Grands Comptes</v>
      </c>
      <c r="M198" s="5">
        <f t="shared" si="17"/>
        <v>76400</v>
      </c>
      <c r="N198" s="6">
        <f t="shared" ca="1" si="18"/>
        <v>45</v>
      </c>
      <c r="O198" s="8">
        <f t="shared" si="19"/>
        <v>1.0471204188481676E-2</v>
      </c>
    </row>
    <row r="199" spans="1:15" x14ac:dyDescent="0.25">
      <c r="A199" t="str">
        <f t="shared" si="15"/>
        <v>VioBe28342</v>
      </c>
      <c r="B199" t="str">
        <f t="shared" si="16"/>
        <v>VioletBest28342</v>
      </c>
      <c r="C199" t="s">
        <v>2425</v>
      </c>
      <c r="D199" t="s">
        <v>2426</v>
      </c>
      <c r="E199" t="s">
        <v>2699</v>
      </c>
      <c r="F199" s="1">
        <v>28342</v>
      </c>
      <c r="G199" t="s">
        <v>3025</v>
      </c>
      <c r="H199" t="s">
        <v>2700</v>
      </c>
      <c r="I199" s="5">
        <v>55900</v>
      </c>
      <c r="J199" s="5">
        <v>2000</v>
      </c>
      <c r="K199">
        <v>8</v>
      </c>
      <c r="L199" t="str">
        <f>INDEX(MatriceGrade,MATCH(Employé!G199,Filières!$A$1:$A$13,0),MATCH(Employé!H199,Filières!$A$1:$E$1,0))</f>
        <v>Consultant fonctionnel sénior</v>
      </c>
      <c r="M199" s="5">
        <f t="shared" si="17"/>
        <v>50300</v>
      </c>
      <c r="N199" s="6">
        <f t="shared" ca="1" si="18"/>
        <v>39</v>
      </c>
      <c r="O199" s="8">
        <f t="shared" si="19"/>
        <v>0.11133200795228629</v>
      </c>
    </row>
    <row r="200" spans="1:15" x14ac:dyDescent="0.25">
      <c r="A200" t="str">
        <f t="shared" si="15"/>
        <v>ZanBe30743</v>
      </c>
      <c r="B200" t="str">
        <f t="shared" si="16"/>
        <v>ZaneBethea30743</v>
      </c>
      <c r="C200" t="s">
        <v>291</v>
      </c>
      <c r="D200" t="s">
        <v>292</v>
      </c>
      <c r="E200" t="s">
        <v>2698</v>
      </c>
      <c r="F200" s="1">
        <v>30743</v>
      </c>
      <c r="G200" t="s">
        <v>3026</v>
      </c>
      <c r="H200" t="s">
        <v>2701</v>
      </c>
      <c r="I200" s="5">
        <v>55400</v>
      </c>
      <c r="J200" s="5">
        <v>1000</v>
      </c>
      <c r="K200">
        <v>8</v>
      </c>
      <c r="L200" t="str">
        <f>INDEX(MatriceGrade,MATCH(Employé!G200,Filières!$A$1:$A$13,0),MATCH(Employé!H200,Filières!$A$1:$E$1,0))</f>
        <v>Expert technique</v>
      </c>
      <c r="M200" s="5">
        <f t="shared" si="17"/>
        <v>53300</v>
      </c>
      <c r="N200" s="6">
        <f t="shared" ca="1" si="18"/>
        <v>33</v>
      </c>
      <c r="O200" s="8">
        <f t="shared" si="19"/>
        <v>3.9399624765478425E-2</v>
      </c>
    </row>
    <row r="201" spans="1:15" x14ac:dyDescent="0.25">
      <c r="A201" t="str">
        <f t="shared" si="15"/>
        <v>MarBe32561</v>
      </c>
      <c r="B201" t="str">
        <f t="shared" si="16"/>
        <v>MaryBevins32561</v>
      </c>
      <c r="C201" t="s">
        <v>156</v>
      </c>
      <c r="D201" t="s">
        <v>289</v>
      </c>
      <c r="E201" t="s">
        <v>2699</v>
      </c>
      <c r="F201" s="1">
        <v>32561</v>
      </c>
      <c r="G201" t="s">
        <v>3023</v>
      </c>
      <c r="H201" t="s">
        <v>2701</v>
      </c>
      <c r="I201" s="5">
        <v>37800</v>
      </c>
      <c r="J201" s="5">
        <v>0</v>
      </c>
      <c r="K201">
        <v>0</v>
      </c>
      <c r="L201" t="str">
        <f>INDEX(MatriceGrade,MATCH(Employé!G201,Filières!$A$1:$A$13,0),MATCH(Employé!H201,Filières!$A$1:$E$1,0))</f>
        <v>Consultant technique junior</v>
      </c>
      <c r="M201" s="5" t="str">
        <f t="shared" si="17"/>
        <v>nouvel arrivant</v>
      </c>
      <c r="N201" s="6">
        <f t="shared" ca="1" si="18"/>
        <v>28</v>
      </c>
      <c r="O201" s="8">
        <f t="shared" si="19"/>
        <v>0</v>
      </c>
    </row>
    <row r="202" spans="1:15" x14ac:dyDescent="0.25">
      <c r="A202" t="str">
        <f t="shared" si="15"/>
        <v>VicBe24958</v>
      </c>
      <c r="B202" t="str">
        <f t="shared" si="16"/>
        <v>VictoriaBevins24958</v>
      </c>
      <c r="C202" t="s">
        <v>313</v>
      </c>
      <c r="D202" t="s">
        <v>289</v>
      </c>
      <c r="E202" t="s">
        <v>2699</v>
      </c>
      <c r="F202" s="1">
        <v>24958</v>
      </c>
      <c r="G202" t="s">
        <v>3026</v>
      </c>
      <c r="H202" t="s">
        <v>2700</v>
      </c>
      <c r="I202" s="5">
        <v>60300</v>
      </c>
      <c r="J202" s="5">
        <v>3000</v>
      </c>
      <c r="K202">
        <v>3</v>
      </c>
      <c r="L202" t="str">
        <f>INDEX(MatriceGrade,MATCH(Employé!G202,Filières!$A$1:$A$13,0),MATCH(Employé!H202,Filières!$A$1:$E$1,0))</f>
        <v>Chef de projet</v>
      </c>
      <c r="M202" s="5">
        <f t="shared" si="17"/>
        <v>55300</v>
      </c>
      <c r="N202" s="6">
        <f t="shared" ca="1" si="18"/>
        <v>49</v>
      </c>
      <c r="O202" s="8">
        <f t="shared" si="19"/>
        <v>9.0415913200723327E-2</v>
      </c>
    </row>
    <row r="203" spans="1:15" x14ac:dyDescent="0.25">
      <c r="A203" t="str">
        <f t="shared" si="15"/>
        <v>MigBi28936</v>
      </c>
      <c r="B203" t="str">
        <f t="shared" si="16"/>
        <v>MiguelBiggs28936</v>
      </c>
      <c r="C203" t="s">
        <v>2141</v>
      </c>
      <c r="D203" t="s">
        <v>2142</v>
      </c>
      <c r="E203" t="s">
        <v>2698</v>
      </c>
      <c r="F203" s="1">
        <v>28936</v>
      </c>
      <c r="G203" t="s">
        <v>3025</v>
      </c>
      <c r="H203" t="s">
        <v>2701</v>
      </c>
      <c r="I203" s="5">
        <v>49500</v>
      </c>
      <c r="J203" s="5">
        <v>2000</v>
      </c>
      <c r="K203">
        <v>9</v>
      </c>
      <c r="L203" t="str">
        <f>INDEX(MatriceGrade,MATCH(Employé!G203,Filières!$A$1:$A$13,0),MATCH(Employé!H203,Filières!$A$1:$E$1,0))</f>
        <v>Consultant technique sénior</v>
      </c>
      <c r="M203" s="5">
        <f t="shared" si="17"/>
        <v>46200</v>
      </c>
      <c r="N203" s="6">
        <f t="shared" ca="1" si="18"/>
        <v>38</v>
      </c>
      <c r="O203" s="8">
        <f t="shared" si="19"/>
        <v>7.1428571428571425E-2</v>
      </c>
    </row>
    <row r="204" spans="1:15" x14ac:dyDescent="0.25">
      <c r="A204" t="str">
        <f t="shared" si="15"/>
        <v>MorBi26349</v>
      </c>
      <c r="B204" t="str">
        <f t="shared" si="16"/>
        <v>MorrisBillings26349</v>
      </c>
      <c r="C204" t="s">
        <v>375</v>
      </c>
      <c r="D204" t="s">
        <v>2463</v>
      </c>
      <c r="E204" t="s">
        <v>2698</v>
      </c>
      <c r="F204" s="1">
        <v>26349</v>
      </c>
      <c r="G204" t="s">
        <v>3025</v>
      </c>
      <c r="H204" t="s">
        <v>2700</v>
      </c>
      <c r="I204" s="5">
        <v>61300</v>
      </c>
      <c r="J204" s="5">
        <v>1500</v>
      </c>
      <c r="K204">
        <v>22</v>
      </c>
      <c r="L204" t="str">
        <f>INDEX(MatriceGrade,MATCH(Employé!G204,Filières!$A$1:$A$13,0),MATCH(Employé!H204,Filières!$A$1:$E$1,0))</f>
        <v>Consultant fonctionnel sénior</v>
      </c>
      <c r="M204" s="5">
        <f t="shared" si="17"/>
        <v>54600</v>
      </c>
      <c r="N204" s="6">
        <f t="shared" ca="1" si="18"/>
        <v>45</v>
      </c>
      <c r="O204" s="8">
        <f t="shared" si="19"/>
        <v>0.1227106227106227</v>
      </c>
    </row>
    <row r="205" spans="1:15" x14ac:dyDescent="0.25">
      <c r="A205" t="str">
        <f t="shared" si="15"/>
        <v>ChrBi33877</v>
      </c>
      <c r="B205" t="str">
        <f t="shared" si="16"/>
        <v>ChristinaBills33877</v>
      </c>
      <c r="C205" t="s">
        <v>2284</v>
      </c>
      <c r="D205" t="s">
        <v>1428</v>
      </c>
      <c r="E205" t="s">
        <v>2699</v>
      </c>
      <c r="F205" s="1">
        <v>33877</v>
      </c>
      <c r="G205" t="s">
        <v>3020</v>
      </c>
      <c r="H205" t="s">
        <v>2701</v>
      </c>
      <c r="I205" s="5">
        <v>29800</v>
      </c>
      <c r="J205" s="5">
        <v>0</v>
      </c>
      <c r="K205">
        <v>1</v>
      </c>
      <c r="L205" t="str">
        <f>INDEX(MatriceGrade,MATCH(Employé!G205,Filières!$A$1:$A$13,0),MATCH(Employé!H205,Filières!$A$1:$E$1,0))</f>
        <v>Développeur junior</v>
      </c>
      <c r="M205" s="5">
        <f t="shared" si="17"/>
        <v>27300</v>
      </c>
      <c r="N205" s="6">
        <f t="shared" ca="1" si="18"/>
        <v>24</v>
      </c>
      <c r="O205" s="8">
        <f t="shared" si="19"/>
        <v>9.1575091575091569E-2</v>
      </c>
    </row>
    <row r="206" spans="1:15" x14ac:dyDescent="0.25">
      <c r="A206" t="str">
        <f t="shared" si="15"/>
        <v>JosBi23463</v>
      </c>
      <c r="B206" t="str">
        <f t="shared" si="16"/>
        <v>JoseBills23463</v>
      </c>
      <c r="C206" t="s">
        <v>284</v>
      </c>
      <c r="D206" t="s">
        <v>1428</v>
      </c>
      <c r="E206" t="s">
        <v>2698</v>
      </c>
      <c r="F206" s="1">
        <v>23463</v>
      </c>
      <c r="G206" t="s">
        <v>3027</v>
      </c>
      <c r="H206" t="s">
        <v>2702</v>
      </c>
      <c r="I206" s="5">
        <v>107200</v>
      </c>
      <c r="J206" s="5">
        <v>7000</v>
      </c>
      <c r="K206">
        <v>10</v>
      </c>
      <c r="L206" t="str">
        <f>INDEX(MatriceGrade,MATCH(Employé!G206,Filières!$A$1:$A$13,0),MATCH(Employé!H206,Filières!$A$1:$E$1,0))</f>
        <v>Directeur business</v>
      </c>
      <c r="M206" s="5">
        <f t="shared" si="17"/>
        <v>101100</v>
      </c>
      <c r="N206" s="6">
        <f t="shared" ca="1" si="18"/>
        <v>53</v>
      </c>
      <c r="O206" s="8">
        <f t="shared" si="19"/>
        <v>6.0336300692383778E-2</v>
      </c>
    </row>
    <row r="207" spans="1:15" x14ac:dyDescent="0.25">
      <c r="A207" t="str">
        <f t="shared" si="15"/>
        <v>BilBi33487</v>
      </c>
      <c r="B207" t="str">
        <f t="shared" si="16"/>
        <v>BillyBirt33487</v>
      </c>
      <c r="C207" t="s">
        <v>976</v>
      </c>
      <c r="D207" t="s">
        <v>2191</v>
      </c>
      <c r="E207" t="s">
        <v>2698</v>
      </c>
      <c r="F207" s="1">
        <v>33487</v>
      </c>
      <c r="G207" t="s">
        <v>3020</v>
      </c>
      <c r="H207" t="s">
        <v>2701</v>
      </c>
      <c r="I207" s="5">
        <v>30900</v>
      </c>
      <c r="J207" s="5">
        <v>500</v>
      </c>
      <c r="K207">
        <v>1</v>
      </c>
      <c r="L207" t="str">
        <f>INDEX(MatriceGrade,MATCH(Employé!G207,Filières!$A$1:$A$13,0),MATCH(Employé!H207,Filières!$A$1:$E$1,0))</f>
        <v>Développeur junior</v>
      </c>
      <c r="M207" s="5">
        <f t="shared" si="17"/>
        <v>29100</v>
      </c>
      <c r="N207" s="6">
        <f t="shared" ca="1" si="18"/>
        <v>25</v>
      </c>
      <c r="O207" s="8">
        <f t="shared" si="19"/>
        <v>6.1855670103092786E-2</v>
      </c>
    </row>
    <row r="208" spans="1:15" x14ac:dyDescent="0.25">
      <c r="A208" t="str">
        <f t="shared" si="15"/>
        <v>BetBi30684</v>
      </c>
      <c r="B208" t="str">
        <f t="shared" si="16"/>
        <v>BettyBishop30684</v>
      </c>
      <c r="C208" t="s">
        <v>966</v>
      </c>
      <c r="D208" t="s">
        <v>946</v>
      </c>
      <c r="E208" t="s">
        <v>2699</v>
      </c>
      <c r="F208" s="1">
        <v>30684</v>
      </c>
      <c r="G208" t="s">
        <v>3025</v>
      </c>
      <c r="H208" t="s">
        <v>2703</v>
      </c>
      <c r="I208" s="5">
        <v>42400</v>
      </c>
      <c r="J208" s="5">
        <v>2500</v>
      </c>
      <c r="K208">
        <v>2</v>
      </c>
      <c r="L208" t="str">
        <f>INDEX(MatriceGrade,MATCH(Employé!G208,Filières!$A$1:$A$13,0),MATCH(Employé!H208,Filières!$A$1:$E$1,0))</f>
        <v>Directeur des agents de maîtrise</v>
      </c>
      <c r="M208" s="5">
        <f t="shared" si="17"/>
        <v>40000</v>
      </c>
      <c r="N208" s="6">
        <f t="shared" ca="1" si="18"/>
        <v>33</v>
      </c>
      <c r="O208" s="8">
        <f t="shared" si="19"/>
        <v>0.06</v>
      </c>
    </row>
    <row r="209" spans="1:15" x14ac:dyDescent="0.25">
      <c r="A209" t="str">
        <f t="shared" si="15"/>
        <v>ChaBi26621</v>
      </c>
      <c r="B209" t="str">
        <f t="shared" si="16"/>
        <v>CharlesBishop26621</v>
      </c>
      <c r="C209" t="s">
        <v>82</v>
      </c>
      <c r="D209" t="s">
        <v>946</v>
      </c>
      <c r="E209" t="s">
        <v>2698</v>
      </c>
      <c r="F209" s="1">
        <v>26621</v>
      </c>
      <c r="G209" t="s">
        <v>3025</v>
      </c>
      <c r="H209" t="s">
        <v>2701</v>
      </c>
      <c r="I209" s="5">
        <v>57400</v>
      </c>
      <c r="J209" s="5">
        <v>3500</v>
      </c>
      <c r="K209">
        <v>3</v>
      </c>
      <c r="L209" t="str">
        <f>INDEX(MatriceGrade,MATCH(Employé!G209,Filières!$A$1:$A$13,0),MATCH(Employé!H209,Filières!$A$1:$E$1,0))</f>
        <v>Consultant technique sénior</v>
      </c>
      <c r="M209" s="5">
        <f t="shared" si="17"/>
        <v>56000</v>
      </c>
      <c r="N209" s="6">
        <f t="shared" ca="1" si="18"/>
        <v>44</v>
      </c>
      <c r="O209" s="8">
        <f t="shared" si="19"/>
        <v>2.5000000000000001E-2</v>
      </c>
    </row>
    <row r="210" spans="1:15" x14ac:dyDescent="0.25">
      <c r="A210" t="str">
        <f t="shared" si="15"/>
        <v>ChrBi25170</v>
      </c>
      <c r="B210" t="str">
        <f t="shared" si="16"/>
        <v>ChrisBishop25170</v>
      </c>
      <c r="C210" t="s">
        <v>184</v>
      </c>
      <c r="D210" t="s">
        <v>946</v>
      </c>
      <c r="E210" t="s">
        <v>2698</v>
      </c>
      <c r="F210" s="1">
        <v>25170</v>
      </c>
      <c r="G210" t="s">
        <v>3027</v>
      </c>
      <c r="H210" t="s">
        <v>2702</v>
      </c>
      <c r="I210" s="5">
        <v>100900</v>
      </c>
      <c r="J210" s="5">
        <v>2500</v>
      </c>
      <c r="K210">
        <v>17</v>
      </c>
      <c r="L210" t="str">
        <f>INDEX(MatriceGrade,MATCH(Employé!G210,Filières!$A$1:$A$13,0),MATCH(Employé!H210,Filières!$A$1:$E$1,0))</f>
        <v>Directeur business</v>
      </c>
      <c r="M210" s="5">
        <f t="shared" si="17"/>
        <v>94300</v>
      </c>
      <c r="N210" s="6">
        <f t="shared" ca="1" si="18"/>
        <v>48</v>
      </c>
      <c r="O210" s="8">
        <f t="shared" si="19"/>
        <v>6.9989395546129374E-2</v>
      </c>
    </row>
    <row r="211" spans="1:15" x14ac:dyDescent="0.25">
      <c r="A211" t="str">
        <f t="shared" si="15"/>
        <v>FraBi33142</v>
      </c>
      <c r="B211" t="str">
        <f t="shared" si="16"/>
        <v>FranciscoBishop33142</v>
      </c>
      <c r="C211" t="s">
        <v>310</v>
      </c>
      <c r="D211" t="s">
        <v>946</v>
      </c>
      <c r="E211" t="s">
        <v>2698</v>
      </c>
      <c r="F211" s="1">
        <v>33142</v>
      </c>
      <c r="G211" t="s">
        <v>3022</v>
      </c>
      <c r="H211" t="s">
        <v>2701</v>
      </c>
      <c r="I211" s="5">
        <v>34900</v>
      </c>
      <c r="J211" s="5">
        <v>500</v>
      </c>
      <c r="K211">
        <v>1</v>
      </c>
      <c r="L211" t="str">
        <f>INDEX(MatriceGrade,MATCH(Employé!G211,Filières!$A$1:$A$13,0),MATCH(Employé!H211,Filières!$A$1:$E$1,0))</f>
        <v>Développeur confirmé</v>
      </c>
      <c r="M211" s="5">
        <f t="shared" si="17"/>
        <v>34400</v>
      </c>
      <c r="N211" s="6">
        <f t="shared" ca="1" si="18"/>
        <v>26</v>
      </c>
      <c r="O211" s="8">
        <f t="shared" si="19"/>
        <v>1.4534883720930232E-2</v>
      </c>
    </row>
    <row r="212" spans="1:15" x14ac:dyDescent="0.25">
      <c r="A212" t="str">
        <f t="shared" si="15"/>
        <v>JamBi33034</v>
      </c>
      <c r="B212" t="str">
        <f t="shared" si="16"/>
        <v>JamesBishop33034</v>
      </c>
      <c r="C212" t="s">
        <v>147</v>
      </c>
      <c r="D212" t="s">
        <v>946</v>
      </c>
      <c r="E212" t="s">
        <v>2698</v>
      </c>
      <c r="F212" s="1">
        <v>33034</v>
      </c>
      <c r="G212" t="s">
        <v>3020</v>
      </c>
      <c r="H212" t="s">
        <v>2702</v>
      </c>
      <c r="I212" s="5">
        <v>40600</v>
      </c>
      <c r="J212" s="5">
        <v>500</v>
      </c>
      <c r="K212">
        <v>0</v>
      </c>
      <c r="L212" t="str">
        <f>INDEX(MatriceGrade,MATCH(Employé!G212,Filières!$A$1:$A$13,0),MATCH(Employé!H212,Filières!$A$1:$E$1,0))</f>
        <v>Consultant business junior</v>
      </c>
      <c r="M212" s="5" t="str">
        <f t="shared" si="17"/>
        <v>nouvel arrivant</v>
      </c>
      <c r="N212" s="6">
        <f t="shared" ca="1" si="18"/>
        <v>27</v>
      </c>
      <c r="O212" s="8">
        <f t="shared" si="19"/>
        <v>0</v>
      </c>
    </row>
    <row r="213" spans="1:15" x14ac:dyDescent="0.25">
      <c r="A213" t="str">
        <f t="shared" si="15"/>
        <v>MarBi29583</v>
      </c>
      <c r="B213" t="str">
        <f t="shared" si="16"/>
        <v>MarjorieBishop29583</v>
      </c>
      <c r="C213" t="s">
        <v>945</v>
      </c>
      <c r="D213" t="s">
        <v>946</v>
      </c>
      <c r="E213" t="s">
        <v>2699</v>
      </c>
      <c r="F213" s="1">
        <v>29583</v>
      </c>
      <c r="G213" t="s">
        <v>3025</v>
      </c>
      <c r="H213" t="s">
        <v>2700</v>
      </c>
      <c r="I213" s="5">
        <v>59600</v>
      </c>
      <c r="J213" s="5">
        <v>3000</v>
      </c>
      <c r="K213">
        <v>12</v>
      </c>
      <c r="L213" t="str">
        <f>INDEX(MatriceGrade,MATCH(Employé!G213,Filières!$A$1:$A$13,0),MATCH(Employé!H213,Filières!$A$1:$E$1,0))</f>
        <v>Consultant fonctionnel sénior</v>
      </c>
      <c r="M213" s="5">
        <f t="shared" si="17"/>
        <v>56800</v>
      </c>
      <c r="N213" s="6">
        <f t="shared" ca="1" si="18"/>
        <v>36</v>
      </c>
      <c r="O213" s="8">
        <f t="shared" si="19"/>
        <v>4.9295774647887321E-2</v>
      </c>
    </row>
    <row r="214" spans="1:15" x14ac:dyDescent="0.25">
      <c r="A214" t="str">
        <f t="shared" si="15"/>
        <v>NorBi29339</v>
      </c>
      <c r="B214" t="str">
        <f t="shared" si="16"/>
        <v>NormaBittner29339</v>
      </c>
      <c r="C214" t="s">
        <v>324</v>
      </c>
      <c r="D214" t="s">
        <v>325</v>
      </c>
      <c r="E214" t="s">
        <v>2699</v>
      </c>
      <c r="F214" s="1">
        <v>29339</v>
      </c>
      <c r="G214" t="s">
        <v>3028</v>
      </c>
      <c r="H214" t="s">
        <v>2700</v>
      </c>
      <c r="I214" s="5">
        <v>89800</v>
      </c>
      <c r="J214" s="5">
        <v>500</v>
      </c>
      <c r="K214">
        <v>13</v>
      </c>
      <c r="L214" t="str">
        <f>INDEX(MatriceGrade,MATCH(Employé!G214,Filières!$A$1:$A$13,0),MATCH(Employé!H214,Filières!$A$1:$E$1,0))</f>
        <v>Responsable de Grands comptes</v>
      </c>
      <c r="M214" s="5">
        <f t="shared" si="17"/>
        <v>80900</v>
      </c>
      <c r="N214" s="6">
        <f t="shared" ca="1" si="18"/>
        <v>37</v>
      </c>
      <c r="O214" s="8">
        <f t="shared" si="19"/>
        <v>0.1100123609394314</v>
      </c>
    </row>
    <row r="215" spans="1:15" x14ac:dyDescent="0.25">
      <c r="A215" t="str">
        <f t="shared" si="15"/>
        <v>AdrBl27847</v>
      </c>
      <c r="B215" t="str">
        <f t="shared" si="16"/>
        <v>AdrianBlack27847</v>
      </c>
      <c r="C215" t="s">
        <v>1494</v>
      </c>
      <c r="D215" t="s">
        <v>765</v>
      </c>
      <c r="E215" t="s">
        <v>2698</v>
      </c>
      <c r="F215" s="1">
        <v>27847</v>
      </c>
      <c r="G215" t="s">
        <v>3025</v>
      </c>
      <c r="H215" t="s">
        <v>2700</v>
      </c>
      <c r="I215" s="5">
        <v>46400</v>
      </c>
      <c r="J215" s="5">
        <v>0</v>
      </c>
      <c r="K215">
        <v>2</v>
      </c>
      <c r="L215" t="str">
        <f>INDEX(MatriceGrade,MATCH(Employé!G215,Filières!$A$1:$A$13,0),MATCH(Employé!H215,Filières!$A$1:$E$1,0))</f>
        <v>Consultant fonctionnel sénior</v>
      </c>
      <c r="M215" s="5">
        <f t="shared" si="17"/>
        <v>43700</v>
      </c>
      <c r="N215" s="6">
        <f t="shared" ca="1" si="18"/>
        <v>41</v>
      </c>
      <c r="O215" s="8">
        <f t="shared" si="19"/>
        <v>6.1784897025171627E-2</v>
      </c>
    </row>
    <row r="216" spans="1:15" x14ac:dyDescent="0.25">
      <c r="A216" t="str">
        <f t="shared" si="15"/>
        <v>JanBl28450</v>
      </c>
      <c r="B216" t="str">
        <f t="shared" si="16"/>
        <v>JaneBlack28450</v>
      </c>
      <c r="C216" t="s">
        <v>764</v>
      </c>
      <c r="D216" t="s">
        <v>765</v>
      </c>
      <c r="E216" t="s">
        <v>2699</v>
      </c>
      <c r="F216" s="1">
        <v>28450</v>
      </c>
      <c r="G216" t="s">
        <v>3027</v>
      </c>
      <c r="H216" t="s">
        <v>2703</v>
      </c>
      <c r="I216" s="5">
        <v>90000</v>
      </c>
      <c r="J216" s="5">
        <v>5500</v>
      </c>
      <c r="K216">
        <v>14</v>
      </c>
      <c r="L216" t="str">
        <f>INDEX(MatriceGrade,MATCH(Employé!G216,Filières!$A$1:$A$13,0),MATCH(Employé!H216,Filières!$A$1:$E$1,0))</f>
        <v>Directeur d'agence</v>
      </c>
      <c r="M216" s="5">
        <f t="shared" si="17"/>
        <v>86500</v>
      </c>
      <c r="N216" s="6">
        <f t="shared" ca="1" si="18"/>
        <v>39</v>
      </c>
      <c r="O216" s="8">
        <f t="shared" si="19"/>
        <v>4.046242774566474E-2</v>
      </c>
    </row>
    <row r="217" spans="1:15" x14ac:dyDescent="0.25">
      <c r="A217" t="str">
        <f t="shared" si="15"/>
        <v>PetBl26570</v>
      </c>
      <c r="B217" t="str">
        <f t="shared" si="16"/>
        <v>PeterBlackwell26570</v>
      </c>
      <c r="C217" t="s">
        <v>589</v>
      </c>
      <c r="D217" t="s">
        <v>1981</v>
      </c>
      <c r="E217" t="s">
        <v>2698</v>
      </c>
      <c r="F217" s="1">
        <v>26570</v>
      </c>
      <c r="G217" t="s">
        <v>3026</v>
      </c>
      <c r="H217" t="s">
        <v>2701</v>
      </c>
      <c r="I217" s="5">
        <v>49300</v>
      </c>
      <c r="J217" s="5">
        <v>2000</v>
      </c>
      <c r="K217">
        <v>20</v>
      </c>
      <c r="L217" t="str">
        <f>INDEX(MatriceGrade,MATCH(Employé!G217,Filières!$A$1:$A$13,0),MATCH(Employé!H217,Filières!$A$1:$E$1,0))</f>
        <v>Expert technique</v>
      </c>
      <c r="M217" s="5">
        <f t="shared" si="17"/>
        <v>46200</v>
      </c>
      <c r="N217" s="6">
        <f t="shared" ca="1" si="18"/>
        <v>44</v>
      </c>
      <c r="O217" s="8">
        <f t="shared" si="19"/>
        <v>6.7099567099567103E-2</v>
      </c>
    </row>
    <row r="218" spans="1:15" x14ac:dyDescent="0.25">
      <c r="A218" t="str">
        <f t="shared" si="15"/>
        <v>JuaBl30423</v>
      </c>
      <c r="B218" t="str">
        <f t="shared" si="16"/>
        <v>JuanBlake30423</v>
      </c>
      <c r="C218" t="s">
        <v>567</v>
      </c>
      <c r="D218" t="s">
        <v>1613</v>
      </c>
      <c r="E218" t="s">
        <v>2698</v>
      </c>
      <c r="F218" s="1">
        <v>30423</v>
      </c>
      <c r="G218" t="s">
        <v>3028</v>
      </c>
      <c r="H218" t="s">
        <v>2702</v>
      </c>
      <c r="I218" s="5">
        <v>101900</v>
      </c>
      <c r="J218" s="5">
        <v>1000</v>
      </c>
      <c r="K218">
        <v>8</v>
      </c>
      <c r="L218" t="str">
        <f>INDEX(MatriceGrade,MATCH(Employé!G218,Filières!$A$1:$A$13,0),MATCH(Employé!H218,Filières!$A$1:$E$1,0))</f>
        <v>Responsable secteur business</v>
      </c>
      <c r="M218" s="5">
        <f t="shared" si="17"/>
        <v>92600</v>
      </c>
      <c r="N218" s="6">
        <f t="shared" ca="1" si="18"/>
        <v>34</v>
      </c>
      <c r="O218" s="8">
        <f t="shared" si="19"/>
        <v>0.10043196544276457</v>
      </c>
    </row>
    <row r="219" spans="1:15" x14ac:dyDescent="0.25">
      <c r="A219" t="str">
        <f t="shared" si="15"/>
        <v>MicBl28699</v>
      </c>
      <c r="B219" t="str">
        <f t="shared" si="16"/>
        <v>MichaelBlakeney28699</v>
      </c>
      <c r="C219" t="s">
        <v>205</v>
      </c>
      <c r="D219" t="s">
        <v>328</v>
      </c>
      <c r="E219" t="s">
        <v>2698</v>
      </c>
      <c r="F219" s="1">
        <v>28699</v>
      </c>
      <c r="G219" t="s">
        <v>3027</v>
      </c>
      <c r="H219" t="s">
        <v>2701</v>
      </c>
      <c r="I219" s="5">
        <v>48000</v>
      </c>
      <c r="J219" s="5">
        <v>2000</v>
      </c>
      <c r="K219">
        <v>13</v>
      </c>
      <c r="L219" t="str">
        <f>INDEX(MatriceGrade,MATCH(Employé!G219,Filières!$A$1:$A$13,0),MATCH(Employé!H219,Filières!$A$1:$E$1,0))</f>
        <v>Directeur technique</v>
      </c>
      <c r="M219" s="5">
        <f t="shared" si="17"/>
        <v>47500</v>
      </c>
      <c r="N219" s="6">
        <f t="shared" ca="1" si="18"/>
        <v>38</v>
      </c>
      <c r="O219" s="8">
        <f t="shared" si="19"/>
        <v>1.0526315789473684E-2</v>
      </c>
    </row>
    <row r="220" spans="1:15" x14ac:dyDescent="0.25">
      <c r="A220" t="str">
        <f t="shared" si="15"/>
        <v>LouBl26833</v>
      </c>
      <c r="B220" t="str">
        <f t="shared" si="16"/>
        <v>LouisBlanchard26833</v>
      </c>
      <c r="C220" t="s">
        <v>727</v>
      </c>
      <c r="D220" t="s">
        <v>1277</v>
      </c>
      <c r="E220" t="s">
        <v>2698</v>
      </c>
      <c r="F220" s="1">
        <v>26833</v>
      </c>
      <c r="G220" t="s">
        <v>3026</v>
      </c>
      <c r="H220" t="s">
        <v>2700</v>
      </c>
      <c r="I220" s="5">
        <v>66100</v>
      </c>
      <c r="J220" s="5">
        <v>3000</v>
      </c>
      <c r="K220">
        <v>7</v>
      </c>
      <c r="L220" t="str">
        <f>INDEX(MatriceGrade,MATCH(Employé!G220,Filières!$A$1:$A$13,0),MATCH(Employé!H220,Filières!$A$1:$E$1,0))</f>
        <v>Chef de projet</v>
      </c>
      <c r="M220" s="5">
        <f t="shared" si="17"/>
        <v>64800</v>
      </c>
      <c r="N220" s="6">
        <f t="shared" ca="1" si="18"/>
        <v>44</v>
      </c>
      <c r="O220" s="8">
        <f t="shared" si="19"/>
        <v>2.0061728395061727E-2</v>
      </c>
    </row>
    <row r="221" spans="1:15" x14ac:dyDescent="0.25">
      <c r="A221" t="str">
        <f t="shared" si="15"/>
        <v>BruBl32392</v>
      </c>
      <c r="B221" t="str">
        <f t="shared" si="16"/>
        <v>BruceBland32392</v>
      </c>
      <c r="C221" t="s">
        <v>84</v>
      </c>
      <c r="D221" t="s">
        <v>1898</v>
      </c>
      <c r="E221" t="s">
        <v>2698</v>
      </c>
      <c r="F221" s="1">
        <v>32392</v>
      </c>
      <c r="G221" t="s">
        <v>3023</v>
      </c>
      <c r="H221" t="s">
        <v>2701</v>
      </c>
      <c r="I221" s="5">
        <v>35200</v>
      </c>
      <c r="J221" s="5">
        <v>500</v>
      </c>
      <c r="K221">
        <v>5</v>
      </c>
      <c r="L221" t="str">
        <f>INDEX(MatriceGrade,MATCH(Employé!G221,Filières!$A$1:$A$13,0),MATCH(Employé!H221,Filières!$A$1:$E$1,0))</f>
        <v>Consultant technique junior</v>
      </c>
      <c r="M221" s="5">
        <f t="shared" si="17"/>
        <v>32900</v>
      </c>
      <c r="N221" s="6">
        <f t="shared" ca="1" si="18"/>
        <v>28</v>
      </c>
      <c r="O221" s="8">
        <f t="shared" si="19"/>
        <v>6.9908814589665649E-2</v>
      </c>
    </row>
    <row r="222" spans="1:15" x14ac:dyDescent="0.25">
      <c r="A222" t="str">
        <f t="shared" si="15"/>
        <v>JamBl29587</v>
      </c>
      <c r="B222" t="str">
        <f t="shared" si="16"/>
        <v>JamesBlank29587</v>
      </c>
      <c r="C222" t="s">
        <v>147</v>
      </c>
      <c r="D222" t="s">
        <v>403</v>
      </c>
      <c r="E222" t="s">
        <v>2698</v>
      </c>
      <c r="F222" s="1">
        <v>29587</v>
      </c>
      <c r="G222" t="s">
        <v>3025</v>
      </c>
      <c r="H222" t="s">
        <v>2700</v>
      </c>
      <c r="I222" s="5">
        <v>56900</v>
      </c>
      <c r="J222" s="5">
        <v>3500</v>
      </c>
      <c r="K222">
        <v>10</v>
      </c>
      <c r="L222" t="str">
        <f>INDEX(MatriceGrade,MATCH(Employé!G222,Filières!$A$1:$A$13,0),MATCH(Employé!H222,Filières!$A$1:$E$1,0))</f>
        <v>Consultant fonctionnel sénior</v>
      </c>
      <c r="M222" s="5">
        <f t="shared" si="17"/>
        <v>54700</v>
      </c>
      <c r="N222" s="6">
        <f t="shared" ca="1" si="18"/>
        <v>36</v>
      </c>
      <c r="O222" s="8">
        <f t="shared" si="19"/>
        <v>4.0219378427787937E-2</v>
      </c>
    </row>
    <row r="223" spans="1:15" x14ac:dyDescent="0.25">
      <c r="A223" t="str">
        <f t="shared" si="15"/>
        <v>KurBl23586</v>
      </c>
      <c r="B223" t="str">
        <f t="shared" si="16"/>
        <v>KurtBlanks23586</v>
      </c>
      <c r="C223" t="s">
        <v>1778</v>
      </c>
      <c r="D223" t="s">
        <v>2649</v>
      </c>
      <c r="E223" t="s">
        <v>2698</v>
      </c>
      <c r="F223" s="1">
        <v>23586</v>
      </c>
      <c r="G223" t="s">
        <v>3028</v>
      </c>
      <c r="H223" t="s">
        <v>2701</v>
      </c>
      <c r="I223" s="5">
        <v>74900</v>
      </c>
      <c r="J223" s="5">
        <v>9000</v>
      </c>
      <c r="K223">
        <v>5</v>
      </c>
      <c r="L223" t="str">
        <f>INDEX(MatriceGrade,MATCH(Employé!G223,Filières!$A$1:$A$13,0),MATCH(Employé!H223,Filières!$A$1:$E$1,0))</f>
        <v>Responsable technique Grands Comptes</v>
      </c>
      <c r="M223" s="5">
        <f t="shared" si="17"/>
        <v>69000</v>
      </c>
      <c r="N223" s="6">
        <f t="shared" ca="1" si="18"/>
        <v>52</v>
      </c>
      <c r="O223" s="8">
        <f t="shared" si="19"/>
        <v>8.5507246376811591E-2</v>
      </c>
    </row>
    <row r="224" spans="1:15" x14ac:dyDescent="0.25">
      <c r="A224" t="str">
        <f t="shared" si="15"/>
        <v>JamBl31566</v>
      </c>
      <c r="B224" t="str">
        <f t="shared" si="16"/>
        <v>JamesBlazek31566</v>
      </c>
      <c r="C224" t="s">
        <v>147</v>
      </c>
      <c r="D224" t="s">
        <v>2345</v>
      </c>
      <c r="E224" t="s">
        <v>2698</v>
      </c>
      <c r="F224" s="1">
        <v>31566</v>
      </c>
      <c r="G224" t="s">
        <v>3021</v>
      </c>
      <c r="H224" t="s">
        <v>2703</v>
      </c>
      <c r="I224" s="5">
        <v>31900</v>
      </c>
      <c r="J224" s="5">
        <v>500</v>
      </c>
      <c r="K224">
        <v>0</v>
      </c>
      <c r="L224" t="str">
        <f>INDEX(MatriceGrade,MATCH(Employé!G224,Filières!$A$1:$A$13,0),MATCH(Employé!H224,Filières!$A$1:$E$1,0))</f>
        <v>Agent opérationnel</v>
      </c>
      <c r="M224" s="5" t="str">
        <f t="shared" si="17"/>
        <v>nouvel arrivant</v>
      </c>
      <c r="N224" s="6">
        <f t="shared" ca="1" si="18"/>
        <v>31</v>
      </c>
      <c r="O224" s="8">
        <f t="shared" si="19"/>
        <v>0</v>
      </c>
    </row>
    <row r="225" spans="1:15" x14ac:dyDescent="0.25">
      <c r="A225" t="str">
        <f t="shared" si="15"/>
        <v>GarBl24684</v>
      </c>
      <c r="B225" t="str">
        <f t="shared" si="16"/>
        <v>GaryBlevins24684</v>
      </c>
      <c r="C225" t="s">
        <v>1271</v>
      </c>
      <c r="D225" t="s">
        <v>1088</v>
      </c>
      <c r="E225" t="s">
        <v>2698</v>
      </c>
      <c r="F225" s="1">
        <v>24684</v>
      </c>
      <c r="G225" t="s">
        <v>3027</v>
      </c>
      <c r="H225" t="s">
        <v>2701</v>
      </c>
      <c r="I225" s="5">
        <v>50600</v>
      </c>
      <c r="J225" s="5">
        <v>4500</v>
      </c>
      <c r="K225">
        <v>7</v>
      </c>
      <c r="L225" t="str">
        <f>INDEX(MatriceGrade,MATCH(Employé!G225,Filières!$A$1:$A$13,0),MATCH(Employé!H225,Filières!$A$1:$E$1,0))</f>
        <v>Directeur technique</v>
      </c>
      <c r="M225" s="5">
        <f t="shared" si="17"/>
        <v>45800</v>
      </c>
      <c r="N225" s="6">
        <f t="shared" ca="1" si="18"/>
        <v>49</v>
      </c>
      <c r="O225" s="8">
        <f t="shared" si="19"/>
        <v>0.10480349344978165</v>
      </c>
    </row>
    <row r="226" spans="1:15" x14ac:dyDescent="0.25">
      <c r="A226" t="str">
        <f t="shared" si="15"/>
        <v>MarBl29944</v>
      </c>
      <c r="B226" t="str">
        <f t="shared" si="16"/>
        <v>MarthaBlevins29944</v>
      </c>
      <c r="C226" t="s">
        <v>94</v>
      </c>
      <c r="D226" t="s">
        <v>1088</v>
      </c>
      <c r="E226" t="s">
        <v>2699</v>
      </c>
      <c r="F226" s="1">
        <v>29944</v>
      </c>
      <c r="G226" t="s">
        <v>3027</v>
      </c>
      <c r="H226" t="s">
        <v>2701</v>
      </c>
      <c r="I226" s="5">
        <v>51000</v>
      </c>
      <c r="J226" s="5">
        <v>7500</v>
      </c>
      <c r="K226">
        <v>12</v>
      </c>
      <c r="L226" t="str">
        <f>INDEX(MatriceGrade,MATCH(Employé!G226,Filières!$A$1:$A$13,0),MATCH(Employé!H226,Filières!$A$1:$E$1,0))</f>
        <v>Directeur technique</v>
      </c>
      <c r="M226" s="5">
        <f t="shared" si="17"/>
        <v>48600</v>
      </c>
      <c r="N226" s="6">
        <f t="shared" ca="1" si="18"/>
        <v>35</v>
      </c>
      <c r="O226" s="8">
        <f t="shared" si="19"/>
        <v>4.9382716049382713E-2</v>
      </c>
    </row>
    <row r="227" spans="1:15" x14ac:dyDescent="0.25">
      <c r="A227" t="str">
        <f t="shared" si="15"/>
        <v>MilBl33971</v>
      </c>
      <c r="B227" t="str">
        <f t="shared" si="16"/>
        <v>MildredBlock33971</v>
      </c>
      <c r="C227" t="s">
        <v>2249</v>
      </c>
      <c r="D227" t="s">
        <v>2250</v>
      </c>
      <c r="E227" t="s">
        <v>2699</v>
      </c>
      <c r="F227" s="1">
        <v>33971</v>
      </c>
      <c r="G227" t="s">
        <v>3020</v>
      </c>
      <c r="H227" t="s">
        <v>2701</v>
      </c>
      <c r="I227" s="5">
        <v>34400</v>
      </c>
      <c r="J227" s="5">
        <v>0</v>
      </c>
      <c r="K227">
        <v>0</v>
      </c>
      <c r="L227" t="str">
        <f>INDEX(MatriceGrade,MATCH(Employé!G227,Filières!$A$1:$A$13,0),MATCH(Employé!H227,Filières!$A$1:$E$1,0))</f>
        <v>Développeur junior</v>
      </c>
      <c r="M227" s="5" t="str">
        <f t="shared" si="17"/>
        <v>nouvel arrivant</v>
      </c>
      <c r="N227" s="6">
        <f t="shared" ca="1" si="18"/>
        <v>24</v>
      </c>
      <c r="O227" s="8">
        <f t="shared" si="19"/>
        <v>0</v>
      </c>
    </row>
    <row r="228" spans="1:15" x14ac:dyDescent="0.25">
      <c r="A228" t="str">
        <f t="shared" si="15"/>
        <v>SheBl25787</v>
      </c>
      <c r="B228" t="str">
        <f t="shared" si="16"/>
        <v>SheriBloomberg25787</v>
      </c>
      <c r="C228" t="s">
        <v>684</v>
      </c>
      <c r="D228" t="s">
        <v>685</v>
      </c>
      <c r="E228" t="s">
        <v>2699</v>
      </c>
      <c r="F228" s="1">
        <v>25787</v>
      </c>
      <c r="G228" t="s">
        <v>3029</v>
      </c>
      <c r="H228" t="s">
        <v>2700</v>
      </c>
      <c r="I228" s="5">
        <v>95300</v>
      </c>
      <c r="J228" s="5">
        <v>4500</v>
      </c>
      <c r="K228">
        <v>13</v>
      </c>
      <c r="L228" t="str">
        <f>INDEX(MatriceGrade,MATCH(Employé!G228,Filières!$A$1:$A$13,0),MATCH(Employé!H228,Filières!$A$1:$E$1,0))</f>
        <v>Associé filière fonctionnelle</v>
      </c>
      <c r="M228" s="5">
        <f t="shared" si="17"/>
        <v>89100</v>
      </c>
      <c r="N228" s="6">
        <f t="shared" ca="1" si="18"/>
        <v>46</v>
      </c>
      <c r="O228" s="8">
        <f t="shared" si="19"/>
        <v>6.9584736251402921E-2</v>
      </c>
    </row>
    <row r="229" spans="1:15" x14ac:dyDescent="0.25">
      <c r="A229" t="str">
        <f t="shared" si="15"/>
        <v>MelBo33621</v>
      </c>
      <c r="B229" t="str">
        <f t="shared" si="16"/>
        <v>MelvinBoatright33621</v>
      </c>
      <c r="C229" t="s">
        <v>272</v>
      </c>
      <c r="D229" t="s">
        <v>607</v>
      </c>
      <c r="E229" t="s">
        <v>2698</v>
      </c>
      <c r="F229" s="1">
        <v>33621</v>
      </c>
      <c r="G229" t="s">
        <v>3020</v>
      </c>
      <c r="H229" t="s">
        <v>2700</v>
      </c>
      <c r="I229" s="5">
        <v>35300</v>
      </c>
      <c r="J229" s="5">
        <v>0</v>
      </c>
      <c r="K229">
        <v>1</v>
      </c>
      <c r="L229" t="str">
        <f>INDEX(MatriceGrade,MATCH(Employé!G229,Filières!$A$1:$A$13,0),MATCH(Employé!H229,Filières!$A$1:$E$1,0))</f>
        <v>Analyste junior</v>
      </c>
      <c r="M229" s="5">
        <f t="shared" si="17"/>
        <v>34900</v>
      </c>
      <c r="N229" s="6">
        <f t="shared" ca="1" si="18"/>
        <v>25</v>
      </c>
      <c r="O229" s="8">
        <f t="shared" si="19"/>
        <v>1.1461318051575931E-2</v>
      </c>
    </row>
    <row r="230" spans="1:15" x14ac:dyDescent="0.25">
      <c r="A230" t="str">
        <f t="shared" si="15"/>
        <v>MosBo32731</v>
      </c>
      <c r="B230" t="str">
        <f t="shared" si="16"/>
        <v>MosesBoddie32731</v>
      </c>
      <c r="C230" t="s">
        <v>1729</v>
      </c>
      <c r="D230" t="s">
        <v>2140</v>
      </c>
      <c r="E230" t="s">
        <v>2698</v>
      </c>
      <c r="F230" s="1">
        <v>32731</v>
      </c>
      <c r="G230" t="s">
        <v>3023</v>
      </c>
      <c r="H230" t="s">
        <v>2701</v>
      </c>
      <c r="I230" s="5">
        <v>36300</v>
      </c>
      <c r="J230" s="5">
        <v>2000</v>
      </c>
      <c r="K230">
        <v>0</v>
      </c>
      <c r="L230" t="str">
        <f>INDEX(MatriceGrade,MATCH(Employé!G230,Filières!$A$1:$A$13,0),MATCH(Employé!H230,Filières!$A$1:$E$1,0))</f>
        <v>Consultant technique junior</v>
      </c>
      <c r="M230" s="5" t="str">
        <f t="shared" si="17"/>
        <v>nouvel arrivant</v>
      </c>
      <c r="N230" s="6">
        <f t="shared" ca="1" si="18"/>
        <v>27</v>
      </c>
      <c r="O230" s="8">
        <f t="shared" si="19"/>
        <v>0</v>
      </c>
    </row>
    <row r="231" spans="1:15" x14ac:dyDescent="0.25">
      <c r="A231" t="str">
        <f t="shared" si="15"/>
        <v>VirBo28851</v>
      </c>
      <c r="B231" t="str">
        <f t="shared" si="16"/>
        <v>VirginiaBodily28851</v>
      </c>
      <c r="C231" t="s">
        <v>1424</v>
      </c>
      <c r="D231" t="s">
        <v>2435</v>
      </c>
      <c r="E231" t="s">
        <v>2699</v>
      </c>
      <c r="F231" s="1">
        <v>28851</v>
      </c>
      <c r="G231" t="s">
        <v>3028</v>
      </c>
      <c r="H231" t="s">
        <v>2702</v>
      </c>
      <c r="I231" s="5">
        <v>100400</v>
      </c>
      <c r="J231" s="5">
        <v>2000</v>
      </c>
      <c r="K231">
        <v>2</v>
      </c>
      <c r="L231" t="str">
        <f>INDEX(MatriceGrade,MATCH(Employé!G231,Filières!$A$1:$A$13,0),MATCH(Employé!H231,Filières!$A$1:$E$1,0))</f>
        <v>Responsable secteur business</v>
      </c>
      <c r="M231" s="5">
        <f t="shared" si="17"/>
        <v>93800</v>
      </c>
      <c r="N231" s="6">
        <f t="shared" ca="1" si="18"/>
        <v>38</v>
      </c>
      <c r="O231" s="8">
        <f t="shared" si="19"/>
        <v>7.0362473347547971E-2</v>
      </c>
    </row>
    <row r="232" spans="1:15" x14ac:dyDescent="0.25">
      <c r="A232" t="str">
        <f t="shared" si="15"/>
        <v>MarBo30347</v>
      </c>
      <c r="B232" t="str">
        <f t="shared" si="16"/>
        <v>MaryBoggs30347</v>
      </c>
      <c r="C232" t="s">
        <v>156</v>
      </c>
      <c r="D232" t="s">
        <v>1409</v>
      </c>
      <c r="E232" t="s">
        <v>2699</v>
      </c>
      <c r="F232" s="1">
        <v>30347</v>
      </c>
      <c r="G232" t="s">
        <v>3026</v>
      </c>
      <c r="H232" t="s">
        <v>2703</v>
      </c>
      <c r="I232" s="5">
        <v>57300</v>
      </c>
      <c r="J232" s="5">
        <v>4000</v>
      </c>
      <c r="K232">
        <v>1</v>
      </c>
      <c r="L232" t="str">
        <f>INDEX(MatriceGrade,MATCH(Employé!G232,Filières!$A$1:$A$13,0),MATCH(Employé!H232,Filières!$A$1:$E$1,0))</f>
        <v>Responsable d'entité</v>
      </c>
      <c r="M232" s="5">
        <f t="shared" si="17"/>
        <v>53100</v>
      </c>
      <c r="N232" s="6">
        <f t="shared" ca="1" si="18"/>
        <v>34</v>
      </c>
      <c r="O232" s="8">
        <f t="shared" si="19"/>
        <v>7.909604519774012E-2</v>
      </c>
    </row>
    <row r="233" spans="1:15" x14ac:dyDescent="0.25">
      <c r="A233" t="str">
        <f t="shared" si="15"/>
        <v>MicBo28807</v>
      </c>
      <c r="B233" t="str">
        <f t="shared" si="16"/>
        <v>MichaelBolden28807</v>
      </c>
      <c r="C233" t="s">
        <v>205</v>
      </c>
      <c r="D233" t="s">
        <v>652</v>
      </c>
      <c r="E233" t="s">
        <v>2698</v>
      </c>
      <c r="F233" s="1">
        <v>28807</v>
      </c>
      <c r="G233" t="s">
        <v>3027</v>
      </c>
      <c r="H233" t="s">
        <v>2701</v>
      </c>
      <c r="I233" s="5">
        <v>62200</v>
      </c>
      <c r="J233" s="5">
        <v>2000</v>
      </c>
      <c r="K233">
        <v>10</v>
      </c>
      <c r="L233" t="str">
        <f>INDEX(MatriceGrade,MATCH(Employé!G233,Filières!$A$1:$A$13,0),MATCH(Employé!H233,Filières!$A$1:$E$1,0))</f>
        <v>Directeur technique</v>
      </c>
      <c r="M233" s="5">
        <f t="shared" si="17"/>
        <v>58700</v>
      </c>
      <c r="N233" s="6">
        <f t="shared" ca="1" si="18"/>
        <v>38</v>
      </c>
      <c r="O233" s="8">
        <f t="shared" si="19"/>
        <v>5.9625212947189095E-2</v>
      </c>
    </row>
    <row r="234" spans="1:15" x14ac:dyDescent="0.25">
      <c r="A234" t="str">
        <f t="shared" si="15"/>
        <v>YvoBo25967</v>
      </c>
      <c r="B234" t="str">
        <f t="shared" si="16"/>
        <v>YvonneBolin25967</v>
      </c>
      <c r="C234" t="s">
        <v>1413</v>
      </c>
      <c r="D234" t="s">
        <v>2562</v>
      </c>
      <c r="E234" t="s">
        <v>2699</v>
      </c>
      <c r="F234" s="1">
        <v>25967</v>
      </c>
      <c r="G234" t="s">
        <v>3028</v>
      </c>
      <c r="H234" t="s">
        <v>2701</v>
      </c>
      <c r="I234" s="5">
        <v>73800</v>
      </c>
      <c r="J234" s="5">
        <v>500</v>
      </c>
      <c r="K234">
        <v>15</v>
      </c>
      <c r="L234" t="str">
        <f>INDEX(MatriceGrade,MATCH(Employé!G234,Filières!$A$1:$A$13,0),MATCH(Employé!H234,Filières!$A$1:$E$1,0))</f>
        <v>Responsable technique Grands Comptes</v>
      </c>
      <c r="M234" s="5">
        <f t="shared" si="17"/>
        <v>70800</v>
      </c>
      <c r="N234" s="6">
        <f t="shared" ca="1" si="18"/>
        <v>46</v>
      </c>
      <c r="O234" s="8">
        <f t="shared" si="19"/>
        <v>4.2372881355932202E-2</v>
      </c>
    </row>
    <row r="235" spans="1:15" x14ac:dyDescent="0.25">
      <c r="A235" t="str">
        <f t="shared" si="15"/>
        <v>SteBo33126</v>
      </c>
      <c r="B235" t="str">
        <f t="shared" si="16"/>
        <v>StephanieBolling33126</v>
      </c>
      <c r="C235" t="s">
        <v>255</v>
      </c>
      <c r="D235" t="s">
        <v>690</v>
      </c>
      <c r="E235" t="s">
        <v>2699</v>
      </c>
      <c r="F235" s="1">
        <v>33126</v>
      </c>
      <c r="G235" t="s">
        <v>3019</v>
      </c>
      <c r="H235" t="s">
        <v>2701</v>
      </c>
      <c r="I235" s="5">
        <v>29200</v>
      </c>
      <c r="J235" s="5">
        <v>0</v>
      </c>
      <c r="K235">
        <v>1</v>
      </c>
      <c r="L235" t="str">
        <f>INDEX(MatriceGrade,MATCH(Employé!G235,Filières!$A$1:$A$13,0),MATCH(Employé!H235,Filières!$A$1:$E$1,0))</f>
        <v>Développeur novice</v>
      </c>
      <c r="M235" s="5">
        <f t="shared" si="17"/>
        <v>27000</v>
      </c>
      <c r="N235" s="6">
        <f t="shared" ca="1" si="18"/>
        <v>26</v>
      </c>
      <c r="O235" s="8">
        <f t="shared" si="19"/>
        <v>8.1481481481481488E-2</v>
      </c>
    </row>
    <row r="236" spans="1:15" x14ac:dyDescent="0.25">
      <c r="A236" t="str">
        <f t="shared" si="15"/>
        <v>KieBo24071</v>
      </c>
      <c r="B236" t="str">
        <f t="shared" si="16"/>
        <v>KiethBollinger24071</v>
      </c>
      <c r="C236" t="s">
        <v>2331</v>
      </c>
      <c r="D236" t="s">
        <v>2332</v>
      </c>
      <c r="E236" t="s">
        <v>2698</v>
      </c>
      <c r="F236" s="1">
        <v>24071</v>
      </c>
      <c r="G236" t="s">
        <v>3027</v>
      </c>
      <c r="H236" t="s">
        <v>2701</v>
      </c>
      <c r="I236" s="5">
        <v>53600</v>
      </c>
      <c r="J236" s="5">
        <v>5000</v>
      </c>
      <c r="K236">
        <v>23</v>
      </c>
      <c r="L236" t="str">
        <f>INDEX(MatriceGrade,MATCH(Employé!G236,Filières!$A$1:$A$13,0),MATCH(Employé!H236,Filières!$A$1:$E$1,0))</f>
        <v>Directeur technique</v>
      </c>
      <c r="M236" s="5">
        <f t="shared" si="17"/>
        <v>50300</v>
      </c>
      <c r="N236" s="6">
        <f t="shared" ca="1" si="18"/>
        <v>51</v>
      </c>
      <c r="O236" s="8">
        <f t="shared" si="19"/>
        <v>6.560636182902585E-2</v>
      </c>
    </row>
    <row r="237" spans="1:15" x14ac:dyDescent="0.25">
      <c r="A237" t="str">
        <f t="shared" si="15"/>
        <v>JerBo23705</v>
      </c>
      <c r="B237" t="str">
        <f t="shared" si="16"/>
        <v>JerryBolton23705</v>
      </c>
      <c r="C237" t="s">
        <v>632</v>
      </c>
      <c r="D237" t="s">
        <v>2255</v>
      </c>
      <c r="E237" t="s">
        <v>2698</v>
      </c>
      <c r="F237" s="1">
        <v>23705</v>
      </c>
      <c r="G237" t="s">
        <v>3027</v>
      </c>
      <c r="H237" t="s">
        <v>2700</v>
      </c>
      <c r="I237" s="5">
        <v>67500</v>
      </c>
      <c r="J237" s="5">
        <v>6000</v>
      </c>
      <c r="K237">
        <v>10</v>
      </c>
      <c r="L237" t="str">
        <f>INDEX(MatriceGrade,MATCH(Employé!G237,Filières!$A$1:$A$13,0),MATCH(Employé!H237,Filières!$A$1:$E$1,0))</f>
        <v>Directeur de projet</v>
      </c>
      <c r="M237" s="5">
        <f t="shared" si="17"/>
        <v>67100</v>
      </c>
      <c r="N237" s="6">
        <f t="shared" ca="1" si="18"/>
        <v>52</v>
      </c>
      <c r="O237" s="8">
        <f t="shared" si="19"/>
        <v>5.9612518628912071E-3</v>
      </c>
    </row>
    <row r="238" spans="1:15" x14ac:dyDescent="0.25">
      <c r="A238" t="str">
        <f t="shared" si="15"/>
        <v>ChrBo26722</v>
      </c>
      <c r="B238" t="str">
        <f t="shared" si="16"/>
        <v>ChristineBone26722</v>
      </c>
      <c r="C238" t="s">
        <v>433</v>
      </c>
      <c r="D238" t="s">
        <v>1618</v>
      </c>
      <c r="E238" t="s">
        <v>2699</v>
      </c>
      <c r="F238" s="1">
        <v>26722</v>
      </c>
      <c r="G238" t="s">
        <v>3026</v>
      </c>
      <c r="H238" t="s">
        <v>2702</v>
      </c>
      <c r="I238" s="5">
        <v>83200</v>
      </c>
      <c r="J238" s="5">
        <v>2500</v>
      </c>
      <c r="K238">
        <v>19</v>
      </c>
      <c r="L238" t="str">
        <f>INDEX(MatriceGrade,MATCH(Employé!G238,Filières!$A$1:$A$13,0),MATCH(Employé!H238,Filières!$A$1:$E$1,0))</f>
        <v>Responsable de consultant</v>
      </c>
      <c r="M238" s="5">
        <f t="shared" si="17"/>
        <v>79200</v>
      </c>
      <c r="N238" s="6">
        <f t="shared" ca="1" si="18"/>
        <v>44</v>
      </c>
      <c r="O238" s="8">
        <f t="shared" si="19"/>
        <v>5.0505050505050504E-2</v>
      </c>
    </row>
    <row r="239" spans="1:15" x14ac:dyDescent="0.25">
      <c r="A239" t="str">
        <f t="shared" si="15"/>
        <v>JamBo25906</v>
      </c>
      <c r="B239" t="str">
        <f t="shared" si="16"/>
        <v>JamesBonilla25906</v>
      </c>
      <c r="C239" t="s">
        <v>147</v>
      </c>
      <c r="D239" t="s">
        <v>1630</v>
      </c>
      <c r="E239" t="s">
        <v>2698</v>
      </c>
      <c r="F239" s="1">
        <v>25906</v>
      </c>
      <c r="G239" t="s">
        <v>3028</v>
      </c>
      <c r="H239" t="s">
        <v>2701</v>
      </c>
      <c r="I239" s="5">
        <v>92100</v>
      </c>
      <c r="J239" s="5">
        <v>8000</v>
      </c>
      <c r="K239">
        <v>14</v>
      </c>
      <c r="L239" t="str">
        <f>INDEX(MatriceGrade,MATCH(Employé!G239,Filières!$A$1:$A$13,0),MATCH(Employé!H239,Filières!$A$1:$E$1,0))</f>
        <v>Responsable technique Grands Comptes</v>
      </c>
      <c r="M239" s="5">
        <f t="shared" si="17"/>
        <v>89400</v>
      </c>
      <c r="N239" s="6">
        <f t="shared" ca="1" si="18"/>
        <v>46</v>
      </c>
      <c r="O239" s="8">
        <f t="shared" si="19"/>
        <v>3.0201342281879196E-2</v>
      </c>
    </row>
    <row r="240" spans="1:15" x14ac:dyDescent="0.25">
      <c r="A240" t="str">
        <f t="shared" si="15"/>
        <v>SteBo24128</v>
      </c>
      <c r="B240" t="str">
        <f t="shared" si="16"/>
        <v>StephanieBonnell24128</v>
      </c>
      <c r="C240" t="s">
        <v>255</v>
      </c>
      <c r="D240" t="s">
        <v>256</v>
      </c>
      <c r="E240" t="s">
        <v>2699</v>
      </c>
      <c r="F240" s="1">
        <v>24128</v>
      </c>
      <c r="G240" t="s">
        <v>3025</v>
      </c>
      <c r="H240" t="s">
        <v>2703</v>
      </c>
      <c r="I240" s="5">
        <v>45200</v>
      </c>
      <c r="J240" s="5">
        <v>1000</v>
      </c>
      <c r="K240">
        <v>9</v>
      </c>
      <c r="L240" t="str">
        <f>INDEX(MatriceGrade,MATCH(Employé!G240,Filières!$A$1:$A$13,0),MATCH(Employé!H240,Filières!$A$1:$E$1,0))</f>
        <v>Directeur des agents de maîtrise</v>
      </c>
      <c r="M240" s="5">
        <f t="shared" si="17"/>
        <v>39600</v>
      </c>
      <c r="N240" s="6">
        <f t="shared" ca="1" si="18"/>
        <v>51</v>
      </c>
      <c r="O240" s="8">
        <f t="shared" si="19"/>
        <v>0.14141414141414141</v>
      </c>
    </row>
    <row r="241" spans="1:15" x14ac:dyDescent="0.25">
      <c r="A241" t="str">
        <f t="shared" si="15"/>
        <v>HarBo29083</v>
      </c>
      <c r="B241" t="str">
        <f t="shared" si="16"/>
        <v>HarryBonner29083</v>
      </c>
      <c r="C241" t="s">
        <v>1247</v>
      </c>
      <c r="D241" t="s">
        <v>2633</v>
      </c>
      <c r="E241" t="s">
        <v>2698</v>
      </c>
      <c r="F241" s="1">
        <v>29083</v>
      </c>
      <c r="G241" t="s">
        <v>3028</v>
      </c>
      <c r="H241" t="s">
        <v>2700</v>
      </c>
      <c r="I241" s="5">
        <v>76800</v>
      </c>
      <c r="J241" s="5">
        <v>500</v>
      </c>
      <c r="K241">
        <v>11</v>
      </c>
      <c r="L241" t="str">
        <f>INDEX(MatriceGrade,MATCH(Employé!G241,Filières!$A$1:$A$13,0),MATCH(Employé!H241,Filières!$A$1:$E$1,0))</f>
        <v>Responsable de Grands comptes</v>
      </c>
      <c r="M241" s="5">
        <f t="shared" si="17"/>
        <v>72800</v>
      </c>
      <c r="N241" s="6">
        <f t="shared" ca="1" si="18"/>
        <v>37</v>
      </c>
      <c r="O241" s="8">
        <f t="shared" si="19"/>
        <v>5.4945054945054944E-2</v>
      </c>
    </row>
    <row r="242" spans="1:15" x14ac:dyDescent="0.25">
      <c r="A242" t="str">
        <f t="shared" si="15"/>
        <v>GeoBo29468</v>
      </c>
      <c r="B242" t="str">
        <f t="shared" si="16"/>
        <v>GeorgeBooker29468</v>
      </c>
      <c r="C242" t="s">
        <v>92</v>
      </c>
      <c r="D242" t="s">
        <v>2218</v>
      </c>
      <c r="E242" t="s">
        <v>2698</v>
      </c>
      <c r="F242" s="1">
        <v>29468</v>
      </c>
      <c r="G242" t="s">
        <v>3027</v>
      </c>
      <c r="H242" t="s">
        <v>2702</v>
      </c>
      <c r="I242" s="5">
        <v>76500</v>
      </c>
      <c r="J242" s="5">
        <v>7000</v>
      </c>
      <c r="K242">
        <v>13</v>
      </c>
      <c r="L242" t="str">
        <f>INDEX(MatriceGrade,MATCH(Employé!G242,Filières!$A$1:$A$13,0),MATCH(Employé!H242,Filières!$A$1:$E$1,0))</f>
        <v>Directeur business</v>
      </c>
      <c r="M242" s="5">
        <f t="shared" si="17"/>
        <v>70300</v>
      </c>
      <c r="N242" s="6">
        <f t="shared" ca="1" si="18"/>
        <v>36</v>
      </c>
      <c r="O242" s="8">
        <f t="shared" si="19"/>
        <v>8.8193456614509252E-2</v>
      </c>
    </row>
    <row r="243" spans="1:15" x14ac:dyDescent="0.25">
      <c r="A243" t="str">
        <f t="shared" si="15"/>
        <v>JosBo26390</v>
      </c>
      <c r="B243" t="str">
        <f t="shared" si="16"/>
        <v>JosephBooks26390</v>
      </c>
      <c r="C243" t="s">
        <v>90</v>
      </c>
      <c r="D243" t="s">
        <v>1628</v>
      </c>
      <c r="E243" t="s">
        <v>2698</v>
      </c>
      <c r="F243" s="1">
        <v>26390</v>
      </c>
      <c r="G243" t="s">
        <v>3029</v>
      </c>
      <c r="H243" t="s">
        <v>2701</v>
      </c>
      <c r="I243" s="5">
        <v>87200</v>
      </c>
      <c r="J243" s="5">
        <v>6500</v>
      </c>
      <c r="K243">
        <v>17</v>
      </c>
      <c r="L243" t="str">
        <f>INDEX(MatriceGrade,MATCH(Employé!G243,Filières!$A$1:$A$13,0),MATCH(Employé!H243,Filières!$A$1:$E$1,0))</f>
        <v>Associé filière technique</v>
      </c>
      <c r="M243" s="5">
        <f t="shared" si="17"/>
        <v>79300</v>
      </c>
      <c r="N243" s="6">
        <f t="shared" ca="1" si="18"/>
        <v>45</v>
      </c>
      <c r="O243" s="8">
        <f t="shared" si="19"/>
        <v>9.9621689785624218E-2</v>
      </c>
    </row>
    <row r="244" spans="1:15" x14ac:dyDescent="0.25">
      <c r="A244" t="str">
        <f t="shared" si="15"/>
        <v>FelBo29280</v>
      </c>
      <c r="B244" t="str">
        <f t="shared" si="16"/>
        <v>FeliciaBoone29280</v>
      </c>
      <c r="C244" t="s">
        <v>200</v>
      </c>
      <c r="D244" t="s">
        <v>201</v>
      </c>
      <c r="E244" t="s">
        <v>2699</v>
      </c>
      <c r="F244" s="1">
        <v>29280</v>
      </c>
      <c r="G244" t="s">
        <v>3028</v>
      </c>
      <c r="H244" t="s">
        <v>2701</v>
      </c>
      <c r="I244" s="5">
        <v>75100</v>
      </c>
      <c r="J244" s="5">
        <v>5000</v>
      </c>
      <c r="K244">
        <v>3</v>
      </c>
      <c r="L244" t="str">
        <f>INDEX(MatriceGrade,MATCH(Employé!G244,Filières!$A$1:$A$13,0),MATCH(Employé!H244,Filières!$A$1:$E$1,0))</f>
        <v>Responsable technique Grands Comptes</v>
      </c>
      <c r="M244" s="5">
        <f t="shared" si="17"/>
        <v>71500</v>
      </c>
      <c r="N244" s="6">
        <f t="shared" ca="1" si="18"/>
        <v>37</v>
      </c>
      <c r="O244" s="8">
        <f t="shared" si="19"/>
        <v>5.0349650349650353E-2</v>
      </c>
    </row>
    <row r="245" spans="1:15" x14ac:dyDescent="0.25">
      <c r="A245" t="str">
        <f t="shared" si="15"/>
        <v>JudBo32473</v>
      </c>
      <c r="B245" t="str">
        <f t="shared" si="16"/>
        <v>JudyBoone32473</v>
      </c>
      <c r="C245" t="s">
        <v>308</v>
      </c>
      <c r="D245" t="s">
        <v>201</v>
      </c>
      <c r="E245" t="s">
        <v>2699</v>
      </c>
      <c r="F245" s="1">
        <v>32473</v>
      </c>
      <c r="G245" t="s">
        <v>3024</v>
      </c>
      <c r="H245" t="s">
        <v>2700</v>
      </c>
      <c r="I245" s="5">
        <v>55800</v>
      </c>
      <c r="J245" s="5">
        <v>3000</v>
      </c>
      <c r="K245">
        <v>5</v>
      </c>
      <c r="L245" t="str">
        <f>INDEX(MatriceGrade,MATCH(Employé!G245,Filières!$A$1:$A$13,0),MATCH(Employé!H245,Filières!$A$1:$E$1,0))</f>
        <v>Consultant fonctionnel</v>
      </c>
      <c r="M245" s="5">
        <f t="shared" si="17"/>
        <v>52100</v>
      </c>
      <c r="N245" s="6">
        <f t="shared" ca="1" si="18"/>
        <v>28</v>
      </c>
      <c r="O245" s="8">
        <f t="shared" si="19"/>
        <v>7.1017274472168906E-2</v>
      </c>
    </row>
    <row r="246" spans="1:15" x14ac:dyDescent="0.25">
      <c r="A246" t="str">
        <f t="shared" si="15"/>
        <v>SolBo29524</v>
      </c>
      <c r="B246" t="str">
        <f t="shared" si="16"/>
        <v>SolomonBoone29524</v>
      </c>
      <c r="C246" t="s">
        <v>261</v>
      </c>
      <c r="D246" t="s">
        <v>201</v>
      </c>
      <c r="E246" t="s">
        <v>2698</v>
      </c>
      <c r="F246" s="1">
        <v>29524</v>
      </c>
      <c r="G246" t="s">
        <v>3027</v>
      </c>
      <c r="H246" t="s">
        <v>2702</v>
      </c>
      <c r="I246" s="5">
        <v>71500</v>
      </c>
      <c r="J246" s="5">
        <v>7500</v>
      </c>
      <c r="K246">
        <v>1</v>
      </c>
      <c r="L246" t="str">
        <f>INDEX(MatriceGrade,MATCH(Employé!G246,Filières!$A$1:$A$13,0),MATCH(Employé!H246,Filières!$A$1:$E$1,0))</f>
        <v>Directeur business</v>
      </c>
      <c r="M246" s="5">
        <f t="shared" si="17"/>
        <v>66200</v>
      </c>
      <c r="N246" s="6">
        <f t="shared" ca="1" si="18"/>
        <v>36</v>
      </c>
      <c r="O246" s="8">
        <f t="shared" si="19"/>
        <v>8.0060422960725075E-2</v>
      </c>
    </row>
    <row r="247" spans="1:15" x14ac:dyDescent="0.25">
      <c r="A247" t="str">
        <f t="shared" si="15"/>
        <v>VicBo31653</v>
      </c>
      <c r="B247" t="str">
        <f t="shared" si="16"/>
        <v>VickiBoone31653</v>
      </c>
      <c r="C247" t="s">
        <v>337</v>
      </c>
      <c r="D247" t="s">
        <v>201</v>
      </c>
      <c r="E247" t="s">
        <v>2699</v>
      </c>
      <c r="F247" s="1">
        <v>31653</v>
      </c>
      <c r="G247" t="s">
        <v>3021</v>
      </c>
      <c r="H247" t="s">
        <v>2703</v>
      </c>
      <c r="I247" s="5">
        <v>29900</v>
      </c>
      <c r="J247" s="5">
        <v>1000</v>
      </c>
      <c r="K247">
        <v>0</v>
      </c>
      <c r="L247" t="str">
        <f>INDEX(MatriceGrade,MATCH(Employé!G247,Filières!$A$1:$A$13,0),MATCH(Employé!H247,Filières!$A$1:$E$1,0))</f>
        <v>Agent opérationnel</v>
      </c>
      <c r="M247" s="5" t="str">
        <f t="shared" si="17"/>
        <v>nouvel arrivant</v>
      </c>
      <c r="N247" s="6">
        <f t="shared" ca="1" si="18"/>
        <v>30</v>
      </c>
      <c r="O247" s="8">
        <f t="shared" si="19"/>
        <v>0</v>
      </c>
    </row>
    <row r="248" spans="1:15" x14ac:dyDescent="0.25">
      <c r="A248" t="str">
        <f t="shared" si="15"/>
        <v>BraBo32631</v>
      </c>
      <c r="B248" t="str">
        <f t="shared" si="16"/>
        <v>BrandonBorland32631</v>
      </c>
      <c r="C248" t="s">
        <v>572</v>
      </c>
      <c r="D248" t="s">
        <v>2634</v>
      </c>
      <c r="E248" t="s">
        <v>2698</v>
      </c>
      <c r="F248" s="1">
        <v>32631</v>
      </c>
      <c r="G248" t="s">
        <v>3023</v>
      </c>
      <c r="H248" t="s">
        <v>2700</v>
      </c>
      <c r="I248" s="5">
        <v>42200</v>
      </c>
      <c r="J248" s="5">
        <v>1500</v>
      </c>
      <c r="K248">
        <v>4</v>
      </c>
      <c r="L248" t="str">
        <f>INDEX(MatriceGrade,MATCH(Employé!G248,Filières!$A$1:$A$13,0),MATCH(Employé!H248,Filières!$A$1:$E$1,0))</f>
        <v>Consultant fonctionnel junior</v>
      </c>
      <c r="M248" s="5">
        <f t="shared" si="17"/>
        <v>38600</v>
      </c>
      <c r="N248" s="6">
        <f t="shared" ca="1" si="18"/>
        <v>28</v>
      </c>
      <c r="O248" s="8">
        <f t="shared" si="19"/>
        <v>9.3264248704663211E-2</v>
      </c>
    </row>
    <row r="249" spans="1:15" x14ac:dyDescent="0.25">
      <c r="A249" t="str">
        <f t="shared" si="15"/>
        <v>EdnBo23529</v>
      </c>
      <c r="B249" t="str">
        <f t="shared" si="16"/>
        <v>EdnaBosley23529</v>
      </c>
      <c r="C249" t="s">
        <v>777</v>
      </c>
      <c r="D249" t="s">
        <v>1057</v>
      </c>
      <c r="E249" t="s">
        <v>2699</v>
      </c>
      <c r="F249" s="1">
        <v>23529</v>
      </c>
      <c r="G249" t="s">
        <v>3027</v>
      </c>
      <c r="H249" t="s">
        <v>2703</v>
      </c>
      <c r="I249" s="5">
        <v>81100</v>
      </c>
      <c r="J249" s="5">
        <v>1000</v>
      </c>
      <c r="K249">
        <v>27</v>
      </c>
      <c r="L249" t="str">
        <f>INDEX(MatriceGrade,MATCH(Employé!G249,Filières!$A$1:$A$13,0),MATCH(Employé!H249,Filières!$A$1:$E$1,0))</f>
        <v>Directeur d'agence</v>
      </c>
      <c r="M249" s="5">
        <f t="shared" si="17"/>
        <v>77200</v>
      </c>
      <c r="N249" s="6">
        <f t="shared" ca="1" si="18"/>
        <v>53</v>
      </c>
      <c r="O249" s="8">
        <f t="shared" si="19"/>
        <v>5.0518134715025906E-2</v>
      </c>
    </row>
    <row r="250" spans="1:15" x14ac:dyDescent="0.25">
      <c r="A250" t="str">
        <f t="shared" si="15"/>
        <v>WalBo23476</v>
      </c>
      <c r="B250" t="str">
        <f t="shared" si="16"/>
        <v>WallyBottomley23476</v>
      </c>
      <c r="C250" t="s">
        <v>1442</v>
      </c>
      <c r="D250" t="s">
        <v>1443</v>
      </c>
      <c r="E250" t="s">
        <v>2698</v>
      </c>
      <c r="F250" s="1">
        <v>23476</v>
      </c>
      <c r="G250" t="s">
        <v>3029</v>
      </c>
      <c r="H250" t="s">
        <v>2700</v>
      </c>
      <c r="I250" s="5">
        <v>109500</v>
      </c>
      <c r="J250" s="5">
        <v>5500</v>
      </c>
      <c r="K250">
        <v>24</v>
      </c>
      <c r="L250" t="str">
        <f>INDEX(MatriceGrade,MATCH(Employé!G250,Filières!$A$1:$A$13,0),MATCH(Employé!H250,Filières!$A$1:$E$1,0))</f>
        <v>Associé filière fonctionnelle</v>
      </c>
      <c r="M250" s="5">
        <f t="shared" si="17"/>
        <v>102300</v>
      </c>
      <c r="N250" s="6">
        <f t="shared" ca="1" si="18"/>
        <v>53</v>
      </c>
      <c r="O250" s="8">
        <f t="shared" si="19"/>
        <v>7.0381231671554259E-2</v>
      </c>
    </row>
    <row r="251" spans="1:15" x14ac:dyDescent="0.25">
      <c r="A251" t="str">
        <f t="shared" si="15"/>
        <v>JamBo27799</v>
      </c>
      <c r="B251" t="str">
        <f t="shared" si="16"/>
        <v>JamesBoutte27799</v>
      </c>
      <c r="C251" t="s">
        <v>147</v>
      </c>
      <c r="D251" t="s">
        <v>1296</v>
      </c>
      <c r="E251" t="s">
        <v>2698</v>
      </c>
      <c r="F251" s="1">
        <v>27799</v>
      </c>
      <c r="G251" t="s">
        <v>3027</v>
      </c>
      <c r="H251" t="s">
        <v>2701</v>
      </c>
      <c r="I251" s="5">
        <v>57600</v>
      </c>
      <c r="J251" s="5">
        <v>3000</v>
      </c>
      <c r="K251">
        <v>5</v>
      </c>
      <c r="L251" t="str">
        <f>INDEX(MatriceGrade,MATCH(Employé!G251,Filières!$A$1:$A$13,0),MATCH(Employé!H251,Filières!$A$1:$E$1,0))</f>
        <v>Directeur technique</v>
      </c>
      <c r="M251" s="5">
        <f t="shared" si="17"/>
        <v>55400</v>
      </c>
      <c r="N251" s="6">
        <f t="shared" ca="1" si="18"/>
        <v>41</v>
      </c>
      <c r="O251" s="8">
        <f t="shared" si="19"/>
        <v>3.9711191335740074E-2</v>
      </c>
    </row>
    <row r="252" spans="1:15" x14ac:dyDescent="0.25">
      <c r="A252" t="str">
        <f t="shared" si="15"/>
        <v>TimBo33965</v>
      </c>
      <c r="B252" t="str">
        <f t="shared" si="16"/>
        <v>TimBower33965</v>
      </c>
      <c r="C252" t="s">
        <v>996</v>
      </c>
      <c r="D252" t="s">
        <v>997</v>
      </c>
      <c r="E252" t="s">
        <v>2698</v>
      </c>
      <c r="F252" s="1">
        <v>33965</v>
      </c>
      <c r="G252" t="s">
        <v>3021</v>
      </c>
      <c r="H252" t="s">
        <v>2702</v>
      </c>
      <c r="I252" s="5">
        <v>40000</v>
      </c>
      <c r="J252" s="5">
        <v>500</v>
      </c>
      <c r="K252">
        <v>1</v>
      </c>
      <c r="L252" t="str">
        <f>INDEX(MatriceGrade,MATCH(Employé!G252,Filières!$A$1:$A$13,0),MATCH(Employé!H252,Filières!$A$1:$E$1,0))</f>
        <v>Consultant business junior</v>
      </c>
      <c r="M252" s="5">
        <f t="shared" si="17"/>
        <v>39100</v>
      </c>
      <c r="N252" s="6">
        <f t="shared" ca="1" si="18"/>
        <v>24</v>
      </c>
      <c r="O252" s="8">
        <f t="shared" si="19"/>
        <v>2.3017902813299233E-2</v>
      </c>
    </row>
    <row r="253" spans="1:15" x14ac:dyDescent="0.25">
      <c r="A253" t="str">
        <f t="shared" si="15"/>
        <v>PatBo28252</v>
      </c>
      <c r="B253" t="str">
        <f t="shared" si="16"/>
        <v>PatriciaBowie28252</v>
      </c>
      <c r="C253" t="s">
        <v>232</v>
      </c>
      <c r="D253" t="s">
        <v>1996</v>
      </c>
      <c r="E253" t="s">
        <v>2699</v>
      </c>
      <c r="F253" s="1">
        <v>28252</v>
      </c>
      <c r="G253" t="s">
        <v>3027</v>
      </c>
      <c r="H253" t="s">
        <v>2700</v>
      </c>
      <c r="I253" s="5">
        <v>72800</v>
      </c>
      <c r="J253" s="5">
        <v>7000</v>
      </c>
      <c r="K253">
        <v>0</v>
      </c>
      <c r="L253" t="str">
        <f>INDEX(MatriceGrade,MATCH(Employé!G253,Filières!$A$1:$A$13,0),MATCH(Employé!H253,Filières!$A$1:$E$1,0))</f>
        <v>Directeur de projet</v>
      </c>
      <c r="M253" s="5" t="str">
        <f t="shared" si="17"/>
        <v>nouvel arrivant</v>
      </c>
      <c r="N253" s="6">
        <f t="shared" ca="1" si="18"/>
        <v>40</v>
      </c>
      <c r="O253" s="8">
        <f t="shared" si="19"/>
        <v>0</v>
      </c>
    </row>
    <row r="254" spans="1:15" x14ac:dyDescent="0.25">
      <c r="A254" t="str">
        <f t="shared" si="15"/>
        <v>PhyBo32540</v>
      </c>
      <c r="B254" t="str">
        <f t="shared" si="16"/>
        <v>PhyllisBowman32540</v>
      </c>
      <c r="C254" t="s">
        <v>2060</v>
      </c>
      <c r="D254" t="s">
        <v>2061</v>
      </c>
      <c r="E254" t="s">
        <v>2699</v>
      </c>
      <c r="F254" s="1">
        <v>32540</v>
      </c>
      <c r="G254" t="s">
        <v>3022</v>
      </c>
      <c r="H254" t="s">
        <v>2702</v>
      </c>
      <c r="I254" s="5">
        <v>50000</v>
      </c>
      <c r="J254" s="5">
        <v>1000</v>
      </c>
      <c r="K254">
        <v>5</v>
      </c>
      <c r="L254" t="str">
        <f>INDEX(MatriceGrade,MATCH(Employé!G254,Filières!$A$1:$A$13,0),MATCH(Employé!H254,Filières!$A$1:$E$1,0))</f>
        <v>Consultant business junior</v>
      </c>
      <c r="M254" s="5">
        <f t="shared" si="17"/>
        <v>46300</v>
      </c>
      <c r="N254" s="6">
        <f t="shared" ca="1" si="18"/>
        <v>28</v>
      </c>
      <c r="O254" s="8">
        <f t="shared" si="19"/>
        <v>7.9913606911447083E-2</v>
      </c>
    </row>
    <row r="255" spans="1:15" x14ac:dyDescent="0.25">
      <c r="A255" t="str">
        <f t="shared" si="15"/>
        <v>JamBo23786</v>
      </c>
      <c r="B255" t="str">
        <f t="shared" si="16"/>
        <v>JamesBowser23786</v>
      </c>
      <c r="C255" t="s">
        <v>147</v>
      </c>
      <c r="D255" t="s">
        <v>2279</v>
      </c>
      <c r="E255" t="s">
        <v>2698</v>
      </c>
      <c r="F255" s="1">
        <v>23786</v>
      </c>
      <c r="G255" t="s">
        <v>3028</v>
      </c>
      <c r="H255" t="s">
        <v>2700</v>
      </c>
      <c r="I255" s="5">
        <v>74200</v>
      </c>
      <c r="J255" s="5">
        <v>6500</v>
      </c>
      <c r="K255">
        <v>12</v>
      </c>
      <c r="L255" t="str">
        <f>INDEX(MatriceGrade,MATCH(Employé!G255,Filières!$A$1:$A$13,0),MATCH(Employé!H255,Filières!$A$1:$E$1,0))</f>
        <v>Responsable de Grands comptes</v>
      </c>
      <c r="M255" s="5">
        <f t="shared" si="17"/>
        <v>69900</v>
      </c>
      <c r="N255" s="6">
        <f t="shared" ca="1" si="18"/>
        <v>52</v>
      </c>
      <c r="O255" s="8">
        <f t="shared" si="19"/>
        <v>6.1516452074391992E-2</v>
      </c>
    </row>
    <row r="256" spans="1:15" x14ac:dyDescent="0.25">
      <c r="A256" t="str">
        <f t="shared" si="15"/>
        <v>JerBo30051</v>
      </c>
      <c r="B256" t="str">
        <f t="shared" si="16"/>
        <v>JeromeBoyce30051</v>
      </c>
      <c r="C256" t="s">
        <v>476</v>
      </c>
      <c r="D256" t="s">
        <v>477</v>
      </c>
      <c r="E256" t="s">
        <v>2698</v>
      </c>
      <c r="F256" s="1">
        <v>30051</v>
      </c>
      <c r="G256" t="s">
        <v>3026</v>
      </c>
      <c r="H256" t="s">
        <v>2702</v>
      </c>
      <c r="I256" s="5">
        <v>63300</v>
      </c>
      <c r="J256" s="5">
        <v>1500</v>
      </c>
      <c r="K256">
        <v>11</v>
      </c>
      <c r="L256" t="str">
        <f>INDEX(MatriceGrade,MATCH(Employé!G256,Filières!$A$1:$A$13,0),MATCH(Employé!H256,Filières!$A$1:$E$1,0))</f>
        <v>Responsable de consultant</v>
      </c>
      <c r="M256" s="5">
        <f t="shared" si="17"/>
        <v>62100</v>
      </c>
      <c r="N256" s="6">
        <f t="shared" ca="1" si="18"/>
        <v>35</v>
      </c>
      <c r="O256" s="8">
        <f t="shared" si="19"/>
        <v>1.932367149758454E-2</v>
      </c>
    </row>
    <row r="257" spans="1:15" x14ac:dyDescent="0.25">
      <c r="A257" t="str">
        <f t="shared" si="15"/>
        <v>KatBo32873</v>
      </c>
      <c r="B257" t="str">
        <f t="shared" si="16"/>
        <v>KathleenBoyd32873</v>
      </c>
      <c r="C257" t="s">
        <v>179</v>
      </c>
      <c r="D257" t="s">
        <v>180</v>
      </c>
      <c r="E257" t="s">
        <v>2699</v>
      </c>
      <c r="F257" s="1">
        <v>32873</v>
      </c>
      <c r="G257" t="s">
        <v>3022</v>
      </c>
      <c r="H257" t="s">
        <v>2700</v>
      </c>
      <c r="I257" s="5">
        <v>38500</v>
      </c>
      <c r="J257" s="5">
        <v>1500</v>
      </c>
      <c r="K257">
        <v>4</v>
      </c>
      <c r="L257" t="str">
        <f>INDEX(MatriceGrade,MATCH(Employé!G257,Filières!$A$1:$A$13,0),MATCH(Employé!H257,Filières!$A$1:$E$1,0))</f>
        <v>Analyste confirmé</v>
      </c>
      <c r="M257" s="5">
        <f t="shared" si="17"/>
        <v>36000</v>
      </c>
      <c r="N257" s="6">
        <f t="shared" ca="1" si="18"/>
        <v>27</v>
      </c>
      <c r="O257" s="8">
        <f t="shared" si="19"/>
        <v>6.9444444444444448E-2</v>
      </c>
    </row>
    <row r="258" spans="1:15" x14ac:dyDescent="0.25">
      <c r="A258" t="str">
        <f t="shared" ref="A258:A321" si="20">_xlfn.CONCAT(LEFT(C258,3),LEFT(D258,2),F258)</f>
        <v>RicBo23332</v>
      </c>
      <c r="B258" t="str">
        <f t="shared" ref="B258:B321" si="21">_xlfn.CONCAT(C258,D258,F258)</f>
        <v>RichardBoyd23332</v>
      </c>
      <c r="C258" t="s">
        <v>9</v>
      </c>
      <c r="D258" t="s">
        <v>180</v>
      </c>
      <c r="E258" t="s">
        <v>2698</v>
      </c>
      <c r="F258" s="1">
        <v>23332</v>
      </c>
      <c r="G258" t="s">
        <v>3029</v>
      </c>
      <c r="H258" t="s">
        <v>2702</v>
      </c>
      <c r="I258" s="5">
        <v>107000</v>
      </c>
      <c r="J258" s="5">
        <v>1500</v>
      </c>
      <c r="K258">
        <v>12</v>
      </c>
      <c r="L258" t="str">
        <f>INDEX(MatriceGrade,MATCH(Employé!G258,Filières!$A$1:$A$13,0),MATCH(Employé!H258,Filières!$A$1:$E$1,0))</f>
        <v>Associé filière business</v>
      </c>
      <c r="M258" s="5">
        <f t="shared" ref="M258:M321" si="22">IF(ISERROR(VLOOKUP(A258,InfoN1,9,FALSE)),"nouvel arrivant",VLOOKUP(A258,InfoN1,9,FALSE))</f>
        <v>97300</v>
      </c>
      <c r="N258" s="6">
        <f t="shared" ref="N258:N321" ca="1" si="23">IF(DATE(2017,MONTH(F258),DAY(F258))&gt;TODAY(),2017-YEAR(F258)-1,2017-YEAR(F258))</f>
        <v>53</v>
      </c>
      <c r="O258" s="8">
        <f t="shared" si="19"/>
        <v>9.9691675231243573E-2</v>
      </c>
    </row>
    <row r="259" spans="1:15" x14ac:dyDescent="0.25">
      <c r="A259" t="str">
        <f t="shared" si="20"/>
        <v>HarBr33641</v>
      </c>
      <c r="B259" t="str">
        <f t="shared" si="21"/>
        <v>HaroldBrackman33641</v>
      </c>
      <c r="C259" t="s">
        <v>842</v>
      </c>
      <c r="D259" t="s">
        <v>2305</v>
      </c>
      <c r="E259" t="s">
        <v>2698</v>
      </c>
      <c r="F259" s="1">
        <v>33641</v>
      </c>
      <c r="G259" t="s">
        <v>3021</v>
      </c>
      <c r="H259" t="s">
        <v>2703</v>
      </c>
      <c r="I259" s="5">
        <v>28400</v>
      </c>
      <c r="J259" s="5">
        <v>0</v>
      </c>
      <c r="K259">
        <v>0</v>
      </c>
      <c r="L259" t="str">
        <f>INDEX(MatriceGrade,MATCH(Employé!G259,Filières!$A$1:$A$13,0),MATCH(Employé!H259,Filières!$A$1:$E$1,0))</f>
        <v>Agent opérationnel</v>
      </c>
      <c r="M259" s="5" t="str">
        <f t="shared" si="22"/>
        <v>nouvel arrivant</v>
      </c>
      <c r="N259" s="6">
        <f t="shared" ca="1" si="23"/>
        <v>25</v>
      </c>
      <c r="O259" s="8">
        <f t="shared" ref="O259:O322" si="24">IF(ISNUMBER(M259),(I259-M259)/M259,0)</f>
        <v>0</v>
      </c>
    </row>
    <row r="260" spans="1:15" x14ac:dyDescent="0.25">
      <c r="A260" t="str">
        <f t="shared" si="20"/>
        <v>JerBr31091</v>
      </c>
      <c r="B260" t="str">
        <f t="shared" si="21"/>
        <v>JerryBradford31091</v>
      </c>
      <c r="C260" t="s">
        <v>632</v>
      </c>
      <c r="D260" t="s">
        <v>2291</v>
      </c>
      <c r="E260" t="s">
        <v>2698</v>
      </c>
      <c r="F260" s="1">
        <v>31091</v>
      </c>
      <c r="G260" t="s">
        <v>3028</v>
      </c>
      <c r="H260" t="s">
        <v>2702</v>
      </c>
      <c r="I260" s="5">
        <v>90300</v>
      </c>
      <c r="J260" s="5">
        <v>3000</v>
      </c>
      <c r="K260">
        <v>5</v>
      </c>
      <c r="L260" t="str">
        <f>INDEX(MatriceGrade,MATCH(Employé!G260,Filières!$A$1:$A$13,0),MATCH(Employé!H260,Filières!$A$1:$E$1,0))</f>
        <v>Responsable secteur business</v>
      </c>
      <c r="M260" s="5">
        <f t="shared" si="22"/>
        <v>87700</v>
      </c>
      <c r="N260" s="6">
        <f t="shared" ca="1" si="23"/>
        <v>32</v>
      </c>
      <c r="O260" s="8">
        <f t="shared" si="24"/>
        <v>2.9646522234891677E-2</v>
      </c>
    </row>
    <row r="261" spans="1:15" x14ac:dyDescent="0.25">
      <c r="A261" t="str">
        <f t="shared" si="20"/>
        <v>KenBr30101</v>
      </c>
      <c r="B261" t="str">
        <f t="shared" si="21"/>
        <v>KenBradley30101</v>
      </c>
      <c r="C261" t="s">
        <v>663</v>
      </c>
      <c r="D261" t="s">
        <v>956</v>
      </c>
      <c r="E261" t="s">
        <v>2698</v>
      </c>
      <c r="F261" s="1">
        <v>30101</v>
      </c>
      <c r="G261" t="s">
        <v>3025</v>
      </c>
      <c r="H261" t="s">
        <v>2700</v>
      </c>
      <c r="I261" s="5">
        <v>47300</v>
      </c>
      <c r="J261" s="5">
        <v>3000</v>
      </c>
      <c r="K261">
        <v>2</v>
      </c>
      <c r="L261" t="str">
        <f>INDEX(MatriceGrade,MATCH(Employé!G261,Filières!$A$1:$A$13,0),MATCH(Employé!H261,Filières!$A$1:$E$1,0))</f>
        <v>Consultant fonctionnel sénior</v>
      </c>
      <c r="M261" s="5">
        <f t="shared" si="22"/>
        <v>42600</v>
      </c>
      <c r="N261" s="6">
        <f t="shared" ca="1" si="23"/>
        <v>35</v>
      </c>
      <c r="O261" s="8">
        <f t="shared" si="24"/>
        <v>0.11032863849765258</v>
      </c>
    </row>
    <row r="262" spans="1:15" x14ac:dyDescent="0.25">
      <c r="A262" t="str">
        <f t="shared" si="20"/>
        <v>ScoBr31106</v>
      </c>
      <c r="B262" t="str">
        <f t="shared" si="21"/>
        <v>ScottBradley31106</v>
      </c>
      <c r="C262" t="s">
        <v>341</v>
      </c>
      <c r="D262" t="s">
        <v>956</v>
      </c>
      <c r="E262" t="s">
        <v>2698</v>
      </c>
      <c r="F262" s="1">
        <v>31106</v>
      </c>
      <c r="G262" t="s">
        <v>3028</v>
      </c>
      <c r="H262" t="s">
        <v>2701</v>
      </c>
      <c r="I262" s="5">
        <v>74100</v>
      </c>
      <c r="J262" s="5">
        <v>500</v>
      </c>
      <c r="K262">
        <v>9</v>
      </c>
      <c r="L262" t="str">
        <f>INDEX(MatriceGrade,MATCH(Employé!G262,Filières!$A$1:$A$13,0),MATCH(Employé!H262,Filières!$A$1:$E$1,0))</f>
        <v>Responsable technique Grands Comptes</v>
      </c>
      <c r="M262" s="5">
        <f t="shared" si="22"/>
        <v>69300</v>
      </c>
      <c r="N262" s="6">
        <f t="shared" ca="1" si="23"/>
        <v>32</v>
      </c>
      <c r="O262" s="8">
        <f t="shared" si="24"/>
        <v>6.9264069264069264E-2</v>
      </c>
    </row>
    <row r="263" spans="1:15" x14ac:dyDescent="0.25">
      <c r="A263" t="str">
        <f t="shared" si="20"/>
        <v>YvoBr33150</v>
      </c>
      <c r="B263" t="str">
        <f t="shared" si="21"/>
        <v>YvonneBradley33150</v>
      </c>
      <c r="C263" t="s">
        <v>1413</v>
      </c>
      <c r="D263" t="s">
        <v>956</v>
      </c>
      <c r="E263" t="s">
        <v>2699</v>
      </c>
      <c r="F263" s="1">
        <v>33150</v>
      </c>
      <c r="G263" t="s">
        <v>3020</v>
      </c>
      <c r="H263" t="s">
        <v>2700</v>
      </c>
      <c r="I263" s="5">
        <v>34100</v>
      </c>
      <c r="J263" s="5">
        <v>0</v>
      </c>
      <c r="K263">
        <v>1</v>
      </c>
      <c r="L263" t="str">
        <f>INDEX(MatriceGrade,MATCH(Employé!G263,Filières!$A$1:$A$13,0),MATCH(Employé!H263,Filières!$A$1:$E$1,0))</f>
        <v>Analyste junior</v>
      </c>
      <c r="M263" s="5">
        <f t="shared" si="22"/>
        <v>32600</v>
      </c>
      <c r="N263" s="6">
        <f t="shared" ca="1" si="23"/>
        <v>26</v>
      </c>
      <c r="O263" s="8">
        <f t="shared" si="24"/>
        <v>4.6012269938650305E-2</v>
      </c>
    </row>
    <row r="264" spans="1:15" x14ac:dyDescent="0.25">
      <c r="A264" t="str">
        <f t="shared" si="20"/>
        <v>LeaBr26499</v>
      </c>
      <c r="B264" t="str">
        <f t="shared" si="21"/>
        <v>LeandraBradshaw26499</v>
      </c>
      <c r="C264" t="s">
        <v>1160</v>
      </c>
      <c r="D264" t="s">
        <v>1161</v>
      </c>
      <c r="E264" t="s">
        <v>2699</v>
      </c>
      <c r="F264" s="1">
        <v>26499</v>
      </c>
      <c r="G264" t="s">
        <v>3025</v>
      </c>
      <c r="H264" t="s">
        <v>2701</v>
      </c>
      <c r="I264" s="5">
        <v>47200</v>
      </c>
      <c r="J264" s="5">
        <v>3000</v>
      </c>
      <c r="K264">
        <v>18</v>
      </c>
      <c r="L264" t="str">
        <f>INDEX(MatriceGrade,MATCH(Employé!G264,Filières!$A$1:$A$13,0),MATCH(Employé!H264,Filières!$A$1:$E$1,0))</f>
        <v>Consultant technique sénior</v>
      </c>
      <c r="M264" s="5">
        <f t="shared" si="22"/>
        <v>44900</v>
      </c>
      <c r="N264" s="6">
        <f t="shared" ca="1" si="23"/>
        <v>45</v>
      </c>
      <c r="O264" s="8">
        <f t="shared" si="24"/>
        <v>5.1224944320712694E-2</v>
      </c>
    </row>
    <row r="265" spans="1:15" x14ac:dyDescent="0.25">
      <c r="A265" t="str">
        <f t="shared" si="20"/>
        <v>RicBr27195</v>
      </c>
      <c r="B265" t="str">
        <f t="shared" si="21"/>
        <v>RichardBrady27195</v>
      </c>
      <c r="C265" t="s">
        <v>9</v>
      </c>
      <c r="D265" t="s">
        <v>2166</v>
      </c>
      <c r="E265" t="s">
        <v>2699</v>
      </c>
      <c r="F265" s="1">
        <v>27195</v>
      </c>
      <c r="G265" t="s">
        <v>3027</v>
      </c>
      <c r="H265" t="s">
        <v>2700</v>
      </c>
      <c r="I265" s="5">
        <v>81100</v>
      </c>
      <c r="J265" s="5">
        <v>7500</v>
      </c>
      <c r="K265">
        <v>7</v>
      </c>
      <c r="L265" t="str">
        <f>INDEX(MatriceGrade,MATCH(Employé!G265,Filières!$A$1:$A$13,0),MATCH(Employé!H265,Filières!$A$1:$E$1,0))</f>
        <v>Directeur de projet</v>
      </c>
      <c r="M265" s="5">
        <f t="shared" si="22"/>
        <v>78000</v>
      </c>
      <c r="N265" s="6">
        <f t="shared" ca="1" si="23"/>
        <v>43</v>
      </c>
      <c r="O265" s="8">
        <f t="shared" si="24"/>
        <v>3.9743589743589741E-2</v>
      </c>
    </row>
    <row r="266" spans="1:15" x14ac:dyDescent="0.25">
      <c r="A266" t="str">
        <f t="shared" si="20"/>
        <v>RoyBr29109</v>
      </c>
      <c r="B266" t="str">
        <f t="shared" si="21"/>
        <v>RoyBraga29109</v>
      </c>
      <c r="C266" t="s">
        <v>728</v>
      </c>
      <c r="D266" t="s">
        <v>1974</v>
      </c>
      <c r="E266" t="s">
        <v>2698</v>
      </c>
      <c r="F266" s="1">
        <v>29109</v>
      </c>
      <c r="G266" t="s">
        <v>3025</v>
      </c>
      <c r="H266" t="s">
        <v>2701</v>
      </c>
      <c r="I266" s="5">
        <v>59200</v>
      </c>
      <c r="J266" s="5">
        <v>500</v>
      </c>
      <c r="K266">
        <v>1</v>
      </c>
      <c r="L266" t="str">
        <f>INDEX(MatriceGrade,MATCH(Employé!G266,Filières!$A$1:$A$13,0),MATCH(Employé!H266,Filières!$A$1:$E$1,0))</f>
        <v>Consultant technique sénior</v>
      </c>
      <c r="M266" s="5">
        <f t="shared" si="22"/>
        <v>53500</v>
      </c>
      <c r="N266" s="6">
        <f t="shared" ca="1" si="23"/>
        <v>37</v>
      </c>
      <c r="O266" s="8">
        <f t="shared" si="24"/>
        <v>0.10654205607476636</v>
      </c>
    </row>
    <row r="267" spans="1:15" x14ac:dyDescent="0.25">
      <c r="A267" t="str">
        <f t="shared" si="20"/>
        <v>JosBr33145</v>
      </c>
      <c r="B267" t="str">
        <f t="shared" si="21"/>
        <v>JosephBragg33145</v>
      </c>
      <c r="C267" t="s">
        <v>90</v>
      </c>
      <c r="D267" t="s">
        <v>2058</v>
      </c>
      <c r="E267" t="s">
        <v>2698</v>
      </c>
      <c r="F267" s="1">
        <v>33145</v>
      </c>
      <c r="G267" t="s">
        <v>3020</v>
      </c>
      <c r="H267" t="s">
        <v>2703</v>
      </c>
      <c r="I267" s="5">
        <v>28400</v>
      </c>
      <c r="J267" s="5">
        <v>500</v>
      </c>
      <c r="K267">
        <v>0</v>
      </c>
      <c r="L267" t="str">
        <f>INDEX(MatriceGrade,MATCH(Employé!G267,Filières!$A$1:$A$13,0),MATCH(Employé!H267,Filières!$A$1:$E$1,0))</f>
        <v>Agent confirmé</v>
      </c>
      <c r="M267" s="5" t="str">
        <f t="shared" si="22"/>
        <v>nouvel arrivant</v>
      </c>
      <c r="N267" s="6">
        <f t="shared" ca="1" si="23"/>
        <v>26</v>
      </c>
      <c r="O267" s="8">
        <f t="shared" si="24"/>
        <v>0</v>
      </c>
    </row>
    <row r="268" spans="1:15" x14ac:dyDescent="0.25">
      <c r="A268" t="str">
        <f t="shared" si="20"/>
        <v>JosBr33872</v>
      </c>
      <c r="B268" t="str">
        <f t="shared" si="21"/>
        <v>JosephBranch33872</v>
      </c>
      <c r="C268" t="s">
        <v>90</v>
      </c>
      <c r="D268" t="s">
        <v>2320</v>
      </c>
      <c r="E268" t="s">
        <v>2698</v>
      </c>
      <c r="F268" s="1">
        <v>33872</v>
      </c>
      <c r="G268" t="s">
        <v>3022</v>
      </c>
      <c r="H268" t="s">
        <v>2703</v>
      </c>
      <c r="I268" s="5">
        <v>34700</v>
      </c>
      <c r="J268" s="5">
        <v>0</v>
      </c>
      <c r="K268">
        <v>0</v>
      </c>
      <c r="L268" t="str">
        <f>INDEX(MatriceGrade,MATCH(Employé!G268,Filières!$A$1:$A$13,0),MATCH(Employé!H268,Filières!$A$1:$E$1,0))</f>
        <v>Agent expérimenté</v>
      </c>
      <c r="M268" s="5" t="str">
        <f t="shared" si="22"/>
        <v>nouvel arrivant</v>
      </c>
      <c r="N268" s="6">
        <f t="shared" ca="1" si="23"/>
        <v>24</v>
      </c>
      <c r="O268" s="8">
        <f t="shared" si="24"/>
        <v>0</v>
      </c>
    </row>
    <row r="269" spans="1:15" x14ac:dyDescent="0.25">
      <c r="A269" t="str">
        <f t="shared" si="20"/>
        <v>AviBr30364</v>
      </c>
      <c r="B269" t="str">
        <f t="shared" si="21"/>
        <v>AvisBrand30364</v>
      </c>
      <c r="C269" t="s">
        <v>53</v>
      </c>
      <c r="D269" t="s">
        <v>2204</v>
      </c>
      <c r="E269" t="s">
        <v>2699</v>
      </c>
      <c r="F269" s="1">
        <v>30364</v>
      </c>
      <c r="G269" t="s">
        <v>3026</v>
      </c>
      <c r="H269" t="s">
        <v>2702</v>
      </c>
      <c r="I269" s="5">
        <v>71000</v>
      </c>
      <c r="J269" s="5">
        <v>2500</v>
      </c>
      <c r="K269">
        <v>1</v>
      </c>
      <c r="L269" t="str">
        <f>INDEX(MatriceGrade,MATCH(Employé!G269,Filières!$A$1:$A$13,0),MATCH(Employé!H269,Filières!$A$1:$E$1,0))</f>
        <v>Responsable de consultant</v>
      </c>
      <c r="M269" s="5">
        <f t="shared" si="22"/>
        <v>65300</v>
      </c>
      <c r="N269" s="6">
        <f t="shared" ca="1" si="23"/>
        <v>34</v>
      </c>
      <c r="O269" s="8">
        <f t="shared" si="24"/>
        <v>8.7289433384379791E-2</v>
      </c>
    </row>
    <row r="270" spans="1:15" x14ac:dyDescent="0.25">
      <c r="A270" t="str">
        <f t="shared" si="20"/>
        <v>AmyBr25766</v>
      </c>
      <c r="B270" t="str">
        <f t="shared" si="21"/>
        <v>AmyBrandon25766</v>
      </c>
      <c r="C270" t="s">
        <v>657</v>
      </c>
      <c r="D270" t="s">
        <v>572</v>
      </c>
      <c r="E270" t="s">
        <v>2699</v>
      </c>
      <c r="F270" s="1">
        <v>25766</v>
      </c>
      <c r="G270" t="s">
        <v>3028</v>
      </c>
      <c r="H270" t="s">
        <v>2703</v>
      </c>
      <c r="I270" s="5">
        <v>86200</v>
      </c>
      <c r="J270" s="5">
        <v>0</v>
      </c>
      <c r="K270">
        <v>19</v>
      </c>
      <c r="L270" t="str">
        <f>INDEX(MatriceGrade,MATCH(Employé!G270,Filières!$A$1:$A$13,0),MATCH(Employé!H270,Filières!$A$1:$E$1,0))</f>
        <v>Responsable d'un secteur</v>
      </c>
      <c r="M270" s="5">
        <f t="shared" si="22"/>
        <v>80600</v>
      </c>
      <c r="N270" s="6">
        <f t="shared" ca="1" si="23"/>
        <v>47</v>
      </c>
      <c r="O270" s="8">
        <f t="shared" si="24"/>
        <v>6.9478908188585611E-2</v>
      </c>
    </row>
    <row r="271" spans="1:15" x14ac:dyDescent="0.25">
      <c r="A271" t="str">
        <f t="shared" si="20"/>
        <v>TonBr33927</v>
      </c>
      <c r="B271" t="str">
        <f t="shared" si="21"/>
        <v>TonyBrandon33927</v>
      </c>
      <c r="C271" t="s">
        <v>482</v>
      </c>
      <c r="D271" t="s">
        <v>572</v>
      </c>
      <c r="E271" t="s">
        <v>2698</v>
      </c>
      <c r="F271" s="1">
        <v>33927</v>
      </c>
      <c r="G271" t="s">
        <v>3021</v>
      </c>
      <c r="H271" t="s">
        <v>2701</v>
      </c>
      <c r="I271" s="5">
        <v>35100</v>
      </c>
      <c r="J271" s="5">
        <v>500</v>
      </c>
      <c r="K271">
        <v>0</v>
      </c>
      <c r="L271" t="str">
        <f>INDEX(MatriceGrade,MATCH(Employé!G271,Filières!$A$1:$A$13,0),MATCH(Employé!H271,Filières!$A$1:$E$1,0))</f>
        <v>Développeur</v>
      </c>
      <c r="M271" s="5" t="str">
        <f t="shared" si="22"/>
        <v>nouvel arrivant</v>
      </c>
      <c r="N271" s="6">
        <f t="shared" ca="1" si="23"/>
        <v>24</v>
      </c>
      <c r="O271" s="8">
        <f t="shared" si="24"/>
        <v>0</v>
      </c>
    </row>
    <row r="272" spans="1:15" x14ac:dyDescent="0.25">
      <c r="A272" t="str">
        <f t="shared" si="20"/>
        <v>JohBr23600</v>
      </c>
      <c r="B272" t="str">
        <f t="shared" si="21"/>
        <v>JohnnyBranham23600</v>
      </c>
      <c r="C272" t="s">
        <v>1858</v>
      </c>
      <c r="D272" t="s">
        <v>1877</v>
      </c>
      <c r="E272" t="s">
        <v>2698</v>
      </c>
      <c r="F272" s="1">
        <v>23600</v>
      </c>
      <c r="G272" t="s">
        <v>3026</v>
      </c>
      <c r="H272" t="s">
        <v>2700</v>
      </c>
      <c r="I272" s="5">
        <v>69800</v>
      </c>
      <c r="J272" s="5">
        <v>1000</v>
      </c>
      <c r="K272">
        <v>5</v>
      </c>
      <c r="L272" t="str">
        <f>INDEX(MatriceGrade,MATCH(Employé!G272,Filières!$A$1:$A$13,0),MATCH(Employé!H272,Filières!$A$1:$E$1,0))</f>
        <v>Chef de projet</v>
      </c>
      <c r="M272" s="5">
        <f t="shared" si="22"/>
        <v>67100</v>
      </c>
      <c r="N272" s="6">
        <f t="shared" ca="1" si="23"/>
        <v>52</v>
      </c>
      <c r="O272" s="8">
        <f t="shared" si="24"/>
        <v>4.0238450074515646E-2</v>
      </c>
    </row>
    <row r="273" spans="1:15" x14ac:dyDescent="0.25">
      <c r="A273" t="str">
        <f t="shared" si="20"/>
        <v>TamBr32870</v>
      </c>
      <c r="B273" t="str">
        <f t="shared" si="21"/>
        <v>TamaraBrannon32870</v>
      </c>
      <c r="C273" t="s">
        <v>1398</v>
      </c>
      <c r="D273" t="s">
        <v>2548</v>
      </c>
      <c r="E273" t="s">
        <v>2699</v>
      </c>
      <c r="F273" s="1">
        <v>32870</v>
      </c>
      <c r="G273" t="s">
        <v>3023</v>
      </c>
      <c r="H273" t="s">
        <v>2700</v>
      </c>
      <c r="I273" s="5">
        <v>42300</v>
      </c>
      <c r="J273" s="5">
        <v>500</v>
      </c>
      <c r="K273">
        <v>4</v>
      </c>
      <c r="L273" t="str">
        <f>INDEX(MatriceGrade,MATCH(Employé!G273,Filières!$A$1:$A$13,0),MATCH(Employé!H273,Filières!$A$1:$E$1,0))</f>
        <v>Consultant fonctionnel junior</v>
      </c>
      <c r="M273" s="5">
        <f t="shared" si="22"/>
        <v>39500</v>
      </c>
      <c r="N273" s="6">
        <f t="shared" ca="1" si="23"/>
        <v>27</v>
      </c>
      <c r="O273" s="8">
        <f t="shared" si="24"/>
        <v>7.0886075949367092E-2</v>
      </c>
    </row>
    <row r="274" spans="1:15" x14ac:dyDescent="0.25">
      <c r="A274" t="str">
        <f t="shared" si="20"/>
        <v>MilBr24658</v>
      </c>
      <c r="B274" t="str">
        <f t="shared" si="21"/>
        <v>MilagrosBravo24658</v>
      </c>
      <c r="C274" t="s">
        <v>2309</v>
      </c>
      <c r="D274" t="s">
        <v>2310</v>
      </c>
      <c r="E274" t="s">
        <v>2699</v>
      </c>
      <c r="F274" s="1">
        <v>24658</v>
      </c>
      <c r="G274" t="s">
        <v>3029</v>
      </c>
      <c r="H274" t="s">
        <v>2702</v>
      </c>
      <c r="I274" s="5">
        <v>112700</v>
      </c>
      <c r="J274" s="5">
        <v>500</v>
      </c>
      <c r="K274">
        <v>21</v>
      </c>
      <c r="L274" t="str">
        <f>INDEX(MatriceGrade,MATCH(Employé!G274,Filières!$A$1:$A$13,0),MATCH(Employé!H274,Filières!$A$1:$E$1,0))</f>
        <v>Associé filière business</v>
      </c>
      <c r="M274" s="5">
        <f t="shared" si="22"/>
        <v>105300</v>
      </c>
      <c r="N274" s="6">
        <f t="shared" ca="1" si="23"/>
        <v>50</v>
      </c>
      <c r="O274" s="8">
        <f t="shared" si="24"/>
        <v>7.0275403608736936E-2</v>
      </c>
    </row>
    <row r="275" spans="1:15" x14ac:dyDescent="0.25">
      <c r="A275" t="str">
        <f t="shared" si="20"/>
        <v>RicBr24055</v>
      </c>
      <c r="B275" t="str">
        <f t="shared" si="21"/>
        <v>RichardBray24055</v>
      </c>
      <c r="C275" t="s">
        <v>9</v>
      </c>
      <c r="D275" t="s">
        <v>659</v>
      </c>
      <c r="E275" t="s">
        <v>2698</v>
      </c>
      <c r="F275" s="1">
        <v>24055</v>
      </c>
      <c r="G275" t="s">
        <v>3028</v>
      </c>
      <c r="H275" t="s">
        <v>2702</v>
      </c>
      <c r="I275" s="5">
        <v>75700</v>
      </c>
      <c r="J275" s="5">
        <v>2000</v>
      </c>
      <c r="K275">
        <v>15</v>
      </c>
      <c r="L275" t="str">
        <f>INDEX(MatriceGrade,MATCH(Employé!G275,Filières!$A$1:$A$13,0),MATCH(Employé!H275,Filières!$A$1:$E$1,0))</f>
        <v>Responsable secteur business</v>
      </c>
      <c r="M275" s="5">
        <f t="shared" si="22"/>
        <v>70700</v>
      </c>
      <c r="N275" s="6">
        <f t="shared" ca="1" si="23"/>
        <v>51</v>
      </c>
      <c r="O275" s="8">
        <f t="shared" si="24"/>
        <v>7.0721357850070721E-2</v>
      </c>
    </row>
    <row r="276" spans="1:15" x14ac:dyDescent="0.25">
      <c r="A276" t="str">
        <f t="shared" si="20"/>
        <v>AntBr32129</v>
      </c>
      <c r="B276" t="str">
        <f t="shared" si="21"/>
        <v>AnthonyBrazelton32129</v>
      </c>
      <c r="C276" t="s">
        <v>109</v>
      </c>
      <c r="D276" t="s">
        <v>2536</v>
      </c>
      <c r="E276" t="s">
        <v>2698</v>
      </c>
      <c r="F276" s="1">
        <v>32129</v>
      </c>
      <c r="G276" t="s">
        <v>3023</v>
      </c>
      <c r="H276" t="s">
        <v>2701</v>
      </c>
      <c r="I276" s="5">
        <v>40800</v>
      </c>
      <c r="J276" s="5">
        <v>2000</v>
      </c>
      <c r="K276">
        <v>5</v>
      </c>
      <c r="L276" t="str">
        <f>INDEX(MatriceGrade,MATCH(Employé!G276,Filières!$A$1:$A$13,0),MATCH(Employé!H276,Filières!$A$1:$E$1,0))</f>
        <v>Consultant technique junior</v>
      </c>
      <c r="M276" s="5">
        <f t="shared" si="22"/>
        <v>38100</v>
      </c>
      <c r="N276" s="6">
        <f t="shared" ca="1" si="23"/>
        <v>29</v>
      </c>
      <c r="O276" s="8">
        <f t="shared" si="24"/>
        <v>7.0866141732283464E-2</v>
      </c>
    </row>
    <row r="277" spans="1:15" x14ac:dyDescent="0.25">
      <c r="A277" t="str">
        <f t="shared" si="20"/>
        <v>JamBr24662</v>
      </c>
      <c r="B277" t="str">
        <f t="shared" si="21"/>
        <v>JamesBrazier24662</v>
      </c>
      <c r="C277" t="s">
        <v>147</v>
      </c>
      <c r="D277" t="s">
        <v>1961</v>
      </c>
      <c r="E277" t="s">
        <v>2698</v>
      </c>
      <c r="F277" s="1">
        <v>24662</v>
      </c>
      <c r="G277" t="s">
        <v>3026</v>
      </c>
      <c r="H277" t="s">
        <v>2703</v>
      </c>
      <c r="I277" s="5">
        <v>50400</v>
      </c>
      <c r="J277" s="5">
        <v>3500</v>
      </c>
      <c r="K277">
        <v>3</v>
      </c>
      <c r="L277" t="str">
        <f>INDEX(MatriceGrade,MATCH(Employé!G277,Filières!$A$1:$A$13,0),MATCH(Employé!H277,Filières!$A$1:$E$1,0))</f>
        <v>Responsable d'entité</v>
      </c>
      <c r="M277" s="5">
        <f t="shared" si="22"/>
        <v>46000</v>
      </c>
      <c r="N277" s="6">
        <f t="shared" ca="1" si="23"/>
        <v>50</v>
      </c>
      <c r="O277" s="8">
        <f t="shared" si="24"/>
        <v>9.5652173913043481E-2</v>
      </c>
    </row>
    <row r="278" spans="1:15" x14ac:dyDescent="0.25">
      <c r="A278" t="str">
        <f t="shared" si="20"/>
        <v>KarBr31072</v>
      </c>
      <c r="B278" t="str">
        <f t="shared" si="21"/>
        <v>KarenBrennan31072</v>
      </c>
      <c r="C278" t="s">
        <v>954</v>
      </c>
      <c r="D278" t="s">
        <v>2129</v>
      </c>
      <c r="E278" t="s">
        <v>2699</v>
      </c>
      <c r="F278" s="1">
        <v>31072</v>
      </c>
      <c r="G278" t="s">
        <v>3027</v>
      </c>
      <c r="H278" t="s">
        <v>2701</v>
      </c>
      <c r="I278" s="5">
        <v>54500</v>
      </c>
      <c r="J278" s="5">
        <v>3500</v>
      </c>
      <c r="K278">
        <v>9</v>
      </c>
      <c r="L278" t="str">
        <f>INDEX(MatriceGrade,MATCH(Employé!G278,Filières!$A$1:$A$13,0),MATCH(Employé!H278,Filières!$A$1:$E$1,0))</f>
        <v>Directeur technique</v>
      </c>
      <c r="M278" s="5">
        <f t="shared" si="22"/>
        <v>51100</v>
      </c>
      <c r="N278" s="6">
        <f t="shared" ca="1" si="23"/>
        <v>32</v>
      </c>
      <c r="O278" s="8">
        <f t="shared" si="24"/>
        <v>6.6536203522504889E-2</v>
      </c>
    </row>
    <row r="279" spans="1:15" x14ac:dyDescent="0.25">
      <c r="A279" t="str">
        <f t="shared" si="20"/>
        <v>BriBr31224</v>
      </c>
      <c r="B279" t="str">
        <f t="shared" si="21"/>
        <v>BrianBrewer31224</v>
      </c>
      <c r="C279" t="s">
        <v>643</v>
      </c>
      <c r="D279" t="s">
        <v>1617</v>
      </c>
      <c r="E279" t="s">
        <v>2698</v>
      </c>
      <c r="F279" s="1">
        <v>31224</v>
      </c>
      <c r="G279" t="s">
        <v>3021</v>
      </c>
      <c r="H279" t="s">
        <v>2703</v>
      </c>
      <c r="I279" s="5">
        <v>25700</v>
      </c>
      <c r="J279" s="5">
        <v>1000</v>
      </c>
      <c r="K279">
        <v>3</v>
      </c>
      <c r="L279" t="str">
        <f>INDEX(MatriceGrade,MATCH(Employé!G279,Filières!$A$1:$A$13,0),MATCH(Employé!H279,Filières!$A$1:$E$1,0))</f>
        <v>Agent opérationnel</v>
      </c>
      <c r="M279" s="5">
        <f t="shared" si="22"/>
        <v>25100</v>
      </c>
      <c r="N279" s="6">
        <f t="shared" ca="1" si="23"/>
        <v>32</v>
      </c>
      <c r="O279" s="8">
        <f t="shared" si="24"/>
        <v>2.3904382470119521E-2</v>
      </c>
    </row>
    <row r="280" spans="1:15" x14ac:dyDescent="0.25">
      <c r="A280" t="str">
        <f t="shared" si="20"/>
        <v>GeoBr27396</v>
      </c>
      <c r="B280" t="str">
        <f t="shared" si="21"/>
        <v>GeorgeBrewer27396</v>
      </c>
      <c r="C280" t="s">
        <v>92</v>
      </c>
      <c r="D280" t="s">
        <v>1617</v>
      </c>
      <c r="E280" t="s">
        <v>2698</v>
      </c>
      <c r="F280" s="1">
        <v>27396</v>
      </c>
      <c r="G280" t="s">
        <v>3028</v>
      </c>
      <c r="H280" t="s">
        <v>2700</v>
      </c>
      <c r="I280" s="5">
        <v>81000</v>
      </c>
      <c r="J280" s="5">
        <v>12000</v>
      </c>
      <c r="K280">
        <v>3</v>
      </c>
      <c r="L280" t="str">
        <f>INDEX(MatriceGrade,MATCH(Employé!G280,Filières!$A$1:$A$13,0),MATCH(Employé!H280,Filières!$A$1:$E$1,0))</f>
        <v>Responsable de Grands comptes</v>
      </c>
      <c r="M280" s="5">
        <f t="shared" si="22"/>
        <v>74300</v>
      </c>
      <c r="N280" s="6">
        <f t="shared" ca="1" si="23"/>
        <v>42</v>
      </c>
      <c r="O280" s="8">
        <f t="shared" si="24"/>
        <v>9.0174966352624494E-2</v>
      </c>
    </row>
    <row r="281" spans="1:15" x14ac:dyDescent="0.25">
      <c r="A281" t="str">
        <f t="shared" si="20"/>
        <v>InaBr24886</v>
      </c>
      <c r="B281" t="str">
        <f t="shared" si="21"/>
        <v>InaBrewer24886</v>
      </c>
      <c r="C281" t="s">
        <v>1987</v>
      </c>
      <c r="D281" t="s">
        <v>1617</v>
      </c>
      <c r="E281" t="s">
        <v>2699</v>
      </c>
      <c r="F281" s="1">
        <v>24886</v>
      </c>
      <c r="G281" t="s">
        <v>3027</v>
      </c>
      <c r="H281" t="s">
        <v>2702</v>
      </c>
      <c r="I281" s="5">
        <v>67500</v>
      </c>
      <c r="J281" s="5">
        <v>4500</v>
      </c>
      <c r="K281">
        <v>21</v>
      </c>
      <c r="L281" t="str">
        <f>INDEX(MatriceGrade,MATCH(Employé!G281,Filières!$A$1:$A$13,0),MATCH(Employé!H281,Filières!$A$1:$E$1,0))</f>
        <v>Directeur business</v>
      </c>
      <c r="M281" s="5">
        <f t="shared" si="22"/>
        <v>64000</v>
      </c>
      <c r="N281" s="6">
        <f t="shared" ca="1" si="23"/>
        <v>49</v>
      </c>
      <c r="O281" s="8">
        <f t="shared" si="24"/>
        <v>5.46875E-2</v>
      </c>
    </row>
    <row r="282" spans="1:15" x14ac:dyDescent="0.25">
      <c r="A282" t="str">
        <f t="shared" si="20"/>
        <v>JudBr26349</v>
      </c>
      <c r="B282" t="str">
        <f t="shared" si="21"/>
        <v>JudithBrewster26349</v>
      </c>
      <c r="C282" t="s">
        <v>107</v>
      </c>
      <c r="D282" t="s">
        <v>108</v>
      </c>
      <c r="E282" t="s">
        <v>2699</v>
      </c>
      <c r="F282" s="1">
        <v>26349</v>
      </c>
      <c r="G282" t="s">
        <v>3028</v>
      </c>
      <c r="H282" t="s">
        <v>2701</v>
      </c>
      <c r="I282" s="5">
        <v>78300</v>
      </c>
      <c r="J282" s="5">
        <v>11000</v>
      </c>
      <c r="K282">
        <v>12</v>
      </c>
      <c r="L282" t="str">
        <f>INDEX(MatriceGrade,MATCH(Employé!G282,Filières!$A$1:$A$13,0),MATCH(Employé!H282,Filières!$A$1:$E$1,0))</f>
        <v>Responsable technique Grands Comptes</v>
      </c>
      <c r="M282" s="5">
        <f t="shared" si="22"/>
        <v>77500</v>
      </c>
      <c r="N282" s="6">
        <f t="shared" ca="1" si="23"/>
        <v>45</v>
      </c>
      <c r="O282" s="8">
        <f t="shared" si="24"/>
        <v>1.032258064516129E-2</v>
      </c>
    </row>
    <row r="283" spans="1:15" x14ac:dyDescent="0.25">
      <c r="A283" t="str">
        <f t="shared" si="20"/>
        <v>SpeBr32299</v>
      </c>
      <c r="B283" t="str">
        <f t="shared" si="21"/>
        <v>SpencerBridges32299</v>
      </c>
      <c r="C283" t="s">
        <v>1182</v>
      </c>
      <c r="D283" t="s">
        <v>2482</v>
      </c>
      <c r="E283" t="s">
        <v>2698</v>
      </c>
      <c r="F283" s="1">
        <v>32299</v>
      </c>
      <c r="G283" t="s">
        <v>3021</v>
      </c>
      <c r="H283" t="s">
        <v>2702</v>
      </c>
      <c r="I283" s="5">
        <v>36400</v>
      </c>
      <c r="J283" s="5">
        <v>500</v>
      </c>
      <c r="K283">
        <v>5</v>
      </c>
      <c r="L283" t="str">
        <f>INDEX(MatriceGrade,MATCH(Employé!G283,Filières!$A$1:$A$13,0),MATCH(Employé!H283,Filières!$A$1:$E$1,0))</f>
        <v>Consultant business junior</v>
      </c>
      <c r="M283" s="5">
        <f t="shared" si="22"/>
        <v>34300</v>
      </c>
      <c r="N283" s="6">
        <f t="shared" ca="1" si="23"/>
        <v>29</v>
      </c>
      <c r="O283" s="8">
        <f t="shared" si="24"/>
        <v>6.1224489795918366E-2</v>
      </c>
    </row>
    <row r="284" spans="1:15" x14ac:dyDescent="0.25">
      <c r="A284" t="str">
        <f t="shared" si="20"/>
        <v>JanBr28704</v>
      </c>
      <c r="B284" t="str">
        <f t="shared" si="21"/>
        <v>JaneBriggs28704</v>
      </c>
      <c r="C284" t="s">
        <v>764</v>
      </c>
      <c r="D284" t="s">
        <v>1468</v>
      </c>
      <c r="E284" t="s">
        <v>2699</v>
      </c>
      <c r="F284" s="1">
        <v>28704</v>
      </c>
      <c r="G284" t="s">
        <v>3028</v>
      </c>
      <c r="H284" t="s">
        <v>2700</v>
      </c>
      <c r="I284" s="5">
        <v>75400</v>
      </c>
      <c r="J284" s="5">
        <v>9000</v>
      </c>
      <c r="K284">
        <v>14</v>
      </c>
      <c r="L284" t="str">
        <f>INDEX(MatriceGrade,MATCH(Employé!G284,Filières!$A$1:$A$13,0),MATCH(Employé!H284,Filières!$A$1:$E$1,0))</f>
        <v>Responsable de Grands comptes</v>
      </c>
      <c r="M284" s="5">
        <f t="shared" si="22"/>
        <v>68500</v>
      </c>
      <c r="N284" s="6">
        <f t="shared" ca="1" si="23"/>
        <v>38</v>
      </c>
      <c r="O284" s="8">
        <f t="shared" si="24"/>
        <v>0.10072992700729927</v>
      </c>
    </row>
    <row r="285" spans="1:15" x14ac:dyDescent="0.25">
      <c r="A285" t="str">
        <f t="shared" si="20"/>
        <v>MatBr25378</v>
      </c>
      <c r="B285" t="str">
        <f t="shared" si="21"/>
        <v>MatthewBright25378</v>
      </c>
      <c r="C285" t="s">
        <v>130</v>
      </c>
      <c r="D285" t="s">
        <v>2418</v>
      </c>
      <c r="E285" t="s">
        <v>2698</v>
      </c>
      <c r="F285" s="1">
        <v>25378</v>
      </c>
      <c r="G285" t="s">
        <v>3027</v>
      </c>
      <c r="H285" t="s">
        <v>2700</v>
      </c>
      <c r="I285" s="5">
        <v>83200</v>
      </c>
      <c r="J285" s="5">
        <v>6000</v>
      </c>
      <c r="K285">
        <v>2</v>
      </c>
      <c r="L285" t="str">
        <f>INDEX(MatriceGrade,MATCH(Employé!G285,Filières!$A$1:$A$13,0),MATCH(Employé!H285,Filières!$A$1:$E$1,0))</f>
        <v>Directeur de projet</v>
      </c>
      <c r="M285" s="5">
        <f t="shared" si="22"/>
        <v>81000</v>
      </c>
      <c r="N285" s="6">
        <f t="shared" ca="1" si="23"/>
        <v>48</v>
      </c>
      <c r="O285" s="8">
        <f t="shared" si="24"/>
        <v>2.7160493827160494E-2</v>
      </c>
    </row>
    <row r="286" spans="1:15" x14ac:dyDescent="0.25">
      <c r="A286" t="str">
        <f t="shared" si="20"/>
        <v>BraBr31802</v>
      </c>
      <c r="B286" t="str">
        <f t="shared" si="21"/>
        <v>BradleyBrimer31802</v>
      </c>
      <c r="C286" t="s">
        <v>956</v>
      </c>
      <c r="D286" t="s">
        <v>2050</v>
      </c>
      <c r="E286" t="s">
        <v>2698</v>
      </c>
      <c r="F286" s="1">
        <v>31802</v>
      </c>
      <c r="G286" t="s">
        <v>3021</v>
      </c>
      <c r="H286" t="s">
        <v>2701</v>
      </c>
      <c r="I286" s="5">
        <v>32600</v>
      </c>
      <c r="J286" s="5">
        <v>500</v>
      </c>
      <c r="K286">
        <v>2</v>
      </c>
      <c r="L286" t="str">
        <f>INDEX(MatriceGrade,MATCH(Employé!G286,Filières!$A$1:$A$13,0),MATCH(Employé!H286,Filières!$A$1:$E$1,0))</f>
        <v>Développeur</v>
      </c>
      <c r="M286" s="5">
        <f t="shared" si="22"/>
        <v>31200</v>
      </c>
      <c r="N286" s="6">
        <f t="shared" ca="1" si="23"/>
        <v>30</v>
      </c>
      <c r="O286" s="8">
        <f t="shared" si="24"/>
        <v>4.4871794871794872E-2</v>
      </c>
    </row>
    <row r="287" spans="1:15" x14ac:dyDescent="0.25">
      <c r="A287" t="str">
        <f t="shared" si="20"/>
        <v>WayBr25611</v>
      </c>
      <c r="B287" t="str">
        <f t="shared" si="21"/>
        <v>WayneBristow25611</v>
      </c>
      <c r="C287" t="s">
        <v>19</v>
      </c>
      <c r="D287" t="s">
        <v>1923</v>
      </c>
      <c r="E287" t="s">
        <v>2698</v>
      </c>
      <c r="F287" s="1">
        <v>25611</v>
      </c>
      <c r="G287" t="s">
        <v>3026</v>
      </c>
      <c r="H287" t="s">
        <v>2702</v>
      </c>
      <c r="I287" s="5">
        <v>84800</v>
      </c>
      <c r="J287" s="5">
        <v>2000</v>
      </c>
      <c r="K287">
        <v>3</v>
      </c>
      <c r="L287" t="str">
        <f>INDEX(MatriceGrade,MATCH(Employé!G287,Filières!$A$1:$A$13,0),MATCH(Employé!H287,Filières!$A$1:$E$1,0))</f>
        <v>Responsable de consultant</v>
      </c>
      <c r="M287" s="5">
        <f t="shared" si="22"/>
        <v>83100</v>
      </c>
      <c r="N287" s="6">
        <f t="shared" ca="1" si="23"/>
        <v>47</v>
      </c>
      <c r="O287" s="8">
        <f t="shared" si="24"/>
        <v>2.0457280385078221E-2</v>
      </c>
    </row>
    <row r="288" spans="1:15" x14ac:dyDescent="0.25">
      <c r="A288" t="str">
        <f t="shared" si="20"/>
        <v>LinBr30142</v>
      </c>
      <c r="B288" t="str">
        <f t="shared" si="21"/>
        <v>LindaBrockway30142</v>
      </c>
      <c r="C288" t="s">
        <v>491</v>
      </c>
      <c r="D288" t="s">
        <v>495</v>
      </c>
      <c r="E288" t="s">
        <v>2699</v>
      </c>
      <c r="F288" s="1">
        <v>30142</v>
      </c>
      <c r="G288" t="s">
        <v>3025</v>
      </c>
      <c r="H288" t="s">
        <v>2701</v>
      </c>
      <c r="I288" s="5">
        <v>48400</v>
      </c>
      <c r="J288" s="5">
        <v>1500</v>
      </c>
      <c r="K288">
        <v>5</v>
      </c>
      <c r="L288" t="str">
        <f>INDEX(MatriceGrade,MATCH(Employé!G288,Filières!$A$1:$A$13,0),MATCH(Employé!H288,Filières!$A$1:$E$1,0))</f>
        <v>Consultant technique sénior</v>
      </c>
      <c r="M288" s="5">
        <f t="shared" si="22"/>
        <v>44000</v>
      </c>
      <c r="N288" s="6">
        <f t="shared" ca="1" si="23"/>
        <v>35</v>
      </c>
      <c r="O288" s="8">
        <f t="shared" si="24"/>
        <v>0.1</v>
      </c>
    </row>
    <row r="289" spans="1:15" x14ac:dyDescent="0.25">
      <c r="A289" t="str">
        <f t="shared" si="20"/>
        <v>ManBr31832</v>
      </c>
      <c r="B289" t="str">
        <f t="shared" si="21"/>
        <v>ManuelBromley31832</v>
      </c>
      <c r="C289" t="s">
        <v>915</v>
      </c>
      <c r="D289" t="s">
        <v>1888</v>
      </c>
      <c r="E289" t="s">
        <v>2698</v>
      </c>
      <c r="F289" s="1">
        <v>31832</v>
      </c>
      <c r="G289" t="s">
        <v>3023</v>
      </c>
      <c r="H289" t="s">
        <v>2700</v>
      </c>
      <c r="I289" s="5">
        <v>44000</v>
      </c>
      <c r="J289" s="5">
        <v>1000</v>
      </c>
      <c r="K289">
        <v>2</v>
      </c>
      <c r="L289" t="str">
        <f>INDEX(MatriceGrade,MATCH(Employé!G289,Filières!$A$1:$A$13,0),MATCH(Employé!H289,Filières!$A$1:$E$1,0))</f>
        <v>Consultant fonctionnel junior</v>
      </c>
      <c r="M289" s="5">
        <f t="shared" si="22"/>
        <v>40800</v>
      </c>
      <c r="N289" s="6">
        <f t="shared" ca="1" si="23"/>
        <v>30</v>
      </c>
      <c r="O289" s="8">
        <f t="shared" si="24"/>
        <v>7.8431372549019607E-2</v>
      </c>
    </row>
    <row r="290" spans="1:15" x14ac:dyDescent="0.25">
      <c r="A290" t="str">
        <f t="shared" si="20"/>
        <v>HenBr31670</v>
      </c>
      <c r="B290" t="str">
        <f t="shared" si="21"/>
        <v>HenryBronner31670</v>
      </c>
      <c r="C290" t="s">
        <v>23</v>
      </c>
      <c r="D290" t="s">
        <v>2356</v>
      </c>
      <c r="E290" t="s">
        <v>2698</v>
      </c>
      <c r="F290" s="1">
        <v>31670</v>
      </c>
      <c r="G290" t="s">
        <v>3022</v>
      </c>
      <c r="H290" t="s">
        <v>2701</v>
      </c>
      <c r="I290" s="5">
        <v>36100</v>
      </c>
      <c r="J290" s="5">
        <v>500</v>
      </c>
      <c r="K290">
        <v>2</v>
      </c>
      <c r="L290" t="str">
        <f>INDEX(MatriceGrade,MATCH(Employé!G290,Filières!$A$1:$A$13,0),MATCH(Employé!H290,Filières!$A$1:$E$1,0))</f>
        <v>Développeur confirmé</v>
      </c>
      <c r="M290" s="5">
        <f t="shared" si="22"/>
        <v>33400</v>
      </c>
      <c r="N290" s="6">
        <f t="shared" ca="1" si="23"/>
        <v>30</v>
      </c>
      <c r="O290" s="8">
        <f t="shared" si="24"/>
        <v>8.0838323353293412E-2</v>
      </c>
    </row>
    <row r="291" spans="1:15" x14ac:dyDescent="0.25">
      <c r="A291" t="str">
        <f t="shared" si="20"/>
        <v>LloBr33719</v>
      </c>
      <c r="B291" t="str">
        <f t="shared" si="21"/>
        <v>LloydBronstein33719</v>
      </c>
      <c r="C291" t="s">
        <v>1725</v>
      </c>
      <c r="D291" t="s">
        <v>1726</v>
      </c>
      <c r="E291" t="s">
        <v>2698</v>
      </c>
      <c r="F291" s="1">
        <v>33719</v>
      </c>
      <c r="G291" t="s">
        <v>3023</v>
      </c>
      <c r="H291" t="s">
        <v>2702</v>
      </c>
      <c r="I291" s="5">
        <v>53100</v>
      </c>
      <c r="J291" s="5">
        <v>500</v>
      </c>
      <c r="K291">
        <v>1</v>
      </c>
      <c r="L291" t="str">
        <f>INDEX(MatriceGrade,MATCH(Employé!G291,Filières!$A$1:$A$13,0),MATCH(Employé!H291,Filières!$A$1:$E$1,0))</f>
        <v>Consultant business</v>
      </c>
      <c r="M291" s="5">
        <f t="shared" si="22"/>
        <v>50300</v>
      </c>
      <c r="N291" s="6">
        <f t="shared" ca="1" si="23"/>
        <v>25</v>
      </c>
      <c r="O291" s="8">
        <f t="shared" si="24"/>
        <v>5.5666003976143144E-2</v>
      </c>
    </row>
    <row r="292" spans="1:15" x14ac:dyDescent="0.25">
      <c r="A292" t="str">
        <f t="shared" si="20"/>
        <v>DanBr24323</v>
      </c>
      <c r="B292" t="str">
        <f t="shared" si="21"/>
        <v>DanielBrooks24323</v>
      </c>
      <c r="C292" t="s">
        <v>105</v>
      </c>
      <c r="D292" t="s">
        <v>1460</v>
      </c>
      <c r="E292" t="s">
        <v>2698</v>
      </c>
      <c r="F292" s="1">
        <v>24323</v>
      </c>
      <c r="G292" t="s">
        <v>3029</v>
      </c>
      <c r="H292" t="s">
        <v>2702</v>
      </c>
      <c r="I292" s="5">
        <v>116500</v>
      </c>
      <c r="J292" s="5">
        <v>1000</v>
      </c>
      <c r="K292">
        <v>17</v>
      </c>
      <c r="L292" t="str">
        <f>INDEX(MatriceGrade,MATCH(Employé!G292,Filières!$A$1:$A$13,0),MATCH(Employé!H292,Filières!$A$1:$E$1,0))</f>
        <v>Associé filière business</v>
      </c>
      <c r="M292" s="5">
        <f t="shared" si="22"/>
        <v>109900</v>
      </c>
      <c r="N292" s="6">
        <f t="shared" ca="1" si="23"/>
        <v>50</v>
      </c>
      <c r="O292" s="8">
        <f t="shared" si="24"/>
        <v>6.0054595086442217E-2</v>
      </c>
    </row>
    <row r="293" spans="1:15" x14ac:dyDescent="0.25">
      <c r="A293" t="str">
        <f t="shared" si="20"/>
        <v>JenBr31799</v>
      </c>
      <c r="B293" t="str">
        <f t="shared" si="21"/>
        <v>JenniferBrooks31799</v>
      </c>
      <c r="C293" t="s">
        <v>461</v>
      </c>
      <c r="D293" t="s">
        <v>1460</v>
      </c>
      <c r="E293" t="s">
        <v>2699</v>
      </c>
      <c r="F293" s="1">
        <v>31799</v>
      </c>
      <c r="G293" t="s">
        <v>3021</v>
      </c>
      <c r="H293" t="s">
        <v>2702</v>
      </c>
      <c r="I293" s="5">
        <v>45100</v>
      </c>
      <c r="J293" s="5">
        <v>500</v>
      </c>
      <c r="K293">
        <v>3</v>
      </c>
      <c r="L293" t="str">
        <f>INDEX(MatriceGrade,MATCH(Employé!G293,Filières!$A$1:$A$13,0),MATCH(Employé!H293,Filières!$A$1:$E$1,0))</f>
        <v>Consultant business junior</v>
      </c>
      <c r="M293" s="5">
        <f t="shared" si="22"/>
        <v>43100</v>
      </c>
      <c r="N293" s="6">
        <f t="shared" ca="1" si="23"/>
        <v>30</v>
      </c>
      <c r="O293" s="8">
        <f t="shared" si="24"/>
        <v>4.6403712296983757E-2</v>
      </c>
    </row>
    <row r="294" spans="1:15" x14ac:dyDescent="0.25">
      <c r="A294" t="str">
        <f t="shared" si="20"/>
        <v>LilBr33158</v>
      </c>
      <c r="B294" t="str">
        <f t="shared" si="21"/>
        <v>LillieBrooks33158</v>
      </c>
      <c r="C294" t="s">
        <v>560</v>
      </c>
      <c r="D294" t="s">
        <v>1460</v>
      </c>
      <c r="E294" t="s">
        <v>2699</v>
      </c>
      <c r="F294" s="1">
        <v>33158</v>
      </c>
      <c r="G294" t="s">
        <v>3022</v>
      </c>
      <c r="H294" t="s">
        <v>2700</v>
      </c>
      <c r="I294" s="5">
        <v>40000</v>
      </c>
      <c r="J294" s="5">
        <v>1000</v>
      </c>
      <c r="K294">
        <v>1</v>
      </c>
      <c r="L294" t="str">
        <f>INDEX(MatriceGrade,MATCH(Employé!G294,Filières!$A$1:$A$13,0),MATCH(Employé!H294,Filières!$A$1:$E$1,0))</f>
        <v>Analyste confirmé</v>
      </c>
      <c r="M294" s="5">
        <f t="shared" si="22"/>
        <v>37600</v>
      </c>
      <c r="N294" s="6">
        <f t="shared" ca="1" si="23"/>
        <v>26</v>
      </c>
      <c r="O294" s="8">
        <f t="shared" si="24"/>
        <v>6.3829787234042548E-2</v>
      </c>
    </row>
    <row r="295" spans="1:15" x14ac:dyDescent="0.25">
      <c r="A295" t="str">
        <f t="shared" si="20"/>
        <v>VedBr29850</v>
      </c>
      <c r="B295" t="str">
        <f t="shared" si="21"/>
        <v>VedaBrooks29850</v>
      </c>
      <c r="C295" t="s">
        <v>1459</v>
      </c>
      <c r="D295" t="s">
        <v>1460</v>
      </c>
      <c r="E295" t="s">
        <v>2699</v>
      </c>
      <c r="F295" s="1">
        <v>29850</v>
      </c>
      <c r="G295" t="s">
        <v>3026</v>
      </c>
      <c r="H295" t="s">
        <v>2701</v>
      </c>
      <c r="I295" s="5">
        <v>48100</v>
      </c>
      <c r="J295" s="5">
        <v>2500</v>
      </c>
      <c r="K295">
        <v>8</v>
      </c>
      <c r="L295" t="str">
        <f>INDEX(MatriceGrade,MATCH(Employé!G295,Filières!$A$1:$A$13,0),MATCH(Employé!H295,Filières!$A$1:$E$1,0))</f>
        <v>Expert technique</v>
      </c>
      <c r="M295" s="5">
        <f t="shared" si="22"/>
        <v>42800</v>
      </c>
      <c r="N295" s="6">
        <f t="shared" ca="1" si="23"/>
        <v>35</v>
      </c>
      <c r="O295" s="8">
        <f t="shared" si="24"/>
        <v>0.12383177570093458</v>
      </c>
    </row>
    <row r="296" spans="1:15" x14ac:dyDescent="0.25">
      <c r="A296" t="str">
        <f t="shared" si="20"/>
        <v>GuyBr32345</v>
      </c>
      <c r="B296" t="str">
        <f t="shared" si="21"/>
        <v>GuyBroomfield32345</v>
      </c>
      <c r="C296" t="s">
        <v>583</v>
      </c>
      <c r="D296" t="s">
        <v>584</v>
      </c>
      <c r="E296" t="s">
        <v>2698</v>
      </c>
      <c r="F296" s="1">
        <v>32345</v>
      </c>
      <c r="G296" t="s">
        <v>3022</v>
      </c>
      <c r="H296" t="s">
        <v>2701</v>
      </c>
      <c r="I296" s="5">
        <v>33300</v>
      </c>
      <c r="J296" s="5">
        <v>1000</v>
      </c>
      <c r="K296">
        <v>1</v>
      </c>
      <c r="L296" t="str">
        <f>INDEX(MatriceGrade,MATCH(Employé!G296,Filières!$A$1:$A$13,0),MATCH(Employé!H296,Filières!$A$1:$E$1,0))</f>
        <v>Développeur confirmé</v>
      </c>
      <c r="M296" s="5">
        <f t="shared" si="22"/>
        <v>29400</v>
      </c>
      <c r="N296" s="6">
        <f t="shared" ca="1" si="23"/>
        <v>29</v>
      </c>
      <c r="O296" s="8">
        <f t="shared" si="24"/>
        <v>0.1326530612244898</v>
      </c>
    </row>
    <row r="297" spans="1:15" x14ac:dyDescent="0.25">
      <c r="A297" t="str">
        <f t="shared" si="20"/>
        <v>FraBr34296</v>
      </c>
      <c r="B297" t="str">
        <f t="shared" si="21"/>
        <v>FranklinBroussard34296</v>
      </c>
      <c r="C297" t="s">
        <v>894</v>
      </c>
      <c r="D297" t="s">
        <v>2689</v>
      </c>
      <c r="E297" t="s">
        <v>2698</v>
      </c>
      <c r="F297" s="1">
        <v>34296</v>
      </c>
      <c r="G297" t="s">
        <v>3023</v>
      </c>
      <c r="H297" t="s">
        <v>2701</v>
      </c>
      <c r="I297" s="5">
        <v>43700</v>
      </c>
      <c r="J297" s="5">
        <v>500</v>
      </c>
      <c r="K297">
        <v>0</v>
      </c>
      <c r="L297" t="str">
        <f>INDEX(MatriceGrade,MATCH(Employé!G297,Filières!$A$1:$A$13,0),MATCH(Employé!H297,Filières!$A$1:$E$1,0))</f>
        <v>Consultant technique junior</v>
      </c>
      <c r="M297" s="5" t="str">
        <f t="shared" si="22"/>
        <v>nouvel arrivant</v>
      </c>
      <c r="N297" s="6">
        <f t="shared" ca="1" si="23"/>
        <v>23</v>
      </c>
      <c r="O297" s="8">
        <f t="shared" si="24"/>
        <v>0</v>
      </c>
    </row>
    <row r="298" spans="1:15" x14ac:dyDescent="0.25">
      <c r="A298" t="str">
        <f t="shared" si="20"/>
        <v>AmaBr27017</v>
      </c>
      <c r="B298" t="str">
        <f t="shared" si="21"/>
        <v>AmandaBrown27017</v>
      </c>
      <c r="C298" t="s">
        <v>30</v>
      </c>
      <c r="D298" t="s">
        <v>79</v>
      </c>
      <c r="E298" t="s">
        <v>2699</v>
      </c>
      <c r="F298" s="1">
        <v>27017</v>
      </c>
      <c r="G298" t="s">
        <v>3029</v>
      </c>
      <c r="H298" t="s">
        <v>2700</v>
      </c>
      <c r="I298" s="5">
        <v>107200</v>
      </c>
      <c r="J298" s="5">
        <v>8500</v>
      </c>
      <c r="K298">
        <v>18</v>
      </c>
      <c r="L298" t="str">
        <f>INDEX(MatriceGrade,MATCH(Employé!G298,Filières!$A$1:$A$13,0),MATCH(Employé!H298,Filières!$A$1:$E$1,0))</f>
        <v>Associé filière fonctionnelle</v>
      </c>
      <c r="M298" s="5">
        <f t="shared" si="22"/>
        <v>97500</v>
      </c>
      <c r="N298" s="6">
        <f t="shared" ca="1" si="23"/>
        <v>43</v>
      </c>
      <c r="O298" s="8">
        <f t="shared" si="24"/>
        <v>9.9487179487179486E-2</v>
      </c>
    </row>
    <row r="299" spans="1:15" x14ac:dyDescent="0.25">
      <c r="A299" t="str">
        <f t="shared" si="20"/>
        <v>BilBr32079</v>
      </c>
      <c r="B299" t="str">
        <f t="shared" si="21"/>
        <v>BillyBrown32079</v>
      </c>
      <c r="C299" t="s">
        <v>976</v>
      </c>
      <c r="D299" t="s">
        <v>79</v>
      </c>
      <c r="E299" t="s">
        <v>2698</v>
      </c>
      <c r="F299" s="1">
        <v>32079</v>
      </c>
      <c r="G299" t="s">
        <v>3023</v>
      </c>
      <c r="H299" t="s">
        <v>2701</v>
      </c>
      <c r="I299" s="5">
        <v>38200</v>
      </c>
      <c r="J299" s="5">
        <v>1000</v>
      </c>
      <c r="K299">
        <v>0</v>
      </c>
      <c r="L299" t="str">
        <f>INDEX(MatriceGrade,MATCH(Employé!G299,Filières!$A$1:$A$13,0),MATCH(Employé!H299,Filières!$A$1:$E$1,0))</f>
        <v>Consultant technique junior</v>
      </c>
      <c r="M299" s="5" t="str">
        <f t="shared" si="22"/>
        <v>nouvel arrivant</v>
      </c>
      <c r="N299" s="6">
        <f t="shared" ca="1" si="23"/>
        <v>29</v>
      </c>
      <c r="O299" s="8">
        <f t="shared" si="24"/>
        <v>0</v>
      </c>
    </row>
    <row r="300" spans="1:15" x14ac:dyDescent="0.25">
      <c r="A300" t="str">
        <f t="shared" si="20"/>
        <v>CarBr30941</v>
      </c>
      <c r="B300" t="str">
        <f t="shared" si="21"/>
        <v>CarmelaBrown30941</v>
      </c>
      <c r="C300" t="s">
        <v>1148</v>
      </c>
      <c r="D300" t="s">
        <v>79</v>
      </c>
      <c r="E300" t="s">
        <v>2699</v>
      </c>
      <c r="F300" s="1">
        <v>30941</v>
      </c>
      <c r="G300" t="s">
        <v>3025</v>
      </c>
      <c r="H300" t="s">
        <v>2700</v>
      </c>
      <c r="I300" s="5">
        <v>46700</v>
      </c>
      <c r="J300" s="5">
        <v>1000</v>
      </c>
      <c r="K300">
        <v>1</v>
      </c>
      <c r="L300" t="str">
        <f>INDEX(MatriceGrade,MATCH(Employé!G300,Filières!$A$1:$A$13,0),MATCH(Employé!H300,Filières!$A$1:$E$1,0))</f>
        <v>Consultant fonctionnel sénior</v>
      </c>
      <c r="M300" s="5">
        <f t="shared" si="22"/>
        <v>43000</v>
      </c>
      <c r="N300" s="6">
        <f t="shared" ca="1" si="23"/>
        <v>32</v>
      </c>
      <c r="O300" s="8">
        <f t="shared" si="24"/>
        <v>8.6046511627906982E-2</v>
      </c>
    </row>
    <row r="301" spans="1:15" x14ac:dyDescent="0.25">
      <c r="A301" t="str">
        <f t="shared" si="20"/>
        <v>CheBr33061</v>
      </c>
      <c r="B301" t="str">
        <f t="shared" si="21"/>
        <v>CherylBrown33061</v>
      </c>
      <c r="C301" t="s">
        <v>1453</v>
      </c>
      <c r="D301" t="s">
        <v>79</v>
      </c>
      <c r="E301" t="s">
        <v>2699</v>
      </c>
      <c r="F301" s="1">
        <v>33061</v>
      </c>
      <c r="G301" t="s">
        <v>3022</v>
      </c>
      <c r="H301" t="s">
        <v>2700</v>
      </c>
      <c r="I301" s="5">
        <v>42700</v>
      </c>
      <c r="J301" s="5">
        <v>1500</v>
      </c>
      <c r="K301">
        <v>1</v>
      </c>
      <c r="L301" t="str">
        <f>INDEX(MatriceGrade,MATCH(Employé!G301,Filières!$A$1:$A$13,0),MATCH(Employé!H301,Filières!$A$1:$E$1,0))</f>
        <v>Analyste confirmé</v>
      </c>
      <c r="M301" s="5">
        <f t="shared" si="22"/>
        <v>39700</v>
      </c>
      <c r="N301" s="6">
        <f t="shared" ca="1" si="23"/>
        <v>27</v>
      </c>
      <c r="O301" s="8">
        <f t="shared" si="24"/>
        <v>7.5566750629722929E-2</v>
      </c>
    </row>
    <row r="302" spans="1:15" x14ac:dyDescent="0.25">
      <c r="A302" t="str">
        <f t="shared" si="20"/>
        <v>ChrBr33966</v>
      </c>
      <c r="B302" t="str">
        <f t="shared" si="21"/>
        <v>ChristinaBrown33966</v>
      </c>
      <c r="C302" t="s">
        <v>2284</v>
      </c>
      <c r="D302" t="s">
        <v>79</v>
      </c>
      <c r="E302" t="s">
        <v>2699</v>
      </c>
      <c r="F302" s="1">
        <v>33966</v>
      </c>
      <c r="G302" t="s">
        <v>3021</v>
      </c>
      <c r="H302" t="s">
        <v>2702</v>
      </c>
      <c r="I302" s="5">
        <v>40700</v>
      </c>
      <c r="J302" s="5">
        <v>1000</v>
      </c>
      <c r="K302">
        <v>1</v>
      </c>
      <c r="L302" t="str">
        <f>INDEX(MatriceGrade,MATCH(Employé!G302,Filières!$A$1:$A$13,0),MATCH(Employé!H302,Filières!$A$1:$E$1,0))</f>
        <v>Consultant business junior</v>
      </c>
      <c r="M302" s="5">
        <f t="shared" si="22"/>
        <v>39200</v>
      </c>
      <c r="N302" s="6">
        <f t="shared" ca="1" si="23"/>
        <v>24</v>
      </c>
      <c r="O302" s="8">
        <f t="shared" si="24"/>
        <v>3.826530612244898E-2</v>
      </c>
    </row>
    <row r="303" spans="1:15" x14ac:dyDescent="0.25">
      <c r="A303" t="str">
        <f t="shared" si="20"/>
        <v>ChrBr29744</v>
      </c>
      <c r="B303" t="str">
        <f t="shared" si="21"/>
        <v>ChristopherBrown29744</v>
      </c>
      <c r="C303" t="s">
        <v>71</v>
      </c>
      <c r="D303" t="s">
        <v>79</v>
      </c>
      <c r="E303" t="s">
        <v>2698</v>
      </c>
      <c r="F303" s="1">
        <v>29744</v>
      </c>
      <c r="G303" t="s">
        <v>3026</v>
      </c>
      <c r="H303" t="s">
        <v>2702</v>
      </c>
      <c r="I303" s="5">
        <v>69900</v>
      </c>
      <c r="J303" s="5">
        <v>4500</v>
      </c>
      <c r="K303">
        <v>11</v>
      </c>
      <c r="L303" t="str">
        <f>INDEX(MatriceGrade,MATCH(Employé!G303,Filières!$A$1:$A$13,0),MATCH(Employé!H303,Filières!$A$1:$E$1,0))</f>
        <v>Responsable de consultant</v>
      </c>
      <c r="M303" s="5">
        <f t="shared" si="22"/>
        <v>63500</v>
      </c>
      <c r="N303" s="6">
        <f t="shared" ca="1" si="23"/>
        <v>36</v>
      </c>
      <c r="O303" s="8">
        <f t="shared" si="24"/>
        <v>0.10078740157480315</v>
      </c>
    </row>
    <row r="304" spans="1:15" x14ac:dyDescent="0.25">
      <c r="A304" t="str">
        <f t="shared" si="20"/>
        <v>DavBr29330</v>
      </c>
      <c r="B304" t="str">
        <f t="shared" si="21"/>
        <v>DavidBrown29330</v>
      </c>
      <c r="C304" t="s">
        <v>65</v>
      </c>
      <c r="D304" t="s">
        <v>79</v>
      </c>
      <c r="E304" t="s">
        <v>2698</v>
      </c>
      <c r="F304" s="1">
        <v>29330</v>
      </c>
      <c r="G304" t="s">
        <v>3026</v>
      </c>
      <c r="H304" t="s">
        <v>2701</v>
      </c>
      <c r="I304" s="5">
        <v>63700</v>
      </c>
      <c r="J304" s="5">
        <v>1000</v>
      </c>
      <c r="K304">
        <v>13</v>
      </c>
      <c r="L304" t="str">
        <f>INDEX(MatriceGrade,MATCH(Employé!G304,Filières!$A$1:$A$13,0),MATCH(Employé!H304,Filières!$A$1:$E$1,0))</f>
        <v>Expert technique</v>
      </c>
      <c r="M304" s="5">
        <f t="shared" si="22"/>
        <v>60100</v>
      </c>
      <c r="N304" s="6">
        <f t="shared" ca="1" si="23"/>
        <v>37</v>
      </c>
      <c r="O304" s="8">
        <f t="shared" si="24"/>
        <v>5.9900166389351084E-2</v>
      </c>
    </row>
    <row r="305" spans="1:15" x14ac:dyDescent="0.25">
      <c r="A305" t="str">
        <f t="shared" si="20"/>
        <v>DavBr25695</v>
      </c>
      <c r="B305" t="str">
        <f t="shared" si="21"/>
        <v>DavidBrown25695</v>
      </c>
      <c r="C305" t="s">
        <v>65</v>
      </c>
      <c r="D305" t="s">
        <v>79</v>
      </c>
      <c r="E305" t="s">
        <v>2698</v>
      </c>
      <c r="F305" s="1">
        <v>25695</v>
      </c>
      <c r="G305" t="s">
        <v>3026</v>
      </c>
      <c r="H305" t="s">
        <v>2702</v>
      </c>
      <c r="I305" s="5">
        <v>91300</v>
      </c>
      <c r="J305" s="5">
        <v>4000</v>
      </c>
      <c r="K305">
        <v>2</v>
      </c>
      <c r="L305" t="str">
        <f>INDEX(MatriceGrade,MATCH(Employé!G305,Filières!$A$1:$A$13,0),MATCH(Employé!H305,Filières!$A$1:$E$1,0))</f>
        <v>Responsable de consultant</v>
      </c>
      <c r="M305" s="5" t="str">
        <f t="shared" si="22"/>
        <v>nouvel arrivant</v>
      </c>
      <c r="N305" s="6">
        <f t="shared" ca="1" si="23"/>
        <v>47</v>
      </c>
      <c r="O305" s="8">
        <f t="shared" si="24"/>
        <v>0</v>
      </c>
    </row>
    <row r="306" spans="1:15" x14ac:dyDescent="0.25">
      <c r="A306" t="str">
        <f t="shared" si="20"/>
        <v>EriBr33024</v>
      </c>
      <c r="B306" t="str">
        <f t="shared" si="21"/>
        <v>EricBrown33024</v>
      </c>
      <c r="C306" t="s">
        <v>121</v>
      </c>
      <c r="D306" t="s">
        <v>79</v>
      </c>
      <c r="E306" t="s">
        <v>2698</v>
      </c>
      <c r="F306" s="1">
        <v>33024</v>
      </c>
      <c r="G306" t="s">
        <v>3019</v>
      </c>
      <c r="H306" t="s">
        <v>2702</v>
      </c>
      <c r="I306" s="5">
        <v>31500</v>
      </c>
      <c r="J306" s="5">
        <v>0</v>
      </c>
      <c r="K306">
        <v>1</v>
      </c>
      <c r="L306" t="str">
        <f>INDEX(MatriceGrade,MATCH(Employé!G306,Filières!$A$1:$A$13,0),MATCH(Employé!H306,Filières!$A$1:$E$1,0))</f>
        <v>Apprenti business</v>
      </c>
      <c r="M306" s="5">
        <f t="shared" si="22"/>
        <v>29400</v>
      </c>
      <c r="N306" s="6">
        <f t="shared" ca="1" si="23"/>
        <v>27</v>
      </c>
      <c r="O306" s="8">
        <f t="shared" si="24"/>
        <v>7.1428571428571425E-2</v>
      </c>
    </row>
    <row r="307" spans="1:15" x14ac:dyDescent="0.25">
      <c r="A307" t="str">
        <f t="shared" si="20"/>
        <v>EveBr29414</v>
      </c>
      <c r="B307" t="str">
        <f t="shared" si="21"/>
        <v>EvelynBrown29414</v>
      </c>
      <c r="C307" t="s">
        <v>167</v>
      </c>
      <c r="D307" t="s">
        <v>79</v>
      </c>
      <c r="E307" t="s">
        <v>2699</v>
      </c>
      <c r="F307" s="1">
        <v>29414</v>
      </c>
      <c r="G307" t="s">
        <v>3028</v>
      </c>
      <c r="H307" t="s">
        <v>2700</v>
      </c>
      <c r="I307" s="5">
        <v>95400</v>
      </c>
      <c r="J307" s="5">
        <v>4000</v>
      </c>
      <c r="K307">
        <v>7</v>
      </c>
      <c r="L307" t="str">
        <f>INDEX(MatriceGrade,MATCH(Employé!G307,Filières!$A$1:$A$13,0),MATCH(Employé!H307,Filières!$A$1:$E$1,0))</f>
        <v>Responsable de Grands comptes</v>
      </c>
      <c r="M307" s="5">
        <f t="shared" si="22"/>
        <v>89200</v>
      </c>
      <c r="N307" s="6">
        <f t="shared" ca="1" si="23"/>
        <v>37</v>
      </c>
      <c r="O307" s="8">
        <f t="shared" si="24"/>
        <v>6.9506726457399109E-2</v>
      </c>
    </row>
    <row r="308" spans="1:15" x14ac:dyDescent="0.25">
      <c r="A308" t="str">
        <f t="shared" si="20"/>
        <v>GerBr30613</v>
      </c>
      <c r="B308" t="str">
        <f t="shared" si="21"/>
        <v>GerardoBrown30613</v>
      </c>
      <c r="C308" t="s">
        <v>1394</v>
      </c>
      <c r="D308" t="s">
        <v>79</v>
      </c>
      <c r="E308" t="s">
        <v>2698</v>
      </c>
      <c r="F308" s="1">
        <v>30613</v>
      </c>
      <c r="G308" t="s">
        <v>3028</v>
      </c>
      <c r="H308" t="s">
        <v>2702</v>
      </c>
      <c r="I308" s="5">
        <v>108000</v>
      </c>
      <c r="J308" s="5">
        <v>500</v>
      </c>
      <c r="K308">
        <v>2</v>
      </c>
      <c r="L308" t="str">
        <f>INDEX(MatriceGrade,MATCH(Employé!G308,Filières!$A$1:$A$13,0),MATCH(Employé!H308,Filières!$A$1:$E$1,0))</f>
        <v>Responsable secteur business</v>
      </c>
      <c r="M308" s="5">
        <f t="shared" si="22"/>
        <v>102900</v>
      </c>
      <c r="N308" s="6">
        <f t="shared" ca="1" si="23"/>
        <v>33</v>
      </c>
      <c r="O308" s="8">
        <f t="shared" si="24"/>
        <v>4.9562682215743441E-2</v>
      </c>
    </row>
    <row r="309" spans="1:15" x14ac:dyDescent="0.25">
      <c r="A309" t="str">
        <f t="shared" si="20"/>
        <v>JamBr26857</v>
      </c>
      <c r="B309" t="str">
        <f t="shared" si="21"/>
        <v>JamesBrown26857</v>
      </c>
      <c r="C309" t="s">
        <v>147</v>
      </c>
      <c r="D309" t="s">
        <v>79</v>
      </c>
      <c r="E309" t="s">
        <v>2698</v>
      </c>
      <c r="F309" s="1">
        <v>26857</v>
      </c>
      <c r="G309" t="s">
        <v>3027</v>
      </c>
      <c r="H309" t="s">
        <v>2701</v>
      </c>
      <c r="I309" s="5">
        <v>74200</v>
      </c>
      <c r="J309" s="5">
        <v>500</v>
      </c>
      <c r="K309">
        <v>4</v>
      </c>
      <c r="L309" t="str">
        <f>INDEX(MatriceGrade,MATCH(Employé!G309,Filières!$A$1:$A$13,0),MATCH(Employé!H309,Filières!$A$1:$E$1,0))</f>
        <v>Directeur technique</v>
      </c>
      <c r="M309" s="5">
        <f t="shared" si="22"/>
        <v>68100</v>
      </c>
      <c r="N309" s="6">
        <f t="shared" ca="1" si="23"/>
        <v>44</v>
      </c>
      <c r="O309" s="8">
        <f t="shared" si="24"/>
        <v>8.957415565345081E-2</v>
      </c>
    </row>
    <row r="310" spans="1:15" x14ac:dyDescent="0.25">
      <c r="A310" t="str">
        <f t="shared" si="20"/>
        <v>JasBr27743</v>
      </c>
      <c r="B310" t="str">
        <f t="shared" si="21"/>
        <v>JasminBrown27743</v>
      </c>
      <c r="C310" t="s">
        <v>1462</v>
      </c>
      <c r="D310" t="s">
        <v>79</v>
      </c>
      <c r="E310" t="s">
        <v>2699</v>
      </c>
      <c r="F310" s="1">
        <v>27743</v>
      </c>
      <c r="G310" t="s">
        <v>3026</v>
      </c>
      <c r="H310" t="s">
        <v>2701</v>
      </c>
      <c r="I310" s="5">
        <v>65200</v>
      </c>
      <c r="J310" s="5">
        <v>3500</v>
      </c>
      <c r="K310">
        <v>10</v>
      </c>
      <c r="L310" t="str">
        <f>INDEX(MatriceGrade,MATCH(Employé!G310,Filières!$A$1:$A$13,0),MATCH(Employé!H310,Filières!$A$1:$E$1,0))</f>
        <v>Expert technique</v>
      </c>
      <c r="M310" s="5">
        <f t="shared" si="22"/>
        <v>58700</v>
      </c>
      <c r="N310" s="6">
        <f t="shared" ca="1" si="23"/>
        <v>41</v>
      </c>
      <c r="O310" s="8">
        <f t="shared" si="24"/>
        <v>0.11073253833049404</v>
      </c>
    </row>
    <row r="311" spans="1:15" x14ac:dyDescent="0.25">
      <c r="A311" t="str">
        <f t="shared" si="20"/>
        <v>JosBr28805</v>
      </c>
      <c r="B311" t="str">
        <f t="shared" si="21"/>
        <v>JoseBrown28805</v>
      </c>
      <c r="C311" t="s">
        <v>284</v>
      </c>
      <c r="D311" t="s">
        <v>79</v>
      </c>
      <c r="E311" t="s">
        <v>2698</v>
      </c>
      <c r="F311" s="1">
        <v>28805</v>
      </c>
      <c r="G311" t="s">
        <v>3028</v>
      </c>
      <c r="H311" t="s">
        <v>2702</v>
      </c>
      <c r="I311" s="5">
        <v>80400</v>
      </c>
      <c r="J311" s="5">
        <v>8500</v>
      </c>
      <c r="K311">
        <v>11</v>
      </c>
      <c r="L311" t="str">
        <f>INDEX(MatriceGrade,MATCH(Employé!G311,Filières!$A$1:$A$13,0),MATCH(Employé!H311,Filières!$A$1:$E$1,0))</f>
        <v>Responsable secteur business</v>
      </c>
      <c r="M311" s="5">
        <f t="shared" si="22"/>
        <v>78100</v>
      </c>
      <c r="N311" s="6">
        <f t="shared" ca="1" si="23"/>
        <v>38</v>
      </c>
      <c r="O311" s="8">
        <f t="shared" si="24"/>
        <v>2.9449423815621E-2</v>
      </c>
    </row>
    <row r="312" spans="1:15" x14ac:dyDescent="0.25">
      <c r="A312" t="str">
        <f t="shared" si="20"/>
        <v>KeiBr29759</v>
      </c>
      <c r="B312" t="str">
        <f t="shared" si="21"/>
        <v>KeithBrown29759</v>
      </c>
      <c r="C312" t="s">
        <v>162</v>
      </c>
      <c r="D312" t="s">
        <v>79</v>
      </c>
      <c r="E312" t="s">
        <v>2698</v>
      </c>
      <c r="F312" s="1">
        <v>29759</v>
      </c>
      <c r="G312" t="s">
        <v>3026</v>
      </c>
      <c r="H312" t="s">
        <v>2700</v>
      </c>
      <c r="I312" s="5">
        <v>61300</v>
      </c>
      <c r="J312" s="5">
        <v>1500</v>
      </c>
      <c r="K312">
        <v>3</v>
      </c>
      <c r="L312" t="str">
        <f>INDEX(MatriceGrade,MATCH(Employé!G312,Filières!$A$1:$A$13,0),MATCH(Employé!H312,Filières!$A$1:$E$1,0))</f>
        <v>Chef de projet</v>
      </c>
      <c r="M312" s="5">
        <f t="shared" si="22"/>
        <v>56800</v>
      </c>
      <c r="N312" s="6">
        <f t="shared" ca="1" si="23"/>
        <v>36</v>
      </c>
      <c r="O312" s="8">
        <f t="shared" si="24"/>
        <v>7.9225352112676062E-2</v>
      </c>
    </row>
    <row r="313" spans="1:15" x14ac:dyDescent="0.25">
      <c r="A313" t="str">
        <f t="shared" si="20"/>
        <v>LarBr31026</v>
      </c>
      <c r="B313" t="str">
        <f t="shared" si="21"/>
        <v>LarryBrown31026</v>
      </c>
      <c r="C313" t="s">
        <v>73</v>
      </c>
      <c r="D313" t="s">
        <v>79</v>
      </c>
      <c r="E313" t="s">
        <v>2698</v>
      </c>
      <c r="F313" s="1">
        <v>31026</v>
      </c>
      <c r="G313" t="s">
        <v>3026</v>
      </c>
      <c r="H313" t="s">
        <v>2701</v>
      </c>
      <c r="I313" s="5">
        <v>50900</v>
      </c>
      <c r="J313" s="5">
        <v>500</v>
      </c>
      <c r="K313">
        <v>9</v>
      </c>
      <c r="L313" t="str">
        <f>INDEX(MatriceGrade,MATCH(Employé!G313,Filières!$A$1:$A$13,0),MATCH(Employé!H313,Filières!$A$1:$E$1,0))</f>
        <v>Expert technique</v>
      </c>
      <c r="M313" s="5">
        <f t="shared" si="22"/>
        <v>47400</v>
      </c>
      <c r="N313" s="6">
        <f t="shared" ca="1" si="23"/>
        <v>32</v>
      </c>
      <c r="O313" s="8">
        <f t="shared" si="24"/>
        <v>7.3839662447257384E-2</v>
      </c>
    </row>
    <row r="314" spans="1:15" x14ac:dyDescent="0.25">
      <c r="A314" t="str">
        <f t="shared" si="20"/>
        <v>MicBr34155</v>
      </c>
      <c r="B314" t="str">
        <f t="shared" si="21"/>
        <v>MichaelBrown34155</v>
      </c>
      <c r="C314" t="s">
        <v>205</v>
      </c>
      <c r="D314" t="s">
        <v>79</v>
      </c>
      <c r="E314" t="s">
        <v>2698</v>
      </c>
      <c r="F314" s="1">
        <v>34155</v>
      </c>
      <c r="G314" t="s">
        <v>3020</v>
      </c>
      <c r="H314" t="s">
        <v>2700</v>
      </c>
      <c r="I314" s="5">
        <v>36900</v>
      </c>
      <c r="J314" s="5">
        <v>500</v>
      </c>
      <c r="K314">
        <v>1</v>
      </c>
      <c r="L314" t="str">
        <f>INDEX(MatriceGrade,MATCH(Employé!G314,Filières!$A$1:$A$13,0),MATCH(Employé!H314,Filières!$A$1:$E$1,0))</f>
        <v>Analyste junior</v>
      </c>
      <c r="M314" s="5">
        <f t="shared" si="22"/>
        <v>34100</v>
      </c>
      <c r="N314" s="6">
        <f t="shared" ca="1" si="23"/>
        <v>24</v>
      </c>
      <c r="O314" s="8">
        <f t="shared" si="24"/>
        <v>8.2111436950146624E-2</v>
      </c>
    </row>
    <row r="315" spans="1:15" x14ac:dyDescent="0.25">
      <c r="A315" t="str">
        <f t="shared" si="20"/>
        <v>MonBr25571</v>
      </c>
      <c r="B315" t="str">
        <f t="shared" si="21"/>
        <v>MontyBrown25571</v>
      </c>
      <c r="C315" t="s">
        <v>619</v>
      </c>
      <c r="D315" t="s">
        <v>79</v>
      </c>
      <c r="E315" t="s">
        <v>2698</v>
      </c>
      <c r="F315" s="1">
        <v>25571</v>
      </c>
      <c r="G315" t="s">
        <v>3025</v>
      </c>
      <c r="H315" t="s">
        <v>2702</v>
      </c>
      <c r="I315" s="5">
        <v>69600</v>
      </c>
      <c r="J315" s="5">
        <v>500</v>
      </c>
      <c r="K315">
        <v>21</v>
      </c>
      <c r="L315" t="str">
        <f>INDEX(MatriceGrade,MATCH(Employé!G315,Filières!$A$1:$A$13,0),MATCH(Employé!H315,Filières!$A$1:$E$1,0))</f>
        <v>Consultant business sénior</v>
      </c>
      <c r="M315" s="5">
        <f t="shared" si="22"/>
        <v>66300</v>
      </c>
      <c r="N315" s="6">
        <f t="shared" ca="1" si="23"/>
        <v>47</v>
      </c>
      <c r="O315" s="8">
        <f t="shared" si="24"/>
        <v>4.9773755656108594E-2</v>
      </c>
    </row>
    <row r="316" spans="1:15" x14ac:dyDescent="0.25">
      <c r="A316" t="str">
        <f t="shared" si="20"/>
        <v>RonBr22680</v>
      </c>
      <c r="B316" t="str">
        <f t="shared" si="21"/>
        <v>RonaldBrown22680</v>
      </c>
      <c r="C316" t="s">
        <v>32</v>
      </c>
      <c r="D316" t="s">
        <v>79</v>
      </c>
      <c r="E316" t="s">
        <v>2698</v>
      </c>
      <c r="F316" s="1">
        <v>22680</v>
      </c>
      <c r="G316" t="s">
        <v>3029</v>
      </c>
      <c r="H316" t="s">
        <v>2701</v>
      </c>
      <c r="I316" s="5">
        <v>86400</v>
      </c>
      <c r="J316" s="5">
        <v>11000</v>
      </c>
      <c r="K316">
        <v>15</v>
      </c>
      <c r="L316" t="str">
        <f>INDEX(MatriceGrade,MATCH(Employé!G316,Filières!$A$1:$A$13,0),MATCH(Employé!H316,Filières!$A$1:$E$1,0))</f>
        <v>Associé filière technique</v>
      </c>
      <c r="M316" s="5">
        <f t="shared" si="22"/>
        <v>82300</v>
      </c>
      <c r="N316" s="6">
        <f t="shared" ca="1" si="23"/>
        <v>55</v>
      </c>
      <c r="O316" s="8">
        <f t="shared" si="24"/>
        <v>4.9817739975698661E-2</v>
      </c>
    </row>
    <row r="317" spans="1:15" x14ac:dyDescent="0.25">
      <c r="A317" t="str">
        <f t="shared" si="20"/>
        <v>SteBr31743</v>
      </c>
      <c r="B317" t="str">
        <f t="shared" si="21"/>
        <v>SteveBrown31743</v>
      </c>
      <c r="C317" t="s">
        <v>21</v>
      </c>
      <c r="D317" t="s">
        <v>79</v>
      </c>
      <c r="E317" t="s">
        <v>2698</v>
      </c>
      <c r="F317" s="1">
        <v>31743</v>
      </c>
      <c r="G317" t="s">
        <v>3023</v>
      </c>
      <c r="H317" t="s">
        <v>2701</v>
      </c>
      <c r="I317" s="5">
        <v>37200</v>
      </c>
      <c r="J317" s="5">
        <v>500</v>
      </c>
      <c r="K317">
        <v>5</v>
      </c>
      <c r="L317" t="str">
        <f>INDEX(MatriceGrade,MATCH(Employé!G317,Filières!$A$1:$A$13,0),MATCH(Employé!H317,Filières!$A$1:$E$1,0))</f>
        <v>Consultant technique junior</v>
      </c>
      <c r="M317" s="5">
        <f t="shared" si="22"/>
        <v>35600</v>
      </c>
      <c r="N317" s="6">
        <f t="shared" ca="1" si="23"/>
        <v>30</v>
      </c>
      <c r="O317" s="8">
        <f t="shared" si="24"/>
        <v>4.49438202247191E-2</v>
      </c>
    </row>
    <row r="318" spans="1:15" x14ac:dyDescent="0.25">
      <c r="A318" t="str">
        <f t="shared" si="20"/>
        <v>WilBr26907</v>
      </c>
      <c r="B318" t="str">
        <f t="shared" si="21"/>
        <v>WillieBrown26907</v>
      </c>
      <c r="C318" t="s">
        <v>817</v>
      </c>
      <c r="D318" t="s">
        <v>79</v>
      </c>
      <c r="E318" t="s">
        <v>2698</v>
      </c>
      <c r="F318" s="1">
        <v>26907</v>
      </c>
      <c r="G318" t="s">
        <v>3025</v>
      </c>
      <c r="H318" t="s">
        <v>2701</v>
      </c>
      <c r="I318" s="5">
        <v>60900</v>
      </c>
      <c r="J318" s="5">
        <v>1500</v>
      </c>
      <c r="K318">
        <v>18</v>
      </c>
      <c r="L318" t="str">
        <f>INDEX(MatriceGrade,MATCH(Employé!G318,Filières!$A$1:$A$13,0),MATCH(Employé!H318,Filières!$A$1:$E$1,0))</f>
        <v>Consultant technique sénior</v>
      </c>
      <c r="M318" s="5">
        <f t="shared" si="22"/>
        <v>56400</v>
      </c>
      <c r="N318" s="6">
        <f t="shared" ca="1" si="23"/>
        <v>43</v>
      </c>
      <c r="O318" s="8">
        <f t="shared" si="24"/>
        <v>7.9787234042553196E-2</v>
      </c>
    </row>
    <row r="319" spans="1:15" x14ac:dyDescent="0.25">
      <c r="A319" t="str">
        <f t="shared" si="20"/>
        <v>KenBr30424</v>
      </c>
      <c r="B319" t="str">
        <f t="shared" si="21"/>
        <v>KennethBrowne30424</v>
      </c>
      <c r="C319" t="s">
        <v>139</v>
      </c>
      <c r="D319" t="s">
        <v>755</v>
      </c>
      <c r="E319" t="s">
        <v>2698</v>
      </c>
      <c r="F319" s="1">
        <v>30424</v>
      </c>
      <c r="G319" t="s">
        <v>3027</v>
      </c>
      <c r="H319" t="s">
        <v>2701</v>
      </c>
      <c r="I319" s="5">
        <v>69300</v>
      </c>
      <c r="J319" s="5">
        <v>8000</v>
      </c>
      <c r="K319">
        <v>10</v>
      </c>
      <c r="L319" t="str">
        <f>INDEX(MatriceGrade,MATCH(Employé!G319,Filières!$A$1:$A$13,0),MATCH(Employé!H319,Filières!$A$1:$E$1,0))</f>
        <v>Directeur technique</v>
      </c>
      <c r="M319" s="5">
        <f t="shared" si="22"/>
        <v>67300</v>
      </c>
      <c r="N319" s="6">
        <f t="shared" ca="1" si="23"/>
        <v>34</v>
      </c>
      <c r="O319" s="8">
        <f t="shared" si="24"/>
        <v>2.9717682020802376E-2</v>
      </c>
    </row>
    <row r="320" spans="1:15" x14ac:dyDescent="0.25">
      <c r="A320" t="str">
        <f t="shared" si="20"/>
        <v>KeiBr32571</v>
      </c>
      <c r="B320" t="str">
        <f t="shared" si="21"/>
        <v>KeithBryan32571</v>
      </c>
      <c r="C320" t="s">
        <v>162</v>
      </c>
      <c r="D320" t="s">
        <v>268</v>
      </c>
      <c r="E320" t="s">
        <v>2698</v>
      </c>
      <c r="F320" s="1">
        <v>32571</v>
      </c>
      <c r="G320" t="s">
        <v>3023</v>
      </c>
      <c r="H320" t="s">
        <v>2700</v>
      </c>
      <c r="I320" s="5">
        <v>46400</v>
      </c>
      <c r="J320" s="5">
        <v>0</v>
      </c>
      <c r="K320">
        <v>4</v>
      </c>
      <c r="L320" t="str">
        <f>INDEX(MatriceGrade,MATCH(Employé!G320,Filières!$A$1:$A$13,0),MATCH(Employé!H320,Filières!$A$1:$E$1,0))</f>
        <v>Consultant fonctionnel junior</v>
      </c>
      <c r="M320" s="5">
        <f t="shared" si="22"/>
        <v>44600</v>
      </c>
      <c r="N320" s="6">
        <f t="shared" ca="1" si="23"/>
        <v>28</v>
      </c>
      <c r="O320" s="8">
        <f t="shared" si="24"/>
        <v>4.0358744394618833E-2</v>
      </c>
    </row>
    <row r="321" spans="1:15" x14ac:dyDescent="0.25">
      <c r="A321" t="str">
        <f t="shared" si="20"/>
        <v>WilBr25334</v>
      </c>
      <c r="B321" t="str">
        <f t="shared" si="21"/>
        <v>WilliamBryan25334</v>
      </c>
      <c r="C321" t="s">
        <v>63</v>
      </c>
      <c r="D321" t="s">
        <v>268</v>
      </c>
      <c r="E321" t="s">
        <v>2698</v>
      </c>
      <c r="F321" s="1">
        <v>25334</v>
      </c>
      <c r="G321" t="s">
        <v>3027</v>
      </c>
      <c r="H321" t="s">
        <v>2701</v>
      </c>
      <c r="I321" s="5">
        <v>62000</v>
      </c>
      <c r="J321" s="5">
        <v>0</v>
      </c>
      <c r="K321">
        <v>14</v>
      </c>
      <c r="L321" t="str">
        <f>INDEX(MatriceGrade,MATCH(Employé!G321,Filières!$A$1:$A$13,0),MATCH(Employé!H321,Filières!$A$1:$E$1,0))</f>
        <v>Directeur technique</v>
      </c>
      <c r="M321" s="5">
        <f t="shared" si="22"/>
        <v>57900</v>
      </c>
      <c r="N321" s="6">
        <f t="shared" ca="1" si="23"/>
        <v>48</v>
      </c>
      <c r="O321" s="8">
        <f t="shared" si="24"/>
        <v>7.0811744386873918E-2</v>
      </c>
    </row>
    <row r="322" spans="1:15" x14ac:dyDescent="0.25">
      <c r="A322" t="str">
        <f t="shared" ref="A322:A385" si="25">_xlfn.CONCAT(LEFT(C322,3),LEFT(D322,2),F322)</f>
        <v>AmyBr27374</v>
      </c>
      <c r="B322" t="str">
        <f t="shared" ref="B322:B385" si="26">_xlfn.CONCAT(C322,D322,F322)</f>
        <v>AmyBryant27374</v>
      </c>
      <c r="C322" t="s">
        <v>657</v>
      </c>
      <c r="D322" t="s">
        <v>658</v>
      </c>
      <c r="E322" t="s">
        <v>2699</v>
      </c>
      <c r="F322" s="1">
        <v>27374</v>
      </c>
      <c r="G322" t="s">
        <v>3028</v>
      </c>
      <c r="H322" t="s">
        <v>2700</v>
      </c>
      <c r="I322" s="5">
        <v>78600</v>
      </c>
      <c r="J322" s="5">
        <v>11000</v>
      </c>
      <c r="K322">
        <v>8</v>
      </c>
      <c r="L322" t="str">
        <f>INDEX(MatriceGrade,MATCH(Employé!G322,Filières!$A$1:$A$13,0),MATCH(Employé!H322,Filières!$A$1:$E$1,0))</f>
        <v>Responsable de Grands comptes</v>
      </c>
      <c r="M322" s="5">
        <f t="shared" ref="M322:M385" si="27">IF(ISERROR(VLOOKUP(A322,InfoN1,9,FALSE)),"nouvel arrivant",VLOOKUP(A322,InfoN1,9,FALSE))</f>
        <v>71500</v>
      </c>
      <c r="N322" s="6">
        <f t="shared" ref="N322:N385" ca="1" si="28">IF(DATE(2017,MONTH(F322),DAY(F322))&gt;TODAY(),2017-YEAR(F322)-1,2017-YEAR(F322))</f>
        <v>42</v>
      </c>
      <c r="O322" s="8">
        <f t="shared" si="24"/>
        <v>9.9300699300699305E-2</v>
      </c>
    </row>
    <row r="323" spans="1:15" x14ac:dyDescent="0.25">
      <c r="A323" t="str">
        <f t="shared" si="25"/>
        <v>DalBr34027</v>
      </c>
      <c r="B323" t="str">
        <f t="shared" si="26"/>
        <v>DaleBryant34027</v>
      </c>
      <c r="C323" t="s">
        <v>44</v>
      </c>
      <c r="D323" t="s">
        <v>658</v>
      </c>
      <c r="E323" t="s">
        <v>2698</v>
      </c>
      <c r="F323" s="1">
        <v>34027</v>
      </c>
      <c r="G323" t="s">
        <v>3020</v>
      </c>
      <c r="H323" t="s">
        <v>2701</v>
      </c>
      <c r="I323" s="5">
        <v>33900</v>
      </c>
      <c r="J323" s="5">
        <v>0</v>
      </c>
      <c r="K323">
        <v>0</v>
      </c>
      <c r="L323" t="str">
        <f>INDEX(MatriceGrade,MATCH(Employé!G323,Filières!$A$1:$A$13,0),MATCH(Employé!H323,Filières!$A$1:$E$1,0))</f>
        <v>Développeur junior</v>
      </c>
      <c r="M323" s="5" t="str">
        <f t="shared" si="27"/>
        <v>nouvel arrivant</v>
      </c>
      <c r="N323" s="6">
        <f t="shared" ca="1" si="28"/>
        <v>24</v>
      </c>
      <c r="O323" s="8">
        <f t="shared" ref="O323:O386" si="29">IF(ISNUMBER(M323),(I323-M323)/M323,0)</f>
        <v>0</v>
      </c>
    </row>
    <row r="324" spans="1:15" x14ac:dyDescent="0.25">
      <c r="A324" t="str">
        <f t="shared" si="25"/>
        <v>KenBr29475</v>
      </c>
      <c r="B324" t="str">
        <f t="shared" si="26"/>
        <v>KennethBryant29475</v>
      </c>
      <c r="C324" t="s">
        <v>139</v>
      </c>
      <c r="D324" t="s">
        <v>658</v>
      </c>
      <c r="E324" t="s">
        <v>2698</v>
      </c>
      <c r="F324" s="1">
        <v>29475</v>
      </c>
      <c r="G324" t="s">
        <v>3028</v>
      </c>
      <c r="H324" t="s">
        <v>2700</v>
      </c>
      <c r="I324" s="5">
        <v>72600</v>
      </c>
      <c r="J324" s="5">
        <v>5000</v>
      </c>
      <c r="K324">
        <v>0</v>
      </c>
      <c r="L324" t="str">
        <f>INDEX(MatriceGrade,MATCH(Employé!G324,Filières!$A$1:$A$13,0),MATCH(Employé!H324,Filières!$A$1:$E$1,0))</f>
        <v>Responsable de Grands comptes</v>
      </c>
      <c r="M324" s="5" t="str">
        <f t="shared" si="27"/>
        <v>nouvel arrivant</v>
      </c>
      <c r="N324" s="6">
        <f t="shared" ca="1" si="28"/>
        <v>36</v>
      </c>
      <c r="O324" s="8">
        <f t="shared" si="29"/>
        <v>0</v>
      </c>
    </row>
    <row r="325" spans="1:15" x14ac:dyDescent="0.25">
      <c r="A325" t="str">
        <f t="shared" si="25"/>
        <v>JosBu26053</v>
      </c>
      <c r="B325" t="str">
        <f t="shared" si="26"/>
        <v>JosephBuchanan26053</v>
      </c>
      <c r="C325" t="s">
        <v>90</v>
      </c>
      <c r="D325" t="s">
        <v>2673</v>
      </c>
      <c r="E325" t="s">
        <v>2698</v>
      </c>
      <c r="F325" s="1">
        <v>26053</v>
      </c>
      <c r="G325" t="s">
        <v>3026</v>
      </c>
      <c r="H325" t="s">
        <v>2702</v>
      </c>
      <c r="I325" s="5">
        <v>62200</v>
      </c>
      <c r="J325" s="5">
        <v>6000</v>
      </c>
      <c r="K325">
        <v>13</v>
      </c>
      <c r="L325" t="str">
        <f>INDEX(MatriceGrade,MATCH(Employé!G325,Filières!$A$1:$A$13,0),MATCH(Employé!H325,Filières!$A$1:$E$1,0))</f>
        <v>Responsable de consultant</v>
      </c>
      <c r="M325" s="5">
        <f t="shared" si="27"/>
        <v>54300</v>
      </c>
      <c r="N325" s="6">
        <f t="shared" ca="1" si="28"/>
        <v>46</v>
      </c>
      <c r="O325" s="8">
        <f t="shared" si="29"/>
        <v>0.14548802946593001</v>
      </c>
    </row>
    <row r="326" spans="1:15" x14ac:dyDescent="0.25">
      <c r="A326" t="str">
        <f t="shared" si="25"/>
        <v>AniBu24955</v>
      </c>
      <c r="B326" t="str">
        <f t="shared" si="26"/>
        <v>AnitaBuckley24955</v>
      </c>
      <c r="C326" t="s">
        <v>1593</v>
      </c>
      <c r="D326" t="s">
        <v>504</v>
      </c>
      <c r="E326" t="s">
        <v>2699</v>
      </c>
      <c r="F326" s="1">
        <v>24955</v>
      </c>
      <c r="G326" t="s">
        <v>3027</v>
      </c>
      <c r="H326" t="s">
        <v>2700</v>
      </c>
      <c r="I326" s="5">
        <v>75500</v>
      </c>
      <c r="J326" s="5">
        <v>6500</v>
      </c>
      <c r="K326">
        <v>10</v>
      </c>
      <c r="L326" t="str">
        <f>INDEX(MatriceGrade,MATCH(Employé!G326,Filières!$A$1:$A$13,0),MATCH(Employé!H326,Filières!$A$1:$E$1,0))</f>
        <v>Directeur de projet</v>
      </c>
      <c r="M326" s="5">
        <f t="shared" si="27"/>
        <v>71900</v>
      </c>
      <c r="N326" s="6">
        <f t="shared" ca="1" si="28"/>
        <v>49</v>
      </c>
      <c r="O326" s="8">
        <f t="shared" si="29"/>
        <v>5.0069541029207229E-2</v>
      </c>
    </row>
    <row r="327" spans="1:15" x14ac:dyDescent="0.25">
      <c r="A327" t="str">
        <f t="shared" si="25"/>
        <v>MarBu32590</v>
      </c>
      <c r="B327" t="str">
        <f t="shared" si="26"/>
        <v>MarilynBuckley32590</v>
      </c>
      <c r="C327" t="s">
        <v>503</v>
      </c>
      <c r="D327" t="s">
        <v>504</v>
      </c>
      <c r="E327" t="s">
        <v>2699</v>
      </c>
      <c r="F327" s="1">
        <v>32590</v>
      </c>
      <c r="G327" t="s">
        <v>3023</v>
      </c>
      <c r="H327" t="s">
        <v>2702</v>
      </c>
      <c r="I327" s="5">
        <v>44700</v>
      </c>
      <c r="J327" s="5">
        <v>1500</v>
      </c>
      <c r="K327">
        <v>4</v>
      </c>
      <c r="L327" t="str">
        <f>INDEX(MatriceGrade,MATCH(Employé!G327,Filières!$A$1:$A$13,0),MATCH(Employé!H327,Filières!$A$1:$E$1,0))</f>
        <v>Consultant business</v>
      </c>
      <c r="M327" s="5">
        <f t="shared" si="27"/>
        <v>42600</v>
      </c>
      <c r="N327" s="6">
        <f t="shared" ca="1" si="28"/>
        <v>28</v>
      </c>
      <c r="O327" s="8">
        <f t="shared" si="29"/>
        <v>4.9295774647887321E-2</v>
      </c>
    </row>
    <row r="328" spans="1:15" x14ac:dyDescent="0.25">
      <c r="A328" t="str">
        <f t="shared" si="25"/>
        <v>MarBu27609</v>
      </c>
      <c r="B328" t="str">
        <f t="shared" si="26"/>
        <v>MariaBuerger27609</v>
      </c>
      <c r="C328" t="s">
        <v>599</v>
      </c>
      <c r="D328" t="s">
        <v>824</v>
      </c>
      <c r="E328" t="s">
        <v>2699</v>
      </c>
      <c r="F328" s="1">
        <v>27609</v>
      </c>
      <c r="G328" t="s">
        <v>3026</v>
      </c>
      <c r="H328" t="s">
        <v>2701</v>
      </c>
      <c r="I328" s="5">
        <v>47000</v>
      </c>
      <c r="J328" s="5">
        <v>0</v>
      </c>
      <c r="K328">
        <v>15</v>
      </c>
      <c r="L328" t="str">
        <f>INDEX(MatriceGrade,MATCH(Employé!G328,Filières!$A$1:$A$13,0),MATCH(Employé!H328,Filières!$A$1:$E$1,0))</f>
        <v>Expert technique</v>
      </c>
      <c r="M328" s="5">
        <f t="shared" si="27"/>
        <v>43500</v>
      </c>
      <c r="N328" s="6">
        <f t="shared" ca="1" si="28"/>
        <v>41</v>
      </c>
      <c r="O328" s="8">
        <f t="shared" si="29"/>
        <v>8.0459770114942528E-2</v>
      </c>
    </row>
    <row r="329" spans="1:15" x14ac:dyDescent="0.25">
      <c r="A329" t="str">
        <f t="shared" si="25"/>
        <v>RanBu26470</v>
      </c>
      <c r="B329" t="str">
        <f t="shared" si="26"/>
        <v>RandalBuettner26470</v>
      </c>
      <c r="C329" t="s">
        <v>2681</v>
      </c>
      <c r="D329" t="s">
        <v>2682</v>
      </c>
      <c r="E329" t="s">
        <v>2698</v>
      </c>
      <c r="F329" s="1">
        <v>26470</v>
      </c>
      <c r="G329" t="s">
        <v>3025</v>
      </c>
      <c r="H329" t="s">
        <v>2701</v>
      </c>
      <c r="I329" s="5">
        <v>62000</v>
      </c>
      <c r="J329" s="5">
        <v>1500</v>
      </c>
      <c r="K329">
        <v>20</v>
      </c>
      <c r="L329" t="str">
        <f>INDEX(MatriceGrade,MATCH(Employé!G329,Filières!$A$1:$A$13,0),MATCH(Employé!H329,Filières!$A$1:$E$1,0))</f>
        <v>Consultant technique sénior</v>
      </c>
      <c r="M329" s="5">
        <f t="shared" si="27"/>
        <v>58800</v>
      </c>
      <c r="N329" s="6">
        <f t="shared" ca="1" si="28"/>
        <v>45</v>
      </c>
      <c r="O329" s="8">
        <f t="shared" si="29"/>
        <v>5.4421768707482991E-2</v>
      </c>
    </row>
    <row r="330" spans="1:15" x14ac:dyDescent="0.25">
      <c r="A330" t="str">
        <f t="shared" si="25"/>
        <v>CecBu32209</v>
      </c>
      <c r="B330" t="str">
        <f t="shared" si="26"/>
        <v>CecilBullock32209</v>
      </c>
      <c r="C330" t="s">
        <v>1851</v>
      </c>
      <c r="D330" t="s">
        <v>2642</v>
      </c>
      <c r="E330" t="s">
        <v>2698</v>
      </c>
      <c r="F330" s="1">
        <v>32209</v>
      </c>
      <c r="G330" t="s">
        <v>3023</v>
      </c>
      <c r="H330" t="s">
        <v>2701</v>
      </c>
      <c r="I330" s="5">
        <v>42000</v>
      </c>
      <c r="J330" s="5">
        <v>1500</v>
      </c>
      <c r="K330">
        <v>0</v>
      </c>
      <c r="L330" t="str">
        <f>INDEX(MatriceGrade,MATCH(Employé!G330,Filières!$A$1:$A$13,0),MATCH(Employé!H330,Filières!$A$1:$E$1,0))</f>
        <v>Consultant technique junior</v>
      </c>
      <c r="M330" s="5" t="str">
        <f t="shared" si="27"/>
        <v>nouvel arrivant</v>
      </c>
      <c r="N330" s="6">
        <f t="shared" ca="1" si="28"/>
        <v>29</v>
      </c>
      <c r="O330" s="8">
        <f t="shared" si="29"/>
        <v>0</v>
      </c>
    </row>
    <row r="331" spans="1:15" x14ac:dyDescent="0.25">
      <c r="A331" t="str">
        <f t="shared" si="25"/>
        <v>PamBu29367</v>
      </c>
      <c r="B331" t="str">
        <f t="shared" si="26"/>
        <v>PamelaBullock29367</v>
      </c>
      <c r="C331" t="s">
        <v>290</v>
      </c>
      <c r="D331" t="s">
        <v>2642</v>
      </c>
      <c r="E331" t="s">
        <v>2699</v>
      </c>
      <c r="F331" s="1">
        <v>29367</v>
      </c>
      <c r="G331" t="s">
        <v>3028</v>
      </c>
      <c r="H331" t="s">
        <v>2702</v>
      </c>
      <c r="I331" s="5">
        <v>102600</v>
      </c>
      <c r="J331" s="5">
        <v>6000</v>
      </c>
      <c r="K331">
        <v>2</v>
      </c>
      <c r="L331" t="str">
        <f>INDEX(MatriceGrade,MATCH(Employé!G331,Filières!$A$1:$A$13,0),MATCH(Employé!H331,Filières!$A$1:$E$1,0))</f>
        <v>Responsable secteur business</v>
      </c>
      <c r="M331" s="5">
        <f t="shared" si="27"/>
        <v>95100</v>
      </c>
      <c r="N331" s="6">
        <f t="shared" ca="1" si="28"/>
        <v>37</v>
      </c>
      <c r="O331" s="8">
        <f t="shared" si="29"/>
        <v>7.8864353312302835E-2</v>
      </c>
    </row>
    <row r="332" spans="1:15" x14ac:dyDescent="0.25">
      <c r="A332" t="str">
        <f t="shared" si="25"/>
        <v>MarBu28819</v>
      </c>
      <c r="B332" t="str">
        <f t="shared" si="26"/>
        <v>MaryBurch28819</v>
      </c>
      <c r="C332" t="s">
        <v>156</v>
      </c>
      <c r="D332" t="s">
        <v>1384</v>
      </c>
      <c r="E332" t="s">
        <v>2699</v>
      </c>
      <c r="F332" s="1">
        <v>28819</v>
      </c>
      <c r="G332" t="s">
        <v>3025</v>
      </c>
      <c r="H332" t="s">
        <v>2700</v>
      </c>
      <c r="I332" s="5">
        <v>61600</v>
      </c>
      <c r="J332" s="5">
        <v>0</v>
      </c>
      <c r="K332">
        <v>10</v>
      </c>
      <c r="L332" t="str">
        <f>INDEX(MatriceGrade,MATCH(Employé!G332,Filières!$A$1:$A$13,0),MATCH(Employé!H332,Filières!$A$1:$E$1,0))</f>
        <v>Consultant fonctionnel sénior</v>
      </c>
      <c r="M332" s="5">
        <f t="shared" si="27"/>
        <v>57000</v>
      </c>
      <c r="N332" s="6">
        <f t="shared" ca="1" si="28"/>
        <v>38</v>
      </c>
      <c r="O332" s="8">
        <f t="shared" si="29"/>
        <v>8.0701754385964913E-2</v>
      </c>
    </row>
    <row r="333" spans="1:15" x14ac:dyDescent="0.25">
      <c r="A333" t="str">
        <f t="shared" si="25"/>
        <v>VinBu27124</v>
      </c>
      <c r="B333" t="str">
        <f t="shared" si="26"/>
        <v>VincentBurch27124</v>
      </c>
      <c r="C333" t="s">
        <v>1079</v>
      </c>
      <c r="D333" t="s">
        <v>1384</v>
      </c>
      <c r="E333" t="s">
        <v>2698</v>
      </c>
      <c r="F333" s="1">
        <v>27124</v>
      </c>
      <c r="G333" t="s">
        <v>3027</v>
      </c>
      <c r="H333" t="s">
        <v>2700</v>
      </c>
      <c r="I333" s="5">
        <v>62700</v>
      </c>
      <c r="J333" s="5">
        <v>1500</v>
      </c>
      <c r="K333">
        <v>14</v>
      </c>
      <c r="L333" t="str">
        <f>INDEX(MatriceGrade,MATCH(Employé!G333,Filières!$A$1:$A$13,0),MATCH(Employé!H333,Filières!$A$1:$E$1,0))</f>
        <v>Directeur de projet</v>
      </c>
      <c r="M333" s="5">
        <f t="shared" si="27"/>
        <v>56900</v>
      </c>
      <c r="N333" s="6">
        <f t="shared" ca="1" si="28"/>
        <v>43</v>
      </c>
      <c r="O333" s="8">
        <f t="shared" si="29"/>
        <v>0.10193321616871705</v>
      </c>
    </row>
    <row r="334" spans="1:15" x14ac:dyDescent="0.25">
      <c r="A334" t="str">
        <f t="shared" si="25"/>
        <v>BriBu21973</v>
      </c>
      <c r="B334" t="str">
        <f t="shared" si="26"/>
        <v>BrianBurg21973</v>
      </c>
      <c r="C334" t="s">
        <v>643</v>
      </c>
      <c r="D334" t="s">
        <v>1950</v>
      </c>
      <c r="E334" t="s">
        <v>2698</v>
      </c>
      <c r="F334" s="1">
        <v>21973</v>
      </c>
      <c r="G334" t="s">
        <v>3030</v>
      </c>
      <c r="H334" t="s">
        <v>2700</v>
      </c>
      <c r="I334" s="5">
        <v>131800</v>
      </c>
      <c r="J334" s="5">
        <v>8000</v>
      </c>
      <c r="K334">
        <v>11</v>
      </c>
      <c r="L334" t="str">
        <f>INDEX(MatriceGrade,MATCH(Employé!G334,Filières!$A$1:$A$13,0),MATCH(Employé!H334,Filières!$A$1:$E$1,0))</f>
        <v>Chef filière fonctionnelle</v>
      </c>
      <c r="M334" s="5">
        <f t="shared" si="27"/>
        <v>117700</v>
      </c>
      <c r="N334" s="6">
        <f t="shared" ca="1" si="28"/>
        <v>57</v>
      </c>
      <c r="O334" s="8">
        <f t="shared" si="29"/>
        <v>0.11979609175870858</v>
      </c>
    </row>
    <row r="335" spans="1:15" x14ac:dyDescent="0.25">
      <c r="A335" t="str">
        <f t="shared" si="25"/>
        <v>JohBu28428</v>
      </c>
      <c r="B335" t="str">
        <f t="shared" si="26"/>
        <v>JohnBurger28428</v>
      </c>
      <c r="C335" t="s">
        <v>213</v>
      </c>
      <c r="D335" t="s">
        <v>1952</v>
      </c>
      <c r="E335" t="s">
        <v>2698</v>
      </c>
      <c r="F335" s="1">
        <v>28428</v>
      </c>
      <c r="G335" t="s">
        <v>3027</v>
      </c>
      <c r="H335" t="s">
        <v>2701</v>
      </c>
      <c r="I335" s="5">
        <v>49000</v>
      </c>
      <c r="J335" s="5">
        <v>1000</v>
      </c>
      <c r="K335">
        <v>3</v>
      </c>
      <c r="L335" t="str">
        <f>INDEX(MatriceGrade,MATCH(Employé!G335,Filières!$A$1:$A$13,0),MATCH(Employé!H335,Filières!$A$1:$E$1,0))</f>
        <v>Directeur technique</v>
      </c>
      <c r="M335" s="5">
        <f t="shared" si="27"/>
        <v>43400</v>
      </c>
      <c r="N335" s="6">
        <f t="shared" ca="1" si="28"/>
        <v>39</v>
      </c>
      <c r="O335" s="8">
        <f t="shared" si="29"/>
        <v>0.12903225806451613</v>
      </c>
    </row>
    <row r="336" spans="1:15" x14ac:dyDescent="0.25">
      <c r="A336" t="str">
        <f t="shared" si="25"/>
        <v>WilBu28013</v>
      </c>
      <c r="B336" t="str">
        <f t="shared" si="26"/>
        <v>WilliamBurger28013</v>
      </c>
      <c r="C336" t="s">
        <v>63</v>
      </c>
      <c r="D336" t="s">
        <v>1952</v>
      </c>
      <c r="E336" t="s">
        <v>2698</v>
      </c>
      <c r="F336" s="1">
        <v>28013</v>
      </c>
      <c r="G336" t="s">
        <v>3026</v>
      </c>
      <c r="H336" t="s">
        <v>2702</v>
      </c>
      <c r="I336" s="5">
        <v>78100</v>
      </c>
      <c r="J336" s="5">
        <v>2500</v>
      </c>
      <c r="K336">
        <v>1</v>
      </c>
      <c r="L336" t="str">
        <f>INDEX(MatriceGrade,MATCH(Employé!G336,Filières!$A$1:$A$13,0),MATCH(Employé!H336,Filières!$A$1:$E$1,0))</f>
        <v>Responsable de consultant</v>
      </c>
      <c r="M336" s="5">
        <f t="shared" si="27"/>
        <v>72300</v>
      </c>
      <c r="N336" s="6">
        <f t="shared" ca="1" si="28"/>
        <v>40</v>
      </c>
      <c r="O336" s="8">
        <f t="shared" si="29"/>
        <v>8.0221300138312593E-2</v>
      </c>
    </row>
    <row r="337" spans="1:15" x14ac:dyDescent="0.25">
      <c r="A337" t="str">
        <f t="shared" si="25"/>
        <v>EliBu32345</v>
      </c>
      <c r="B337" t="str">
        <f t="shared" si="26"/>
        <v>ElizabethBurgess32345</v>
      </c>
      <c r="C337" t="s">
        <v>699</v>
      </c>
      <c r="D337" t="s">
        <v>700</v>
      </c>
      <c r="E337" t="s">
        <v>2699</v>
      </c>
      <c r="F337" s="1">
        <v>32345</v>
      </c>
      <c r="G337" t="s">
        <v>3023</v>
      </c>
      <c r="H337" t="s">
        <v>2701</v>
      </c>
      <c r="I337" s="5">
        <v>34300</v>
      </c>
      <c r="J337" s="5">
        <v>1500</v>
      </c>
      <c r="K337">
        <v>2</v>
      </c>
      <c r="L337" t="str">
        <f>INDEX(MatriceGrade,MATCH(Employé!G337,Filières!$A$1:$A$13,0),MATCH(Employé!H337,Filières!$A$1:$E$1,0))</f>
        <v>Consultant technique junior</v>
      </c>
      <c r="M337" s="5">
        <f t="shared" si="27"/>
        <v>31900</v>
      </c>
      <c r="N337" s="6">
        <f t="shared" ca="1" si="28"/>
        <v>29</v>
      </c>
      <c r="O337" s="8">
        <f t="shared" si="29"/>
        <v>7.5235109717868343E-2</v>
      </c>
    </row>
    <row r="338" spans="1:15" x14ac:dyDescent="0.25">
      <c r="A338" t="str">
        <f t="shared" si="25"/>
        <v>PegBu25808</v>
      </c>
      <c r="B338" t="str">
        <f t="shared" si="26"/>
        <v>PeggyBurgin25808</v>
      </c>
      <c r="C338" t="s">
        <v>96</v>
      </c>
      <c r="D338" t="s">
        <v>1115</v>
      </c>
      <c r="E338" t="s">
        <v>2699</v>
      </c>
      <c r="F338" s="1">
        <v>25808</v>
      </c>
      <c r="G338" t="s">
        <v>3028</v>
      </c>
      <c r="H338" t="s">
        <v>2700</v>
      </c>
      <c r="I338" s="5">
        <v>89700</v>
      </c>
      <c r="J338" s="5">
        <v>5000</v>
      </c>
      <c r="K338">
        <v>20</v>
      </c>
      <c r="L338" t="str">
        <f>INDEX(MatriceGrade,MATCH(Employé!G338,Filières!$A$1:$A$13,0),MATCH(Employé!H338,Filières!$A$1:$E$1,0))</f>
        <v>Responsable de Grands comptes</v>
      </c>
      <c r="M338" s="5">
        <f t="shared" si="27"/>
        <v>83800</v>
      </c>
      <c r="N338" s="6">
        <f t="shared" ca="1" si="28"/>
        <v>46</v>
      </c>
      <c r="O338" s="8">
        <f t="shared" si="29"/>
        <v>7.040572792362769E-2</v>
      </c>
    </row>
    <row r="339" spans="1:15" x14ac:dyDescent="0.25">
      <c r="A339" t="str">
        <f t="shared" si="25"/>
        <v>RonBu32701</v>
      </c>
      <c r="B339" t="str">
        <f t="shared" si="26"/>
        <v>RonaldBurkhart32701</v>
      </c>
      <c r="C339" t="s">
        <v>32</v>
      </c>
      <c r="D339" t="s">
        <v>1574</v>
      </c>
      <c r="E339" t="s">
        <v>2698</v>
      </c>
      <c r="F339" s="1">
        <v>32701</v>
      </c>
      <c r="G339" t="s">
        <v>3023</v>
      </c>
      <c r="H339" t="s">
        <v>2701</v>
      </c>
      <c r="I339" s="5">
        <v>37700</v>
      </c>
      <c r="J339" s="5">
        <v>2000</v>
      </c>
      <c r="K339">
        <v>1</v>
      </c>
      <c r="L339" t="str">
        <f>INDEX(MatriceGrade,MATCH(Employé!G339,Filières!$A$1:$A$13,0),MATCH(Employé!H339,Filières!$A$1:$E$1,0))</f>
        <v>Consultant technique junior</v>
      </c>
      <c r="M339" s="5">
        <f t="shared" si="27"/>
        <v>35200</v>
      </c>
      <c r="N339" s="6">
        <f t="shared" ca="1" si="28"/>
        <v>28</v>
      </c>
      <c r="O339" s="8">
        <f t="shared" si="29"/>
        <v>7.1022727272727279E-2</v>
      </c>
    </row>
    <row r="340" spans="1:15" x14ac:dyDescent="0.25">
      <c r="A340" t="str">
        <f t="shared" si="25"/>
        <v>DavBu24224</v>
      </c>
      <c r="B340" t="str">
        <f t="shared" si="26"/>
        <v>DavidBurkholder24224</v>
      </c>
      <c r="C340" t="s">
        <v>65</v>
      </c>
      <c r="D340" t="s">
        <v>1159</v>
      </c>
      <c r="E340" t="s">
        <v>2698</v>
      </c>
      <c r="F340" s="1">
        <v>24224</v>
      </c>
      <c r="G340" t="s">
        <v>3025</v>
      </c>
      <c r="H340" t="s">
        <v>2701</v>
      </c>
      <c r="I340" s="5">
        <v>56600</v>
      </c>
      <c r="J340" s="5">
        <v>3000</v>
      </c>
      <c r="K340">
        <v>25</v>
      </c>
      <c r="L340" t="str">
        <f>INDEX(MatriceGrade,MATCH(Employé!G340,Filières!$A$1:$A$13,0),MATCH(Employé!H340,Filières!$A$1:$E$1,0))</f>
        <v>Consultant technique sénior</v>
      </c>
      <c r="M340" s="5">
        <f t="shared" si="27"/>
        <v>51000</v>
      </c>
      <c r="N340" s="6">
        <f t="shared" ca="1" si="28"/>
        <v>51</v>
      </c>
      <c r="O340" s="8">
        <f t="shared" si="29"/>
        <v>0.10980392156862745</v>
      </c>
    </row>
    <row r="341" spans="1:15" x14ac:dyDescent="0.25">
      <c r="A341" t="str">
        <f t="shared" si="25"/>
        <v>HarBu33129</v>
      </c>
      <c r="B341" t="str">
        <f t="shared" si="26"/>
        <v>HaroldBurnett33129</v>
      </c>
      <c r="C341" t="s">
        <v>842</v>
      </c>
      <c r="D341" t="s">
        <v>2100</v>
      </c>
      <c r="E341" t="s">
        <v>2698</v>
      </c>
      <c r="F341" s="1">
        <v>33129</v>
      </c>
      <c r="G341" t="s">
        <v>3022</v>
      </c>
      <c r="H341" t="s">
        <v>2701</v>
      </c>
      <c r="I341" s="5">
        <v>34700</v>
      </c>
      <c r="J341" s="5">
        <v>500</v>
      </c>
      <c r="K341">
        <v>0</v>
      </c>
      <c r="L341" t="str">
        <f>INDEX(MatriceGrade,MATCH(Employé!G341,Filières!$A$1:$A$13,0),MATCH(Employé!H341,Filières!$A$1:$E$1,0))</f>
        <v>Développeur confirmé</v>
      </c>
      <c r="M341" s="5" t="str">
        <f t="shared" si="27"/>
        <v>nouvel arrivant</v>
      </c>
      <c r="N341" s="6">
        <f t="shared" ca="1" si="28"/>
        <v>26</v>
      </c>
      <c r="O341" s="8">
        <f t="shared" si="29"/>
        <v>0</v>
      </c>
    </row>
    <row r="342" spans="1:15" x14ac:dyDescent="0.25">
      <c r="A342" t="str">
        <f t="shared" si="25"/>
        <v>GeoBu28881</v>
      </c>
      <c r="B342" t="str">
        <f t="shared" si="26"/>
        <v>GeorgiaBurnley28881</v>
      </c>
      <c r="C342" t="s">
        <v>1774</v>
      </c>
      <c r="D342" t="s">
        <v>2614</v>
      </c>
      <c r="E342" t="s">
        <v>2699</v>
      </c>
      <c r="F342" s="1">
        <v>28881</v>
      </c>
      <c r="G342" t="s">
        <v>3025</v>
      </c>
      <c r="H342" t="s">
        <v>2701</v>
      </c>
      <c r="I342" s="5">
        <v>55900</v>
      </c>
      <c r="J342" s="5">
        <v>4000</v>
      </c>
      <c r="K342">
        <v>8</v>
      </c>
      <c r="L342" t="str">
        <f>INDEX(MatriceGrade,MATCH(Employé!G342,Filières!$A$1:$A$13,0),MATCH(Employé!H342,Filières!$A$1:$E$1,0))</f>
        <v>Consultant technique sénior</v>
      </c>
      <c r="M342" s="5">
        <f t="shared" si="27"/>
        <v>51700</v>
      </c>
      <c r="N342" s="6">
        <f t="shared" ca="1" si="28"/>
        <v>38</v>
      </c>
      <c r="O342" s="8">
        <f t="shared" si="29"/>
        <v>8.1237911025145063E-2</v>
      </c>
    </row>
    <row r="343" spans="1:15" x14ac:dyDescent="0.25">
      <c r="A343" t="str">
        <f t="shared" si="25"/>
        <v>JimBu25323</v>
      </c>
      <c r="B343" t="str">
        <f t="shared" si="26"/>
        <v>JimBurns25323</v>
      </c>
      <c r="C343" t="s">
        <v>1005</v>
      </c>
      <c r="D343" t="s">
        <v>1006</v>
      </c>
      <c r="E343" t="s">
        <v>2698</v>
      </c>
      <c r="F343" s="1">
        <v>25323</v>
      </c>
      <c r="G343" t="s">
        <v>3026</v>
      </c>
      <c r="H343" t="s">
        <v>2701</v>
      </c>
      <c r="I343" s="5">
        <v>48200</v>
      </c>
      <c r="J343" s="5">
        <v>500</v>
      </c>
      <c r="K343">
        <v>0</v>
      </c>
      <c r="L343" t="str">
        <f>INDEX(MatriceGrade,MATCH(Employé!G343,Filières!$A$1:$A$13,0),MATCH(Employé!H343,Filières!$A$1:$E$1,0))</f>
        <v>Expert technique</v>
      </c>
      <c r="M343" s="5" t="str">
        <f t="shared" si="27"/>
        <v>nouvel arrivant</v>
      </c>
      <c r="N343" s="6">
        <f t="shared" ca="1" si="28"/>
        <v>48</v>
      </c>
      <c r="O343" s="8">
        <f t="shared" si="29"/>
        <v>0</v>
      </c>
    </row>
    <row r="344" spans="1:15" x14ac:dyDescent="0.25">
      <c r="A344" t="str">
        <f t="shared" si="25"/>
        <v>NicBu34375</v>
      </c>
      <c r="B344" t="str">
        <f t="shared" si="26"/>
        <v>NicholasBurns34375</v>
      </c>
      <c r="C344" t="s">
        <v>426</v>
      </c>
      <c r="D344" t="s">
        <v>1006</v>
      </c>
      <c r="E344" t="s">
        <v>2698</v>
      </c>
      <c r="F344" s="1">
        <v>34375</v>
      </c>
      <c r="G344" t="s">
        <v>3021</v>
      </c>
      <c r="H344" t="s">
        <v>2701</v>
      </c>
      <c r="I344" s="5">
        <v>34400</v>
      </c>
      <c r="J344" s="5">
        <v>500</v>
      </c>
      <c r="K344">
        <v>0</v>
      </c>
      <c r="L344" t="str">
        <f>INDEX(MatriceGrade,MATCH(Employé!G344,Filières!$A$1:$A$13,0),MATCH(Employé!H344,Filières!$A$1:$E$1,0))</f>
        <v>Développeur</v>
      </c>
      <c r="M344" s="5" t="str">
        <f t="shared" si="27"/>
        <v>nouvel arrivant</v>
      </c>
      <c r="N344" s="6">
        <f t="shared" ca="1" si="28"/>
        <v>23</v>
      </c>
      <c r="O344" s="8">
        <f t="shared" si="29"/>
        <v>0</v>
      </c>
    </row>
    <row r="345" spans="1:15" x14ac:dyDescent="0.25">
      <c r="A345" t="str">
        <f t="shared" si="25"/>
        <v>MauBu25505</v>
      </c>
      <c r="B345" t="str">
        <f t="shared" si="26"/>
        <v>MauriceBurnside25505</v>
      </c>
      <c r="C345" t="s">
        <v>209</v>
      </c>
      <c r="D345" t="s">
        <v>210</v>
      </c>
      <c r="E345" t="s">
        <v>2698</v>
      </c>
      <c r="F345" s="1">
        <v>25505</v>
      </c>
      <c r="G345" t="s">
        <v>3028</v>
      </c>
      <c r="H345" t="s">
        <v>2702</v>
      </c>
      <c r="I345" s="5">
        <v>102800</v>
      </c>
      <c r="J345" s="5">
        <v>7500</v>
      </c>
      <c r="K345">
        <v>24</v>
      </c>
      <c r="L345" t="str">
        <f>INDEX(MatriceGrade,MATCH(Employé!G345,Filières!$A$1:$A$13,0),MATCH(Employé!H345,Filières!$A$1:$E$1,0))</f>
        <v>Responsable secteur business</v>
      </c>
      <c r="M345" s="5">
        <f t="shared" si="27"/>
        <v>97000</v>
      </c>
      <c r="N345" s="6">
        <f t="shared" ca="1" si="28"/>
        <v>47</v>
      </c>
      <c r="O345" s="8">
        <f t="shared" si="29"/>
        <v>5.9793814432989693E-2</v>
      </c>
    </row>
    <row r="346" spans="1:15" x14ac:dyDescent="0.25">
      <c r="A346" t="str">
        <f t="shared" si="25"/>
        <v>BevBu26474</v>
      </c>
      <c r="B346" t="str">
        <f t="shared" si="26"/>
        <v>BeverleyBurr26474</v>
      </c>
      <c r="C346" t="s">
        <v>2316</v>
      </c>
      <c r="D346" t="s">
        <v>2317</v>
      </c>
      <c r="E346" t="s">
        <v>2699</v>
      </c>
      <c r="F346" s="1">
        <v>26474</v>
      </c>
      <c r="G346" t="s">
        <v>3028</v>
      </c>
      <c r="H346" t="s">
        <v>2700</v>
      </c>
      <c r="I346" s="5">
        <v>98100</v>
      </c>
      <c r="J346" s="5">
        <v>9000</v>
      </c>
      <c r="K346">
        <v>11</v>
      </c>
      <c r="L346" t="str">
        <f>INDEX(MatriceGrade,MATCH(Employé!G346,Filières!$A$1:$A$13,0),MATCH(Employé!H346,Filières!$A$1:$E$1,0))</f>
        <v>Responsable de Grands comptes</v>
      </c>
      <c r="M346" s="5">
        <f t="shared" si="27"/>
        <v>88400</v>
      </c>
      <c r="N346" s="6">
        <f t="shared" ca="1" si="28"/>
        <v>45</v>
      </c>
      <c r="O346" s="8">
        <f t="shared" si="29"/>
        <v>0.10972850678733032</v>
      </c>
    </row>
    <row r="347" spans="1:15" x14ac:dyDescent="0.25">
      <c r="A347" t="str">
        <f t="shared" si="25"/>
        <v>BetBu27866</v>
      </c>
      <c r="B347" t="str">
        <f t="shared" si="26"/>
        <v>BettyBush27866</v>
      </c>
      <c r="C347" t="s">
        <v>966</v>
      </c>
      <c r="D347" t="s">
        <v>895</v>
      </c>
      <c r="E347" t="s">
        <v>2699</v>
      </c>
      <c r="F347" s="1">
        <v>27866</v>
      </c>
      <c r="G347" t="s">
        <v>3026</v>
      </c>
      <c r="H347" t="s">
        <v>2702</v>
      </c>
      <c r="I347" s="5">
        <v>72000</v>
      </c>
      <c r="J347" s="5">
        <v>2000</v>
      </c>
      <c r="K347">
        <v>6</v>
      </c>
      <c r="L347" t="str">
        <f>INDEX(MatriceGrade,MATCH(Employé!G347,Filières!$A$1:$A$13,0),MATCH(Employé!H347,Filières!$A$1:$E$1,0))</f>
        <v>Responsable de consultant</v>
      </c>
      <c r="M347" s="5">
        <f t="shared" si="27"/>
        <v>69200</v>
      </c>
      <c r="N347" s="6">
        <f t="shared" ca="1" si="28"/>
        <v>41</v>
      </c>
      <c r="O347" s="8">
        <f t="shared" si="29"/>
        <v>4.046242774566474E-2</v>
      </c>
    </row>
    <row r="348" spans="1:15" x14ac:dyDescent="0.25">
      <c r="A348" t="str">
        <f t="shared" si="25"/>
        <v>CorBu24019</v>
      </c>
      <c r="B348" t="str">
        <f t="shared" si="26"/>
        <v>CoryBush24019</v>
      </c>
      <c r="C348" t="s">
        <v>2669</v>
      </c>
      <c r="D348" t="s">
        <v>895</v>
      </c>
      <c r="E348" t="s">
        <v>2698</v>
      </c>
      <c r="F348" s="1">
        <v>24019</v>
      </c>
      <c r="G348" t="s">
        <v>3028</v>
      </c>
      <c r="H348" t="s">
        <v>2702</v>
      </c>
      <c r="I348" s="5">
        <v>92800</v>
      </c>
      <c r="J348" s="5">
        <v>6500</v>
      </c>
      <c r="K348">
        <v>2</v>
      </c>
      <c r="L348" t="str">
        <f>INDEX(MatriceGrade,MATCH(Employé!G348,Filières!$A$1:$A$13,0),MATCH(Employé!H348,Filières!$A$1:$E$1,0))</f>
        <v>Responsable secteur business</v>
      </c>
      <c r="M348" s="5">
        <f t="shared" si="27"/>
        <v>90700</v>
      </c>
      <c r="N348" s="6">
        <f t="shared" ca="1" si="28"/>
        <v>51</v>
      </c>
      <c r="O348" s="8">
        <f t="shared" si="29"/>
        <v>2.3153252480705624E-2</v>
      </c>
    </row>
    <row r="349" spans="1:15" x14ac:dyDescent="0.25">
      <c r="A349" t="str">
        <f t="shared" si="25"/>
        <v>JohBu32858</v>
      </c>
      <c r="B349" t="str">
        <f t="shared" si="26"/>
        <v>JohnBush32858</v>
      </c>
      <c r="C349" t="s">
        <v>213</v>
      </c>
      <c r="D349" t="s">
        <v>895</v>
      </c>
      <c r="E349" t="s">
        <v>2698</v>
      </c>
      <c r="F349" s="1">
        <v>32858</v>
      </c>
      <c r="G349" t="s">
        <v>3023</v>
      </c>
      <c r="H349" t="s">
        <v>2700</v>
      </c>
      <c r="I349" s="5">
        <v>51800</v>
      </c>
      <c r="J349" s="5">
        <v>2000</v>
      </c>
      <c r="K349">
        <v>4</v>
      </c>
      <c r="L349" t="str">
        <f>INDEX(MatriceGrade,MATCH(Employé!G349,Filières!$A$1:$A$13,0),MATCH(Employé!H349,Filières!$A$1:$E$1,0))</f>
        <v>Consultant fonctionnel junior</v>
      </c>
      <c r="M349" s="5">
        <f t="shared" si="27"/>
        <v>49300</v>
      </c>
      <c r="N349" s="6">
        <f t="shared" ca="1" si="28"/>
        <v>27</v>
      </c>
      <c r="O349" s="8">
        <f t="shared" si="29"/>
        <v>5.0709939148073022E-2</v>
      </c>
    </row>
    <row r="350" spans="1:15" x14ac:dyDescent="0.25">
      <c r="A350" t="str">
        <f t="shared" si="25"/>
        <v>StaBu30724</v>
      </c>
      <c r="B350" t="str">
        <f t="shared" si="26"/>
        <v>StanleyButcher30724</v>
      </c>
      <c r="C350" t="s">
        <v>615</v>
      </c>
      <c r="D350" t="s">
        <v>1699</v>
      </c>
      <c r="E350" t="s">
        <v>2698</v>
      </c>
      <c r="F350" s="1">
        <v>30724</v>
      </c>
      <c r="G350" t="s">
        <v>3028</v>
      </c>
      <c r="H350" t="s">
        <v>2701</v>
      </c>
      <c r="I350" s="5">
        <v>69300</v>
      </c>
      <c r="J350" s="5">
        <v>6500</v>
      </c>
      <c r="K350">
        <v>9</v>
      </c>
      <c r="L350" t="str">
        <f>INDEX(MatriceGrade,MATCH(Employé!G350,Filières!$A$1:$A$13,0),MATCH(Employé!H350,Filières!$A$1:$E$1,0))</f>
        <v>Responsable technique Grands Comptes</v>
      </c>
      <c r="M350" s="5">
        <f t="shared" si="27"/>
        <v>66600</v>
      </c>
      <c r="N350" s="6">
        <f t="shared" ca="1" si="28"/>
        <v>33</v>
      </c>
      <c r="O350" s="8">
        <f t="shared" si="29"/>
        <v>4.0540540540540543E-2</v>
      </c>
    </row>
    <row r="351" spans="1:15" x14ac:dyDescent="0.25">
      <c r="A351" t="str">
        <f t="shared" si="25"/>
        <v>AlBu34355</v>
      </c>
      <c r="B351" t="str">
        <f t="shared" si="26"/>
        <v>AlButler34355</v>
      </c>
      <c r="C351" t="s">
        <v>836</v>
      </c>
      <c r="D351" t="s">
        <v>761</v>
      </c>
      <c r="E351" t="s">
        <v>2698</v>
      </c>
      <c r="F351" s="1">
        <v>34355</v>
      </c>
      <c r="G351" t="s">
        <v>3022</v>
      </c>
      <c r="H351" t="s">
        <v>2700</v>
      </c>
      <c r="I351" s="5">
        <v>43100</v>
      </c>
      <c r="J351" s="5">
        <v>500</v>
      </c>
      <c r="K351">
        <v>0</v>
      </c>
      <c r="L351" t="str">
        <f>INDEX(MatriceGrade,MATCH(Employé!G351,Filières!$A$1:$A$13,0),MATCH(Employé!H351,Filières!$A$1:$E$1,0))</f>
        <v>Analyste confirmé</v>
      </c>
      <c r="M351" s="5" t="str">
        <f t="shared" si="27"/>
        <v>nouvel arrivant</v>
      </c>
      <c r="N351" s="6">
        <f t="shared" ca="1" si="28"/>
        <v>23</v>
      </c>
      <c r="O351" s="8">
        <f t="shared" si="29"/>
        <v>0</v>
      </c>
    </row>
    <row r="352" spans="1:15" x14ac:dyDescent="0.25">
      <c r="A352" t="str">
        <f t="shared" si="25"/>
        <v>CliBu23053</v>
      </c>
      <c r="B352" t="str">
        <f t="shared" si="26"/>
        <v>CliftonButler23053</v>
      </c>
      <c r="C352" t="s">
        <v>523</v>
      </c>
      <c r="D352" t="s">
        <v>761</v>
      </c>
      <c r="E352" t="s">
        <v>2698</v>
      </c>
      <c r="F352" s="1">
        <v>23053</v>
      </c>
      <c r="G352" t="s">
        <v>3029</v>
      </c>
      <c r="H352" t="s">
        <v>2702</v>
      </c>
      <c r="I352" s="5">
        <v>137400</v>
      </c>
      <c r="J352" s="5">
        <v>11000</v>
      </c>
      <c r="K352">
        <v>1</v>
      </c>
      <c r="L352" t="str">
        <f>INDEX(MatriceGrade,MATCH(Employé!G352,Filières!$A$1:$A$13,0),MATCH(Employé!H352,Filières!$A$1:$E$1,0))</f>
        <v>Associé filière business</v>
      </c>
      <c r="M352" s="5">
        <f t="shared" si="27"/>
        <v>122700</v>
      </c>
      <c r="N352" s="6">
        <f t="shared" ca="1" si="28"/>
        <v>54</v>
      </c>
      <c r="O352" s="8">
        <f t="shared" si="29"/>
        <v>0.11980440097799511</v>
      </c>
    </row>
    <row r="353" spans="1:15" x14ac:dyDescent="0.25">
      <c r="A353" t="str">
        <f t="shared" si="25"/>
        <v>GarBu25163</v>
      </c>
      <c r="B353" t="str">
        <f t="shared" si="26"/>
        <v>GaryButler25163</v>
      </c>
      <c r="C353" t="s">
        <v>1271</v>
      </c>
      <c r="D353" t="s">
        <v>761</v>
      </c>
      <c r="E353" t="s">
        <v>2698</v>
      </c>
      <c r="F353" s="1">
        <v>25163</v>
      </c>
      <c r="G353" t="s">
        <v>3027</v>
      </c>
      <c r="H353" t="s">
        <v>2702</v>
      </c>
      <c r="I353" s="5">
        <v>69300</v>
      </c>
      <c r="J353" s="5">
        <v>4500</v>
      </c>
      <c r="K353">
        <v>7</v>
      </c>
      <c r="L353" t="str">
        <f>INDEX(MatriceGrade,MATCH(Employé!G353,Filières!$A$1:$A$13,0),MATCH(Employé!H353,Filières!$A$1:$E$1,0))</f>
        <v>Directeur business</v>
      </c>
      <c r="M353" s="5">
        <f t="shared" si="27"/>
        <v>65200</v>
      </c>
      <c r="N353" s="6">
        <f t="shared" ca="1" si="28"/>
        <v>48</v>
      </c>
      <c r="O353" s="8">
        <f t="shared" si="29"/>
        <v>6.2883435582822084E-2</v>
      </c>
    </row>
    <row r="354" spans="1:15" x14ac:dyDescent="0.25">
      <c r="A354" t="str">
        <f t="shared" si="25"/>
        <v>JohBu26054</v>
      </c>
      <c r="B354" t="str">
        <f t="shared" si="26"/>
        <v>JohnButler26054</v>
      </c>
      <c r="C354" t="s">
        <v>213</v>
      </c>
      <c r="D354" t="s">
        <v>761</v>
      </c>
      <c r="E354" t="s">
        <v>2698</v>
      </c>
      <c r="F354" s="1">
        <v>26054</v>
      </c>
      <c r="G354" t="s">
        <v>3027</v>
      </c>
      <c r="H354" t="s">
        <v>2700</v>
      </c>
      <c r="I354" s="5">
        <v>64500</v>
      </c>
      <c r="J354" s="5">
        <v>5000</v>
      </c>
      <c r="K354">
        <v>22</v>
      </c>
      <c r="L354" t="str">
        <f>INDEX(MatriceGrade,MATCH(Employé!G354,Filières!$A$1:$A$13,0),MATCH(Employé!H354,Filières!$A$1:$E$1,0))</f>
        <v>Directeur de projet</v>
      </c>
      <c r="M354" s="5">
        <f t="shared" si="27"/>
        <v>60800</v>
      </c>
      <c r="N354" s="6">
        <f t="shared" ca="1" si="28"/>
        <v>46</v>
      </c>
      <c r="O354" s="8">
        <f t="shared" si="29"/>
        <v>6.0855263157894739E-2</v>
      </c>
    </row>
    <row r="355" spans="1:15" x14ac:dyDescent="0.25">
      <c r="A355" t="str">
        <f t="shared" si="25"/>
        <v>MarBu29885</v>
      </c>
      <c r="B355" t="str">
        <f t="shared" si="26"/>
        <v>MarilynButtram29885</v>
      </c>
      <c r="C355" t="s">
        <v>503</v>
      </c>
      <c r="D355" t="s">
        <v>1074</v>
      </c>
      <c r="E355" t="s">
        <v>2699</v>
      </c>
      <c r="F355" s="1">
        <v>29885</v>
      </c>
      <c r="G355" t="s">
        <v>3027</v>
      </c>
      <c r="H355" t="s">
        <v>2701</v>
      </c>
      <c r="I355" s="5">
        <v>63000</v>
      </c>
      <c r="J355" s="5">
        <v>0</v>
      </c>
      <c r="K355">
        <v>1</v>
      </c>
      <c r="L355" t="str">
        <f>INDEX(MatriceGrade,MATCH(Employé!G355,Filières!$A$1:$A$13,0),MATCH(Employé!H355,Filières!$A$1:$E$1,0))</f>
        <v>Directeur technique</v>
      </c>
      <c r="M355" s="5">
        <f t="shared" si="27"/>
        <v>58900</v>
      </c>
      <c r="N355" s="6">
        <f t="shared" ca="1" si="28"/>
        <v>35</v>
      </c>
      <c r="O355" s="8">
        <f t="shared" si="29"/>
        <v>6.9609507640067916E-2</v>
      </c>
    </row>
    <row r="356" spans="1:15" x14ac:dyDescent="0.25">
      <c r="A356" t="str">
        <f t="shared" si="25"/>
        <v>CynBy32154</v>
      </c>
      <c r="B356" t="str">
        <f t="shared" si="26"/>
        <v>CynthiaByrd32154</v>
      </c>
      <c r="C356" t="s">
        <v>442</v>
      </c>
      <c r="D356" t="s">
        <v>443</v>
      </c>
      <c r="E356" t="s">
        <v>2699</v>
      </c>
      <c r="F356" s="1">
        <v>32154</v>
      </c>
      <c r="G356" t="s">
        <v>3022</v>
      </c>
      <c r="H356" t="s">
        <v>2702</v>
      </c>
      <c r="I356" s="5">
        <v>49800</v>
      </c>
      <c r="J356" s="5">
        <v>1000</v>
      </c>
      <c r="K356">
        <v>5</v>
      </c>
      <c r="L356" t="str">
        <f>INDEX(MatriceGrade,MATCH(Employé!G356,Filières!$A$1:$A$13,0),MATCH(Employé!H356,Filières!$A$1:$E$1,0))</f>
        <v>Consultant business junior</v>
      </c>
      <c r="M356" s="5">
        <f t="shared" si="27"/>
        <v>47900</v>
      </c>
      <c r="N356" s="6">
        <f t="shared" ca="1" si="28"/>
        <v>29</v>
      </c>
      <c r="O356" s="8">
        <f t="shared" si="29"/>
        <v>3.9665970772442591E-2</v>
      </c>
    </row>
    <row r="357" spans="1:15" x14ac:dyDescent="0.25">
      <c r="A357" t="str">
        <f t="shared" si="25"/>
        <v>JefBy28793</v>
      </c>
      <c r="B357" t="str">
        <f t="shared" si="26"/>
        <v>JeffByrd28793</v>
      </c>
      <c r="C357" t="s">
        <v>1662</v>
      </c>
      <c r="D357" t="s">
        <v>443</v>
      </c>
      <c r="E357" t="s">
        <v>2698</v>
      </c>
      <c r="F357" s="1">
        <v>28793</v>
      </c>
      <c r="G357" t="s">
        <v>3025</v>
      </c>
      <c r="H357" t="s">
        <v>2702</v>
      </c>
      <c r="I357" s="5">
        <v>53100</v>
      </c>
      <c r="J357" s="5">
        <v>4000</v>
      </c>
      <c r="K357">
        <v>0</v>
      </c>
      <c r="L357" t="str">
        <f>INDEX(MatriceGrade,MATCH(Employé!G357,Filières!$A$1:$A$13,0),MATCH(Employé!H357,Filières!$A$1:$E$1,0))</f>
        <v>Consultant business sénior</v>
      </c>
      <c r="M357" s="5" t="str">
        <f t="shared" si="27"/>
        <v>nouvel arrivant</v>
      </c>
      <c r="N357" s="6">
        <f t="shared" ca="1" si="28"/>
        <v>38</v>
      </c>
      <c r="O357" s="8">
        <f t="shared" si="29"/>
        <v>0</v>
      </c>
    </row>
    <row r="358" spans="1:15" x14ac:dyDescent="0.25">
      <c r="A358" t="str">
        <f t="shared" si="25"/>
        <v>JacCa28730</v>
      </c>
      <c r="B358" t="str">
        <f t="shared" si="26"/>
        <v>JacobCabrera28730</v>
      </c>
      <c r="C358" t="s">
        <v>117</v>
      </c>
      <c r="D358" t="s">
        <v>2339</v>
      </c>
      <c r="E358" t="s">
        <v>2698</v>
      </c>
      <c r="F358" s="1">
        <v>28730</v>
      </c>
      <c r="G358" t="s">
        <v>3025</v>
      </c>
      <c r="H358" t="s">
        <v>2702</v>
      </c>
      <c r="I358" s="5">
        <v>72800</v>
      </c>
      <c r="J358" s="5">
        <v>2000</v>
      </c>
      <c r="K358">
        <v>5</v>
      </c>
      <c r="L358" t="str">
        <f>INDEX(MatriceGrade,MATCH(Employé!G358,Filières!$A$1:$A$13,0),MATCH(Employé!H358,Filières!$A$1:$E$1,0))</f>
        <v>Consultant business sénior</v>
      </c>
      <c r="M358" s="5">
        <f t="shared" si="27"/>
        <v>68600</v>
      </c>
      <c r="N358" s="6">
        <f t="shared" ca="1" si="28"/>
        <v>38</v>
      </c>
      <c r="O358" s="8">
        <f t="shared" si="29"/>
        <v>6.1224489795918366E-2</v>
      </c>
    </row>
    <row r="359" spans="1:15" x14ac:dyDescent="0.25">
      <c r="A359" t="str">
        <f t="shared" si="25"/>
        <v>RutCa29032</v>
      </c>
      <c r="B359" t="str">
        <f t="shared" si="26"/>
        <v>RuthCage29032</v>
      </c>
      <c r="C359" t="s">
        <v>430</v>
      </c>
      <c r="D359" t="s">
        <v>1584</v>
      </c>
      <c r="E359" t="s">
        <v>2699</v>
      </c>
      <c r="F359" s="1">
        <v>29032</v>
      </c>
      <c r="G359" t="s">
        <v>3026</v>
      </c>
      <c r="H359" t="s">
        <v>2700</v>
      </c>
      <c r="I359" s="5">
        <v>67000</v>
      </c>
      <c r="J359" s="5">
        <v>1500</v>
      </c>
      <c r="K359">
        <v>2</v>
      </c>
      <c r="L359" t="str">
        <f>INDEX(MatriceGrade,MATCH(Employé!G359,Filières!$A$1:$A$13,0),MATCH(Employé!H359,Filières!$A$1:$E$1,0))</f>
        <v>Chef de projet</v>
      </c>
      <c r="M359" s="5">
        <f t="shared" si="27"/>
        <v>61500</v>
      </c>
      <c r="N359" s="6">
        <f t="shared" ca="1" si="28"/>
        <v>38</v>
      </c>
      <c r="O359" s="8">
        <f t="shared" si="29"/>
        <v>8.943089430894309E-2</v>
      </c>
    </row>
    <row r="360" spans="1:15" x14ac:dyDescent="0.25">
      <c r="A360" t="str">
        <f t="shared" si="25"/>
        <v>LawCa28573</v>
      </c>
      <c r="B360" t="str">
        <f t="shared" si="26"/>
        <v>LawrenceCahill28573</v>
      </c>
      <c r="C360" t="s">
        <v>593</v>
      </c>
      <c r="D360" t="s">
        <v>1526</v>
      </c>
      <c r="E360" t="s">
        <v>2698</v>
      </c>
      <c r="F360" s="1">
        <v>28573</v>
      </c>
      <c r="G360" t="s">
        <v>3026</v>
      </c>
      <c r="H360" t="s">
        <v>2702</v>
      </c>
      <c r="I360" s="5">
        <v>61000</v>
      </c>
      <c r="J360" s="5">
        <v>4500</v>
      </c>
      <c r="K360">
        <v>10</v>
      </c>
      <c r="L360" t="str">
        <f>INDEX(MatriceGrade,MATCH(Employé!G360,Filières!$A$1:$A$13,0),MATCH(Employé!H360,Filières!$A$1:$E$1,0))</f>
        <v>Responsable de consultant</v>
      </c>
      <c r="M360" s="5">
        <f t="shared" si="27"/>
        <v>59200</v>
      </c>
      <c r="N360" s="6">
        <f t="shared" ca="1" si="28"/>
        <v>39</v>
      </c>
      <c r="O360" s="8">
        <f t="shared" si="29"/>
        <v>3.0405405405405407E-2</v>
      </c>
    </row>
    <row r="361" spans="1:15" x14ac:dyDescent="0.25">
      <c r="A361" t="str">
        <f t="shared" si="25"/>
        <v>WilCa26612</v>
      </c>
      <c r="B361" t="str">
        <f t="shared" si="26"/>
        <v>WilliamCairns26612</v>
      </c>
      <c r="C361" t="s">
        <v>63</v>
      </c>
      <c r="D361" t="s">
        <v>1927</v>
      </c>
      <c r="E361" t="s">
        <v>2698</v>
      </c>
      <c r="F361" s="1">
        <v>26612</v>
      </c>
      <c r="G361" t="s">
        <v>3025</v>
      </c>
      <c r="H361" t="s">
        <v>2701</v>
      </c>
      <c r="I361" s="5">
        <v>39800</v>
      </c>
      <c r="J361" s="5">
        <v>3000</v>
      </c>
      <c r="K361">
        <v>15</v>
      </c>
      <c r="L361" t="str">
        <f>INDEX(MatriceGrade,MATCH(Employé!G361,Filières!$A$1:$A$13,0),MATCH(Employé!H361,Filières!$A$1:$E$1,0))</f>
        <v>Consultant technique sénior</v>
      </c>
      <c r="M361" s="5">
        <f t="shared" si="27"/>
        <v>36300</v>
      </c>
      <c r="N361" s="6">
        <f t="shared" ca="1" si="28"/>
        <v>44</v>
      </c>
      <c r="O361" s="8">
        <f t="shared" si="29"/>
        <v>9.6418732782369149E-2</v>
      </c>
    </row>
    <row r="362" spans="1:15" x14ac:dyDescent="0.25">
      <c r="A362" t="str">
        <f t="shared" si="25"/>
        <v>DonCa30847</v>
      </c>
      <c r="B362" t="str">
        <f t="shared" si="26"/>
        <v>DonaldCaldwell30847</v>
      </c>
      <c r="C362" t="s">
        <v>133</v>
      </c>
      <c r="D362" t="s">
        <v>858</v>
      </c>
      <c r="E362" t="s">
        <v>2698</v>
      </c>
      <c r="F362" s="1">
        <v>30847</v>
      </c>
      <c r="G362" t="s">
        <v>3026</v>
      </c>
      <c r="H362" t="s">
        <v>2700</v>
      </c>
      <c r="I362" s="5">
        <v>66700</v>
      </c>
      <c r="J362" s="5">
        <v>1500</v>
      </c>
      <c r="K362">
        <v>9</v>
      </c>
      <c r="L362" t="str">
        <f>INDEX(MatriceGrade,MATCH(Employé!G362,Filières!$A$1:$A$13,0),MATCH(Employé!H362,Filières!$A$1:$E$1,0))</f>
        <v>Chef de projet</v>
      </c>
      <c r="M362" s="5">
        <f t="shared" si="27"/>
        <v>65400</v>
      </c>
      <c r="N362" s="6">
        <f t="shared" ca="1" si="28"/>
        <v>33</v>
      </c>
      <c r="O362" s="8">
        <f t="shared" si="29"/>
        <v>1.9877675840978593E-2</v>
      </c>
    </row>
    <row r="363" spans="1:15" x14ac:dyDescent="0.25">
      <c r="A363" t="str">
        <f t="shared" si="25"/>
        <v>JosCa31340</v>
      </c>
      <c r="B363" t="str">
        <f t="shared" si="26"/>
        <v>JosephCaldwell31340</v>
      </c>
      <c r="C363" t="s">
        <v>90</v>
      </c>
      <c r="D363" t="s">
        <v>858</v>
      </c>
      <c r="E363" t="s">
        <v>2698</v>
      </c>
      <c r="F363" s="1">
        <v>31340</v>
      </c>
      <c r="G363" t="s">
        <v>3022</v>
      </c>
      <c r="H363" t="s">
        <v>2701</v>
      </c>
      <c r="I363" s="5">
        <v>36600</v>
      </c>
      <c r="J363" s="5">
        <v>1000</v>
      </c>
      <c r="K363">
        <v>0</v>
      </c>
      <c r="L363" t="str">
        <f>INDEX(MatriceGrade,MATCH(Employé!G363,Filières!$A$1:$A$13,0),MATCH(Employé!H363,Filières!$A$1:$E$1,0))</f>
        <v>Développeur confirmé</v>
      </c>
      <c r="M363" s="5" t="str">
        <f t="shared" si="27"/>
        <v>nouvel arrivant</v>
      </c>
      <c r="N363" s="6">
        <f t="shared" ca="1" si="28"/>
        <v>31</v>
      </c>
      <c r="O363" s="8">
        <f t="shared" si="29"/>
        <v>0</v>
      </c>
    </row>
    <row r="364" spans="1:15" x14ac:dyDescent="0.25">
      <c r="A364" t="str">
        <f t="shared" si="25"/>
        <v>NatCa27427</v>
      </c>
      <c r="B364" t="str">
        <f t="shared" si="26"/>
        <v>NathanCaldwell27427</v>
      </c>
      <c r="C364" t="s">
        <v>857</v>
      </c>
      <c r="D364" t="s">
        <v>858</v>
      </c>
      <c r="E364" t="s">
        <v>2698</v>
      </c>
      <c r="F364" s="1">
        <v>27427</v>
      </c>
      <c r="G364" t="s">
        <v>3025</v>
      </c>
      <c r="H364" t="s">
        <v>2703</v>
      </c>
      <c r="I364" s="5">
        <v>55000</v>
      </c>
      <c r="J364" s="5">
        <v>500</v>
      </c>
      <c r="K364">
        <v>16</v>
      </c>
      <c r="L364" t="str">
        <f>INDEX(MatriceGrade,MATCH(Employé!G364,Filières!$A$1:$A$13,0),MATCH(Employé!H364,Filières!$A$1:$E$1,0))</f>
        <v>Directeur des agents de maîtrise</v>
      </c>
      <c r="M364" s="5">
        <f t="shared" si="27"/>
        <v>51400</v>
      </c>
      <c r="N364" s="6">
        <f t="shared" ca="1" si="28"/>
        <v>42</v>
      </c>
      <c r="O364" s="8">
        <f t="shared" si="29"/>
        <v>7.0038910505836577E-2</v>
      </c>
    </row>
    <row r="365" spans="1:15" x14ac:dyDescent="0.25">
      <c r="A365" t="str">
        <f t="shared" si="25"/>
        <v>NorCa30787</v>
      </c>
      <c r="B365" t="str">
        <f t="shared" si="26"/>
        <v>NormanCaldwell30787</v>
      </c>
      <c r="C365" t="s">
        <v>398</v>
      </c>
      <c r="D365" t="s">
        <v>858</v>
      </c>
      <c r="E365" t="s">
        <v>2698</v>
      </c>
      <c r="F365" s="1">
        <v>30787</v>
      </c>
      <c r="G365" t="s">
        <v>3027</v>
      </c>
      <c r="H365" t="s">
        <v>2702</v>
      </c>
      <c r="I365" s="5">
        <v>81700</v>
      </c>
      <c r="J365" s="5">
        <v>5000</v>
      </c>
      <c r="K365">
        <v>5</v>
      </c>
      <c r="L365" t="str">
        <f>INDEX(MatriceGrade,MATCH(Employé!G365,Filières!$A$1:$A$13,0),MATCH(Employé!H365,Filières!$A$1:$E$1,0))</f>
        <v>Directeur business</v>
      </c>
      <c r="M365" s="5">
        <f t="shared" si="27"/>
        <v>75600</v>
      </c>
      <c r="N365" s="6">
        <f t="shared" ca="1" si="28"/>
        <v>33</v>
      </c>
      <c r="O365" s="8">
        <f t="shared" si="29"/>
        <v>8.0687830687830683E-2</v>
      </c>
    </row>
    <row r="366" spans="1:15" x14ac:dyDescent="0.25">
      <c r="A366" t="str">
        <f t="shared" si="25"/>
        <v>JaiCa30546</v>
      </c>
      <c r="B366" t="str">
        <f t="shared" si="26"/>
        <v>JaimeCalhoun30546</v>
      </c>
      <c r="C366" t="s">
        <v>1151</v>
      </c>
      <c r="D366" t="s">
        <v>1650</v>
      </c>
      <c r="E366" t="s">
        <v>2698</v>
      </c>
      <c r="F366" s="1">
        <v>30546</v>
      </c>
      <c r="G366" t="s">
        <v>3026</v>
      </c>
      <c r="H366" t="s">
        <v>2703</v>
      </c>
      <c r="I366" s="5">
        <v>44200</v>
      </c>
      <c r="J366" s="5">
        <v>1500</v>
      </c>
      <c r="K366">
        <v>10</v>
      </c>
      <c r="L366" t="str">
        <f>INDEX(MatriceGrade,MATCH(Employé!G366,Filières!$A$1:$A$13,0),MATCH(Employé!H366,Filières!$A$1:$E$1,0))</f>
        <v>Responsable d'entité</v>
      </c>
      <c r="M366" s="5">
        <f t="shared" si="27"/>
        <v>39700</v>
      </c>
      <c r="N366" s="6">
        <f t="shared" ca="1" si="28"/>
        <v>33</v>
      </c>
      <c r="O366" s="8">
        <f t="shared" si="29"/>
        <v>0.11335012594458438</v>
      </c>
    </row>
    <row r="367" spans="1:15" x14ac:dyDescent="0.25">
      <c r="A367" t="str">
        <f t="shared" si="25"/>
        <v>DorCa23869</v>
      </c>
      <c r="B367" t="str">
        <f t="shared" si="26"/>
        <v>DorthaCall23869</v>
      </c>
      <c r="C367" t="s">
        <v>1769</v>
      </c>
      <c r="D367" t="s">
        <v>1770</v>
      </c>
      <c r="E367" t="s">
        <v>2699</v>
      </c>
      <c r="F367" s="1">
        <v>23869</v>
      </c>
      <c r="G367" t="s">
        <v>3026</v>
      </c>
      <c r="H367" t="s">
        <v>2703</v>
      </c>
      <c r="I367" s="5">
        <v>64500</v>
      </c>
      <c r="J367" s="5">
        <v>4000</v>
      </c>
      <c r="K367">
        <v>14</v>
      </c>
      <c r="L367" t="str">
        <f>INDEX(MatriceGrade,MATCH(Employé!G367,Filières!$A$1:$A$13,0),MATCH(Employé!H367,Filières!$A$1:$E$1,0))</f>
        <v>Responsable d'entité</v>
      </c>
      <c r="M367" s="5">
        <f t="shared" si="27"/>
        <v>59700</v>
      </c>
      <c r="N367" s="6">
        <f t="shared" ca="1" si="28"/>
        <v>52</v>
      </c>
      <c r="O367" s="8">
        <f t="shared" si="29"/>
        <v>8.0402010050251257E-2</v>
      </c>
    </row>
    <row r="368" spans="1:15" x14ac:dyDescent="0.25">
      <c r="A368" t="str">
        <f t="shared" si="25"/>
        <v>FloCa23877</v>
      </c>
      <c r="B368" t="str">
        <f t="shared" si="26"/>
        <v>FlorenceCamara23877</v>
      </c>
      <c r="C368" t="s">
        <v>160</v>
      </c>
      <c r="D368" t="s">
        <v>161</v>
      </c>
      <c r="E368" t="s">
        <v>2699</v>
      </c>
      <c r="F368" s="1">
        <v>23877</v>
      </c>
      <c r="G368" t="s">
        <v>3028</v>
      </c>
      <c r="H368" t="s">
        <v>2700</v>
      </c>
      <c r="I368" s="5">
        <v>76800</v>
      </c>
      <c r="J368" s="5">
        <v>500</v>
      </c>
      <c r="K368">
        <v>15</v>
      </c>
      <c r="L368" t="str">
        <f>INDEX(MatriceGrade,MATCH(Employé!G368,Filières!$A$1:$A$13,0),MATCH(Employé!H368,Filières!$A$1:$E$1,0))</f>
        <v>Responsable de Grands comptes</v>
      </c>
      <c r="M368" s="5">
        <f t="shared" si="27"/>
        <v>73100</v>
      </c>
      <c r="N368" s="6">
        <f t="shared" ca="1" si="28"/>
        <v>52</v>
      </c>
      <c r="O368" s="8">
        <f t="shared" si="29"/>
        <v>5.0615595075239397E-2</v>
      </c>
    </row>
    <row r="369" spans="1:15" x14ac:dyDescent="0.25">
      <c r="A369" t="str">
        <f t="shared" si="25"/>
        <v>ByrCa23612</v>
      </c>
      <c r="B369" t="str">
        <f t="shared" si="26"/>
        <v>ByronCameron23612</v>
      </c>
      <c r="C369" t="s">
        <v>2042</v>
      </c>
      <c r="D369" t="s">
        <v>2043</v>
      </c>
      <c r="E369" t="s">
        <v>2698</v>
      </c>
      <c r="F369" s="1">
        <v>23612</v>
      </c>
      <c r="G369" t="s">
        <v>3028</v>
      </c>
      <c r="H369" t="s">
        <v>2701</v>
      </c>
      <c r="I369" s="5">
        <v>73800</v>
      </c>
      <c r="J369" s="5">
        <v>8000</v>
      </c>
      <c r="K369">
        <v>0</v>
      </c>
      <c r="L369" t="str">
        <f>INDEX(MatriceGrade,MATCH(Employé!G369,Filières!$A$1:$A$13,0),MATCH(Employé!H369,Filières!$A$1:$E$1,0))</f>
        <v>Responsable technique Grands Comptes</v>
      </c>
      <c r="M369" s="5" t="str">
        <f t="shared" si="27"/>
        <v>nouvel arrivant</v>
      </c>
      <c r="N369" s="6">
        <f t="shared" ca="1" si="28"/>
        <v>52</v>
      </c>
      <c r="O369" s="8">
        <f t="shared" si="29"/>
        <v>0</v>
      </c>
    </row>
    <row r="370" spans="1:15" x14ac:dyDescent="0.25">
      <c r="A370" t="str">
        <f t="shared" si="25"/>
        <v>AllCa32232</v>
      </c>
      <c r="B370" t="str">
        <f t="shared" si="26"/>
        <v>AllenCamp32232</v>
      </c>
      <c r="C370" t="s">
        <v>194</v>
      </c>
      <c r="D370" t="s">
        <v>2118</v>
      </c>
      <c r="E370" t="s">
        <v>2698</v>
      </c>
      <c r="F370" s="1">
        <v>32232</v>
      </c>
      <c r="G370" t="s">
        <v>3024</v>
      </c>
      <c r="H370" t="s">
        <v>2701</v>
      </c>
      <c r="I370" s="5">
        <v>46800</v>
      </c>
      <c r="J370" s="5">
        <v>2000</v>
      </c>
      <c r="K370">
        <v>2</v>
      </c>
      <c r="L370" t="str">
        <f>INDEX(MatriceGrade,MATCH(Employé!G370,Filières!$A$1:$A$13,0),MATCH(Employé!H370,Filières!$A$1:$E$1,0))</f>
        <v>Consultant technique</v>
      </c>
      <c r="M370" s="5">
        <f t="shared" si="27"/>
        <v>44000</v>
      </c>
      <c r="N370" s="6">
        <f t="shared" ca="1" si="28"/>
        <v>29</v>
      </c>
      <c r="O370" s="8">
        <f t="shared" si="29"/>
        <v>6.363636363636363E-2</v>
      </c>
    </row>
    <row r="371" spans="1:15" x14ac:dyDescent="0.25">
      <c r="A371" t="str">
        <f t="shared" si="25"/>
        <v>BruCa33305</v>
      </c>
      <c r="B371" t="str">
        <f t="shared" si="26"/>
        <v>BruceCampbell33305</v>
      </c>
      <c r="C371" t="s">
        <v>84</v>
      </c>
      <c r="D371" t="s">
        <v>170</v>
      </c>
      <c r="E371" t="s">
        <v>2698</v>
      </c>
      <c r="F371" s="1">
        <v>33305</v>
      </c>
      <c r="G371" t="s">
        <v>3022</v>
      </c>
      <c r="H371" t="s">
        <v>2701</v>
      </c>
      <c r="I371" s="5">
        <v>39700</v>
      </c>
      <c r="J371" s="5">
        <v>500</v>
      </c>
      <c r="K371">
        <v>1</v>
      </c>
      <c r="L371" t="str">
        <f>INDEX(MatriceGrade,MATCH(Employé!G371,Filières!$A$1:$A$13,0),MATCH(Employé!H371,Filières!$A$1:$E$1,0))</f>
        <v>Développeur confirmé</v>
      </c>
      <c r="M371" s="5">
        <f t="shared" si="27"/>
        <v>36900</v>
      </c>
      <c r="N371" s="6">
        <f t="shared" ca="1" si="28"/>
        <v>26</v>
      </c>
      <c r="O371" s="8">
        <f t="shared" si="29"/>
        <v>7.5880758807588072E-2</v>
      </c>
    </row>
    <row r="372" spans="1:15" x14ac:dyDescent="0.25">
      <c r="A372" t="str">
        <f t="shared" si="25"/>
        <v>ChaCa25109</v>
      </c>
      <c r="B372" t="str">
        <f t="shared" si="26"/>
        <v>CharlieCampbell25109</v>
      </c>
      <c r="C372" t="s">
        <v>49</v>
      </c>
      <c r="D372" t="s">
        <v>170</v>
      </c>
      <c r="E372" t="s">
        <v>2698</v>
      </c>
      <c r="F372" s="1">
        <v>25109</v>
      </c>
      <c r="G372" t="s">
        <v>3025</v>
      </c>
      <c r="H372" t="s">
        <v>2702</v>
      </c>
      <c r="I372" s="5">
        <v>67600</v>
      </c>
      <c r="J372" s="5">
        <v>1500</v>
      </c>
      <c r="K372">
        <v>6</v>
      </c>
      <c r="L372" t="str">
        <f>INDEX(MatriceGrade,MATCH(Employé!G372,Filières!$A$1:$A$13,0),MATCH(Employé!H372,Filières!$A$1:$E$1,0))</f>
        <v>Consultant business sénior</v>
      </c>
      <c r="M372" s="5">
        <f t="shared" si="27"/>
        <v>63800</v>
      </c>
      <c r="N372" s="6">
        <f t="shared" ca="1" si="28"/>
        <v>48</v>
      </c>
      <c r="O372" s="8">
        <f t="shared" si="29"/>
        <v>5.9561128526645767E-2</v>
      </c>
    </row>
    <row r="373" spans="1:15" x14ac:dyDescent="0.25">
      <c r="A373" t="str">
        <f t="shared" si="25"/>
        <v>DenCa29561</v>
      </c>
      <c r="B373" t="str">
        <f t="shared" si="26"/>
        <v>DennisCampbell29561</v>
      </c>
      <c r="C373" t="s">
        <v>914</v>
      </c>
      <c r="D373" t="s">
        <v>170</v>
      </c>
      <c r="E373" t="s">
        <v>2698</v>
      </c>
      <c r="F373" s="1">
        <v>29561</v>
      </c>
      <c r="G373" t="s">
        <v>3028</v>
      </c>
      <c r="H373" t="s">
        <v>2702</v>
      </c>
      <c r="I373" s="5">
        <v>114700</v>
      </c>
      <c r="J373" s="5">
        <v>4000</v>
      </c>
      <c r="K373">
        <v>5</v>
      </c>
      <c r="L373" t="str">
        <f>INDEX(MatriceGrade,MATCH(Employé!G373,Filières!$A$1:$A$13,0),MATCH(Employé!H373,Filières!$A$1:$E$1,0))</f>
        <v>Responsable secteur business</v>
      </c>
      <c r="M373" s="5">
        <f t="shared" si="27"/>
        <v>102400</v>
      </c>
      <c r="N373" s="6">
        <f t="shared" ca="1" si="28"/>
        <v>36</v>
      </c>
      <c r="O373" s="8">
        <f t="shared" si="29"/>
        <v>0.1201171875</v>
      </c>
    </row>
    <row r="374" spans="1:15" x14ac:dyDescent="0.25">
      <c r="A374" t="str">
        <f t="shared" si="25"/>
        <v>JamCa26851</v>
      </c>
      <c r="B374" t="str">
        <f t="shared" si="26"/>
        <v>JamesCampbell26851</v>
      </c>
      <c r="C374" t="s">
        <v>147</v>
      </c>
      <c r="D374" t="s">
        <v>170</v>
      </c>
      <c r="E374" t="s">
        <v>2698</v>
      </c>
      <c r="F374" s="1">
        <v>26851</v>
      </c>
      <c r="G374" t="s">
        <v>3028</v>
      </c>
      <c r="H374" t="s">
        <v>2701</v>
      </c>
      <c r="I374" s="5">
        <v>79400</v>
      </c>
      <c r="J374" s="5">
        <v>5000</v>
      </c>
      <c r="K374">
        <v>20</v>
      </c>
      <c r="L374" t="str">
        <f>INDEX(MatriceGrade,MATCH(Employé!G374,Filières!$A$1:$A$13,0),MATCH(Employé!H374,Filières!$A$1:$E$1,0))</f>
        <v>Responsable technique Grands Comptes</v>
      </c>
      <c r="M374" s="5">
        <f t="shared" si="27"/>
        <v>73500</v>
      </c>
      <c r="N374" s="6">
        <f t="shared" ca="1" si="28"/>
        <v>44</v>
      </c>
      <c r="O374" s="8">
        <f t="shared" si="29"/>
        <v>8.0272108843537415E-2</v>
      </c>
    </row>
    <row r="375" spans="1:15" x14ac:dyDescent="0.25">
      <c r="A375" t="str">
        <f t="shared" si="25"/>
        <v>JesCa28589</v>
      </c>
      <c r="B375" t="str">
        <f t="shared" si="26"/>
        <v>JesusCampbell28589</v>
      </c>
      <c r="C375" t="s">
        <v>872</v>
      </c>
      <c r="D375" t="s">
        <v>170</v>
      </c>
      <c r="E375" t="s">
        <v>2698</v>
      </c>
      <c r="F375" s="1">
        <v>28589</v>
      </c>
      <c r="G375" t="s">
        <v>3027</v>
      </c>
      <c r="H375" t="s">
        <v>2703</v>
      </c>
      <c r="I375" s="5">
        <v>62200</v>
      </c>
      <c r="J375" s="5">
        <v>7500</v>
      </c>
      <c r="K375">
        <v>4</v>
      </c>
      <c r="L375" t="str">
        <f>INDEX(MatriceGrade,MATCH(Employé!G375,Filières!$A$1:$A$13,0),MATCH(Employé!H375,Filières!$A$1:$E$1,0))</f>
        <v>Directeur d'agence</v>
      </c>
      <c r="M375" s="5">
        <f t="shared" si="27"/>
        <v>58000</v>
      </c>
      <c r="N375" s="6">
        <f t="shared" ca="1" si="28"/>
        <v>39</v>
      </c>
      <c r="O375" s="8">
        <f t="shared" si="29"/>
        <v>7.2413793103448282E-2</v>
      </c>
    </row>
    <row r="376" spans="1:15" x14ac:dyDescent="0.25">
      <c r="A376" t="str">
        <f t="shared" si="25"/>
        <v>LawCa33593</v>
      </c>
      <c r="B376" t="str">
        <f t="shared" si="26"/>
        <v>LawrenceCampbell33593</v>
      </c>
      <c r="C376" t="s">
        <v>593</v>
      </c>
      <c r="D376" t="s">
        <v>170</v>
      </c>
      <c r="E376" t="s">
        <v>2698</v>
      </c>
      <c r="F376" s="1">
        <v>33593</v>
      </c>
      <c r="G376" t="s">
        <v>3022</v>
      </c>
      <c r="H376" t="s">
        <v>2700</v>
      </c>
      <c r="I376" s="5">
        <v>44900</v>
      </c>
      <c r="J376" s="5">
        <v>1500</v>
      </c>
      <c r="K376">
        <v>0</v>
      </c>
      <c r="L376" t="str">
        <f>INDEX(MatriceGrade,MATCH(Employé!G376,Filières!$A$1:$A$13,0),MATCH(Employé!H376,Filières!$A$1:$E$1,0))</f>
        <v>Analyste confirmé</v>
      </c>
      <c r="M376" s="5" t="str">
        <f t="shared" si="27"/>
        <v>nouvel arrivant</v>
      </c>
      <c r="N376" s="6">
        <f t="shared" ca="1" si="28"/>
        <v>25</v>
      </c>
      <c r="O376" s="8">
        <f t="shared" si="29"/>
        <v>0</v>
      </c>
    </row>
    <row r="377" spans="1:15" x14ac:dyDescent="0.25">
      <c r="A377" t="str">
        <f t="shared" si="25"/>
        <v>LelCa23644</v>
      </c>
      <c r="B377" t="str">
        <f t="shared" si="26"/>
        <v>LelaCampbell23644</v>
      </c>
      <c r="C377" t="s">
        <v>1109</v>
      </c>
      <c r="D377" t="s">
        <v>170</v>
      </c>
      <c r="E377" t="s">
        <v>2699</v>
      </c>
      <c r="F377" s="1">
        <v>23644</v>
      </c>
      <c r="G377" t="s">
        <v>3027</v>
      </c>
      <c r="H377" t="s">
        <v>2701</v>
      </c>
      <c r="I377" s="5">
        <v>53300</v>
      </c>
      <c r="J377" s="5">
        <v>4500</v>
      </c>
      <c r="K377">
        <v>6</v>
      </c>
      <c r="L377" t="str">
        <f>INDEX(MatriceGrade,MATCH(Employé!G377,Filières!$A$1:$A$13,0),MATCH(Employé!H377,Filières!$A$1:$E$1,0))</f>
        <v>Directeur technique</v>
      </c>
      <c r="M377" s="5">
        <f t="shared" si="27"/>
        <v>51600</v>
      </c>
      <c r="N377" s="6">
        <f t="shared" ca="1" si="28"/>
        <v>52</v>
      </c>
      <c r="O377" s="8">
        <f t="shared" si="29"/>
        <v>3.294573643410853E-2</v>
      </c>
    </row>
    <row r="378" spans="1:15" x14ac:dyDescent="0.25">
      <c r="A378" t="str">
        <f t="shared" si="25"/>
        <v>MarCa26301</v>
      </c>
      <c r="B378" t="str">
        <f t="shared" si="26"/>
        <v>MartinCampbell26301</v>
      </c>
      <c r="C378" t="s">
        <v>645</v>
      </c>
      <c r="D378" t="s">
        <v>170</v>
      </c>
      <c r="E378" t="s">
        <v>2698</v>
      </c>
      <c r="F378" s="1">
        <v>26301</v>
      </c>
      <c r="G378" t="s">
        <v>3025</v>
      </c>
      <c r="H378" t="s">
        <v>2702</v>
      </c>
      <c r="I378" s="5">
        <v>73500</v>
      </c>
      <c r="J378" s="5">
        <v>1000</v>
      </c>
      <c r="K378">
        <v>22</v>
      </c>
      <c r="L378" t="str">
        <f>INDEX(MatriceGrade,MATCH(Employé!G378,Filières!$A$1:$A$13,0),MATCH(Employé!H378,Filières!$A$1:$E$1,0))</f>
        <v>Consultant business sénior</v>
      </c>
      <c r="M378" s="5">
        <f t="shared" si="27"/>
        <v>72100</v>
      </c>
      <c r="N378" s="6">
        <f t="shared" ca="1" si="28"/>
        <v>45</v>
      </c>
      <c r="O378" s="8">
        <f t="shared" si="29"/>
        <v>1.9417475728155338E-2</v>
      </c>
    </row>
    <row r="379" spans="1:15" x14ac:dyDescent="0.25">
      <c r="A379" t="str">
        <f t="shared" si="25"/>
        <v>TanCa29324</v>
      </c>
      <c r="B379" t="str">
        <f t="shared" si="26"/>
        <v>TanyaCampbell29324</v>
      </c>
      <c r="C379" t="s">
        <v>1026</v>
      </c>
      <c r="D379" t="s">
        <v>170</v>
      </c>
      <c r="E379" t="s">
        <v>2699</v>
      </c>
      <c r="F379" s="1">
        <v>29324</v>
      </c>
      <c r="G379" t="s">
        <v>3027</v>
      </c>
      <c r="H379" t="s">
        <v>2701</v>
      </c>
      <c r="I379" s="5">
        <v>64100</v>
      </c>
      <c r="J379" s="5">
        <v>0</v>
      </c>
      <c r="K379">
        <v>0</v>
      </c>
      <c r="L379" t="str">
        <f>INDEX(MatriceGrade,MATCH(Employé!G379,Filières!$A$1:$A$13,0),MATCH(Employé!H379,Filières!$A$1:$E$1,0))</f>
        <v>Directeur technique</v>
      </c>
      <c r="M379" s="5" t="str">
        <f t="shared" si="27"/>
        <v>nouvel arrivant</v>
      </c>
      <c r="N379" s="6">
        <f t="shared" ca="1" si="28"/>
        <v>37</v>
      </c>
      <c r="O379" s="8">
        <f t="shared" si="29"/>
        <v>0</v>
      </c>
    </row>
    <row r="380" spans="1:15" x14ac:dyDescent="0.25">
      <c r="A380" t="str">
        <f t="shared" si="25"/>
        <v>TifCa25104</v>
      </c>
      <c r="B380" t="str">
        <f t="shared" si="26"/>
        <v>TiffanyCampbell25104</v>
      </c>
      <c r="C380" t="s">
        <v>1464</v>
      </c>
      <c r="D380" t="s">
        <v>170</v>
      </c>
      <c r="E380" t="s">
        <v>2699</v>
      </c>
      <c r="F380" s="1">
        <v>25104</v>
      </c>
      <c r="G380" t="s">
        <v>3026</v>
      </c>
      <c r="H380" t="s">
        <v>2701</v>
      </c>
      <c r="I380" s="5">
        <v>43000</v>
      </c>
      <c r="J380" s="5">
        <v>4500</v>
      </c>
      <c r="K380">
        <v>11</v>
      </c>
      <c r="L380" t="str">
        <f>INDEX(MatriceGrade,MATCH(Employé!G380,Filières!$A$1:$A$13,0),MATCH(Employé!H380,Filières!$A$1:$E$1,0))</f>
        <v>Expert technique</v>
      </c>
      <c r="M380" s="5">
        <f t="shared" si="27"/>
        <v>41600</v>
      </c>
      <c r="N380" s="6">
        <f t="shared" ca="1" si="28"/>
        <v>48</v>
      </c>
      <c r="O380" s="8">
        <f t="shared" si="29"/>
        <v>3.3653846153846152E-2</v>
      </c>
    </row>
    <row r="381" spans="1:15" x14ac:dyDescent="0.25">
      <c r="A381" t="str">
        <f t="shared" si="25"/>
        <v>AnnCa25882</v>
      </c>
      <c r="B381" t="str">
        <f t="shared" si="26"/>
        <v>AnneCanales25882</v>
      </c>
      <c r="C381" t="s">
        <v>757</v>
      </c>
      <c r="D381" t="s">
        <v>1372</v>
      </c>
      <c r="E381" t="s">
        <v>2699</v>
      </c>
      <c r="F381" s="1">
        <v>25882</v>
      </c>
      <c r="G381" t="s">
        <v>3025</v>
      </c>
      <c r="H381" t="s">
        <v>2702</v>
      </c>
      <c r="I381" s="5">
        <v>56600</v>
      </c>
      <c r="J381" s="5">
        <v>1000</v>
      </c>
      <c r="K381">
        <v>8</v>
      </c>
      <c r="L381" t="str">
        <f>INDEX(MatriceGrade,MATCH(Employé!G381,Filières!$A$1:$A$13,0),MATCH(Employé!H381,Filières!$A$1:$E$1,0))</f>
        <v>Consultant business sénior</v>
      </c>
      <c r="M381" s="5">
        <f t="shared" si="27"/>
        <v>53900</v>
      </c>
      <c r="N381" s="6">
        <f t="shared" ca="1" si="28"/>
        <v>46</v>
      </c>
      <c r="O381" s="8">
        <f t="shared" si="29"/>
        <v>5.0092764378478663E-2</v>
      </c>
    </row>
    <row r="382" spans="1:15" x14ac:dyDescent="0.25">
      <c r="A382" t="str">
        <f t="shared" si="25"/>
        <v>EllCa26158</v>
      </c>
      <c r="B382" t="str">
        <f t="shared" si="26"/>
        <v>EllaCanales26158</v>
      </c>
      <c r="C382" t="s">
        <v>1367</v>
      </c>
      <c r="D382" t="s">
        <v>1372</v>
      </c>
      <c r="E382" t="s">
        <v>2699</v>
      </c>
      <c r="F382" s="1">
        <v>26158</v>
      </c>
      <c r="G382" t="s">
        <v>3026</v>
      </c>
      <c r="H382" t="s">
        <v>2701</v>
      </c>
      <c r="I382" s="5">
        <v>57400</v>
      </c>
      <c r="J382" s="5">
        <v>3000</v>
      </c>
      <c r="K382">
        <v>1</v>
      </c>
      <c r="L382" t="str">
        <f>INDEX(MatriceGrade,MATCH(Employé!G382,Filières!$A$1:$A$13,0),MATCH(Employé!H382,Filières!$A$1:$E$1,0))</f>
        <v>Expert technique</v>
      </c>
      <c r="M382" s="5">
        <f t="shared" si="27"/>
        <v>55200</v>
      </c>
      <c r="N382" s="6">
        <f t="shared" ca="1" si="28"/>
        <v>45</v>
      </c>
      <c r="O382" s="8">
        <f t="shared" si="29"/>
        <v>3.9855072463768113E-2</v>
      </c>
    </row>
    <row r="383" spans="1:15" x14ac:dyDescent="0.25">
      <c r="A383" t="str">
        <f t="shared" si="25"/>
        <v>DorCa26715</v>
      </c>
      <c r="B383" t="str">
        <f t="shared" si="26"/>
        <v>DorisCano26715</v>
      </c>
      <c r="C383" t="s">
        <v>34</v>
      </c>
      <c r="D383" t="s">
        <v>1350</v>
      </c>
      <c r="E383" t="s">
        <v>2699</v>
      </c>
      <c r="F383" s="1">
        <v>26715</v>
      </c>
      <c r="G383" t="s">
        <v>3028</v>
      </c>
      <c r="H383" t="s">
        <v>2702</v>
      </c>
      <c r="I383" s="5">
        <v>84300</v>
      </c>
      <c r="J383" s="5">
        <v>3500</v>
      </c>
      <c r="K383">
        <v>9</v>
      </c>
      <c r="L383" t="str">
        <f>INDEX(MatriceGrade,MATCH(Employé!G383,Filières!$A$1:$A$13,0),MATCH(Employé!H383,Filières!$A$1:$E$1,0))</f>
        <v>Responsable secteur business</v>
      </c>
      <c r="M383" s="5">
        <f t="shared" si="27"/>
        <v>77300</v>
      </c>
      <c r="N383" s="6">
        <f t="shared" ca="1" si="28"/>
        <v>44</v>
      </c>
      <c r="O383" s="8">
        <f t="shared" si="29"/>
        <v>9.0556274256144889E-2</v>
      </c>
    </row>
    <row r="384" spans="1:15" x14ac:dyDescent="0.25">
      <c r="A384" t="str">
        <f t="shared" si="25"/>
        <v>HerCa27715</v>
      </c>
      <c r="B384" t="str">
        <f t="shared" si="26"/>
        <v>HerbertCano27715</v>
      </c>
      <c r="C384" t="s">
        <v>1842</v>
      </c>
      <c r="D384" t="s">
        <v>1350</v>
      </c>
      <c r="E384" t="s">
        <v>2698</v>
      </c>
      <c r="F384" s="1">
        <v>27715</v>
      </c>
      <c r="G384" t="s">
        <v>3028</v>
      </c>
      <c r="H384" t="s">
        <v>2700</v>
      </c>
      <c r="I384" s="5">
        <v>72000</v>
      </c>
      <c r="J384" s="5">
        <v>5000</v>
      </c>
      <c r="K384">
        <v>2</v>
      </c>
      <c r="L384" t="str">
        <f>INDEX(MatriceGrade,MATCH(Employé!G384,Filières!$A$1:$A$13,0),MATCH(Employé!H384,Filières!$A$1:$E$1,0))</f>
        <v>Responsable de Grands comptes</v>
      </c>
      <c r="M384" s="5">
        <f t="shared" si="27"/>
        <v>66700</v>
      </c>
      <c r="N384" s="6">
        <f t="shared" ca="1" si="28"/>
        <v>41</v>
      </c>
      <c r="O384" s="8">
        <f t="shared" si="29"/>
        <v>7.9460269865067462E-2</v>
      </c>
    </row>
    <row r="385" spans="1:15" x14ac:dyDescent="0.25">
      <c r="A385" t="str">
        <f t="shared" si="25"/>
        <v>JefCa23535</v>
      </c>
      <c r="B385" t="str">
        <f t="shared" si="26"/>
        <v>JefferyCantrell23535</v>
      </c>
      <c r="C385" t="s">
        <v>600</v>
      </c>
      <c r="D385" t="s">
        <v>2393</v>
      </c>
      <c r="E385" t="s">
        <v>2698</v>
      </c>
      <c r="F385" s="1">
        <v>23535</v>
      </c>
      <c r="G385" t="s">
        <v>3026</v>
      </c>
      <c r="H385" t="s">
        <v>2701</v>
      </c>
      <c r="I385" s="5">
        <v>64000</v>
      </c>
      <c r="J385" s="5">
        <v>3000</v>
      </c>
      <c r="K385">
        <v>15</v>
      </c>
      <c r="L385" t="str">
        <f>INDEX(MatriceGrade,MATCH(Employé!G385,Filières!$A$1:$A$13,0),MATCH(Employé!H385,Filières!$A$1:$E$1,0))</f>
        <v>Expert technique</v>
      </c>
      <c r="M385" s="5">
        <f t="shared" si="27"/>
        <v>58500</v>
      </c>
      <c r="N385" s="6">
        <f t="shared" ca="1" si="28"/>
        <v>53</v>
      </c>
      <c r="O385" s="8">
        <f t="shared" si="29"/>
        <v>9.4017094017094016E-2</v>
      </c>
    </row>
    <row r="386" spans="1:15" x14ac:dyDescent="0.25">
      <c r="A386" t="str">
        <f t="shared" ref="A386:A449" si="30">_xlfn.CONCAT(LEFT(C386,3),LEFT(D386,2),F386)</f>
        <v>JoaCa34093</v>
      </c>
      <c r="B386" t="str">
        <f t="shared" ref="B386:B449" si="31">_xlfn.CONCAT(C386,D386,F386)</f>
        <v>JoanCantu34093</v>
      </c>
      <c r="C386" t="s">
        <v>1345</v>
      </c>
      <c r="D386" t="s">
        <v>2300</v>
      </c>
      <c r="E386" t="s">
        <v>2699</v>
      </c>
      <c r="F386" s="1">
        <v>34093</v>
      </c>
      <c r="G386" t="s">
        <v>3021</v>
      </c>
      <c r="H386" t="s">
        <v>2701</v>
      </c>
      <c r="I386" s="5">
        <v>33000</v>
      </c>
      <c r="J386" s="5">
        <v>500</v>
      </c>
      <c r="K386">
        <v>0</v>
      </c>
      <c r="L386" t="str">
        <f>INDEX(MatriceGrade,MATCH(Employé!G386,Filières!$A$1:$A$13,0),MATCH(Employé!H386,Filières!$A$1:$E$1,0))</f>
        <v>Développeur</v>
      </c>
      <c r="M386" s="5" t="str">
        <f t="shared" ref="M386:M449" si="32">IF(ISERROR(VLOOKUP(A386,InfoN1,9,FALSE)),"nouvel arrivant",VLOOKUP(A386,InfoN1,9,FALSE))</f>
        <v>nouvel arrivant</v>
      </c>
      <c r="N386" s="6">
        <f t="shared" ref="N386:N449" ca="1" si="33">IF(DATE(2017,MONTH(F386),DAY(F386))&gt;TODAY(),2017-YEAR(F386)-1,2017-YEAR(F386))</f>
        <v>24</v>
      </c>
      <c r="O386" s="8">
        <f t="shared" si="29"/>
        <v>0</v>
      </c>
    </row>
    <row r="387" spans="1:15" x14ac:dyDescent="0.25">
      <c r="A387" t="str">
        <f t="shared" si="30"/>
        <v>LauCa27171</v>
      </c>
      <c r="B387" t="str">
        <f t="shared" si="31"/>
        <v>LauraCanty27171</v>
      </c>
      <c r="C387" t="s">
        <v>646</v>
      </c>
      <c r="D387" t="s">
        <v>2555</v>
      </c>
      <c r="E387" t="s">
        <v>2699</v>
      </c>
      <c r="F387" s="1">
        <v>27171</v>
      </c>
      <c r="G387" t="s">
        <v>3026</v>
      </c>
      <c r="H387" t="s">
        <v>2702</v>
      </c>
      <c r="I387" s="5">
        <v>56500</v>
      </c>
      <c r="J387" s="5">
        <v>2000</v>
      </c>
      <c r="K387">
        <v>8</v>
      </c>
      <c r="L387" t="str">
        <f>INDEX(MatriceGrade,MATCH(Employé!G387,Filières!$A$1:$A$13,0),MATCH(Employé!H387,Filières!$A$1:$E$1,0))</f>
        <v>Responsable de consultant</v>
      </c>
      <c r="M387" s="5">
        <f t="shared" si="32"/>
        <v>51400</v>
      </c>
      <c r="N387" s="6">
        <f t="shared" ca="1" si="33"/>
        <v>43</v>
      </c>
      <c r="O387" s="8">
        <f t="shared" ref="O387:O450" si="34">IF(ISNUMBER(M387),(I387-M387)/M387,0)</f>
        <v>9.9221789883268477E-2</v>
      </c>
    </row>
    <row r="388" spans="1:15" x14ac:dyDescent="0.25">
      <c r="A388" t="str">
        <f t="shared" si="30"/>
        <v>TinCa26679</v>
      </c>
      <c r="B388" t="str">
        <f t="shared" si="31"/>
        <v>TinaCapps26679</v>
      </c>
      <c r="C388" t="s">
        <v>257</v>
      </c>
      <c r="D388" t="s">
        <v>1312</v>
      </c>
      <c r="E388" t="s">
        <v>2699</v>
      </c>
      <c r="F388" s="1">
        <v>26679</v>
      </c>
      <c r="G388" t="s">
        <v>3029</v>
      </c>
      <c r="H388" t="s">
        <v>2702</v>
      </c>
      <c r="I388" s="5">
        <v>134700</v>
      </c>
      <c r="J388" s="5">
        <v>3000</v>
      </c>
      <c r="K388">
        <v>9</v>
      </c>
      <c r="L388" t="str">
        <f>INDEX(MatriceGrade,MATCH(Employé!G388,Filières!$A$1:$A$13,0),MATCH(Employé!H388,Filières!$A$1:$E$1,0))</f>
        <v>Associé filière business</v>
      </c>
      <c r="M388" s="5">
        <f t="shared" si="32"/>
        <v>121400</v>
      </c>
      <c r="N388" s="6">
        <f t="shared" ca="1" si="33"/>
        <v>44</v>
      </c>
      <c r="O388" s="8">
        <f t="shared" si="34"/>
        <v>0.10955518945634267</v>
      </c>
    </row>
    <row r="389" spans="1:15" x14ac:dyDescent="0.25">
      <c r="A389" t="str">
        <f t="shared" si="30"/>
        <v>HarCa22410</v>
      </c>
      <c r="B389" t="str">
        <f t="shared" si="31"/>
        <v>HaroldCaprio22410</v>
      </c>
      <c r="C389" t="s">
        <v>842</v>
      </c>
      <c r="D389" t="s">
        <v>843</v>
      </c>
      <c r="E389" t="s">
        <v>2698</v>
      </c>
      <c r="F389" s="1">
        <v>22410</v>
      </c>
      <c r="G389" t="s">
        <v>3029</v>
      </c>
      <c r="H389" t="s">
        <v>2700</v>
      </c>
      <c r="I389" s="5">
        <v>105500</v>
      </c>
      <c r="J389" s="5">
        <v>4500</v>
      </c>
      <c r="K389">
        <v>8</v>
      </c>
      <c r="L389" t="str">
        <f>INDEX(MatriceGrade,MATCH(Employé!G389,Filières!$A$1:$A$13,0),MATCH(Employé!H389,Filières!$A$1:$E$1,0))</f>
        <v>Associé filière fonctionnelle</v>
      </c>
      <c r="M389" s="5">
        <f t="shared" si="32"/>
        <v>103400</v>
      </c>
      <c r="N389" s="6">
        <f t="shared" ca="1" si="33"/>
        <v>56</v>
      </c>
      <c r="O389" s="8">
        <f t="shared" si="34"/>
        <v>2.0309477756286266E-2</v>
      </c>
    </row>
    <row r="390" spans="1:15" x14ac:dyDescent="0.25">
      <c r="A390" t="str">
        <f t="shared" si="30"/>
        <v>ChrCa25425</v>
      </c>
      <c r="B390" t="str">
        <f t="shared" si="31"/>
        <v>ChristopherCarder25425</v>
      </c>
      <c r="C390" t="s">
        <v>71</v>
      </c>
      <c r="D390" t="s">
        <v>1049</v>
      </c>
      <c r="E390" t="s">
        <v>2698</v>
      </c>
      <c r="F390" s="1">
        <v>25425</v>
      </c>
      <c r="G390" t="s">
        <v>3026</v>
      </c>
      <c r="H390" t="s">
        <v>2702</v>
      </c>
      <c r="I390" s="5">
        <v>59800</v>
      </c>
      <c r="J390" s="5">
        <v>3500</v>
      </c>
      <c r="K390">
        <v>1</v>
      </c>
      <c r="L390" t="str">
        <f>INDEX(MatriceGrade,MATCH(Employé!G390,Filières!$A$1:$A$13,0),MATCH(Employé!H390,Filières!$A$1:$E$1,0))</f>
        <v>Responsable de consultant</v>
      </c>
      <c r="M390" s="5">
        <f t="shared" si="32"/>
        <v>53900</v>
      </c>
      <c r="N390" s="6">
        <f t="shared" ca="1" si="33"/>
        <v>47</v>
      </c>
      <c r="O390" s="8">
        <f t="shared" si="34"/>
        <v>0.10946196660482375</v>
      </c>
    </row>
    <row r="391" spans="1:15" x14ac:dyDescent="0.25">
      <c r="A391" t="str">
        <f t="shared" si="30"/>
        <v>AnnCa32108</v>
      </c>
      <c r="B391" t="str">
        <f t="shared" si="31"/>
        <v>AnneCardona32108</v>
      </c>
      <c r="C391" t="s">
        <v>757</v>
      </c>
      <c r="D391" t="s">
        <v>758</v>
      </c>
      <c r="E391" t="s">
        <v>2699</v>
      </c>
      <c r="F391" s="1">
        <v>32108</v>
      </c>
      <c r="G391" t="s">
        <v>3023</v>
      </c>
      <c r="H391" t="s">
        <v>2702</v>
      </c>
      <c r="I391" s="5">
        <v>50200</v>
      </c>
      <c r="J391" s="5">
        <v>500</v>
      </c>
      <c r="K391">
        <v>2</v>
      </c>
      <c r="L391" t="str">
        <f>INDEX(MatriceGrade,MATCH(Employé!G391,Filières!$A$1:$A$13,0),MATCH(Employé!H391,Filières!$A$1:$E$1,0))</f>
        <v>Consultant business</v>
      </c>
      <c r="M391" s="5">
        <f t="shared" si="32"/>
        <v>45200</v>
      </c>
      <c r="N391" s="6">
        <f t="shared" ca="1" si="33"/>
        <v>29</v>
      </c>
      <c r="O391" s="8">
        <f t="shared" si="34"/>
        <v>0.11061946902654868</v>
      </c>
    </row>
    <row r="392" spans="1:15" x14ac:dyDescent="0.25">
      <c r="A392" t="str">
        <f t="shared" si="30"/>
        <v>JanCa31273</v>
      </c>
      <c r="B392" t="str">
        <f t="shared" si="31"/>
        <v>JannaCardwell31273</v>
      </c>
      <c r="C392" t="s">
        <v>2626</v>
      </c>
      <c r="D392" t="s">
        <v>2627</v>
      </c>
      <c r="E392" t="s">
        <v>2699</v>
      </c>
      <c r="F392" s="1">
        <v>31273</v>
      </c>
      <c r="G392" t="s">
        <v>3022</v>
      </c>
      <c r="H392" t="s">
        <v>2701</v>
      </c>
      <c r="I392" s="5">
        <v>32900</v>
      </c>
      <c r="J392" s="5">
        <v>1000</v>
      </c>
      <c r="K392">
        <v>5</v>
      </c>
      <c r="L392" t="str">
        <f>INDEX(MatriceGrade,MATCH(Employé!G392,Filières!$A$1:$A$13,0),MATCH(Employé!H392,Filières!$A$1:$E$1,0))</f>
        <v>Développeur confirmé</v>
      </c>
      <c r="M392" s="5">
        <f t="shared" si="32"/>
        <v>30300</v>
      </c>
      <c r="N392" s="6">
        <f t="shared" ca="1" si="33"/>
        <v>31</v>
      </c>
      <c r="O392" s="8">
        <f t="shared" si="34"/>
        <v>8.5808580858085806E-2</v>
      </c>
    </row>
    <row r="393" spans="1:15" x14ac:dyDescent="0.25">
      <c r="A393" t="str">
        <f t="shared" si="30"/>
        <v>AliCa27677</v>
      </c>
      <c r="B393" t="str">
        <f t="shared" si="31"/>
        <v>AliciaCarey27677</v>
      </c>
      <c r="C393" t="s">
        <v>893</v>
      </c>
      <c r="D393" t="s">
        <v>1131</v>
      </c>
      <c r="E393" t="s">
        <v>2699</v>
      </c>
      <c r="F393" s="1">
        <v>27677</v>
      </c>
      <c r="G393" t="s">
        <v>3027</v>
      </c>
      <c r="H393" t="s">
        <v>2701</v>
      </c>
      <c r="I393" s="5">
        <v>62600</v>
      </c>
      <c r="J393" s="5">
        <v>500</v>
      </c>
      <c r="K393">
        <v>12</v>
      </c>
      <c r="L393" t="str">
        <f>INDEX(MatriceGrade,MATCH(Employé!G393,Filières!$A$1:$A$13,0),MATCH(Employé!H393,Filières!$A$1:$E$1,0))</f>
        <v>Directeur technique</v>
      </c>
      <c r="M393" s="5">
        <f t="shared" si="32"/>
        <v>61400</v>
      </c>
      <c r="N393" s="6">
        <f t="shared" ca="1" si="33"/>
        <v>41</v>
      </c>
      <c r="O393" s="8">
        <f t="shared" si="34"/>
        <v>1.9543973941368076E-2</v>
      </c>
    </row>
    <row r="394" spans="1:15" x14ac:dyDescent="0.25">
      <c r="A394" t="str">
        <f t="shared" si="30"/>
        <v>JamCa27109</v>
      </c>
      <c r="B394" t="str">
        <f t="shared" si="31"/>
        <v>JamesCarey27109</v>
      </c>
      <c r="C394" t="s">
        <v>147</v>
      </c>
      <c r="D394" t="s">
        <v>1131</v>
      </c>
      <c r="E394" t="s">
        <v>2698</v>
      </c>
      <c r="F394" s="1">
        <v>27109</v>
      </c>
      <c r="G394" t="s">
        <v>3028</v>
      </c>
      <c r="H394" t="s">
        <v>2700</v>
      </c>
      <c r="I394" s="5">
        <v>84600</v>
      </c>
      <c r="J394" s="5">
        <v>1000</v>
      </c>
      <c r="K394">
        <v>0</v>
      </c>
      <c r="L394" t="str">
        <f>INDEX(MatriceGrade,MATCH(Employé!G394,Filières!$A$1:$A$13,0),MATCH(Employé!H394,Filières!$A$1:$E$1,0))</f>
        <v>Responsable de Grands comptes</v>
      </c>
      <c r="M394" s="5" t="str">
        <f t="shared" si="32"/>
        <v>nouvel arrivant</v>
      </c>
      <c r="N394" s="6">
        <f t="shared" ca="1" si="33"/>
        <v>43</v>
      </c>
      <c r="O394" s="8">
        <f t="shared" si="34"/>
        <v>0</v>
      </c>
    </row>
    <row r="395" spans="1:15" x14ac:dyDescent="0.25">
      <c r="A395" t="str">
        <f t="shared" si="30"/>
        <v>BriCa27686</v>
      </c>
      <c r="B395" t="str">
        <f t="shared" si="31"/>
        <v>BrianCarlisle27686</v>
      </c>
      <c r="C395" t="s">
        <v>643</v>
      </c>
      <c r="D395" t="s">
        <v>672</v>
      </c>
      <c r="E395" t="s">
        <v>2698</v>
      </c>
      <c r="F395" s="1">
        <v>27686</v>
      </c>
      <c r="G395" t="s">
        <v>3027</v>
      </c>
      <c r="H395" t="s">
        <v>2700</v>
      </c>
      <c r="I395" s="5">
        <v>83100</v>
      </c>
      <c r="J395" s="5">
        <v>3000</v>
      </c>
      <c r="K395">
        <v>15</v>
      </c>
      <c r="L395" t="str">
        <f>INDEX(MatriceGrade,MATCH(Employé!G395,Filières!$A$1:$A$13,0),MATCH(Employé!H395,Filières!$A$1:$E$1,0))</f>
        <v>Directeur de projet</v>
      </c>
      <c r="M395" s="5">
        <f t="shared" si="32"/>
        <v>77700</v>
      </c>
      <c r="N395" s="6">
        <f t="shared" ca="1" si="33"/>
        <v>41</v>
      </c>
      <c r="O395" s="8">
        <f t="shared" si="34"/>
        <v>6.9498069498069498E-2</v>
      </c>
    </row>
    <row r="396" spans="1:15" x14ac:dyDescent="0.25">
      <c r="A396" t="str">
        <f t="shared" si="30"/>
        <v>JerCa28963</v>
      </c>
      <c r="B396" t="str">
        <f t="shared" si="31"/>
        <v>JeriCarlson28963</v>
      </c>
      <c r="C396" t="s">
        <v>815</v>
      </c>
      <c r="D396" t="s">
        <v>377</v>
      </c>
      <c r="E396" t="s">
        <v>2699</v>
      </c>
      <c r="F396" s="1">
        <v>28963</v>
      </c>
      <c r="G396" t="s">
        <v>3027</v>
      </c>
      <c r="H396" t="s">
        <v>2700</v>
      </c>
      <c r="I396" s="5">
        <v>69200</v>
      </c>
      <c r="J396" s="5">
        <v>8000</v>
      </c>
      <c r="K396">
        <v>14</v>
      </c>
      <c r="L396" t="str">
        <f>INDEX(MatriceGrade,MATCH(Employé!G396,Filières!$A$1:$A$13,0),MATCH(Employé!H396,Filières!$A$1:$E$1,0))</f>
        <v>Directeur de projet</v>
      </c>
      <c r="M396" s="5">
        <f t="shared" si="32"/>
        <v>65300</v>
      </c>
      <c r="N396" s="6">
        <f t="shared" ca="1" si="33"/>
        <v>38</v>
      </c>
      <c r="O396" s="8">
        <f t="shared" si="34"/>
        <v>5.9724349157733538E-2</v>
      </c>
    </row>
    <row r="397" spans="1:15" x14ac:dyDescent="0.25">
      <c r="A397" t="str">
        <f t="shared" si="30"/>
        <v>KatCa34003</v>
      </c>
      <c r="B397" t="str">
        <f t="shared" si="31"/>
        <v>KathleenCarlson34003</v>
      </c>
      <c r="C397" t="s">
        <v>179</v>
      </c>
      <c r="D397" t="s">
        <v>377</v>
      </c>
      <c r="E397" t="s">
        <v>2699</v>
      </c>
      <c r="F397" s="1">
        <v>34003</v>
      </c>
      <c r="G397" t="s">
        <v>3023</v>
      </c>
      <c r="H397" t="s">
        <v>2700</v>
      </c>
      <c r="I397" s="5">
        <v>49200</v>
      </c>
      <c r="J397" s="5">
        <v>1000</v>
      </c>
      <c r="K397">
        <v>1</v>
      </c>
      <c r="L397" t="str">
        <f>INDEX(MatriceGrade,MATCH(Employé!G397,Filières!$A$1:$A$13,0),MATCH(Employé!H397,Filières!$A$1:$E$1,0))</f>
        <v>Consultant fonctionnel junior</v>
      </c>
      <c r="M397" s="5">
        <f t="shared" si="32"/>
        <v>45600</v>
      </c>
      <c r="N397" s="6">
        <f t="shared" ca="1" si="33"/>
        <v>24</v>
      </c>
      <c r="O397" s="8">
        <f t="shared" si="34"/>
        <v>7.8947368421052627E-2</v>
      </c>
    </row>
    <row r="398" spans="1:15" x14ac:dyDescent="0.25">
      <c r="A398" t="str">
        <f t="shared" si="30"/>
        <v>RitCa25614</v>
      </c>
      <c r="B398" t="str">
        <f t="shared" si="31"/>
        <v>RitaCarlson25614</v>
      </c>
      <c r="C398" t="s">
        <v>1146</v>
      </c>
      <c r="D398" t="s">
        <v>377</v>
      </c>
      <c r="E398" t="s">
        <v>2699</v>
      </c>
      <c r="F398" s="1">
        <v>25614</v>
      </c>
      <c r="G398" t="s">
        <v>3028</v>
      </c>
      <c r="H398" t="s">
        <v>2702</v>
      </c>
      <c r="I398" s="5">
        <v>77100</v>
      </c>
      <c r="J398" s="5">
        <v>9000</v>
      </c>
      <c r="K398">
        <v>19</v>
      </c>
      <c r="L398" t="str">
        <f>INDEX(MatriceGrade,MATCH(Employé!G398,Filières!$A$1:$A$13,0),MATCH(Employé!H398,Filières!$A$1:$E$1,0))</f>
        <v>Responsable secteur business</v>
      </c>
      <c r="M398" s="5">
        <f t="shared" si="32"/>
        <v>67900</v>
      </c>
      <c r="N398" s="6">
        <f t="shared" ca="1" si="33"/>
        <v>47</v>
      </c>
      <c r="O398" s="8">
        <f t="shared" si="34"/>
        <v>0.13549337260677466</v>
      </c>
    </row>
    <row r="399" spans="1:15" x14ac:dyDescent="0.25">
      <c r="A399" t="str">
        <f t="shared" si="30"/>
        <v>EdwCa28006</v>
      </c>
      <c r="B399" t="str">
        <f t="shared" si="31"/>
        <v>EdwardCarlton28006</v>
      </c>
      <c r="C399" t="s">
        <v>1040</v>
      </c>
      <c r="D399" t="s">
        <v>1646</v>
      </c>
      <c r="E399" t="s">
        <v>2698</v>
      </c>
      <c r="F399" s="1">
        <v>28006</v>
      </c>
      <c r="G399" t="s">
        <v>3025</v>
      </c>
      <c r="H399" t="s">
        <v>2703</v>
      </c>
      <c r="I399" s="5">
        <v>40300</v>
      </c>
      <c r="J399" s="5">
        <v>3000</v>
      </c>
      <c r="K399">
        <v>13</v>
      </c>
      <c r="L399" t="str">
        <f>INDEX(MatriceGrade,MATCH(Employé!G399,Filières!$A$1:$A$13,0),MATCH(Employé!H399,Filières!$A$1:$E$1,0))</f>
        <v>Directeur des agents de maîtrise</v>
      </c>
      <c r="M399" s="5">
        <f t="shared" si="32"/>
        <v>38100</v>
      </c>
      <c r="N399" s="6">
        <f t="shared" ca="1" si="33"/>
        <v>40</v>
      </c>
      <c r="O399" s="8">
        <f t="shared" si="34"/>
        <v>5.774278215223097E-2</v>
      </c>
    </row>
    <row r="400" spans="1:15" x14ac:dyDescent="0.25">
      <c r="A400" t="str">
        <f t="shared" si="30"/>
        <v>MarCa24414</v>
      </c>
      <c r="B400" t="str">
        <f t="shared" si="31"/>
        <v>MarleneCarlyle24414</v>
      </c>
      <c r="C400" t="s">
        <v>749</v>
      </c>
      <c r="D400" t="s">
        <v>750</v>
      </c>
      <c r="E400" t="s">
        <v>2699</v>
      </c>
      <c r="F400" s="1">
        <v>24414</v>
      </c>
      <c r="G400" t="s">
        <v>3027</v>
      </c>
      <c r="H400" t="s">
        <v>2701</v>
      </c>
      <c r="I400" s="5">
        <v>46100</v>
      </c>
      <c r="J400" s="5">
        <v>5000</v>
      </c>
      <c r="K400">
        <v>21</v>
      </c>
      <c r="L400" t="str">
        <f>INDEX(MatriceGrade,MATCH(Employé!G400,Filières!$A$1:$A$13,0),MATCH(Employé!H400,Filières!$A$1:$E$1,0))</f>
        <v>Directeur technique</v>
      </c>
      <c r="M400" s="5">
        <f t="shared" si="32"/>
        <v>41900</v>
      </c>
      <c r="N400" s="6">
        <f t="shared" ca="1" si="33"/>
        <v>50</v>
      </c>
      <c r="O400" s="8">
        <f t="shared" si="34"/>
        <v>0.10023866348448687</v>
      </c>
    </row>
    <row r="401" spans="1:15" x14ac:dyDescent="0.25">
      <c r="A401" t="str">
        <f t="shared" si="30"/>
        <v>CatCa34340</v>
      </c>
      <c r="B401" t="str">
        <f t="shared" si="31"/>
        <v>CatherineCarnevale34340</v>
      </c>
      <c r="C401" t="s">
        <v>803</v>
      </c>
      <c r="D401" t="s">
        <v>804</v>
      </c>
      <c r="E401" t="s">
        <v>2699</v>
      </c>
      <c r="F401" s="1">
        <v>34340</v>
      </c>
      <c r="G401" t="s">
        <v>3023</v>
      </c>
      <c r="H401" t="s">
        <v>2701</v>
      </c>
      <c r="I401" s="5">
        <v>42600</v>
      </c>
      <c r="J401" s="5">
        <v>500</v>
      </c>
      <c r="K401">
        <v>0</v>
      </c>
      <c r="L401" t="str">
        <f>INDEX(MatriceGrade,MATCH(Employé!G401,Filières!$A$1:$A$13,0),MATCH(Employé!H401,Filières!$A$1:$E$1,0))</f>
        <v>Consultant technique junior</v>
      </c>
      <c r="M401" s="5" t="str">
        <f t="shared" si="32"/>
        <v>nouvel arrivant</v>
      </c>
      <c r="N401" s="6">
        <f t="shared" ca="1" si="33"/>
        <v>23</v>
      </c>
      <c r="O401" s="8">
        <f t="shared" si="34"/>
        <v>0</v>
      </c>
    </row>
    <row r="402" spans="1:15" x14ac:dyDescent="0.25">
      <c r="A402" t="str">
        <f t="shared" si="30"/>
        <v>LewCa33016</v>
      </c>
      <c r="B402" t="str">
        <f t="shared" si="31"/>
        <v>LewisCaron33016</v>
      </c>
      <c r="C402" t="s">
        <v>629</v>
      </c>
      <c r="D402" t="s">
        <v>886</v>
      </c>
      <c r="E402" t="s">
        <v>2698</v>
      </c>
      <c r="F402" s="1">
        <v>33016</v>
      </c>
      <c r="G402" t="s">
        <v>3019</v>
      </c>
      <c r="H402" t="s">
        <v>2701</v>
      </c>
      <c r="I402" s="5">
        <v>28500</v>
      </c>
      <c r="J402" s="5">
        <v>0</v>
      </c>
      <c r="K402">
        <v>1</v>
      </c>
      <c r="L402" t="str">
        <f>INDEX(MatriceGrade,MATCH(Employé!G402,Filières!$A$1:$A$13,0),MATCH(Employé!H402,Filières!$A$1:$E$1,0))</f>
        <v>Développeur novice</v>
      </c>
      <c r="M402" s="5">
        <f t="shared" si="32"/>
        <v>25500</v>
      </c>
      <c r="N402" s="6">
        <f t="shared" ca="1" si="33"/>
        <v>27</v>
      </c>
      <c r="O402" s="8">
        <f t="shared" si="34"/>
        <v>0.11764705882352941</v>
      </c>
    </row>
    <row r="403" spans="1:15" x14ac:dyDescent="0.25">
      <c r="A403" t="str">
        <f t="shared" si="30"/>
        <v>NorCa30751</v>
      </c>
      <c r="B403" t="str">
        <f t="shared" si="31"/>
        <v>NormaCaron30751</v>
      </c>
      <c r="C403" t="s">
        <v>324</v>
      </c>
      <c r="D403" t="s">
        <v>886</v>
      </c>
      <c r="E403" t="s">
        <v>2699</v>
      </c>
      <c r="F403" s="1">
        <v>30751</v>
      </c>
      <c r="G403" t="s">
        <v>3026</v>
      </c>
      <c r="H403" t="s">
        <v>2701</v>
      </c>
      <c r="I403" s="5">
        <v>48700</v>
      </c>
      <c r="J403" s="5">
        <v>5000</v>
      </c>
      <c r="K403">
        <v>10</v>
      </c>
      <c r="L403" t="str">
        <f>INDEX(MatriceGrade,MATCH(Employé!G403,Filières!$A$1:$A$13,0),MATCH(Employé!H403,Filières!$A$1:$E$1,0))</f>
        <v>Expert technique</v>
      </c>
      <c r="M403" s="5">
        <f t="shared" si="32"/>
        <v>45000</v>
      </c>
      <c r="N403" s="6">
        <f t="shared" ca="1" si="33"/>
        <v>33</v>
      </c>
      <c r="O403" s="8">
        <f t="shared" si="34"/>
        <v>8.2222222222222224E-2</v>
      </c>
    </row>
    <row r="404" spans="1:15" x14ac:dyDescent="0.25">
      <c r="A404" t="str">
        <f t="shared" si="30"/>
        <v>TerCa28565</v>
      </c>
      <c r="B404" t="str">
        <f t="shared" si="31"/>
        <v>TerriCaron28565</v>
      </c>
      <c r="C404" t="s">
        <v>1402</v>
      </c>
      <c r="D404" t="s">
        <v>886</v>
      </c>
      <c r="E404" t="s">
        <v>2699</v>
      </c>
      <c r="F404" s="1">
        <v>28565</v>
      </c>
      <c r="G404" t="s">
        <v>3027</v>
      </c>
      <c r="H404" t="s">
        <v>2700</v>
      </c>
      <c r="I404" s="5">
        <v>68600</v>
      </c>
      <c r="J404" s="5">
        <v>6500</v>
      </c>
      <c r="K404">
        <v>10</v>
      </c>
      <c r="L404" t="str">
        <f>INDEX(MatriceGrade,MATCH(Employé!G404,Filières!$A$1:$A$13,0),MATCH(Employé!H404,Filières!$A$1:$E$1,0))</f>
        <v>Directeur de projet</v>
      </c>
      <c r="M404" s="5">
        <f t="shared" si="32"/>
        <v>66500</v>
      </c>
      <c r="N404" s="6">
        <f t="shared" ca="1" si="33"/>
        <v>39</v>
      </c>
      <c r="O404" s="8">
        <f t="shared" si="34"/>
        <v>3.1578947368421054E-2</v>
      </c>
    </row>
    <row r="405" spans="1:15" x14ac:dyDescent="0.25">
      <c r="A405" t="str">
        <f t="shared" si="30"/>
        <v>AliCa32651</v>
      </c>
      <c r="B405" t="str">
        <f t="shared" si="31"/>
        <v>AliciaCarpenter32651</v>
      </c>
      <c r="C405" t="s">
        <v>893</v>
      </c>
      <c r="D405" t="s">
        <v>936</v>
      </c>
      <c r="E405" t="s">
        <v>2699</v>
      </c>
      <c r="F405" s="1">
        <v>32651</v>
      </c>
      <c r="G405" t="s">
        <v>3023</v>
      </c>
      <c r="H405" t="s">
        <v>2700</v>
      </c>
      <c r="I405" s="5">
        <v>40800</v>
      </c>
      <c r="J405" s="5">
        <v>500</v>
      </c>
      <c r="K405">
        <v>3</v>
      </c>
      <c r="L405" t="str">
        <f>INDEX(MatriceGrade,MATCH(Employé!G405,Filières!$A$1:$A$13,0),MATCH(Employé!H405,Filières!$A$1:$E$1,0))</f>
        <v>Consultant fonctionnel junior</v>
      </c>
      <c r="M405" s="5">
        <f t="shared" si="32"/>
        <v>38800</v>
      </c>
      <c r="N405" s="6">
        <f t="shared" ca="1" si="33"/>
        <v>28</v>
      </c>
      <c r="O405" s="8">
        <f t="shared" si="34"/>
        <v>5.1546391752577317E-2</v>
      </c>
    </row>
    <row r="406" spans="1:15" x14ac:dyDescent="0.25">
      <c r="A406" t="str">
        <f t="shared" si="30"/>
        <v>DiaCa32768</v>
      </c>
      <c r="B406" t="str">
        <f t="shared" si="31"/>
        <v>DianeCarpenter32768</v>
      </c>
      <c r="C406" t="s">
        <v>59</v>
      </c>
      <c r="D406" t="s">
        <v>936</v>
      </c>
      <c r="E406" t="s">
        <v>2699</v>
      </c>
      <c r="F406" s="1">
        <v>32768</v>
      </c>
      <c r="G406" t="s">
        <v>3022</v>
      </c>
      <c r="H406" t="s">
        <v>2700</v>
      </c>
      <c r="I406" s="5">
        <v>38100</v>
      </c>
      <c r="J406" s="5">
        <v>500</v>
      </c>
      <c r="K406">
        <v>0</v>
      </c>
      <c r="L406" t="str">
        <f>INDEX(MatriceGrade,MATCH(Employé!G406,Filières!$A$1:$A$13,0),MATCH(Employé!H406,Filières!$A$1:$E$1,0))</f>
        <v>Analyste confirmé</v>
      </c>
      <c r="M406" s="5" t="str">
        <f t="shared" si="32"/>
        <v>nouvel arrivant</v>
      </c>
      <c r="N406" s="6">
        <f t="shared" ca="1" si="33"/>
        <v>27</v>
      </c>
      <c r="O406" s="8">
        <f t="shared" si="34"/>
        <v>0</v>
      </c>
    </row>
    <row r="407" spans="1:15" x14ac:dyDescent="0.25">
      <c r="A407" t="str">
        <f t="shared" si="30"/>
        <v>MarCa31049</v>
      </c>
      <c r="B407" t="str">
        <f t="shared" si="31"/>
        <v>MarkCarpenter31049</v>
      </c>
      <c r="C407" t="s">
        <v>252</v>
      </c>
      <c r="D407" t="s">
        <v>936</v>
      </c>
      <c r="E407" t="s">
        <v>2698</v>
      </c>
      <c r="F407" s="1">
        <v>31049</v>
      </c>
      <c r="G407" t="s">
        <v>3026</v>
      </c>
      <c r="H407" t="s">
        <v>2701</v>
      </c>
      <c r="I407" s="5">
        <v>53200</v>
      </c>
      <c r="J407" s="5">
        <v>1500</v>
      </c>
      <c r="K407">
        <v>7</v>
      </c>
      <c r="L407" t="str">
        <f>INDEX(MatriceGrade,MATCH(Employé!G407,Filières!$A$1:$A$13,0),MATCH(Employé!H407,Filières!$A$1:$E$1,0))</f>
        <v>Expert technique</v>
      </c>
      <c r="M407" s="5">
        <f t="shared" si="32"/>
        <v>47500</v>
      </c>
      <c r="N407" s="6">
        <f t="shared" ca="1" si="33"/>
        <v>32</v>
      </c>
      <c r="O407" s="8">
        <f t="shared" si="34"/>
        <v>0.12</v>
      </c>
    </row>
    <row r="408" spans="1:15" x14ac:dyDescent="0.25">
      <c r="A408" t="str">
        <f t="shared" si="30"/>
        <v>TomCa26457</v>
      </c>
      <c r="B408" t="str">
        <f t="shared" si="31"/>
        <v>TommyCarr26457</v>
      </c>
      <c r="C408" t="s">
        <v>1284</v>
      </c>
      <c r="D408" t="s">
        <v>1616</v>
      </c>
      <c r="E408" t="s">
        <v>2698</v>
      </c>
      <c r="F408" s="1">
        <v>26457</v>
      </c>
      <c r="G408" t="s">
        <v>3026</v>
      </c>
      <c r="H408" t="s">
        <v>2701</v>
      </c>
      <c r="I408" s="5">
        <v>55300</v>
      </c>
      <c r="J408" s="5">
        <v>4000</v>
      </c>
      <c r="K408">
        <v>21</v>
      </c>
      <c r="L408" t="str">
        <f>INDEX(MatriceGrade,MATCH(Employé!G408,Filières!$A$1:$A$13,0),MATCH(Employé!H408,Filières!$A$1:$E$1,0))</f>
        <v>Expert technique</v>
      </c>
      <c r="M408" s="5">
        <f t="shared" si="32"/>
        <v>51600</v>
      </c>
      <c r="N408" s="6">
        <f t="shared" ca="1" si="33"/>
        <v>45</v>
      </c>
      <c r="O408" s="8">
        <f t="shared" si="34"/>
        <v>7.170542635658915E-2</v>
      </c>
    </row>
    <row r="409" spans="1:15" x14ac:dyDescent="0.25">
      <c r="A409" t="str">
        <f t="shared" si="30"/>
        <v>CarCa31271</v>
      </c>
      <c r="B409" t="str">
        <f t="shared" si="31"/>
        <v>CarolCarrier31271</v>
      </c>
      <c r="C409" t="s">
        <v>849</v>
      </c>
      <c r="D409" t="s">
        <v>1011</v>
      </c>
      <c r="E409" t="s">
        <v>2699</v>
      </c>
      <c r="F409" s="1">
        <v>31271</v>
      </c>
      <c r="G409" t="s">
        <v>3023</v>
      </c>
      <c r="H409" t="s">
        <v>2701</v>
      </c>
      <c r="I409" s="5">
        <v>38600</v>
      </c>
      <c r="J409" s="5">
        <v>500</v>
      </c>
      <c r="K409">
        <v>1</v>
      </c>
      <c r="L409" t="str">
        <f>INDEX(MatriceGrade,MATCH(Employé!G409,Filières!$A$1:$A$13,0),MATCH(Employé!H409,Filières!$A$1:$E$1,0))</f>
        <v>Consultant technique junior</v>
      </c>
      <c r="M409" s="5">
        <f t="shared" si="32"/>
        <v>36000</v>
      </c>
      <c r="N409" s="6">
        <f t="shared" ca="1" si="33"/>
        <v>31</v>
      </c>
      <c r="O409" s="8">
        <f t="shared" si="34"/>
        <v>7.2222222222222215E-2</v>
      </c>
    </row>
    <row r="410" spans="1:15" x14ac:dyDescent="0.25">
      <c r="A410" t="str">
        <f t="shared" si="30"/>
        <v>RubCa33196</v>
      </c>
      <c r="B410" t="str">
        <f t="shared" si="31"/>
        <v>RubyCarroll33196</v>
      </c>
      <c r="C410" t="s">
        <v>203</v>
      </c>
      <c r="D410" t="s">
        <v>2073</v>
      </c>
      <c r="E410" t="s">
        <v>2699</v>
      </c>
      <c r="F410" s="1">
        <v>33196</v>
      </c>
      <c r="G410" t="s">
        <v>3021</v>
      </c>
      <c r="H410" t="s">
        <v>2701</v>
      </c>
      <c r="I410" s="5">
        <v>37200</v>
      </c>
      <c r="J410" s="5">
        <v>500</v>
      </c>
      <c r="K410">
        <v>1</v>
      </c>
      <c r="L410" t="str">
        <f>INDEX(MatriceGrade,MATCH(Employé!G410,Filières!$A$1:$A$13,0),MATCH(Employé!H410,Filières!$A$1:$E$1,0))</f>
        <v>Développeur</v>
      </c>
      <c r="M410" s="5">
        <f t="shared" si="32"/>
        <v>34400</v>
      </c>
      <c r="N410" s="6">
        <f t="shared" ca="1" si="33"/>
        <v>26</v>
      </c>
      <c r="O410" s="8">
        <f t="shared" si="34"/>
        <v>8.1395348837209308E-2</v>
      </c>
    </row>
    <row r="411" spans="1:15" x14ac:dyDescent="0.25">
      <c r="A411" t="str">
        <f t="shared" si="30"/>
        <v>MarCa23378</v>
      </c>
      <c r="B411" t="str">
        <f t="shared" si="31"/>
        <v>MaryCarruthers23378</v>
      </c>
      <c r="C411" t="s">
        <v>156</v>
      </c>
      <c r="D411" t="s">
        <v>1432</v>
      </c>
      <c r="E411" t="s">
        <v>2699</v>
      </c>
      <c r="F411" s="1">
        <v>23378</v>
      </c>
      <c r="G411" t="s">
        <v>3029</v>
      </c>
      <c r="H411" t="s">
        <v>2701</v>
      </c>
      <c r="I411" s="5">
        <v>88700</v>
      </c>
      <c r="J411" s="5">
        <v>6500</v>
      </c>
      <c r="K411">
        <v>8</v>
      </c>
      <c r="L411" t="str">
        <f>INDEX(MatriceGrade,MATCH(Employé!G411,Filières!$A$1:$A$13,0),MATCH(Employé!H411,Filières!$A$1:$E$1,0))</f>
        <v>Associé filière technique</v>
      </c>
      <c r="M411" s="5">
        <f t="shared" si="32"/>
        <v>87000</v>
      </c>
      <c r="N411" s="6">
        <f t="shared" ca="1" si="33"/>
        <v>53</v>
      </c>
      <c r="O411" s="8">
        <f t="shared" si="34"/>
        <v>1.9540229885057471E-2</v>
      </c>
    </row>
    <row r="412" spans="1:15" x14ac:dyDescent="0.25">
      <c r="A412" t="str">
        <f t="shared" si="30"/>
        <v>AngCa31885</v>
      </c>
      <c r="B412" t="str">
        <f t="shared" si="31"/>
        <v>AngeloCarter31885</v>
      </c>
      <c r="C412" t="s">
        <v>366</v>
      </c>
      <c r="D412" t="s">
        <v>416</v>
      </c>
      <c r="E412" t="s">
        <v>2698</v>
      </c>
      <c r="F412" s="1">
        <v>31885</v>
      </c>
      <c r="G412" t="s">
        <v>3021</v>
      </c>
      <c r="H412" t="s">
        <v>2703</v>
      </c>
      <c r="I412" s="5">
        <v>32300</v>
      </c>
      <c r="J412" s="5">
        <v>500</v>
      </c>
      <c r="K412">
        <v>0</v>
      </c>
      <c r="L412" t="str">
        <f>INDEX(MatriceGrade,MATCH(Employé!G412,Filières!$A$1:$A$13,0),MATCH(Employé!H412,Filières!$A$1:$E$1,0))</f>
        <v>Agent opérationnel</v>
      </c>
      <c r="M412" s="5" t="str">
        <f t="shared" si="32"/>
        <v>nouvel arrivant</v>
      </c>
      <c r="N412" s="6">
        <f t="shared" ca="1" si="33"/>
        <v>30</v>
      </c>
      <c r="O412" s="8">
        <f t="shared" si="34"/>
        <v>0</v>
      </c>
    </row>
    <row r="413" spans="1:15" x14ac:dyDescent="0.25">
      <c r="A413" t="str">
        <f t="shared" si="30"/>
        <v>EthCa33656</v>
      </c>
      <c r="B413" t="str">
        <f t="shared" si="31"/>
        <v>EthelCarter33656</v>
      </c>
      <c r="C413" t="s">
        <v>1178</v>
      </c>
      <c r="D413" t="s">
        <v>416</v>
      </c>
      <c r="E413" t="s">
        <v>2699</v>
      </c>
      <c r="F413" s="1">
        <v>33656</v>
      </c>
      <c r="G413" t="s">
        <v>3022</v>
      </c>
      <c r="H413" t="s">
        <v>2702</v>
      </c>
      <c r="I413" s="5">
        <v>46300</v>
      </c>
      <c r="J413" s="5">
        <v>1000</v>
      </c>
      <c r="K413">
        <v>0</v>
      </c>
      <c r="L413" t="str">
        <f>INDEX(MatriceGrade,MATCH(Employé!G413,Filières!$A$1:$A$13,0),MATCH(Employé!H413,Filières!$A$1:$E$1,0))</f>
        <v>Consultant business junior</v>
      </c>
      <c r="M413" s="5" t="str">
        <f t="shared" si="32"/>
        <v>nouvel arrivant</v>
      </c>
      <c r="N413" s="6">
        <f t="shared" ca="1" si="33"/>
        <v>25</v>
      </c>
      <c r="O413" s="8">
        <f t="shared" si="34"/>
        <v>0</v>
      </c>
    </row>
    <row r="414" spans="1:15" x14ac:dyDescent="0.25">
      <c r="A414" t="str">
        <f t="shared" si="30"/>
        <v>GreCa25002</v>
      </c>
      <c r="B414" t="str">
        <f t="shared" si="31"/>
        <v>GregoryCarter25002</v>
      </c>
      <c r="C414" t="s">
        <v>806</v>
      </c>
      <c r="D414" t="s">
        <v>416</v>
      </c>
      <c r="E414" t="s">
        <v>2698</v>
      </c>
      <c r="F414" s="1">
        <v>25002</v>
      </c>
      <c r="G414" t="s">
        <v>3029</v>
      </c>
      <c r="H414" t="s">
        <v>2700</v>
      </c>
      <c r="I414" s="5">
        <v>105500</v>
      </c>
      <c r="J414" s="5">
        <v>11000</v>
      </c>
      <c r="K414">
        <v>12</v>
      </c>
      <c r="L414" t="str">
        <f>INDEX(MatriceGrade,MATCH(Employé!G414,Filières!$A$1:$A$13,0),MATCH(Employé!H414,Filières!$A$1:$E$1,0))</f>
        <v>Associé filière fonctionnelle</v>
      </c>
      <c r="M414" s="5">
        <f t="shared" si="32"/>
        <v>95900</v>
      </c>
      <c r="N414" s="6">
        <f t="shared" ca="1" si="33"/>
        <v>49</v>
      </c>
      <c r="O414" s="8">
        <f t="shared" si="34"/>
        <v>0.10010427528675704</v>
      </c>
    </row>
    <row r="415" spans="1:15" x14ac:dyDescent="0.25">
      <c r="A415" t="str">
        <f t="shared" si="30"/>
        <v>JacCa26643</v>
      </c>
      <c r="B415" t="str">
        <f t="shared" si="31"/>
        <v>JacobCarter26643</v>
      </c>
      <c r="C415" t="s">
        <v>117</v>
      </c>
      <c r="D415" t="s">
        <v>416</v>
      </c>
      <c r="E415" t="s">
        <v>2698</v>
      </c>
      <c r="F415" s="1">
        <v>26643</v>
      </c>
      <c r="G415" t="s">
        <v>3028</v>
      </c>
      <c r="H415" t="s">
        <v>2703</v>
      </c>
      <c r="I415" s="5">
        <v>109700</v>
      </c>
      <c r="J415" s="5">
        <v>10000</v>
      </c>
      <c r="K415">
        <v>21</v>
      </c>
      <c r="L415" t="str">
        <f>INDEX(MatriceGrade,MATCH(Employé!G415,Filières!$A$1:$A$13,0),MATCH(Employé!H415,Filières!$A$1:$E$1,0))</f>
        <v>Responsable d'un secteur</v>
      </c>
      <c r="M415" s="5">
        <f t="shared" si="32"/>
        <v>100600</v>
      </c>
      <c r="N415" s="6">
        <f t="shared" ca="1" si="33"/>
        <v>44</v>
      </c>
      <c r="O415" s="8">
        <f t="shared" si="34"/>
        <v>9.0457256461232607E-2</v>
      </c>
    </row>
    <row r="416" spans="1:15" x14ac:dyDescent="0.25">
      <c r="A416" t="str">
        <f t="shared" si="30"/>
        <v>MarCa25396</v>
      </c>
      <c r="B416" t="str">
        <f t="shared" si="31"/>
        <v>MarioCarter25396</v>
      </c>
      <c r="C416" t="s">
        <v>1417</v>
      </c>
      <c r="D416" t="s">
        <v>416</v>
      </c>
      <c r="E416" t="s">
        <v>2698</v>
      </c>
      <c r="F416" s="1">
        <v>25396</v>
      </c>
      <c r="G416" t="s">
        <v>3027</v>
      </c>
      <c r="H416" t="s">
        <v>2701</v>
      </c>
      <c r="I416" s="5">
        <v>70100</v>
      </c>
      <c r="J416" s="5">
        <v>3000</v>
      </c>
      <c r="K416">
        <v>15</v>
      </c>
      <c r="L416" t="str">
        <f>INDEX(MatriceGrade,MATCH(Employé!G416,Filières!$A$1:$A$13,0),MATCH(Employé!H416,Filières!$A$1:$E$1,0))</f>
        <v>Directeur technique</v>
      </c>
      <c r="M416" s="5">
        <f t="shared" si="32"/>
        <v>66500</v>
      </c>
      <c r="N416" s="6">
        <f t="shared" ca="1" si="33"/>
        <v>48</v>
      </c>
      <c r="O416" s="8">
        <f t="shared" si="34"/>
        <v>5.4135338345864661E-2</v>
      </c>
    </row>
    <row r="417" spans="1:15" x14ac:dyDescent="0.25">
      <c r="A417" t="str">
        <f t="shared" si="30"/>
        <v>WenCa32213</v>
      </c>
      <c r="B417" t="str">
        <f t="shared" si="31"/>
        <v>WendyCartwright32213</v>
      </c>
      <c r="C417" t="s">
        <v>2587</v>
      </c>
      <c r="D417" t="s">
        <v>2588</v>
      </c>
      <c r="E417" t="s">
        <v>2699</v>
      </c>
      <c r="F417" s="1">
        <v>32213</v>
      </c>
      <c r="G417" t="s">
        <v>3023</v>
      </c>
      <c r="H417" t="s">
        <v>2700</v>
      </c>
      <c r="I417" s="5">
        <v>47600</v>
      </c>
      <c r="J417" s="5">
        <v>1500</v>
      </c>
      <c r="K417">
        <v>3</v>
      </c>
      <c r="L417" t="str">
        <f>INDEX(MatriceGrade,MATCH(Employé!G417,Filières!$A$1:$A$13,0),MATCH(Employé!H417,Filières!$A$1:$E$1,0))</f>
        <v>Consultant fonctionnel junior</v>
      </c>
      <c r="M417" s="5">
        <f t="shared" si="32"/>
        <v>45700</v>
      </c>
      <c r="N417" s="6">
        <f t="shared" ca="1" si="33"/>
        <v>29</v>
      </c>
      <c r="O417" s="8">
        <f t="shared" si="34"/>
        <v>4.1575492341356671E-2</v>
      </c>
    </row>
    <row r="418" spans="1:15" x14ac:dyDescent="0.25">
      <c r="A418" t="str">
        <f t="shared" si="30"/>
        <v>JamCa30839</v>
      </c>
      <c r="B418" t="str">
        <f t="shared" si="31"/>
        <v>JamesCase30839</v>
      </c>
      <c r="C418" t="s">
        <v>147</v>
      </c>
      <c r="D418" t="s">
        <v>1076</v>
      </c>
      <c r="E418" t="s">
        <v>2698</v>
      </c>
      <c r="F418" s="1">
        <v>30839</v>
      </c>
      <c r="G418" t="s">
        <v>3027</v>
      </c>
      <c r="H418" t="s">
        <v>2701</v>
      </c>
      <c r="I418" s="5">
        <v>68400</v>
      </c>
      <c r="J418" s="5">
        <v>0</v>
      </c>
      <c r="K418">
        <v>5</v>
      </c>
      <c r="L418" t="str">
        <f>INDEX(MatriceGrade,MATCH(Employé!G418,Filières!$A$1:$A$13,0),MATCH(Employé!H418,Filières!$A$1:$E$1,0))</f>
        <v>Directeur technique</v>
      </c>
      <c r="M418" s="5">
        <f t="shared" si="32"/>
        <v>66400</v>
      </c>
      <c r="N418" s="6">
        <f t="shared" ca="1" si="33"/>
        <v>33</v>
      </c>
      <c r="O418" s="8">
        <f t="shared" si="34"/>
        <v>3.0120481927710843E-2</v>
      </c>
    </row>
    <row r="419" spans="1:15" x14ac:dyDescent="0.25">
      <c r="A419" t="str">
        <f t="shared" si="30"/>
        <v>MelCa24399</v>
      </c>
      <c r="B419" t="str">
        <f t="shared" si="31"/>
        <v>MelissaCase24399</v>
      </c>
      <c r="C419" t="s">
        <v>136</v>
      </c>
      <c r="D419" t="s">
        <v>1076</v>
      </c>
      <c r="E419" t="s">
        <v>2699</v>
      </c>
      <c r="F419" s="1">
        <v>24399</v>
      </c>
      <c r="G419" t="s">
        <v>3025</v>
      </c>
      <c r="H419" t="s">
        <v>2702</v>
      </c>
      <c r="I419" s="5">
        <v>80200</v>
      </c>
      <c r="J419" s="5">
        <v>1500</v>
      </c>
      <c r="K419">
        <v>15</v>
      </c>
      <c r="L419" t="str">
        <f>INDEX(MatriceGrade,MATCH(Employé!G419,Filières!$A$1:$A$13,0),MATCH(Employé!H419,Filières!$A$1:$E$1,0))</f>
        <v>Consultant business sénior</v>
      </c>
      <c r="M419" s="5">
        <f t="shared" si="32"/>
        <v>75600</v>
      </c>
      <c r="N419" s="6">
        <f t="shared" ca="1" si="33"/>
        <v>50</v>
      </c>
      <c r="O419" s="8">
        <f t="shared" si="34"/>
        <v>6.0846560846560843E-2</v>
      </c>
    </row>
    <row r="420" spans="1:15" x14ac:dyDescent="0.25">
      <c r="A420" t="str">
        <f t="shared" si="30"/>
        <v>MicCa26290</v>
      </c>
      <c r="B420" t="str">
        <f t="shared" si="31"/>
        <v>MichaelCase26290</v>
      </c>
      <c r="C420" t="s">
        <v>205</v>
      </c>
      <c r="D420" t="s">
        <v>1076</v>
      </c>
      <c r="E420" t="s">
        <v>2698</v>
      </c>
      <c r="F420" s="1">
        <v>26290</v>
      </c>
      <c r="G420" t="s">
        <v>3028</v>
      </c>
      <c r="H420" t="s">
        <v>2700</v>
      </c>
      <c r="I420" s="5">
        <v>93000</v>
      </c>
      <c r="J420" s="5">
        <v>3500</v>
      </c>
      <c r="K420">
        <v>1</v>
      </c>
      <c r="L420" t="str">
        <f>INDEX(MatriceGrade,MATCH(Employé!G420,Filières!$A$1:$A$13,0),MATCH(Employé!H420,Filières!$A$1:$E$1,0))</f>
        <v>Responsable de Grands comptes</v>
      </c>
      <c r="M420" s="5">
        <f t="shared" si="32"/>
        <v>87700</v>
      </c>
      <c r="N420" s="6">
        <f t="shared" ca="1" si="33"/>
        <v>45</v>
      </c>
      <c r="O420" s="8">
        <f t="shared" si="34"/>
        <v>6.0433295324971492E-2</v>
      </c>
    </row>
    <row r="421" spans="1:15" x14ac:dyDescent="0.25">
      <c r="A421" t="str">
        <f t="shared" si="30"/>
        <v>ChaCa29826</v>
      </c>
      <c r="B421" t="str">
        <f t="shared" si="31"/>
        <v>CharlesCasey29826</v>
      </c>
      <c r="C421" t="s">
        <v>82</v>
      </c>
      <c r="D421" t="s">
        <v>75</v>
      </c>
      <c r="E421" t="s">
        <v>2698</v>
      </c>
      <c r="F421" s="1">
        <v>29826</v>
      </c>
      <c r="G421" t="s">
        <v>3025</v>
      </c>
      <c r="H421" t="s">
        <v>2702</v>
      </c>
      <c r="I421" s="5">
        <v>74900</v>
      </c>
      <c r="J421" s="5">
        <v>2500</v>
      </c>
      <c r="K421">
        <v>11</v>
      </c>
      <c r="L421" t="str">
        <f>INDEX(MatriceGrade,MATCH(Employé!G421,Filières!$A$1:$A$13,0),MATCH(Employé!H421,Filières!$A$1:$E$1,0))</f>
        <v>Consultant business sénior</v>
      </c>
      <c r="M421" s="5">
        <f t="shared" si="32"/>
        <v>71000</v>
      </c>
      <c r="N421" s="6">
        <f t="shared" ca="1" si="33"/>
        <v>35</v>
      </c>
      <c r="O421" s="8">
        <f t="shared" si="34"/>
        <v>5.4929577464788736E-2</v>
      </c>
    </row>
    <row r="422" spans="1:15" x14ac:dyDescent="0.25">
      <c r="A422" t="str">
        <f t="shared" si="30"/>
        <v>RayCa33329</v>
      </c>
      <c r="B422" t="str">
        <f t="shared" si="31"/>
        <v>RayCasey33329</v>
      </c>
      <c r="C422" t="s">
        <v>1687</v>
      </c>
      <c r="D422" t="s">
        <v>75</v>
      </c>
      <c r="E422" t="s">
        <v>2698</v>
      </c>
      <c r="F422" s="1">
        <v>33329</v>
      </c>
      <c r="G422" t="s">
        <v>3021</v>
      </c>
      <c r="H422" t="s">
        <v>2700</v>
      </c>
      <c r="I422" s="5">
        <v>38700</v>
      </c>
      <c r="J422" s="5">
        <v>0</v>
      </c>
      <c r="K422">
        <v>1</v>
      </c>
      <c r="L422" t="str">
        <f>INDEX(MatriceGrade,MATCH(Employé!G422,Filières!$A$1:$A$13,0),MATCH(Employé!H422,Filières!$A$1:$E$1,0))</f>
        <v xml:space="preserve">Analyste </v>
      </c>
      <c r="M422" s="5">
        <f t="shared" si="32"/>
        <v>36300</v>
      </c>
      <c r="N422" s="6">
        <f t="shared" ca="1" si="33"/>
        <v>26</v>
      </c>
      <c r="O422" s="8">
        <f t="shared" si="34"/>
        <v>6.6115702479338845E-2</v>
      </c>
    </row>
    <row r="423" spans="1:15" x14ac:dyDescent="0.25">
      <c r="A423" t="str">
        <f t="shared" si="30"/>
        <v>TamCa32690</v>
      </c>
      <c r="B423" t="str">
        <f t="shared" si="31"/>
        <v>TammiCassady32690</v>
      </c>
      <c r="C423" t="s">
        <v>1191</v>
      </c>
      <c r="D423" t="s">
        <v>1633</v>
      </c>
      <c r="E423" t="s">
        <v>2699</v>
      </c>
      <c r="F423" s="1">
        <v>32690</v>
      </c>
      <c r="G423" t="s">
        <v>3023</v>
      </c>
      <c r="H423" t="s">
        <v>2701</v>
      </c>
      <c r="I423" s="5">
        <v>42900</v>
      </c>
      <c r="J423" s="5">
        <v>0</v>
      </c>
      <c r="K423">
        <v>0</v>
      </c>
      <c r="L423" t="str">
        <f>INDEX(MatriceGrade,MATCH(Employé!G423,Filières!$A$1:$A$13,0),MATCH(Employé!H423,Filières!$A$1:$E$1,0))</f>
        <v>Consultant technique junior</v>
      </c>
      <c r="M423" s="5" t="str">
        <f t="shared" si="32"/>
        <v>nouvel arrivant</v>
      </c>
      <c r="N423" s="6">
        <f t="shared" ca="1" si="33"/>
        <v>28</v>
      </c>
      <c r="O423" s="8">
        <f t="shared" si="34"/>
        <v>0</v>
      </c>
    </row>
    <row r="424" spans="1:15" x14ac:dyDescent="0.25">
      <c r="A424" t="str">
        <f t="shared" si="30"/>
        <v>BarCa32617</v>
      </c>
      <c r="B424" t="str">
        <f t="shared" si="31"/>
        <v>BarbaraCassidy32617</v>
      </c>
      <c r="C424" t="s">
        <v>248</v>
      </c>
      <c r="D424" t="s">
        <v>965</v>
      </c>
      <c r="E424" t="s">
        <v>2699</v>
      </c>
      <c r="F424" s="1">
        <v>32617</v>
      </c>
      <c r="G424" t="s">
        <v>3023</v>
      </c>
      <c r="H424" t="s">
        <v>2703</v>
      </c>
      <c r="I424" s="5">
        <v>31500</v>
      </c>
      <c r="J424" s="5">
        <v>0</v>
      </c>
      <c r="K424">
        <v>4</v>
      </c>
      <c r="L424" t="str">
        <f>INDEX(MatriceGrade,MATCH(Employé!G424,Filières!$A$1:$A$13,0),MATCH(Employé!H424,Filières!$A$1:$E$1,0))</f>
        <v>Assistant agent de maîtrise</v>
      </c>
      <c r="M424" s="5">
        <f t="shared" si="32"/>
        <v>28400</v>
      </c>
      <c r="N424" s="6">
        <f t="shared" ca="1" si="33"/>
        <v>28</v>
      </c>
      <c r="O424" s="8">
        <f t="shared" si="34"/>
        <v>0.10915492957746478</v>
      </c>
    </row>
    <row r="425" spans="1:15" x14ac:dyDescent="0.25">
      <c r="A425" t="str">
        <f t="shared" si="30"/>
        <v>JefCa25731</v>
      </c>
      <c r="B425" t="str">
        <f t="shared" si="31"/>
        <v>JeffCastaneda25731</v>
      </c>
      <c r="C425" t="s">
        <v>1662</v>
      </c>
      <c r="D425" t="s">
        <v>1663</v>
      </c>
      <c r="E425" t="s">
        <v>2698</v>
      </c>
      <c r="F425" s="1">
        <v>25731</v>
      </c>
      <c r="G425" t="s">
        <v>3026</v>
      </c>
      <c r="H425" t="s">
        <v>2700</v>
      </c>
      <c r="I425" s="5">
        <v>59200</v>
      </c>
      <c r="J425" s="5">
        <v>5000</v>
      </c>
      <c r="K425">
        <v>9</v>
      </c>
      <c r="L425" t="str">
        <f>INDEX(MatriceGrade,MATCH(Employé!G425,Filières!$A$1:$A$13,0),MATCH(Employé!H425,Filières!$A$1:$E$1,0))</f>
        <v>Chef de projet</v>
      </c>
      <c r="M425" s="5">
        <f t="shared" si="32"/>
        <v>54600</v>
      </c>
      <c r="N425" s="6">
        <f t="shared" ca="1" si="33"/>
        <v>47</v>
      </c>
      <c r="O425" s="8">
        <f t="shared" si="34"/>
        <v>8.4249084249084255E-2</v>
      </c>
    </row>
    <row r="426" spans="1:15" x14ac:dyDescent="0.25">
      <c r="A426" t="str">
        <f t="shared" si="30"/>
        <v>DawCa28831</v>
      </c>
      <c r="B426" t="str">
        <f t="shared" si="31"/>
        <v>DawnCastillo28831</v>
      </c>
      <c r="C426" t="s">
        <v>532</v>
      </c>
      <c r="D426" t="s">
        <v>533</v>
      </c>
      <c r="E426" t="s">
        <v>2699</v>
      </c>
      <c r="F426" s="1">
        <v>28831</v>
      </c>
      <c r="G426" t="s">
        <v>3026</v>
      </c>
      <c r="H426" t="s">
        <v>2701</v>
      </c>
      <c r="I426" s="5">
        <v>58000</v>
      </c>
      <c r="J426" s="5">
        <v>1500</v>
      </c>
      <c r="K426">
        <v>0</v>
      </c>
      <c r="L426" t="str">
        <f>INDEX(MatriceGrade,MATCH(Employé!G426,Filières!$A$1:$A$13,0),MATCH(Employé!H426,Filières!$A$1:$E$1,0))</f>
        <v>Expert technique</v>
      </c>
      <c r="M426" s="5" t="str">
        <f t="shared" si="32"/>
        <v>nouvel arrivant</v>
      </c>
      <c r="N426" s="6">
        <f t="shared" ca="1" si="33"/>
        <v>38</v>
      </c>
      <c r="O426" s="8">
        <f t="shared" si="34"/>
        <v>0</v>
      </c>
    </row>
    <row r="427" spans="1:15" x14ac:dyDescent="0.25">
      <c r="A427" t="str">
        <f t="shared" si="30"/>
        <v>JoaCa29821</v>
      </c>
      <c r="B427" t="str">
        <f t="shared" si="31"/>
        <v>JoaquinCastillo29821</v>
      </c>
      <c r="C427" t="s">
        <v>2686</v>
      </c>
      <c r="D427" t="s">
        <v>533</v>
      </c>
      <c r="E427" t="s">
        <v>2698</v>
      </c>
      <c r="F427" s="1">
        <v>29821</v>
      </c>
      <c r="G427" t="s">
        <v>3026</v>
      </c>
      <c r="H427" t="s">
        <v>2700</v>
      </c>
      <c r="I427" s="5">
        <v>57500</v>
      </c>
      <c r="J427" s="5">
        <v>0</v>
      </c>
      <c r="K427">
        <v>6</v>
      </c>
      <c r="L427" t="str">
        <f>INDEX(MatriceGrade,MATCH(Employé!G427,Filières!$A$1:$A$13,0),MATCH(Employé!H427,Filières!$A$1:$E$1,0))</f>
        <v>Chef de projet</v>
      </c>
      <c r="M427" s="5">
        <f t="shared" si="32"/>
        <v>56600</v>
      </c>
      <c r="N427" s="6">
        <f t="shared" ca="1" si="33"/>
        <v>35</v>
      </c>
      <c r="O427" s="8">
        <f t="shared" si="34"/>
        <v>1.5901060070671377E-2</v>
      </c>
    </row>
    <row r="428" spans="1:15" x14ac:dyDescent="0.25">
      <c r="A428" t="str">
        <f t="shared" si="30"/>
        <v>YolCa27295</v>
      </c>
      <c r="B428" t="str">
        <f t="shared" si="31"/>
        <v>YolandaCastillo27295</v>
      </c>
      <c r="C428" t="s">
        <v>1118</v>
      </c>
      <c r="D428" t="s">
        <v>533</v>
      </c>
      <c r="E428" t="s">
        <v>2699</v>
      </c>
      <c r="F428" s="1">
        <v>27295</v>
      </c>
      <c r="G428" t="s">
        <v>3027</v>
      </c>
      <c r="H428" t="s">
        <v>2703</v>
      </c>
      <c r="I428" s="5">
        <v>72100</v>
      </c>
      <c r="J428" s="5">
        <v>7000</v>
      </c>
      <c r="K428">
        <v>1</v>
      </c>
      <c r="L428" t="str">
        <f>INDEX(MatriceGrade,MATCH(Employé!G428,Filières!$A$1:$A$13,0),MATCH(Employé!H428,Filières!$A$1:$E$1,0))</f>
        <v>Directeur d'agence</v>
      </c>
      <c r="M428" s="5">
        <f t="shared" si="32"/>
        <v>70000</v>
      </c>
      <c r="N428" s="6">
        <f t="shared" ca="1" si="33"/>
        <v>42</v>
      </c>
      <c r="O428" s="8">
        <f t="shared" si="34"/>
        <v>0.03</v>
      </c>
    </row>
    <row r="429" spans="1:15" x14ac:dyDescent="0.25">
      <c r="A429" t="str">
        <f t="shared" si="30"/>
        <v>MicCa23300</v>
      </c>
      <c r="B429" t="str">
        <f t="shared" si="31"/>
        <v>MichaelCastro23300</v>
      </c>
      <c r="C429" t="s">
        <v>205</v>
      </c>
      <c r="D429" t="s">
        <v>206</v>
      </c>
      <c r="E429" t="s">
        <v>2698</v>
      </c>
      <c r="F429" s="1">
        <v>23300</v>
      </c>
      <c r="G429" t="s">
        <v>3025</v>
      </c>
      <c r="H429" t="s">
        <v>2703</v>
      </c>
      <c r="I429" s="5">
        <v>44800</v>
      </c>
      <c r="J429" s="5">
        <v>2000</v>
      </c>
      <c r="K429">
        <v>5</v>
      </c>
      <c r="L429" t="str">
        <f>INDEX(MatriceGrade,MATCH(Employé!G429,Filières!$A$1:$A$13,0),MATCH(Employé!H429,Filières!$A$1:$E$1,0))</f>
        <v>Directeur des agents de maîtrise</v>
      </c>
      <c r="M429" s="5">
        <f t="shared" si="32"/>
        <v>43500</v>
      </c>
      <c r="N429" s="6">
        <f t="shared" ca="1" si="33"/>
        <v>53</v>
      </c>
      <c r="O429" s="8">
        <f t="shared" si="34"/>
        <v>2.9885057471264367E-2</v>
      </c>
    </row>
    <row r="430" spans="1:15" x14ac:dyDescent="0.25">
      <c r="A430" t="str">
        <f t="shared" si="30"/>
        <v>MonCa26324</v>
      </c>
      <c r="B430" t="str">
        <f t="shared" si="31"/>
        <v>MonicaCaton26324</v>
      </c>
      <c r="C430" t="s">
        <v>2553</v>
      </c>
      <c r="D430" t="s">
        <v>2554</v>
      </c>
      <c r="E430" t="s">
        <v>2699</v>
      </c>
      <c r="F430" s="1">
        <v>26324</v>
      </c>
      <c r="G430" t="s">
        <v>3026</v>
      </c>
      <c r="H430" t="s">
        <v>2702</v>
      </c>
      <c r="I430" s="5">
        <v>78200</v>
      </c>
      <c r="J430" s="5">
        <v>2500</v>
      </c>
      <c r="K430">
        <v>6</v>
      </c>
      <c r="L430" t="str">
        <f>INDEX(MatriceGrade,MATCH(Employé!G430,Filières!$A$1:$A$13,0),MATCH(Employé!H430,Filières!$A$1:$E$1,0))</f>
        <v>Responsable de consultant</v>
      </c>
      <c r="M430" s="5">
        <f t="shared" si="32"/>
        <v>72200</v>
      </c>
      <c r="N430" s="6">
        <f t="shared" ca="1" si="33"/>
        <v>45</v>
      </c>
      <c r="O430" s="8">
        <f t="shared" si="34"/>
        <v>8.3102493074792241E-2</v>
      </c>
    </row>
    <row r="431" spans="1:15" x14ac:dyDescent="0.25">
      <c r="A431" t="str">
        <f t="shared" si="30"/>
        <v>AveCa31121</v>
      </c>
      <c r="B431" t="str">
        <f t="shared" si="31"/>
        <v>AveryCaulfield31121</v>
      </c>
      <c r="C431" t="s">
        <v>2015</v>
      </c>
      <c r="D431" t="s">
        <v>2016</v>
      </c>
      <c r="E431" t="s">
        <v>2698</v>
      </c>
      <c r="F431" s="1">
        <v>31121</v>
      </c>
      <c r="G431" t="s">
        <v>3026</v>
      </c>
      <c r="H431" t="s">
        <v>2703</v>
      </c>
      <c r="I431" s="5">
        <v>58200</v>
      </c>
      <c r="J431" s="5">
        <v>4500</v>
      </c>
      <c r="K431">
        <v>0</v>
      </c>
      <c r="L431" t="str">
        <f>INDEX(MatriceGrade,MATCH(Employé!G431,Filières!$A$1:$A$13,0),MATCH(Employé!H431,Filières!$A$1:$E$1,0))</f>
        <v>Responsable d'entité</v>
      </c>
      <c r="M431" s="5" t="str">
        <f t="shared" si="32"/>
        <v>nouvel arrivant</v>
      </c>
      <c r="N431" s="6">
        <f t="shared" ca="1" si="33"/>
        <v>32</v>
      </c>
      <c r="O431" s="8">
        <f t="shared" si="34"/>
        <v>0</v>
      </c>
    </row>
    <row r="432" spans="1:15" x14ac:dyDescent="0.25">
      <c r="A432" t="str">
        <f t="shared" si="30"/>
        <v>ElbCa30429</v>
      </c>
      <c r="B432" t="str">
        <f t="shared" si="31"/>
        <v>ElbertCauthen30429</v>
      </c>
      <c r="C432" t="s">
        <v>2399</v>
      </c>
      <c r="D432" t="s">
        <v>2400</v>
      </c>
      <c r="E432" t="s">
        <v>2698</v>
      </c>
      <c r="F432" s="1">
        <v>30429</v>
      </c>
      <c r="G432" t="s">
        <v>3028</v>
      </c>
      <c r="H432" t="s">
        <v>2703</v>
      </c>
      <c r="I432" s="5">
        <v>101700</v>
      </c>
      <c r="J432" s="5">
        <v>5500</v>
      </c>
      <c r="K432">
        <v>10</v>
      </c>
      <c r="L432" t="str">
        <f>INDEX(MatriceGrade,MATCH(Employé!G432,Filières!$A$1:$A$13,0),MATCH(Employé!H432,Filières!$A$1:$E$1,0))</f>
        <v>Responsable d'un secteur</v>
      </c>
      <c r="M432" s="5">
        <f t="shared" si="32"/>
        <v>95000</v>
      </c>
      <c r="N432" s="6">
        <f t="shared" ca="1" si="33"/>
        <v>34</v>
      </c>
      <c r="O432" s="8">
        <f t="shared" si="34"/>
        <v>7.0526315789473687E-2</v>
      </c>
    </row>
    <row r="433" spans="1:15" x14ac:dyDescent="0.25">
      <c r="A433" t="str">
        <f t="shared" si="30"/>
        <v>ManCa27047</v>
      </c>
      <c r="B433" t="str">
        <f t="shared" si="31"/>
        <v>ManuelCavazos27047</v>
      </c>
      <c r="C433" t="s">
        <v>915</v>
      </c>
      <c r="D433" t="s">
        <v>1899</v>
      </c>
      <c r="E433" t="s">
        <v>2698</v>
      </c>
      <c r="F433" s="1">
        <v>27047</v>
      </c>
      <c r="G433" t="s">
        <v>3027</v>
      </c>
      <c r="H433" t="s">
        <v>2701</v>
      </c>
      <c r="I433" s="5">
        <v>69900</v>
      </c>
      <c r="J433" s="5">
        <v>2500</v>
      </c>
      <c r="K433">
        <v>20</v>
      </c>
      <c r="L433" t="str">
        <f>INDEX(MatriceGrade,MATCH(Employé!G433,Filières!$A$1:$A$13,0),MATCH(Employé!H433,Filières!$A$1:$E$1,0))</f>
        <v>Directeur technique</v>
      </c>
      <c r="M433" s="5">
        <f t="shared" si="32"/>
        <v>65900</v>
      </c>
      <c r="N433" s="6">
        <f t="shared" ca="1" si="33"/>
        <v>43</v>
      </c>
      <c r="O433" s="8">
        <f t="shared" si="34"/>
        <v>6.0698027314112293E-2</v>
      </c>
    </row>
    <row r="434" spans="1:15" x14ac:dyDescent="0.25">
      <c r="A434" t="str">
        <f t="shared" si="30"/>
        <v>FauCa31721</v>
      </c>
      <c r="B434" t="str">
        <f t="shared" si="31"/>
        <v>FaustinaCave31721</v>
      </c>
      <c r="C434" t="s">
        <v>1721</v>
      </c>
      <c r="D434" t="s">
        <v>1722</v>
      </c>
      <c r="E434" t="s">
        <v>2699</v>
      </c>
      <c r="F434" s="1">
        <v>31721</v>
      </c>
      <c r="G434" t="s">
        <v>3023</v>
      </c>
      <c r="H434" t="s">
        <v>2700</v>
      </c>
      <c r="I434" s="5">
        <v>40400</v>
      </c>
      <c r="J434" s="5">
        <v>1500</v>
      </c>
      <c r="K434">
        <v>3</v>
      </c>
      <c r="L434" t="str">
        <f>INDEX(MatriceGrade,MATCH(Employé!G434,Filières!$A$1:$A$13,0),MATCH(Employé!H434,Filières!$A$1:$E$1,0))</f>
        <v>Consultant fonctionnel junior</v>
      </c>
      <c r="M434" s="5">
        <f t="shared" si="32"/>
        <v>38500</v>
      </c>
      <c r="N434" s="6">
        <f t="shared" ca="1" si="33"/>
        <v>30</v>
      </c>
      <c r="O434" s="8">
        <f t="shared" si="34"/>
        <v>4.9350649350649353E-2</v>
      </c>
    </row>
    <row r="435" spans="1:15" x14ac:dyDescent="0.25">
      <c r="A435" t="str">
        <f t="shared" si="30"/>
        <v>JoeCa24181</v>
      </c>
      <c r="B435" t="str">
        <f t="shared" si="31"/>
        <v>JoeCawthon24181</v>
      </c>
      <c r="C435" t="s">
        <v>585</v>
      </c>
      <c r="D435" t="s">
        <v>586</v>
      </c>
      <c r="E435" t="s">
        <v>2698</v>
      </c>
      <c r="F435" s="1">
        <v>24181</v>
      </c>
      <c r="G435" t="s">
        <v>3026</v>
      </c>
      <c r="H435" t="s">
        <v>2700</v>
      </c>
      <c r="I435" s="5">
        <v>59800</v>
      </c>
      <c r="J435" s="5">
        <v>2000</v>
      </c>
      <c r="K435">
        <v>4</v>
      </c>
      <c r="L435" t="str">
        <f>INDEX(MatriceGrade,MATCH(Employé!G435,Filières!$A$1:$A$13,0),MATCH(Employé!H435,Filières!$A$1:$E$1,0))</f>
        <v>Chef de projet</v>
      </c>
      <c r="M435" s="5">
        <f t="shared" si="32"/>
        <v>56400</v>
      </c>
      <c r="N435" s="6">
        <f t="shared" ca="1" si="33"/>
        <v>51</v>
      </c>
      <c r="O435" s="8">
        <f t="shared" si="34"/>
        <v>6.0283687943262408E-2</v>
      </c>
    </row>
    <row r="436" spans="1:15" x14ac:dyDescent="0.25">
      <c r="A436" t="str">
        <f t="shared" si="30"/>
        <v>ThoCa25696</v>
      </c>
      <c r="B436" t="str">
        <f t="shared" si="31"/>
        <v>ThomasCayer25696</v>
      </c>
      <c r="C436" t="s">
        <v>269</v>
      </c>
      <c r="D436" t="s">
        <v>1653</v>
      </c>
      <c r="E436" t="s">
        <v>2698</v>
      </c>
      <c r="F436" s="1">
        <v>25696</v>
      </c>
      <c r="G436" t="s">
        <v>3026</v>
      </c>
      <c r="H436" t="s">
        <v>2701</v>
      </c>
      <c r="I436" s="5">
        <v>45200</v>
      </c>
      <c r="J436" s="5">
        <v>2000</v>
      </c>
      <c r="K436">
        <v>15</v>
      </c>
      <c r="L436" t="str">
        <f>INDEX(MatriceGrade,MATCH(Employé!G436,Filières!$A$1:$A$13,0),MATCH(Employé!H436,Filières!$A$1:$E$1,0))</f>
        <v>Expert technique</v>
      </c>
      <c r="M436" s="5">
        <f t="shared" si="32"/>
        <v>42400</v>
      </c>
      <c r="N436" s="6">
        <f t="shared" ca="1" si="33"/>
        <v>47</v>
      </c>
      <c r="O436" s="8">
        <f t="shared" si="34"/>
        <v>6.6037735849056603E-2</v>
      </c>
    </row>
    <row r="437" spans="1:15" x14ac:dyDescent="0.25">
      <c r="A437" t="str">
        <f t="shared" si="30"/>
        <v>DonCe24592</v>
      </c>
      <c r="B437" t="str">
        <f t="shared" si="31"/>
        <v>DonaldCelentano24592</v>
      </c>
      <c r="C437" t="s">
        <v>133</v>
      </c>
      <c r="D437" t="s">
        <v>323</v>
      </c>
      <c r="E437" t="s">
        <v>2698</v>
      </c>
      <c r="F437" s="1">
        <v>24592</v>
      </c>
      <c r="G437" t="s">
        <v>3029</v>
      </c>
      <c r="H437" t="s">
        <v>2701</v>
      </c>
      <c r="I437" s="5">
        <v>98400</v>
      </c>
      <c r="J437" s="5">
        <v>5000</v>
      </c>
      <c r="K437">
        <v>20</v>
      </c>
      <c r="L437" t="str">
        <f>INDEX(MatriceGrade,MATCH(Employé!G437,Filières!$A$1:$A$13,0),MATCH(Employé!H437,Filières!$A$1:$E$1,0))</f>
        <v>Associé filière technique</v>
      </c>
      <c r="M437" s="5">
        <f t="shared" si="32"/>
        <v>92800</v>
      </c>
      <c r="N437" s="6">
        <f t="shared" ca="1" si="33"/>
        <v>50</v>
      </c>
      <c r="O437" s="8">
        <f t="shared" si="34"/>
        <v>6.0344827586206899E-2</v>
      </c>
    </row>
    <row r="438" spans="1:15" x14ac:dyDescent="0.25">
      <c r="A438" t="str">
        <f t="shared" si="30"/>
        <v>DarCe31861</v>
      </c>
      <c r="B438" t="str">
        <f t="shared" si="31"/>
        <v>DarlaCenters31861</v>
      </c>
      <c r="C438" t="s">
        <v>207</v>
      </c>
      <c r="D438" t="s">
        <v>208</v>
      </c>
      <c r="E438" t="s">
        <v>2699</v>
      </c>
      <c r="F438" s="1">
        <v>31861</v>
      </c>
      <c r="G438" t="s">
        <v>3024</v>
      </c>
      <c r="H438" t="s">
        <v>2702</v>
      </c>
      <c r="I438" s="5">
        <v>48500</v>
      </c>
      <c r="J438" s="5">
        <v>1000</v>
      </c>
      <c r="K438">
        <v>5</v>
      </c>
      <c r="L438" t="str">
        <f>INDEX(MatriceGrade,MATCH(Employé!G438,Filières!$A$1:$A$13,0),MATCH(Employé!H438,Filières!$A$1:$E$1,0))</f>
        <v>Consultant business confirmé</v>
      </c>
      <c r="M438" s="5">
        <f t="shared" si="32"/>
        <v>42500</v>
      </c>
      <c r="N438" s="6">
        <f t="shared" ca="1" si="33"/>
        <v>30</v>
      </c>
      <c r="O438" s="8">
        <f t="shared" si="34"/>
        <v>0.14117647058823529</v>
      </c>
    </row>
    <row r="439" spans="1:15" x14ac:dyDescent="0.25">
      <c r="A439" t="str">
        <f t="shared" si="30"/>
        <v>BobCe29583</v>
      </c>
      <c r="B439" t="str">
        <f t="shared" si="31"/>
        <v>BobbiCerrato29583</v>
      </c>
      <c r="C439" t="s">
        <v>238</v>
      </c>
      <c r="D439" t="s">
        <v>239</v>
      </c>
      <c r="E439" t="s">
        <v>2699</v>
      </c>
      <c r="F439" s="1">
        <v>29583</v>
      </c>
      <c r="G439" t="s">
        <v>3028</v>
      </c>
      <c r="H439" t="s">
        <v>2703</v>
      </c>
      <c r="I439" s="5">
        <v>115200</v>
      </c>
      <c r="J439" s="5">
        <v>4000</v>
      </c>
      <c r="K439">
        <v>9</v>
      </c>
      <c r="L439" t="str">
        <f>INDEX(MatriceGrade,MATCH(Employé!G439,Filières!$A$1:$A$13,0),MATCH(Employé!H439,Filières!$A$1:$E$1,0))</f>
        <v>Responsable d'un secteur</v>
      </c>
      <c r="M439" s="5">
        <f t="shared" si="32"/>
        <v>112900</v>
      </c>
      <c r="N439" s="6">
        <f t="shared" ca="1" si="33"/>
        <v>36</v>
      </c>
      <c r="O439" s="8">
        <f t="shared" si="34"/>
        <v>2.0372010628875111E-2</v>
      </c>
    </row>
    <row r="440" spans="1:15" x14ac:dyDescent="0.25">
      <c r="A440" t="str">
        <f t="shared" si="30"/>
        <v>DavCe23205</v>
      </c>
      <c r="B440" t="str">
        <f t="shared" si="31"/>
        <v>DavidCervantes23205</v>
      </c>
      <c r="C440" t="s">
        <v>65</v>
      </c>
      <c r="D440" t="s">
        <v>2479</v>
      </c>
      <c r="E440" t="s">
        <v>2698</v>
      </c>
      <c r="F440" s="1">
        <v>23205</v>
      </c>
      <c r="G440" t="s">
        <v>3029</v>
      </c>
      <c r="H440" t="s">
        <v>2703</v>
      </c>
      <c r="I440" s="5">
        <v>94900</v>
      </c>
      <c r="J440" s="5">
        <v>10000</v>
      </c>
      <c r="K440">
        <v>14</v>
      </c>
      <c r="L440" t="str">
        <f>INDEX(MatriceGrade,MATCH(Employé!G440,Filières!$A$1:$A$13,0),MATCH(Employé!H440,Filières!$A$1:$E$1,0))</f>
        <v>Associé filière fonctions transverses</v>
      </c>
      <c r="M440" s="5">
        <f t="shared" si="32"/>
        <v>87900</v>
      </c>
      <c r="N440" s="6">
        <f t="shared" ca="1" si="33"/>
        <v>54</v>
      </c>
      <c r="O440" s="8">
        <f t="shared" si="34"/>
        <v>7.9635949943117179E-2</v>
      </c>
    </row>
    <row r="441" spans="1:15" x14ac:dyDescent="0.25">
      <c r="A441" t="str">
        <f t="shared" si="30"/>
        <v>DonCe34091</v>
      </c>
      <c r="B441" t="str">
        <f t="shared" si="31"/>
        <v>DonaldCervantes34091</v>
      </c>
      <c r="C441" t="s">
        <v>133</v>
      </c>
      <c r="D441" t="s">
        <v>2479</v>
      </c>
      <c r="E441" t="s">
        <v>2698</v>
      </c>
      <c r="F441" s="1">
        <v>34091</v>
      </c>
      <c r="G441" t="s">
        <v>3020</v>
      </c>
      <c r="H441" t="s">
        <v>2701</v>
      </c>
      <c r="I441" s="5">
        <v>34700</v>
      </c>
      <c r="J441" s="5">
        <v>500</v>
      </c>
      <c r="K441">
        <v>0</v>
      </c>
      <c r="L441" t="str">
        <f>INDEX(MatriceGrade,MATCH(Employé!G441,Filières!$A$1:$A$13,0),MATCH(Employé!H441,Filières!$A$1:$E$1,0))</f>
        <v>Développeur junior</v>
      </c>
      <c r="M441" s="5" t="str">
        <f t="shared" si="32"/>
        <v>nouvel arrivant</v>
      </c>
      <c r="N441" s="6">
        <f t="shared" ca="1" si="33"/>
        <v>24</v>
      </c>
      <c r="O441" s="8">
        <f t="shared" si="34"/>
        <v>0</v>
      </c>
    </row>
    <row r="442" spans="1:15" x14ac:dyDescent="0.25">
      <c r="A442" t="str">
        <f t="shared" si="30"/>
        <v>RobCh27448</v>
      </c>
      <c r="B442" t="str">
        <f t="shared" si="31"/>
        <v>RobertChadwick27448</v>
      </c>
      <c r="C442" t="s">
        <v>25</v>
      </c>
      <c r="D442" t="s">
        <v>2098</v>
      </c>
      <c r="E442" t="s">
        <v>2698</v>
      </c>
      <c r="F442" s="1">
        <v>27448</v>
      </c>
      <c r="G442" t="s">
        <v>3028</v>
      </c>
      <c r="H442" t="s">
        <v>2701</v>
      </c>
      <c r="I442" s="5">
        <v>66600</v>
      </c>
      <c r="J442" s="5">
        <v>12000</v>
      </c>
      <c r="K442">
        <v>19</v>
      </c>
      <c r="L442" t="str">
        <f>INDEX(MatriceGrade,MATCH(Employé!G442,Filières!$A$1:$A$13,0),MATCH(Employé!H442,Filières!$A$1:$E$1,0))</f>
        <v>Responsable technique Grands Comptes</v>
      </c>
      <c r="M442" s="5">
        <f t="shared" si="32"/>
        <v>61800</v>
      </c>
      <c r="N442" s="6">
        <f t="shared" ca="1" si="33"/>
        <v>42</v>
      </c>
      <c r="O442" s="8">
        <f t="shared" si="34"/>
        <v>7.7669902912621352E-2</v>
      </c>
    </row>
    <row r="443" spans="1:15" x14ac:dyDescent="0.25">
      <c r="A443" t="str">
        <f t="shared" si="30"/>
        <v>DonCh32237</v>
      </c>
      <c r="B443" t="str">
        <f t="shared" si="31"/>
        <v>DonaldChambers32237</v>
      </c>
      <c r="C443" t="s">
        <v>133</v>
      </c>
      <c r="D443" t="s">
        <v>1525</v>
      </c>
      <c r="E443" t="s">
        <v>2698</v>
      </c>
      <c r="F443" s="1">
        <v>32237</v>
      </c>
      <c r="G443" t="s">
        <v>3023</v>
      </c>
      <c r="H443" t="s">
        <v>2701</v>
      </c>
      <c r="I443" s="5">
        <v>39500</v>
      </c>
      <c r="J443" s="5">
        <v>1500</v>
      </c>
      <c r="K443">
        <v>0</v>
      </c>
      <c r="L443" t="str">
        <f>INDEX(MatriceGrade,MATCH(Employé!G443,Filières!$A$1:$A$13,0),MATCH(Employé!H443,Filières!$A$1:$E$1,0))</f>
        <v>Consultant technique junior</v>
      </c>
      <c r="M443" s="5" t="str">
        <f t="shared" si="32"/>
        <v>nouvel arrivant</v>
      </c>
      <c r="N443" s="6">
        <f t="shared" ca="1" si="33"/>
        <v>29</v>
      </c>
      <c r="O443" s="8">
        <f t="shared" si="34"/>
        <v>0</v>
      </c>
    </row>
    <row r="444" spans="1:15" x14ac:dyDescent="0.25">
      <c r="A444" t="str">
        <f t="shared" si="30"/>
        <v>JimCh30160</v>
      </c>
      <c r="B444" t="str">
        <f t="shared" si="31"/>
        <v>JimmyChambers30160</v>
      </c>
      <c r="C444" t="s">
        <v>1674</v>
      </c>
      <c r="D444" t="s">
        <v>1525</v>
      </c>
      <c r="E444" t="s">
        <v>2698</v>
      </c>
      <c r="F444" s="1">
        <v>30160</v>
      </c>
      <c r="G444" t="s">
        <v>3026</v>
      </c>
      <c r="H444" t="s">
        <v>2700</v>
      </c>
      <c r="I444" s="5">
        <v>49800</v>
      </c>
      <c r="J444" s="5">
        <v>1500</v>
      </c>
      <c r="K444">
        <v>2</v>
      </c>
      <c r="L444" t="str">
        <f>INDEX(MatriceGrade,MATCH(Employé!G444,Filières!$A$1:$A$13,0),MATCH(Employé!H444,Filières!$A$1:$E$1,0))</f>
        <v>Chef de projet</v>
      </c>
      <c r="M444" s="5">
        <f t="shared" si="32"/>
        <v>46200</v>
      </c>
      <c r="N444" s="6">
        <f t="shared" ca="1" si="33"/>
        <v>34</v>
      </c>
      <c r="O444" s="8">
        <f t="shared" si="34"/>
        <v>7.792207792207792E-2</v>
      </c>
    </row>
    <row r="445" spans="1:15" x14ac:dyDescent="0.25">
      <c r="A445" t="str">
        <f t="shared" si="30"/>
        <v>JohCh28691</v>
      </c>
      <c r="B445" t="str">
        <f t="shared" si="31"/>
        <v>JohnChambers28691</v>
      </c>
      <c r="C445" t="s">
        <v>213</v>
      </c>
      <c r="D445" t="s">
        <v>1525</v>
      </c>
      <c r="E445" t="s">
        <v>2698</v>
      </c>
      <c r="F445" s="1">
        <v>28691</v>
      </c>
      <c r="G445" t="s">
        <v>3025</v>
      </c>
      <c r="H445" t="s">
        <v>2702</v>
      </c>
      <c r="I445" s="5">
        <v>64100</v>
      </c>
      <c r="J445" s="5">
        <v>500</v>
      </c>
      <c r="K445">
        <v>14</v>
      </c>
      <c r="L445" t="str">
        <f>INDEX(MatriceGrade,MATCH(Employé!G445,Filières!$A$1:$A$13,0),MATCH(Employé!H445,Filières!$A$1:$E$1,0))</f>
        <v>Consultant business sénior</v>
      </c>
      <c r="M445" s="5">
        <f t="shared" si="32"/>
        <v>56500</v>
      </c>
      <c r="N445" s="6">
        <f t="shared" ca="1" si="33"/>
        <v>39</v>
      </c>
      <c r="O445" s="8">
        <f t="shared" si="34"/>
        <v>0.13451327433628318</v>
      </c>
    </row>
    <row r="446" spans="1:15" x14ac:dyDescent="0.25">
      <c r="A446" t="str">
        <f t="shared" si="30"/>
        <v>RobCh27507</v>
      </c>
      <c r="B446" t="str">
        <f t="shared" si="31"/>
        <v>RobertChambliss27507</v>
      </c>
      <c r="C446" t="s">
        <v>25</v>
      </c>
      <c r="D446" t="s">
        <v>2683</v>
      </c>
      <c r="E446" t="s">
        <v>2698</v>
      </c>
      <c r="F446" s="1">
        <v>27507</v>
      </c>
      <c r="G446" t="s">
        <v>3025</v>
      </c>
      <c r="H446" t="s">
        <v>2700</v>
      </c>
      <c r="I446" s="5">
        <v>55200</v>
      </c>
      <c r="J446" s="5">
        <v>500</v>
      </c>
      <c r="K446">
        <v>5</v>
      </c>
      <c r="L446" t="str">
        <f>INDEX(MatriceGrade,MATCH(Employé!G446,Filières!$A$1:$A$13,0),MATCH(Employé!H446,Filières!$A$1:$E$1,0))</f>
        <v>Consultant fonctionnel sénior</v>
      </c>
      <c r="M446" s="5">
        <f t="shared" si="32"/>
        <v>50600</v>
      </c>
      <c r="N446" s="6">
        <f t="shared" ca="1" si="33"/>
        <v>42</v>
      </c>
      <c r="O446" s="8">
        <f t="shared" si="34"/>
        <v>9.0909090909090912E-2</v>
      </c>
    </row>
    <row r="447" spans="1:15" x14ac:dyDescent="0.25">
      <c r="A447" t="str">
        <f t="shared" si="30"/>
        <v>RamCh25674</v>
      </c>
      <c r="B447" t="str">
        <f t="shared" si="31"/>
        <v>RamiroChance25674</v>
      </c>
      <c r="C447" t="s">
        <v>2458</v>
      </c>
      <c r="D447" t="s">
        <v>2459</v>
      </c>
      <c r="E447" t="s">
        <v>2698</v>
      </c>
      <c r="F447" s="1">
        <v>25674</v>
      </c>
      <c r="G447" t="s">
        <v>3028</v>
      </c>
      <c r="H447" t="s">
        <v>2701</v>
      </c>
      <c r="I447" s="5">
        <v>71000</v>
      </c>
      <c r="J447" s="5">
        <v>5000</v>
      </c>
      <c r="K447">
        <v>16</v>
      </c>
      <c r="L447" t="str">
        <f>INDEX(MatriceGrade,MATCH(Employé!G447,Filières!$A$1:$A$13,0),MATCH(Employé!H447,Filières!$A$1:$E$1,0))</f>
        <v>Responsable technique Grands Comptes</v>
      </c>
      <c r="M447" s="5">
        <f t="shared" si="32"/>
        <v>67100</v>
      </c>
      <c r="N447" s="6">
        <f t="shared" ca="1" si="33"/>
        <v>47</v>
      </c>
      <c r="O447" s="8">
        <f t="shared" si="34"/>
        <v>5.8122205663189271E-2</v>
      </c>
    </row>
    <row r="448" spans="1:15" x14ac:dyDescent="0.25">
      <c r="A448" t="str">
        <f t="shared" si="30"/>
        <v>BesCh24756</v>
      </c>
      <c r="B448" t="str">
        <f t="shared" si="31"/>
        <v>BessieChandler24756</v>
      </c>
      <c r="C448" t="s">
        <v>153</v>
      </c>
      <c r="D448" t="s">
        <v>154</v>
      </c>
      <c r="E448" t="s">
        <v>2699</v>
      </c>
      <c r="F448" s="1">
        <v>24756</v>
      </c>
      <c r="G448" t="s">
        <v>3028</v>
      </c>
      <c r="H448" t="s">
        <v>2700</v>
      </c>
      <c r="I448" s="5">
        <v>98800</v>
      </c>
      <c r="J448" s="5">
        <v>0</v>
      </c>
      <c r="K448">
        <v>1</v>
      </c>
      <c r="L448" t="str">
        <f>INDEX(MatriceGrade,MATCH(Employé!G448,Filières!$A$1:$A$13,0),MATCH(Employé!H448,Filières!$A$1:$E$1,0))</f>
        <v>Responsable de Grands comptes</v>
      </c>
      <c r="M448" s="5">
        <f t="shared" si="32"/>
        <v>89800</v>
      </c>
      <c r="N448" s="6">
        <f t="shared" ca="1" si="33"/>
        <v>49</v>
      </c>
      <c r="O448" s="8">
        <f t="shared" si="34"/>
        <v>0.10022271714922049</v>
      </c>
    </row>
    <row r="449" spans="1:15" x14ac:dyDescent="0.25">
      <c r="A449" t="str">
        <f t="shared" si="30"/>
        <v>DanCh21790</v>
      </c>
      <c r="B449" t="str">
        <f t="shared" si="31"/>
        <v>DanielChandler21790</v>
      </c>
      <c r="C449" t="s">
        <v>105</v>
      </c>
      <c r="D449" t="s">
        <v>154</v>
      </c>
      <c r="E449" t="s">
        <v>2698</v>
      </c>
      <c r="F449" s="1">
        <v>21790</v>
      </c>
      <c r="G449" t="s">
        <v>3029</v>
      </c>
      <c r="H449" t="s">
        <v>2700</v>
      </c>
      <c r="I449" s="5">
        <v>95200</v>
      </c>
      <c r="J449" s="5">
        <v>1500</v>
      </c>
      <c r="K449">
        <v>4</v>
      </c>
      <c r="L449" t="str">
        <f>INDEX(MatriceGrade,MATCH(Employé!G449,Filières!$A$1:$A$13,0),MATCH(Employé!H449,Filières!$A$1:$E$1,0))</f>
        <v>Associé filière fonctionnelle</v>
      </c>
      <c r="M449" s="5">
        <f t="shared" si="32"/>
        <v>83500</v>
      </c>
      <c r="N449" s="6">
        <f t="shared" ca="1" si="33"/>
        <v>57</v>
      </c>
      <c r="O449" s="8">
        <f t="shared" si="34"/>
        <v>0.14011976047904193</v>
      </c>
    </row>
    <row r="450" spans="1:15" x14ac:dyDescent="0.25">
      <c r="A450" t="str">
        <f t="shared" ref="A450:A513" si="35">_xlfn.CONCAT(LEFT(C450,3),LEFT(D450,2),F450)</f>
        <v>JudCh23727</v>
      </c>
      <c r="B450" t="str">
        <f t="shared" ref="B450:B513" si="36">_xlfn.CONCAT(C450,D450,F450)</f>
        <v>JudithChandler23727</v>
      </c>
      <c r="C450" t="s">
        <v>107</v>
      </c>
      <c r="D450" t="s">
        <v>154</v>
      </c>
      <c r="E450" t="s">
        <v>2699</v>
      </c>
      <c r="F450" s="1">
        <v>23727</v>
      </c>
      <c r="G450" t="s">
        <v>3028</v>
      </c>
      <c r="H450" t="s">
        <v>2703</v>
      </c>
      <c r="I450" s="5">
        <v>102700</v>
      </c>
      <c r="J450" s="5">
        <v>500</v>
      </c>
      <c r="K450">
        <v>8</v>
      </c>
      <c r="L450" t="str">
        <f>INDEX(MatriceGrade,MATCH(Employé!G450,Filières!$A$1:$A$13,0),MATCH(Employé!H450,Filières!$A$1:$E$1,0))</f>
        <v>Responsable d'un secteur</v>
      </c>
      <c r="M450" s="5">
        <f t="shared" ref="M450:M513" si="37">IF(ISERROR(VLOOKUP(A450,InfoN1,9,FALSE)),"nouvel arrivant",VLOOKUP(A450,InfoN1,9,FALSE))</f>
        <v>91700</v>
      </c>
      <c r="N450" s="6">
        <f t="shared" ref="N450:N513" ca="1" si="38">IF(DATE(2017,MONTH(F450),DAY(F450))&gt;TODAY(),2017-YEAR(F450)-1,2017-YEAR(F450))</f>
        <v>52</v>
      </c>
      <c r="O450" s="8">
        <f t="shared" si="34"/>
        <v>0.11995637949836423</v>
      </c>
    </row>
    <row r="451" spans="1:15" x14ac:dyDescent="0.25">
      <c r="A451" t="str">
        <f t="shared" si="35"/>
        <v>EthCh24893</v>
      </c>
      <c r="B451" t="str">
        <f t="shared" si="36"/>
        <v>EthelChapple24893</v>
      </c>
      <c r="C451" t="s">
        <v>1178</v>
      </c>
      <c r="D451" t="s">
        <v>1179</v>
      </c>
      <c r="E451" t="s">
        <v>2699</v>
      </c>
      <c r="F451" s="1">
        <v>24893</v>
      </c>
      <c r="G451" t="s">
        <v>3027</v>
      </c>
      <c r="H451" t="s">
        <v>2700</v>
      </c>
      <c r="I451" s="5">
        <v>68700</v>
      </c>
      <c r="J451" s="5">
        <v>2000</v>
      </c>
      <c r="K451">
        <v>1</v>
      </c>
      <c r="L451" t="str">
        <f>INDEX(MatriceGrade,MATCH(Employé!G451,Filières!$A$1:$A$13,0),MATCH(Employé!H451,Filières!$A$1:$E$1,0))</f>
        <v>Directeur de projet</v>
      </c>
      <c r="M451" s="5">
        <f t="shared" si="37"/>
        <v>66100</v>
      </c>
      <c r="N451" s="6">
        <f t="shared" ca="1" si="38"/>
        <v>49</v>
      </c>
      <c r="O451" s="8">
        <f t="shared" ref="O451:O514" si="39">IF(ISNUMBER(M451),(I451-M451)/M451,0)</f>
        <v>3.9334341906202726E-2</v>
      </c>
    </row>
    <row r="452" spans="1:15" x14ac:dyDescent="0.25">
      <c r="A452" t="str">
        <f t="shared" si="35"/>
        <v>JerCh26375</v>
      </c>
      <c r="B452" t="str">
        <f t="shared" si="36"/>
        <v>JerryChase26375</v>
      </c>
      <c r="C452" t="s">
        <v>632</v>
      </c>
      <c r="D452" t="s">
        <v>1545</v>
      </c>
      <c r="E452" t="s">
        <v>2698</v>
      </c>
      <c r="F452" s="1">
        <v>26375</v>
      </c>
      <c r="G452" t="s">
        <v>3025</v>
      </c>
      <c r="H452" t="s">
        <v>2701</v>
      </c>
      <c r="I452" s="5">
        <v>42900</v>
      </c>
      <c r="J452" s="5">
        <v>0</v>
      </c>
      <c r="K452">
        <v>22</v>
      </c>
      <c r="L452" t="str">
        <f>INDEX(MatriceGrade,MATCH(Employé!G452,Filières!$A$1:$A$13,0),MATCH(Employé!H452,Filières!$A$1:$E$1,0))</f>
        <v>Consultant technique sénior</v>
      </c>
      <c r="M452" s="5">
        <f t="shared" si="37"/>
        <v>38500</v>
      </c>
      <c r="N452" s="6">
        <f t="shared" ca="1" si="38"/>
        <v>45</v>
      </c>
      <c r="O452" s="8">
        <f t="shared" si="39"/>
        <v>0.11428571428571428</v>
      </c>
    </row>
    <row r="453" spans="1:15" x14ac:dyDescent="0.25">
      <c r="A453" t="str">
        <f t="shared" si="35"/>
        <v>GleCh28598</v>
      </c>
      <c r="B453" t="str">
        <f t="shared" si="36"/>
        <v>GlennaChavez28598</v>
      </c>
      <c r="C453" t="s">
        <v>2280</v>
      </c>
      <c r="D453" t="s">
        <v>2281</v>
      </c>
      <c r="E453" t="s">
        <v>2699</v>
      </c>
      <c r="F453" s="1">
        <v>28598</v>
      </c>
      <c r="G453" t="s">
        <v>3026</v>
      </c>
      <c r="H453" t="s">
        <v>2700</v>
      </c>
      <c r="I453" s="5">
        <v>70100</v>
      </c>
      <c r="J453" s="5">
        <v>500</v>
      </c>
      <c r="K453">
        <v>11</v>
      </c>
      <c r="L453" t="str">
        <f>INDEX(MatriceGrade,MATCH(Employé!G453,Filières!$A$1:$A$13,0),MATCH(Employé!H453,Filières!$A$1:$E$1,0))</f>
        <v>Chef de projet</v>
      </c>
      <c r="M453" s="5">
        <f t="shared" si="37"/>
        <v>62400</v>
      </c>
      <c r="N453" s="6">
        <f t="shared" ca="1" si="38"/>
        <v>39</v>
      </c>
      <c r="O453" s="8">
        <f t="shared" si="39"/>
        <v>0.1233974358974359</v>
      </c>
    </row>
    <row r="454" spans="1:15" x14ac:dyDescent="0.25">
      <c r="A454" t="str">
        <f t="shared" si="35"/>
        <v>JosCh30846</v>
      </c>
      <c r="B454" t="str">
        <f t="shared" si="36"/>
        <v>JoshuaChavez30846</v>
      </c>
      <c r="C454" t="s">
        <v>177</v>
      </c>
      <c r="D454" t="s">
        <v>2281</v>
      </c>
      <c r="E454" t="s">
        <v>2698</v>
      </c>
      <c r="F454" s="1">
        <v>30846</v>
      </c>
      <c r="G454" t="s">
        <v>3026</v>
      </c>
      <c r="H454" t="s">
        <v>2700</v>
      </c>
      <c r="I454" s="5">
        <v>69400</v>
      </c>
      <c r="J454" s="5">
        <v>4000</v>
      </c>
      <c r="K454">
        <v>4</v>
      </c>
      <c r="L454" t="str">
        <f>INDEX(MatriceGrade,MATCH(Employé!G454,Filières!$A$1:$A$13,0),MATCH(Employé!H454,Filières!$A$1:$E$1,0))</f>
        <v>Chef de projet</v>
      </c>
      <c r="M454" s="5">
        <f t="shared" si="37"/>
        <v>62300</v>
      </c>
      <c r="N454" s="6">
        <f t="shared" ca="1" si="38"/>
        <v>33</v>
      </c>
      <c r="O454" s="8">
        <f t="shared" si="39"/>
        <v>0.11396468699839486</v>
      </c>
    </row>
    <row r="455" spans="1:15" x14ac:dyDescent="0.25">
      <c r="A455" t="str">
        <f t="shared" si="35"/>
        <v>MarCh26281</v>
      </c>
      <c r="B455" t="str">
        <f t="shared" si="36"/>
        <v>MarcusChavez26281</v>
      </c>
      <c r="C455" t="s">
        <v>288</v>
      </c>
      <c r="D455" t="s">
        <v>2281</v>
      </c>
      <c r="E455" t="s">
        <v>2698</v>
      </c>
      <c r="F455" s="1">
        <v>26281</v>
      </c>
      <c r="G455" t="s">
        <v>3028</v>
      </c>
      <c r="H455" t="s">
        <v>2701</v>
      </c>
      <c r="I455" s="5">
        <v>67600</v>
      </c>
      <c r="J455" s="5">
        <v>11000</v>
      </c>
      <c r="K455">
        <v>20</v>
      </c>
      <c r="L455" t="str">
        <f>INDEX(MatriceGrade,MATCH(Employé!G455,Filières!$A$1:$A$13,0),MATCH(Employé!H455,Filières!$A$1:$E$1,0))</f>
        <v>Responsable technique Grands Comptes</v>
      </c>
      <c r="M455" s="5">
        <f t="shared" si="37"/>
        <v>61300</v>
      </c>
      <c r="N455" s="6">
        <f t="shared" ca="1" si="38"/>
        <v>45</v>
      </c>
      <c r="O455" s="8">
        <f t="shared" si="39"/>
        <v>0.10277324632952692</v>
      </c>
    </row>
    <row r="456" spans="1:15" x14ac:dyDescent="0.25">
      <c r="A456" t="str">
        <f t="shared" si="35"/>
        <v>RonCh34254</v>
      </c>
      <c r="B456" t="str">
        <f t="shared" si="36"/>
        <v>RonChew34254</v>
      </c>
      <c r="C456" t="s">
        <v>1045</v>
      </c>
      <c r="D456" t="s">
        <v>1046</v>
      </c>
      <c r="E456" t="s">
        <v>2698</v>
      </c>
      <c r="F456" s="1">
        <v>34254</v>
      </c>
      <c r="G456" t="s">
        <v>3022</v>
      </c>
      <c r="H456" t="s">
        <v>2702</v>
      </c>
      <c r="I456" s="5">
        <v>48700</v>
      </c>
      <c r="J456" s="5">
        <v>1500</v>
      </c>
      <c r="K456">
        <v>1</v>
      </c>
      <c r="L456" t="str">
        <f>INDEX(MatriceGrade,MATCH(Employé!G456,Filières!$A$1:$A$13,0),MATCH(Employé!H456,Filières!$A$1:$E$1,0))</f>
        <v>Consultant business junior</v>
      </c>
      <c r="M456" s="5">
        <f t="shared" si="37"/>
        <v>47300</v>
      </c>
      <c r="N456" s="6">
        <f t="shared" ca="1" si="38"/>
        <v>23</v>
      </c>
      <c r="O456" s="8">
        <f t="shared" si="39"/>
        <v>2.9598308668076109E-2</v>
      </c>
    </row>
    <row r="457" spans="1:15" x14ac:dyDescent="0.25">
      <c r="A457" t="str">
        <f t="shared" si="35"/>
        <v>JimCh26927</v>
      </c>
      <c r="B457" t="str">
        <f t="shared" si="36"/>
        <v>JimChilds26927</v>
      </c>
      <c r="C457" t="s">
        <v>1005</v>
      </c>
      <c r="D457" t="s">
        <v>1444</v>
      </c>
      <c r="E457" t="s">
        <v>2698</v>
      </c>
      <c r="F457" s="1">
        <v>26927</v>
      </c>
      <c r="G457" t="s">
        <v>3025</v>
      </c>
      <c r="H457" t="s">
        <v>2701</v>
      </c>
      <c r="I457" s="5">
        <v>53700</v>
      </c>
      <c r="J457" s="5">
        <v>3500</v>
      </c>
      <c r="K457">
        <v>3</v>
      </c>
      <c r="L457" t="str">
        <f>INDEX(MatriceGrade,MATCH(Employé!G457,Filières!$A$1:$A$13,0),MATCH(Employé!H457,Filières!$A$1:$E$1,0))</f>
        <v>Consultant technique sénior</v>
      </c>
      <c r="M457" s="5">
        <f t="shared" si="37"/>
        <v>48800</v>
      </c>
      <c r="N457" s="6">
        <f t="shared" ca="1" si="38"/>
        <v>43</v>
      </c>
      <c r="O457" s="8">
        <f t="shared" si="39"/>
        <v>0.10040983606557377</v>
      </c>
    </row>
    <row r="458" spans="1:15" x14ac:dyDescent="0.25">
      <c r="A458" t="str">
        <f t="shared" si="35"/>
        <v>JefCh33944</v>
      </c>
      <c r="B458" t="str">
        <f t="shared" si="36"/>
        <v>JeffereyChilton33944</v>
      </c>
      <c r="C458" t="s">
        <v>2158</v>
      </c>
      <c r="D458" t="s">
        <v>612</v>
      </c>
      <c r="E458" t="s">
        <v>2698</v>
      </c>
      <c r="F458" s="1">
        <v>33944</v>
      </c>
      <c r="G458" t="s">
        <v>3021</v>
      </c>
      <c r="H458" t="s">
        <v>2703</v>
      </c>
      <c r="I458" s="5">
        <v>29700</v>
      </c>
      <c r="J458" s="5">
        <v>0</v>
      </c>
      <c r="K458">
        <v>0</v>
      </c>
      <c r="L458" t="str">
        <f>INDEX(MatriceGrade,MATCH(Employé!G458,Filières!$A$1:$A$13,0),MATCH(Employé!H458,Filières!$A$1:$E$1,0))</f>
        <v>Agent opérationnel</v>
      </c>
      <c r="M458" s="5" t="str">
        <f t="shared" si="37"/>
        <v>nouvel arrivant</v>
      </c>
      <c r="N458" s="6">
        <f t="shared" ca="1" si="38"/>
        <v>24</v>
      </c>
      <c r="O458" s="8">
        <f t="shared" si="39"/>
        <v>0</v>
      </c>
    </row>
    <row r="459" spans="1:15" x14ac:dyDescent="0.25">
      <c r="A459" t="str">
        <f t="shared" si="35"/>
        <v>LouCh27610</v>
      </c>
      <c r="B459" t="str">
        <f t="shared" si="36"/>
        <v>LouiseChilton27610</v>
      </c>
      <c r="C459" t="s">
        <v>611</v>
      </c>
      <c r="D459" t="s">
        <v>612</v>
      </c>
      <c r="E459" t="s">
        <v>2699</v>
      </c>
      <c r="F459" s="1">
        <v>27610</v>
      </c>
      <c r="G459" t="s">
        <v>3027</v>
      </c>
      <c r="H459" t="s">
        <v>2700</v>
      </c>
      <c r="I459" s="5">
        <v>64300</v>
      </c>
      <c r="J459" s="5">
        <v>4500</v>
      </c>
      <c r="K459">
        <v>11</v>
      </c>
      <c r="L459" t="str">
        <f>INDEX(MatriceGrade,MATCH(Employé!G459,Filières!$A$1:$A$13,0),MATCH(Employé!H459,Filières!$A$1:$E$1,0))</f>
        <v>Directeur de projet</v>
      </c>
      <c r="M459" s="5">
        <f t="shared" si="37"/>
        <v>61800</v>
      </c>
      <c r="N459" s="6">
        <f t="shared" ca="1" si="38"/>
        <v>41</v>
      </c>
      <c r="O459" s="8">
        <f t="shared" si="39"/>
        <v>4.0453074433656956E-2</v>
      </c>
    </row>
    <row r="460" spans="1:15" x14ac:dyDescent="0.25">
      <c r="A460" t="str">
        <f t="shared" si="35"/>
        <v>MarCh27707</v>
      </c>
      <c r="B460" t="str">
        <f t="shared" si="36"/>
        <v>MaryChin27707</v>
      </c>
      <c r="C460" t="s">
        <v>156</v>
      </c>
      <c r="D460" t="s">
        <v>2293</v>
      </c>
      <c r="E460" t="s">
        <v>2699</v>
      </c>
      <c r="F460" s="1">
        <v>27707</v>
      </c>
      <c r="G460" t="s">
        <v>3025</v>
      </c>
      <c r="H460" t="s">
        <v>2702</v>
      </c>
      <c r="I460" s="5">
        <v>68700</v>
      </c>
      <c r="J460" s="5">
        <v>1500</v>
      </c>
      <c r="K460">
        <v>11</v>
      </c>
      <c r="L460" t="str">
        <f>INDEX(MatriceGrade,MATCH(Employé!G460,Filières!$A$1:$A$13,0),MATCH(Employé!H460,Filières!$A$1:$E$1,0))</f>
        <v>Consultant business sénior</v>
      </c>
      <c r="M460" s="5">
        <f t="shared" si="37"/>
        <v>65700</v>
      </c>
      <c r="N460" s="6">
        <f t="shared" ca="1" si="38"/>
        <v>41</v>
      </c>
      <c r="O460" s="8">
        <f t="shared" si="39"/>
        <v>4.5662100456621002E-2</v>
      </c>
    </row>
    <row r="461" spans="1:15" x14ac:dyDescent="0.25">
      <c r="A461" t="str">
        <f t="shared" si="35"/>
        <v>SteCh31349</v>
      </c>
      <c r="B461" t="str">
        <f t="shared" si="36"/>
        <v>StephanieChipps31349</v>
      </c>
      <c r="C461" t="s">
        <v>255</v>
      </c>
      <c r="D461" t="s">
        <v>921</v>
      </c>
      <c r="E461" t="s">
        <v>2699</v>
      </c>
      <c r="F461" s="1">
        <v>31349</v>
      </c>
      <c r="G461" t="s">
        <v>3023</v>
      </c>
      <c r="H461" t="s">
        <v>2702</v>
      </c>
      <c r="I461" s="5">
        <v>46000</v>
      </c>
      <c r="J461" s="5">
        <v>1500</v>
      </c>
      <c r="K461">
        <v>3</v>
      </c>
      <c r="L461" t="str">
        <f>INDEX(MatriceGrade,MATCH(Employé!G461,Filières!$A$1:$A$13,0),MATCH(Employé!H461,Filières!$A$1:$E$1,0))</f>
        <v>Consultant business</v>
      </c>
      <c r="M461" s="5">
        <f t="shared" si="37"/>
        <v>42200</v>
      </c>
      <c r="N461" s="6">
        <f t="shared" ca="1" si="38"/>
        <v>31</v>
      </c>
      <c r="O461" s="8">
        <f t="shared" si="39"/>
        <v>9.004739336492891E-2</v>
      </c>
    </row>
    <row r="462" spans="1:15" x14ac:dyDescent="0.25">
      <c r="A462" t="str">
        <f t="shared" si="35"/>
        <v>AviCh31232</v>
      </c>
      <c r="B462" t="str">
        <f t="shared" si="36"/>
        <v>AvisChoi31232</v>
      </c>
      <c r="C462" t="s">
        <v>53</v>
      </c>
      <c r="D462" t="s">
        <v>54</v>
      </c>
      <c r="E462" t="s">
        <v>2699</v>
      </c>
      <c r="F462" s="1">
        <v>31232</v>
      </c>
      <c r="G462" t="s">
        <v>3023</v>
      </c>
      <c r="H462" t="s">
        <v>2700</v>
      </c>
      <c r="I462" s="5">
        <v>52500</v>
      </c>
      <c r="J462" s="5">
        <v>1000</v>
      </c>
      <c r="K462">
        <v>0</v>
      </c>
      <c r="L462" t="str">
        <f>INDEX(MatriceGrade,MATCH(Employé!G462,Filières!$A$1:$A$13,0),MATCH(Employé!H462,Filières!$A$1:$E$1,0))</f>
        <v>Consultant fonctionnel junior</v>
      </c>
      <c r="M462" s="5" t="str">
        <f t="shared" si="37"/>
        <v>nouvel arrivant</v>
      </c>
      <c r="N462" s="6">
        <f t="shared" ca="1" si="38"/>
        <v>32</v>
      </c>
      <c r="O462" s="8">
        <f t="shared" si="39"/>
        <v>0</v>
      </c>
    </row>
    <row r="463" spans="1:15" x14ac:dyDescent="0.25">
      <c r="A463" t="str">
        <f t="shared" si="35"/>
        <v>ScoCh31325</v>
      </c>
      <c r="B463" t="str">
        <f t="shared" si="36"/>
        <v>ScottChon31325</v>
      </c>
      <c r="C463" t="s">
        <v>341</v>
      </c>
      <c r="D463" t="s">
        <v>2664</v>
      </c>
      <c r="E463" t="s">
        <v>2698</v>
      </c>
      <c r="F463" s="1">
        <v>31325</v>
      </c>
      <c r="G463" t="s">
        <v>3024</v>
      </c>
      <c r="H463" t="s">
        <v>2702</v>
      </c>
      <c r="I463" s="5">
        <v>49800</v>
      </c>
      <c r="J463" s="5">
        <v>500</v>
      </c>
      <c r="K463">
        <v>3</v>
      </c>
      <c r="L463" t="str">
        <f>INDEX(MatriceGrade,MATCH(Employé!G463,Filières!$A$1:$A$13,0),MATCH(Employé!H463,Filières!$A$1:$E$1,0))</f>
        <v>Consultant business confirmé</v>
      </c>
      <c r="M463" s="5">
        <f t="shared" si="37"/>
        <v>49700</v>
      </c>
      <c r="N463" s="6">
        <f t="shared" ca="1" si="38"/>
        <v>31</v>
      </c>
      <c r="O463" s="8">
        <f t="shared" si="39"/>
        <v>2.012072434607646E-3</v>
      </c>
    </row>
    <row r="464" spans="1:15" x14ac:dyDescent="0.25">
      <c r="A464" t="str">
        <f t="shared" si="35"/>
        <v>MorCh29088</v>
      </c>
      <c r="B464" t="str">
        <f t="shared" si="36"/>
        <v>MorrisChoquette29088</v>
      </c>
      <c r="C464" t="s">
        <v>375</v>
      </c>
      <c r="D464" t="s">
        <v>1381</v>
      </c>
      <c r="E464" t="s">
        <v>2698</v>
      </c>
      <c r="F464" s="1">
        <v>29088</v>
      </c>
      <c r="G464" t="s">
        <v>3027</v>
      </c>
      <c r="H464" t="s">
        <v>2702</v>
      </c>
      <c r="I464" s="5">
        <v>68300</v>
      </c>
      <c r="J464" s="5">
        <v>3500</v>
      </c>
      <c r="K464">
        <v>2</v>
      </c>
      <c r="L464" t="str">
        <f>INDEX(MatriceGrade,MATCH(Employé!G464,Filières!$A$1:$A$13,0),MATCH(Employé!H464,Filières!$A$1:$E$1,0))</f>
        <v>Directeur business</v>
      </c>
      <c r="M464" s="5">
        <f t="shared" si="37"/>
        <v>59900</v>
      </c>
      <c r="N464" s="6">
        <f t="shared" ca="1" si="38"/>
        <v>37</v>
      </c>
      <c r="O464" s="8">
        <f t="shared" si="39"/>
        <v>0.14023372287145242</v>
      </c>
    </row>
    <row r="465" spans="1:15" x14ac:dyDescent="0.25">
      <c r="A465" t="str">
        <f t="shared" si="35"/>
        <v>LisCh26201</v>
      </c>
      <c r="B465" t="str">
        <f t="shared" si="36"/>
        <v>LisaChoudhury26201</v>
      </c>
      <c r="C465" t="s">
        <v>493</v>
      </c>
      <c r="D465" t="s">
        <v>865</v>
      </c>
      <c r="E465" t="s">
        <v>2699</v>
      </c>
      <c r="F465" s="1">
        <v>26201</v>
      </c>
      <c r="G465" t="s">
        <v>3026</v>
      </c>
      <c r="H465" t="s">
        <v>2703</v>
      </c>
      <c r="I465" s="5">
        <v>59900</v>
      </c>
      <c r="J465" s="5">
        <v>4500</v>
      </c>
      <c r="K465">
        <v>0</v>
      </c>
      <c r="L465" t="str">
        <f>INDEX(MatriceGrade,MATCH(Employé!G465,Filières!$A$1:$A$13,0),MATCH(Employé!H465,Filières!$A$1:$E$1,0))</f>
        <v>Responsable d'entité</v>
      </c>
      <c r="M465" s="5" t="str">
        <f t="shared" si="37"/>
        <v>nouvel arrivant</v>
      </c>
      <c r="N465" s="6">
        <f t="shared" ca="1" si="38"/>
        <v>45</v>
      </c>
      <c r="O465" s="8">
        <f t="shared" si="39"/>
        <v>0</v>
      </c>
    </row>
    <row r="466" spans="1:15" x14ac:dyDescent="0.25">
      <c r="A466" t="str">
        <f t="shared" si="35"/>
        <v>RobCh34249</v>
      </c>
      <c r="B466" t="str">
        <f t="shared" si="36"/>
        <v>RobinChowdhury34249</v>
      </c>
      <c r="C466" t="s">
        <v>1139</v>
      </c>
      <c r="D466" t="s">
        <v>2597</v>
      </c>
      <c r="E466" t="s">
        <v>2698</v>
      </c>
      <c r="F466" s="1">
        <v>34249</v>
      </c>
      <c r="G466" t="s">
        <v>3021</v>
      </c>
      <c r="H466" t="s">
        <v>2701</v>
      </c>
      <c r="I466" s="5">
        <v>32700</v>
      </c>
      <c r="J466" s="5">
        <v>1000</v>
      </c>
      <c r="K466">
        <v>0</v>
      </c>
      <c r="L466" t="str">
        <f>INDEX(MatriceGrade,MATCH(Employé!G466,Filières!$A$1:$A$13,0),MATCH(Employé!H466,Filières!$A$1:$E$1,0))</f>
        <v>Développeur</v>
      </c>
      <c r="M466" s="5" t="str">
        <f t="shared" si="37"/>
        <v>nouvel arrivant</v>
      </c>
      <c r="N466" s="6">
        <f t="shared" ca="1" si="38"/>
        <v>23</v>
      </c>
      <c r="O466" s="8">
        <f t="shared" si="39"/>
        <v>0</v>
      </c>
    </row>
    <row r="467" spans="1:15" x14ac:dyDescent="0.25">
      <c r="A467" t="str">
        <f t="shared" si="35"/>
        <v>DonCh34274</v>
      </c>
      <c r="B467" t="str">
        <f t="shared" si="36"/>
        <v>DonnaChoy34274</v>
      </c>
      <c r="C467" t="s">
        <v>15</v>
      </c>
      <c r="D467" t="s">
        <v>228</v>
      </c>
      <c r="E467" t="s">
        <v>2699</v>
      </c>
      <c r="F467" s="1">
        <v>34274</v>
      </c>
      <c r="G467" t="s">
        <v>3022</v>
      </c>
      <c r="H467" t="s">
        <v>2700</v>
      </c>
      <c r="I467" s="5">
        <v>44800</v>
      </c>
      <c r="J467" s="5">
        <v>1500</v>
      </c>
      <c r="K467">
        <v>1</v>
      </c>
      <c r="L467" t="str">
        <f>INDEX(MatriceGrade,MATCH(Employé!G467,Filières!$A$1:$A$13,0),MATCH(Employé!H467,Filières!$A$1:$E$1,0))</f>
        <v>Analyste confirmé</v>
      </c>
      <c r="M467" s="5">
        <f t="shared" si="37"/>
        <v>41900</v>
      </c>
      <c r="N467" s="6">
        <f t="shared" ca="1" si="38"/>
        <v>23</v>
      </c>
      <c r="O467" s="8">
        <f t="shared" si="39"/>
        <v>6.9212410501193311E-2</v>
      </c>
    </row>
    <row r="468" spans="1:15" x14ac:dyDescent="0.25">
      <c r="A468" t="str">
        <f t="shared" si="35"/>
        <v>AmaCh28232</v>
      </c>
      <c r="B468" t="str">
        <f t="shared" si="36"/>
        <v>AmandaChristian28232</v>
      </c>
      <c r="C468" t="s">
        <v>30</v>
      </c>
      <c r="D468" t="s">
        <v>31</v>
      </c>
      <c r="E468" t="s">
        <v>2699</v>
      </c>
      <c r="F468" s="1">
        <v>28232</v>
      </c>
      <c r="G468" t="s">
        <v>3025</v>
      </c>
      <c r="H468" t="s">
        <v>2701</v>
      </c>
      <c r="I468" s="5">
        <v>52500</v>
      </c>
      <c r="J468" s="5">
        <v>1500</v>
      </c>
      <c r="K468">
        <v>15</v>
      </c>
      <c r="L468" t="str">
        <f>INDEX(MatriceGrade,MATCH(Employé!G468,Filières!$A$1:$A$13,0),MATCH(Employé!H468,Filières!$A$1:$E$1,0))</f>
        <v>Consultant technique sénior</v>
      </c>
      <c r="M468" s="5">
        <f t="shared" si="37"/>
        <v>48600</v>
      </c>
      <c r="N468" s="6">
        <f t="shared" ca="1" si="38"/>
        <v>40</v>
      </c>
      <c r="O468" s="8">
        <f t="shared" si="39"/>
        <v>8.0246913580246909E-2</v>
      </c>
    </row>
    <row r="469" spans="1:15" x14ac:dyDescent="0.25">
      <c r="A469" t="str">
        <f t="shared" si="35"/>
        <v>ThoCh31178</v>
      </c>
      <c r="B469" t="str">
        <f t="shared" si="36"/>
        <v>ThomasChristiansen31178</v>
      </c>
      <c r="C469" t="s">
        <v>269</v>
      </c>
      <c r="D469" t="s">
        <v>2237</v>
      </c>
      <c r="E469" t="s">
        <v>2698</v>
      </c>
      <c r="F469" s="1">
        <v>31178</v>
      </c>
      <c r="G469" t="s">
        <v>3024</v>
      </c>
      <c r="H469" t="s">
        <v>2700</v>
      </c>
      <c r="I469" s="5">
        <v>56800</v>
      </c>
      <c r="J469" s="5">
        <v>1500</v>
      </c>
      <c r="K469">
        <v>2</v>
      </c>
      <c r="L469" t="str">
        <f>INDEX(MatriceGrade,MATCH(Employé!G469,Filières!$A$1:$A$13,0),MATCH(Employé!H469,Filières!$A$1:$E$1,0))</f>
        <v>Consultant fonctionnel</v>
      </c>
      <c r="M469" s="5">
        <f t="shared" si="37"/>
        <v>53000</v>
      </c>
      <c r="N469" s="6">
        <f t="shared" ca="1" si="38"/>
        <v>32</v>
      </c>
      <c r="O469" s="8">
        <f t="shared" si="39"/>
        <v>7.1698113207547168E-2</v>
      </c>
    </row>
    <row r="470" spans="1:15" x14ac:dyDescent="0.25">
      <c r="A470" t="str">
        <f t="shared" si="35"/>
        <v>DavCh24246</v>
      </c>
      <c r="B470" t="str">
        <f t="shared" si="36"/>
        <v>DavidChung24246</v>
      </c>
      <c r="C470" t="s">
        <v>65</v>
      </c>
      <c r="D470" t="s">
        <v>1739</v>
      </c>
      <c r="E470" t="s">
        <v>2698</v>
      </c>
      <c r="F470" s="1">
        <v>24246</v>
      </c>
      <c r="G470" t="s">
        <v>3029</v>
      </c>
      <c r="H470" t="s">
        <v>2703</v>
      </c>
      <c r="I470" s="5">
        <v>140600</v>
      </c>
      <c r="J470" s="5">
        <v>9500</v>
      </c>
      <c r="K470">
        <v>18</v>
      </c>
      <c r="L470" t="str">
        <f>INDEX(MatriceGrade,MATCH(Employé!G470,Filières!$A$1:$A$13,0),MATCH(Employé!H470,Filières!$A$1:$E$1,0))</f>
        <v>Associé filière fonctions transverses</v>
      </c>
      <c r="M470" s="5">
        <f t="shared" si="37"/>
        <v>130200</v>
      </c>
      <c r="N470" s="6">
        <f t="shared" ca="1" si="38"/>
        <v>51</v>
      </c>
      <c r="O470" s="8">
        <f t="shared" si="39"/>
        <v>7.9877112135176648E-2</v>
      </c>
    </row>
    <row r="471" spans="1:15" x14ac:dyDescent="0.25">
      <c r="A471" t="str">
        <f t="shared" si="35"/>
        <v>BonCh28479</v>
      </c>
      <c r="B471" t="str">
        <f t="shared" si="36"/>
        <v>BonitaChurch28479</v>
      </c>
      <c r="C471" t="s">
        <v>942</v>
      </c>
      <c r="D471" t="s">
        <v>943</v>
      </c>
      <c r="E471" t="s">
        <v>2699</v>
      </c>
      <c r="F471" s="1">
        <v>28479</v>
      </c>
      <c r="G471" t="s">
        <v>3026</v>
      </c>
      <c r="H471" t="s">
        <v>2701</v>
      </c>
      <c r="I471" s="5">
        <v>52400</v>
      </c>
      <c r="J471" s="5">
        <v>5500</v>
      </c>
      <c r="K471">
        <v>10</v>
      </c>
      <c r="L471" t="str">
        <f>INDEX(MatriceGrade,MATCH(Employé!G471,Filières!$A$1:$A$13,0),MATCH(Employé!H471,Filières!$A$1:$E$1,0))</f>
        <v>Expert technique</v>
      </c>
      <c r="M471" s="5">
        <f t="shared" si="37"/>
        <v>50400</v>
      </c>
      <c r="N471" s="6">
        <f t="shared" ca="1" si="38"/>
        <v>39</v>
      </c>
      <c r="O471" s="8">
        <f t="shared" si="39"/>
        <v>3.968253968253968E-2</v>
      </c>
    </row>
    <row r="472" spans="1:15" x14ac:dyDescent="0.25">
      <c r="A472" t="str">
        <f t="shared" si="35"/>
        <v>AntCl24654</v>
      </c>
      <c r="B472" t="str">
        <f t="shared" si="36"/>
        <v>AnthonyClark24654</v>
      </c>
      <c r="C472" t="s">
        <v>109</v>
      </c>
      <c r="D472" t="s">
        <v>359</v>
      </c>
      <c r="E472" t="s">
        <v>2698</v>
      </c>
      <c r="F472" s="1">
        <v>24654</v>
      </c>
      <c r="G472" t="s">
        <v>3026</v>
      </c>
      <c r="H472" t="s">
        <v>2703</v>
      </c>
      <c r="I472" s="5">
        <v>64600</v>
      </c>
      <c r="J472" s="5">
        <v>3000</v>
      </c>
      <c r="K472">
        <v>19</v>
      </c>
      <c r="L472" t="str">
        <f>INDEX(MatriceGrade,MATCH(Employé!G472,Filières!$A$1:$A$13,0),MATCH(Employé!H472,Filières!$A$1:$E$1,0))</f>
        <v>Responsable d'entité</v>
      </c>
      <c r="M472" s="5">
        <f t="shared" si="37"/>
        <v>62100</v>
      </c>
      <c r="N472" s="6">
        <f t="shared" ca="1" si="38"/>
        <v>50</v>
      </c>
      <c r="O472" s="8">
        <f t="shared" si="39"/>
        <v>4.0257648953301126E-2</v>
      </c>
    </row>
    <row r="473" spans="1:15" x14ac:dyDescent="0.25">
      <c r="A473" t="str">
        <f t="shared" si="35"/>
        <v>JerCl29097</v>
      </c>
      <c r="B473" t="str">
        <f t="shared" si="36"/>
        <v>JerryClark29097</v>
      </c>
      <c r="C473" t="s">
        <v>632</v>
      </c>
      <c r="D473" t="s">
        <v>359</v>
      </c>
      <c r="E473" t="s">
        <v>2698</v>
      </c>
      <c r="F473" s="1">
        <v>29097</v>
      </c>
      <c r="G473" t="s">
        <v>3027</v>
      </c>
      <c r="H473" t="s">
        <v>2701</v>
      </c>
      <c r="I473" s="5">
        <v>58600</v>
      </c>
      <c r="J473" s="5">
        <v>2000</v>
      </c>
      <c r="K473">
        <v>11</v>
      </c>
      <c r="L473" t="str">
        <f>INDEX(MatriceGrade,MATCH(Employé!G473,Filières!$A$1:$A$13,0),MATCH(Employé!H473,Filières!$A$1:$E$1,0))</f>
        <v>Directeur technique</v>
      </c>
      <c r="M473" s="5">
        <f t="shared" si="37"/>
        <v>56300</v>
      </c>
      <c r="N473" s="6">
        <f t="shared" ca="1" si="38"/>
        <v>37</v>
      </c>
      <c r="O473" s="8">
        <f t="shared" si="39"/>
        <v>4.0852575488454709E-2</v>
      </c>
    </row>
    <row r="474" spans="1:15" x14ac:dyDescent="0.25">
      <c r="A474" t="str">
        <f t="shared" si="35"/>
        <v>JosCl30440</v>
      </c>
      <c r="B474" t="str">
        <f t="shared" si="36"/>
        <v>JosephClark30440</v>
      </c>
      <c r="C474" t="s">
        <v>90</v>
      </c>
      <c r="D474" t="s">
        <v>359</v>
      </c>
      <c r="E474" t="s">
        <v>2698</v>
      </c>
      <c r="F474" s="1">
        <v>30440</v>
      </c>
      <c r="G474" t="s">
        <v>3027</v>
      </c>
      <c r="H474" t="s">
        <v>2700</v>
      </c>
      <c r="I474" s="5">
        <v>77400</v>
      </c>
      <c r="J474" s="5">
        <v>4000</v>
      </c>
      <c r="K474">
        <v>7</v>
      </c>
      <c r="L474" t="str">
        <f>INDEX(MatriceGrade,MATCH(Employé!G474,Filières!$A$1:$A$13,0),MATCH(Employé!H474,Filières!$A$1:$E$1,0))</f>
        <v>Directeur de projet</v>
      </c>
      <c r="M474" s="5">
        <f t="shared" si="37"/>
        <v>73000</v>
      </c>
      <c r="N474" s="6">
        <f t="shared" ca="1" si="38"/>
        <v>34</v>
      </c>
      <c r="O474" s="8">
        <f t="shared" si="39"/>
        <v>6.0273972602739728E-2</v>
      </c>
    </row>
    <row r="475" spans="1:15" x14ac:dyDescent="0.25">
      <c r="A475" t="str">
        <f t="shared" si="35"/>
        <v>MatCl32212</v>
      </c>
      <c r="B475" t="str">
        <f t="shared" si="36"/>
        <v>MatthewClark32212</v>
      </c>
      <c r="C475" t="s">
        <v>130</v>
      </c>
      <c r="D475" t="s">
        <v>359</v>
      </c>
      <c r="E475" t="s">
        <v>2698</v>
      </c>
      <c r="F475" s="1">
        <v>32212</v>
      </c>
      <c r="G475" t="s">
        <v>3022</v>
      </c>
      <c r="H475" t="s">
        <v>2701</v>
      </c>
      <c r="I475" s="5">
        <v>32900</v>
      </c>
      <c r="J475" s="5">
        <v>1000</v>
      </c>
      <c r="K475">
        <v>1</v>
      </c>
      <c r="L475" t="str">
        <f>INDEX(MatriceGrade,MATCH(Employé!G475,Filières!$A$1:$A$13,0),MATCH(Employé!H475,Filières!$A$1:$E$1,0))</f>
        <v>Développeur confirmé</v>
      </c>
      <c r="M475" s="5">
        <f t="shared" si="37"/>
        <v>29700</v>
      </c>
      <c r="N475" s="6">
        <f t="shared" ca="1" si="38"/>
        <v>29</v>
      </c>
      <c r="O475" s="8">
        <f t="shared" si="39"/>
        <v>0.10774410774410774</v>
      </c>
    </row>
    <row r="476" spans="1:15" x14ac:dyDescent="0.25">
      <c r="A476" t="str">
        <f t="shared" si="35"/>
        <v>MicCl31980</v>
      </c>
      <c r="B476" t="str">
        <f t="shared" si="36"/>
        <v>MichaelClark31980</v>
      </c>
      <c r="C476" t="s">
        <v>205</v>
      </c>
      <c r="D476" t="s">
        <v>359</v>
      </c>
      <c r="E476" t="s">
        <v>2698</v>
      </c>
      <c r="F476" s="1">
        <v>31980</v>
      </c>
      <c r="G476" t="s">
        <v>3023</v>
      </c>
      <c r="H476" t="s">
        <v>2701</v>
      </c>
      <c r="I476" s="5">
        <v>40200</v>
      </c>
      <c r="J476" s="5">
        <v>1000</v>
      </c>
      <c r="K476">
        <v>2</v>
      </c>
      <c r="L476" t="str">
        <f>INDEX(MatriceGrade,MATCH(Employé!G476,Filières!$A$1:$A$13,0),MATCH(Employé!H476,Filières!$A$1:$E$1,0))</f>
        <v>Consultant technique junior</v>
      </c>
      <c r="M476" s="5">
        <f t="shared" si="37"/>
        <v>38000</v>
      </c>
      <c r="N476" s="6">
        <f t="shared" ca="1" si="38"/>
        <v>30</v>
      </c>
      <c r="O476" s="8">
        <f t="shared" si="39"/>
        <v>5.7894736842105263E-2</v>
      </c>
    </row>
    <row r="477" spans="1:15" x14ac:dyDescent="0.25">
      <c r="A477" t="str">
        <f t="shared" si="35"/>
        <v>MiCl27397</v>
      </c>
      <c r="B477" t="str">
        <f t="shared" si="36"/>
        <v>MiClarke27397</v>
      </c>
      <c r="C477" t="s">
        <v>484</v>
      </c>
      <c r="D477" t="s">
        <v>485</v>
      </c>
      <c r="E477" t="s">
        <v>2699</v>
      </c>
      <c r="F477" s="1">
        <v>27397</v>
      </c>
      <c r="G477" t="s">
        <v>3026</v>
      </c>
      <c r="H477" t="s">
        <v>2702</v>
      </c>
      <c r="I477" s="5">
        <v>91600</v>
      </c>
      <c r="J477" s="5">
        <v>2500</v>
      </c>
      <c r="K477">
        <v>19</v>
      </c>
      <c r="L477" t="str">
        <f>INDEX(MatriceGrade,MATCH(Employé!G477,Filières!$A$1:$A$13,0),MATCH(Employé!H477,Filières!$A$1:$E$1,0))</f>
        <v>Responsable de consultant</v>
      </c>
      <c r="M477" s="5">
        <f t="shared" si="37"/>
        <v>82500</v>
      </c>
      <c r="N477" s="6">
        <f t="shared" ca="1" si="38"/>
        <v>42</v>
      </c>
      <c r="O477" s="8">
        <f t="shared" si="39"/>
        <v>0.11030303030303031</v>
      </c>
    </row>
    <row r="478" spans="1:15" x14ac:dyDescent="0.25">
      <c r="A478" t="str">
        <f t="shared" si="35"/>
        <v>RhoCl21656</v>
      </c>
      <c r="B478" t="str">
        <f t="shared" si="36"/>
        <v>RhondaClaybrooks21656</v>
      </c>
      <c r="C478" t="s">
        <v>534</v>
      </c>
      <c r="D478" t="s">
        <v>2529</v>
      </c>
      <c r="E478" t="s">
        <v>2699</v>
      </c>
      <c r="F478" s="1">
        <v>21656</v>
      </c>
      <c r="G478" t="s">
        <v>3029</v>
      </c>
      <c r="H478" t="s">
        <v>2702</v>
      </c>
      <c r="I478" s="5">
        <v>103600</v>
      </c>
      <c r="J478" s="5">
        <v>2500</v>
      </c>
      <c r="K478">
        <v>26</v>
      </c>
      <c r="L478" t="str">
        <f>INDEX(MatriceGrade,MATCH(Employé!G478,Filières!$A$1:$A$13,0),MATCH(Employé!H478,Filières!$A$1:$E$1,0))</f>
        <v>Associé filière business</v>
      </c>
      <c r="M478" s="5">
        <f t="shared" si="37"/>
        <v>98700</v>
      </c>
      <c r="N478" s="6">
        <f t="shared" ca="1" si="38"/>
        <v>58</v>
      </c>
      <c r="O478" s="8">
        <f t="shared" si="39"/>
        <v>4.9645390070921988E-2</v>
      </c>
    </row>
    <row r="479" spans="1:15" x14ac:dyDescent="0.25">
      <c r="A479" t="str">
        <f t="shared" si="35"/>
        <v>WarCl25867</v>
      </c>
      <c r="B479" t="str">
        <f t="shared" si="36"/>
        <v>WarrenClayton25867</v>
      </c>
      <c r="C479" t="s">
        <v>98</v>
      </c>
      <c r="D479" t="s">
        <v>1085</v>
      </c>
      <c r="E479" t="s">
        <v>2698</v>
      </c>
      <c r="F479" s="1">
        <v>25867</v>
      </c>
      <c r="G479" t="s">
        <v>3026</v>
      </c>
      <c r="H479" t="s">
        <v>2702</v>
      </c>
      <c r="I479" s="5">
        <v>66500</v>
      </c>
      <c r="J479" s="5">
        <v>4500</v>
      </c>
      <c r="K479">
        <v>16</v>
      </c>
      <c r="L479" t="str">
        <f>INDEX(MatriceGrade,MATCH(Employé!G479,Filières!$A$1:$A$13,0),MATCH(Employé!H479,Filières!$A$1:$E$1,0))</f>
        <v>Responsable de consultant</v>
      </c>
      <c r="M479" s="5">
        <f t="shared" si="37"/>
        <v>63900</v>
      </c>
      <c r="N479" s="6">
        <f t="shared" ca="1" si="38"/>
        <v>46</v>
      </c>
      <c r="O479" s="8">
        <f t="shared" si="39"/>
        <v>4.0688575899843503E-2</v>
      </c>
    </row>
    <row r="480" spans="1:15" x14ac:dyDescent="0.25">
      <c r="A480" t="str">
        <f t="shared" si="35"/>
        <v>MarCl29880</v>
      </c>
      <c r="B480" t="str">
        <f t="shared" si="36"/>
        <v>MaryClement29880</v>
      </c>
      <c r="C480" t="s">
        <v>156</v>
      </c>
      <c r="D480" t="s">
        <v>120</v>
      </c>
      <c r="E480" t="s">
        <v>2699</v>
      </c>
      <c r="F480" s="1">
        <v>29880</v>
      </c>
      <c r="G480" t="s">
        <v>3027</v>
      </c>
      <c r="H480" t="s">
        <v>2700</v>
      </c>
      <c r="I480" s="5">
        <v>64500</v>
      </c>
      <c r="J480" s="5">
        <v>9000</v>
      </c>
      <c r="K480">
        <v>8</v>
      </c>
      <c r="L480" t="str">
        <f>INDEX(MatriceGrade,MATCH(Employé!G480,Filières!$A$1:$A$13,0),MATCH(Employé!H480,Filières!$A$1:$E$1,0))</f>
        <v>Directeur de projet</v>
      </c>
      <c r="M480" s="5">
        <f t="shared" si="37"/>
        <v>59700</v>
      </c>
      <c r="N480" s="6">
        <f t="shared" ca="1" si="38"/>
        <v>35</v>
      </c>
      <c r="O480" s="8">
        <f t="shared" si="39"/>
        <v>8.0402010050251257E-2</v>
      </c>
    </row>
    <row r="481" spans="1:15" x14ac:dyDescent="0.25">
      <c r="A481" t="str">
        <f t="shared" si="35"/>
        <v>PauCl31735</v>
      </c>
      <c r="B481" t="str">
        <f t="shared" si="36"/>
        <v>PaulClement31735</v>
      </c>
      <c r="C481" t="s">
        <v>119</v>
      </c>
      <c r="D481" t="s">
        <v>120</v>
      </c>
      <c r="E481" t="s">
        <v>2698</v>
      </c>
      <c r="F481" s="1">
        <v>31735</v>
      </c>
      <c r="G481" t="s">
        <v>3022</v>
      </c>
      <c r="H481" t="s">
        <v>2700</v>
      </c>
      <c r="I481" s="5">
        <v>47800</v>
      </c>
      <c r="J481" s="5">
        <v>0</v>
      </c>
      <c r="K481">
        <v>5</v>
      </c>
      <c r="L481" t="str">
        <f>INDEX(MatriceGrade,MATCH(Employé!G481,Filières!$A$1:$A$13,0),MATCH(Employé!H481,Filières!$A$1:$E$1,0))</f>
        <v>Analyste confirmé</v>
      </c>
      <c r="M481" s="5">
        <f t="shared" si="37"/>
        <v>46400</v>
      </c>
      <c r="N481" s="6">
        <f t="shared" ca="1" si="38"/>
        <v>30</v>
      </c>
      <c r="O481" s="8">
        <f t="shared" si="39"/>
        <v>3.017241379310345E-2</v>
      </c>
    </row>
    <row r="482" spans="1:15" x14ac:dyDescent="0.25">
      <c r="A482" t="str">
        <f t="shared" si="35"/>
        <v>JacCl24681</v>
      </c>
      <c r="B482" t="str">
        <f t="shared" si="36"/>
        <v>JackClements24681</v>
      </c>
      <c r="C482" t="s">
        <v>181</v>
      </c>
      <c r="D482" t="s">
        <v>183</v>
      </c>
      <c r="E482" t="s">
        <v>2698</v>
      </c>
      <c r="F482" s="1">
        <v>24681</v>
      </c>
      <c r="G482" t="s">
        <v>3026</v>
      </c>
      <c r="H482" t="s">
        <v>2701</v>
      </c>
      <c r="I482" s="5">
        <v>53600</v>
      </c>
      <c r="J482" s="5">
        <v>2000</v>
      </c>
      <c r="K482">
        <v>14</v>
      </c>
      <c r="L482" t="str">
        <f>INDEX(MatriceGrade,MATCH(Employé!G482,Filières!$A$1:$A$13,0),MATCH(Employé!H482,Filières!$A$1:$E$1,0))</f>
        <v>Expert technique</v>
      </c>
      <c r="M482" s="5">
        <f t="shared" si="37"/>
        <v>48700</v>
      </c>
      <c r="N482" s="6">
        <f t="shared" ca="1" si="38"/>
        <v>49</v>
      </c>
      <c r="O482" s="8">
        <f t="shared" si="39"/>
        <v>0.10061601642710473</v>
      </c>
    </row>
    <row r="483" spans="1:15" x14ac:dyDescent="0.25">
      <c r="A483" t="str">
        <f t="shared" si="35"/>
        <v>BriCl34400</v>
      </c>
      <c r="B483" t="str">
        <f t="shared" si="36"/>
        <v>BrittanyClemons34400</v>
      </c>
      <c r="C483" t="s">
        <v>1020</v>
      </c>
      <c r="D483" t="s">
        <v>1021</v>
      </c>
      <c r="E483" t="s">
        <v>2699</v>
      </c>
      <c r="F483" s="1">
        <v>34400</v>
      </c>
      <c r="G483" t="s">
        <v>3023</v>
      </c>
      <c r="H483" t="s">
        <v>2702</v>
      </c>
      <c r="I483" s="5">
        <v>52100</v>
      </c>
      <c r="J483" s="5">
        <v>1000</v>
      </c>
      <c r="K483">
        <v>0</v>
      </c>
      <c r="L483" t="str">
        <f>INDEX(MatriceGrade,MATCH(Employé!G483,Filières!$A$1:$A$13,0),MATCH(Employé!H483,Filières!$A$1:$E$1,0))</f>
        <v>Consultant business</v>
      </c>
      <c r="M483" s="5" t="str">
        <f t="shared" si="37"/>
        <v>nouvel arrivant</v>
      </c>
      <c r="N483" s="6">
        <f t="shared" ca="1" si="38"/>
        <v>23</v>
      </c>
      <c r="O483" s="8">
        <f t="shared" si="39"/>
        <v>0</v>
      </c>
    </row>
    <row r="484" spans="1:15" x14ac:dyDescent="0.25">
      <c r="A484" t="str">
        <f t="shared" si="35"/>
        <v>ElsCl26308</v>
      </c>
      <c r="B484" t="str">
        <f t="shared" si="36"/>
        <v>ElsieClevenger26308</v>
      </c>
      <c r="C484" t="s">
        <v>617</v>
      </c>
      <c r="D484" t="s">
        <v>2212</v>
      </c>
      <c r="E484" t="s">
        <v>2699</v>
      </c>
      <c r="F484" s="1">
        <v>26308</v>
      </c>
      <c r="G484" t="s">
        <v>3026</v>
      </c>
      <c r="H484" t="s">
        <v>2702</v>
      </c>
      <c r="I484" s="5">
        <v>57300</v>
      </c>
      <c r="J484" s="5">
        <v>2500</v>
      </c>
      <c r="K484">
        <v>5</v>
      </c>
      <c r="L484" t="str">
        <f>INDEX(MatriceGrade,MATCH(Employé!G484,Filières!$A$1:$A$13,0),MATCH(Employé!H484,Filières!$A$1:$E$1,0))</f>
        <v>Responsable de consultant</v>
      </c>
      <c r="M484" s="5">
        <f t="shared" si="37"/>
        <v>55100</v>
      </c>
      <c r="N484" s="6">
        <f t="shared" ca="1" si="38"/>
        <v>45</v>
      </c>
      <c r="O484" s="8">
        <f t="shared" si="39"/>
        <v>3.9927404718693285E-2</v>
      </c>
    </row>
    <row r="485" spans="1:15" x14ac:dyDescent="0.25">
      <c r="A485" t="str">
        <f t="shared" si="35"/>
        <v>MicCl27679</v>
      </c>
      <c r="B485" t="str">
        <f t="shared" si="36"/>
        <v>MichaelClever27679</v>
      </c>
      <c r="C485" t="s">
        <v>205</v>
      </c>
      <c r="D485" t="s">
        <v>2010</v>
      </c>
      <c r="E485" t="s">
        <v>2698</v>
      </c>
      <c r="F485" s="1">
        <v>27679</v>
      </c>
      <c r="G485" t="s">
        <v>3027</v>
      </c>
      <c r="H485" t="s">
        <v>2701</v>
      </c>
      <c r="I485" s="5">
        <v>61700</v>
      </c>
      <c r="J485" s="5">
        <v>5000</v>
      </c>
      <c r="K485">
        <v>1</v>
      </c>
      <c r="L485" t="str">
        <f>INDEX(MatriceGrade,MATCH(Employé!G485,Filières!$A$1:$A$13,0),MATCH(Employé!H485,Filières!$A$1:$E$1,0))</f>
        <v>Directeur technique</v>
      </c>
      <c r="M485" s="5">
        <f t="shared" si="37"/>
        <v>55000</v>
      </c>
      <c r="N485" s="6">
        <f t="shared" ca="1" si="38"/>
        <v>41</v>
      </c>
      <c r="O485" s="8">
        <f t="shared" si="39"/>
        <v>0.12181818181818181</v>
      </c>
    </row>
    <row r="486" spans="1:15" x14ac:dyDescent="0.25">
      <c r="A486" t="str">
        <f t="shared" si="35"/>
        <v>BerCl34401</v>
      </c>
      <c r="B486" t="str">
        <f t="shared" si="36"/>
        <v>BerniceClifton34401</v>
      </c>
      <c r="C486" t="s">
        <v>944</v>
      </c>
      <c r="D486" t="s">
        <v>523</v>
      </c>
      <c r="E486" t="s">
        <v>2699</v>
      </c>
      <c r="F486" s="1">
        <v>34401</v>
      </c>
      <c r="G486" t="s">
        <v>3020</v>
      </c>
      <c r="H486" t="s">
        <v>2700</v>
      </c>
      <c r="I486" s="5">
        <v>37500</v>
      </c>
      <c r="J486" s="5">
        <v>500</v>
      </c>
      <c r="K486">
        <v>1</v>
      </c>
      <c r="L486" t="str">
        <f>INDEX(MatriceGrade,MATCH(Employé!G486,Filières!$A$1:$A$13,0),MATCH(Employé!H486,Filières!$A$1:$E$1,0))</f>
        <v>Analyste junior</v>
      </c>
      <c r="M486" s="5">
        <f t="shared" si="37"/>
        <v>34800</v>
      </c>
      <c r="N486" s="6">
        <f t="shared" ca="1" si="38"/>
        <v>23</v>
      </c>
      <c r="O486" s="8">
        <f t="shared" si="39"/>
        <v>7.7586206896551727E-2</v>
      </c>
    </row>
    <row r="487" spans="1:15" x14ac:dyDescent="0.25">
      <c r="A487" t="str">
        <f t="shared" si="35"/>
        <v>SteCl31108</v>
      </c>
      <c r="B487" t="str">
        <f t="shared" si="36"/>
        <v>SteveClifton31108</v>
      </c>
      <c r="C487" t="s">
        <v>21</v>
      </c>
      <c r="D487" t="s">
        <v>523</v>
      </c>
      <c r="E487" t="s">
        <v>2698</v>
      </c>
      <c r="F487" s="1">
        <v>31108</v>
      </c>
      <c r="G487" t="s">
        <v>3026</v>
      </c>
      <c r="H487" t="s">
        <v>2700</v>
      </c>
      <c r="I487" s="5">
        <v>60400</v>
      </c>
      <c r="J487" s="5">
        <v>3500</v>
      </c>
      <c r="K487">
        <v>4</v>
      </c>
      <c r="L487" t="str">
        <f>INDEX(MatriceGrade,MATCH(Employé!G487,Filières!$A$1:$A$13,0),MATCH(Employé!H487,Filières!$A$1:$E$1,0))</f>
        <v>Chef de projet</v>
      </c>
      <c r="M487" s="5">
        <f t="shared" si="37"/>
        <v>53700</v>
      </c>
      <c r="N487" s="6">
        <f t="shared" ca="1" si="38"/>
        <v>32</v>
      </c>
      <c r="O487" s="8">
        <f t="shared" si="39"/>
        <v>0.12476722532588454</v>
      </c>
    </row>
    <row r="488" spans="1:15" x14ac:dyDescent="0.25">
      <c r="A488" t="str">
        <f t="shared" si="35"/>
        <v>CodCl27351</v>
      </c>
      <c r="B488" t="str">
        <f t="shared" si="36"/>
        <v>CodyClinton27351</v>
      </c>
      <c r="C488" t="s">
        <v>930</v>
      </c>
      <c r="D488" t="s">
        <v>718</v>
      </c>
      <c r="E488" t="s">
        <v>2698</v>
      </c>
      <c r="F488" s="1">
        <v>27351</v>
      </c>
      <c r="G488" t="s">
        <v>3026</v>
      </c>
      <c r="H488" t="s">
        <v>2702</v>
      </c>
      <c r="I488" s="5">
        <v>93500</v>
      </c>
      <c r="J488" s="5">
        <v>2000</v>
      </c>
      <c r="K488">
        <v>17</v>
      </c>
      <c r="L488" t="str">
        <f>INDEX(MatriceGrade,MATCH(Employé!G488,Filières!$A$1:$A$13,0),MATCH(Employé!H488,Filières!$A$1:$E$1,0))</f>
        <v>Responsable de consultant</v>
      </c>
      <c r="M488" s="5">
        <f t="shared" si="37"/>
        <v>86600</v>
      </c>
      <c r="N488" s="6">
        <f t="shared" ca="1" si="38"/>
        <v>42</v>
      </c>
      <c r="O488" s="8">
        <f t="shared" si="39"/>
        <v>7.9676674364896075E-2</v>
      </c>
    </row>
    <row r="489" spans="1:15" x14ac:dyDescent="0.25">
      <c r="A489" t="str">
        <f t="shared" si="35"/>
        <v>JosCl26716</v>
      </c>
      <c r="B489" t="str">
        <f t="shared" si="36"/>
        <v>JoseCloutier26716</v>
      </c>
      <c r="C489" t="s">
        <v>284</v>
      </c>
      <c r="D489" t="s">
        <v>1010</v>
      </c>
      <c r="E489" t="s">
        <v>2698</v>
      </c>
      <c r="F489" s="1">
        <v>26716</v>
      </c>
      <c r="G489" t="s">
        <v>3029</v>
      </c>
      <c r="H489" t="s">
        <v>2702</v>
      </c>
      <c r="I489" s="5">
        <v>132400</v>
      </c>
      <c r="J489" s="5">
        <v>11000</v>
      </c>
      <c r="K489">
        <v>4</v>
      </c>
      <c r="L489" t="str">
        <f>INDEX(MatriceGrade,MATCH(Employé!G489,Filières!$A$1:$A$13,0),MATCH(Employé!H489,Filières!$A$1:$E$1,0))</f>
        <v>Associé filière business</v>
      </c>
      <c r="M489" s="5">
        <f t="shared" si="37"/>
        <v>124900</v>
      </c>
      <c r="N489" s="6">
        <f t="shared" ca="1" si="38"/>
        <v>44</v>
      </c>
      <c r="O489" s="8">
        <f t="shared" si="39"/>
        <v>6.0048038430744598E-2</v>
      </c>
    </row>
    <row r="490" spans="1:15" x14ac:dyDescent="0.25">
      <c r="A490" t="str">
        <f t="shared" si="35"/>
        <v>JefCl32614</v>
      </c>
      <c r="B490" t="str">
        <f t="shared" si="36"/>
        <v>JeffreyClukey32614</v>
      </c>
      <c r="C490" t="s">
        <v>536</v>
      </c>
      <c r="D490" t="s">
        <v>1530</v>
      </c>
      <c r="E490" t="s">
        <v>2698</v>
      </c>
      <c r="F490" s="1">
        <v>32614</v>
      </c>
      <c r="G490" t="s">
        <v>3022</v>
      </c>
      <c r="H490" t="s">
        <v>2702</v>
      </c>
      <c r="I490" s="5">
        <v>40400</v>
      </c>
      <c r="J490" s="5">
        <v>1500</v>
      </c>
      <c r="K490">
        <v>1</v>
      </c>
      <c r="L490" t="str">
        <f>INDEX(MatriceGrade,MATCH(Employé!G490,Filières!$A$1:$A$13,0),MATCH(Employé!H490,Filières!$A$1:$E$1,0))</f>
        <v>Consultant business junior</v>
      </c>
      <c r="M490" s="5">
        <f t="shared" si="37"/>
        <v>39200</v>
      </c>
      <c r="N490" s="6">
        <f t="shared" ca="1" si="38"/>
        <v>28</v>
      </c>
      <c r="O490" s="8">
        <f t="shared" si="39"/>
        <v>3.0612244897959183E-2</v>
      </c>
    </row>
    <row r="491" spans="1:15" x14ac:dyDescent="0.25">
      <c r="A491" t="str">
        <f t="shared" si="35"/>
        <v>JamCo26531</v>
      </c>
      <c r="B491" t="str">
        <f t="shared" si="36"/>
        <v>JamieCobb26531</v>
      </c>
      <c r="C491" t="s">
        <v>1174</v>
      </c>
      <c r="D491" t="s">
        <v>2445</v>
      </c>
      <c r="E491" t="s">
        <v>2698</v>
      </c>
      <c r="F491" s="1">
        <v>26531</v>
      </c>
      <c r="G491" t="s">
        <v>3027</v>
      </c>
      <c r="H491" t="s">
        <v>2703</v>
      </c>
      <c r="I491" s="5">
        <v>58100</v>
      </c>
      <c r="J491" s="5">
        <v>8000</v>
      </c>
      <c r="K491">
        <v>2</v>
      </c>
      <c r="L491" t="str">
        <f>INDEX(MatriceGrade,MATCH(Employé!G491,Filières!$A$1:$A$13,0),MATCH(Employé!H491,Filières!$A$1:$E$1,0))</f>
        <v>Directeur d'agence</v>
      </c>
      <c r="M491" s="5">
        <f t="shared" si="37"/>
        <v>52700</v>
      </c>
      <c r="N491" s="6">
        <f t="shared" ca="1" si="38"/>
        <v>44</v>
      </c>
      <c r="O491" s="8">
        <f t="shared" si="39"/>
        <v>0.10246679316888045</v>
      </c>
    </row>
    <row r="492" spans="1:15" x14ac:dyDescent="0.25">
      <c r="A492" t="str">
        <f t="shared" si="35"/>
        <v>ShiCo27339</v>
      </c>
      <c r="B492" t="str">
        <f t="shared" si="36"/>
        <v>ShirleyCobb27339</v>
      </c>
      <c r="C492" t="s">
        <v>1132</v>
      </c>
      <c r="D492" t="s">
        <v>2445</v>
      </c>
      <c r="E492" t="s">
        <v>2699</v>
      </c>
      <c r="F492" s="1">
        <v>27339</v>
      </c>
      <c r="G492" t="s">
        <v>3027</v>
      </c>
      <c r="H492" t="s">
        <v>2701</v>
      </c>
      <c r="I492" s="5">
        <v>71200</v>
      </c>
      <c r="J492" s="5">
        <v>2000</v>
      </c>
      <c r="K492">
        <v>14</v>
      </c>
      <c r="L492" t="str">
        <f>INDEX(MatriceGrade,MATCH(Employé!G492,Filières!$A$1:$A$13,0),MATCH(Employé!H492,Filières!$A$1:$E$1,0))</f>
        <v>Directeur technique</v>
      </c>
      <c r="M492" s="5">
        <f t="shared" si="37"/>
        <v>66600</v>
      </c>
      <c r="N492" s="6">
        <f t="shared" ca="1" si="38"/>
        <v>42</v>
      </c>
      <c r="O492" s="8">
        <f t="shared" si="39"/>
        <v>6.9069069069069067E-2</v>
      </c>
    </row>
    <row r="493" spans="1:15" x14ac:dyDescent="0.25">
      <c r="A493" t="str">
        <f t="shared" si="35"/>
        <v>MarCo23512</v>
      </c>
      <c r="B493" t="str">
        <f t="shared" si="36"/>
        <v>MargaretCochran23512</v>
      </c>
      <c r="C493" t="s">
        <v>554</v>
      </c>
      <c r="D493" t="s">
        <v>1610</v>
      </c>
      <c r="E493" t="s">
        <v>2699</v>
      </c>
      <c r="F493" s="1">
        <v>23512</v>
      </c>
      <c r="G493" t="s">
        <v>3027</v>
      </c>
      <c r="H493" t="s">
        <v>2703</v>
      </c>
      <c r="I493" s="5">
        <v>94500</v>
      </c>
      <c r="J493" s="5">
        <v>6500</v>
      </c>
      <c r="K493">
        <v>18</v>
      </c>
      <c r="L493" t="str">
        <f>INDEX(MatriceGrade,MATCH(Employé!G493,Filières!$A$1:$A$13,0),MATCH(Employé!H493,Filières!$A$1:$E$1,0))</f>
        <v>Directeur d'agence</v>
      </c>
      <c r="M493" s="5">
        <f t="shared" si="37"/>
        <v>85100</v>
      </c>
      <c r="N493" s="6">
        <f t="shared" ca="1" si="38"/>
        <v>53</v>
      </c>
      <c r="O493" s="8">
        <f t="shared" si="39"/>
        <v>0.11045828437132785</v>
      </c>
    </row>
    <row r="494" spans="1:15" x14ac:dyDescent="0.25">
      <c r="A494" t="str">
        <f t="shared" si="35"/>
        <v>DiaCo24149</v>
      </c>
      <c r="B494" t="str">
        <f t="shared" si="36"/>
        <v>DianaCody24149</v>
      </c>
      <c r="C494" t="s">
        <v>929</v>
      </c>
      <c r="D494" t="s">
        <v>930</v>
      </c>
      <c r="E494" t="s">
        <v>2699</v>
      </c>
      <c r="F494" s="1">
        <v>24149</v>
      </c>
      <c r="G494" t="s">
        <v>3027</v>
      </c>
      <c r="H494" t="s">
        <v>2702</v>
      </c>
      <c r="I494" s="5">
        <v>86700</v>
      </c>
      <c r="J494" s="5">
        <v>0</v>
      </c>
      <c r="K494">
        <v>21</v>
      </c>
      <c r="L494" t="str">
        <f>INDEX(MatriceGrade,MATCH(Employé!G494,Filières!$A$1:$A$13,0),MATCH(Employé!H494,Filières!$A$1:$E$1,0))</f>
        <v>Directeur business</v>
      </c>
      <c r="M494" s="5">
        <f t="shared" si="37"/>
        <v>81000</v>
      </c>
      <c r="N494" s="6">
        <f t="shared" ca="1" si="38"/>
        <v>51</v>
      </c>
      <c r="O494" s="8">
        <f t="shared" si="39"/>
        <v>7.0370370370370375E-2</v>
      </c>
    </row>
    <row r="495" spans="1:15" x14ac:dyDescent="0.25">
      <c r="A495" t="str">
        <f t="shared" si="35"/>
        <v>MicCo30342</v>
      </c>
      <c r="B495" t="str">
        <f t="shared" si="36"/>
        <v>MichaelCody30342</v>
      </c>
      <c r="C495" t="s">
        <v>205</v>
      </c>
      <c r="D495" t="s">
        <v>930</v>
      </c>
      <c r="E495" t="s">
        <v>2698</v>
      </c>
      <c r="F495" s="1">
        <v>30342</v>
      </c>
      <c r="G495" t="s">
        <v>3028</v>
      </c>
      <c r="H495" t="s">
        <v>2700</v>
      </c>
      <c r="I495" s="5">
        <v>69700</v>
      </c>
      <c r="J495" s="5">
        <v>5500</v>
      </c>
      <c r="K495">
        <v>11</v>
      </c>
      <c r="L495" t="str">
        <f>INDEX(MatriceGrade,MATCH(Employé!G495,Filières!$A$1:$A$13,0),MATCH(Employé!H495,Filières!$A$1:$E$1,0))</f>
        <v>Responsable de Grands comptes</v>
      </c>
      <c r="M495" s="5">
        <f t="shared" si="37"/>
        <v>67700</v>
      </c>
      <c r="N495" s="6">
        <f t="shared" ca="1" si="38"/>
        <v>34</v>
      </c>
      <c r="O495" s="8">
        <f t="shared" si="39"/>
        <v>2.9542097488921712E-2</v>
      </c>
    </row>
    <row r="496" spans="1:15" x14ac:dyDescent="0.25">
      <c r="A496" t="str">
        <f t="shared" si="35"/>
        <v>RayCo26287</v>
      </c>
      <c r="B496" t="str">
        <f t="shared" si="36"/>
        <v>RaymondCody26287</v>
      </c>
      <c r="C496" t="s">
        <v>974</v>
      </c>
      <c r="D496" t="s">
        <v>930</v>
      </c>
      <c r="E496" t="s">
        <v>2698</v>
      </c>
      <c r="F496" s="1">
        <v>26287</v>
      </c>
      <c r="G496" t="s">
        <v>3025</v>
      </c>
      <c r="H496" t="s">
        <v>2701</v>
      </c>
      <c r="I496" s="5">
        <v>46800</v>
      </c>
      <c r="J496" s="5">
        <v>2500</v>
      </c>
      <c r="K496">
        <v>13</v>
      </c>
      <c r="L496" t="str">
        <f>INDEX(MatriceGrade,MATCH(Employé!G496,Filières!$A$1:$A$13,0),MATCH(Employé!H496,Filières!$A$1:$E$1,0))</f>
        <v>Consultant technique sénior</v>
      </c>
      <c r="M496" s="5">
        <f t="shared" si="37"/>
        <v>43600</v>
      </c>
      <c r="N496" s="6">
        <f t="shared" ca="1" si="38"/>
        <v>45</v>
      </c>
      <c r="O496" s="8">
        <f t="shared" si="39"/>
        <v>7.3394495412844041E-2</v>
      </c>
    </row>
    <row r="497" spans="1:15" x14ac:dyDescent="0.25">
      <c r="A497" t="str">
        <f t="shared" si="35"/>
        <v>JohCo27122</v>
      </c>
      <c r="B497" t="str">
        <f t="shared" si="36"/>
        <v>JohnCoffman27122</v>
      </c>
      <c r="C497" t="s">
        <v>213</v>
      </c>
      <c r="D497" t="s">
        <v>742</v>
      </c>
      <c r="E497" t="s">
        <v>2698</v>
      </c>
      <c r="F497" s="1">
        <v>27122</v>
      </c>
      <c r="G497" t="s">
        <v>3027</v>
      </c>
      <c r="H497" t="s">
        <v>2700</v>
      </c>
      <c r="I497" s="5">
        <v>72900</v>
      </c>
      <c r="J497" s="5">
        <v>6500</v>
      </c>
      <c r="K497">
        <v>18</v>
      </c>
      <c r="L497" t="str">
        <f>INDEX(MatriceGrade,MATCH(Employé!G497,Filières!$A$1:$A$13,0),MATCH(Employé!H497,Filières!$A$1:$E$1,0))</f>
        <v>Directeur de projet</v>
      </c>
      <c r="M497" s="5">
        <f t="shared" si="37"/>
        <v>69400</v>
      </c>
      <c r="N497" s="6">
        <f t="shared" ca="1" si="38"/>
        <v>43</v>
      </c>
      <c r="O497" s="8">
        <f t="shared" si="39"/>
        <v>5.0432276657060522E-2</v>
      </c>
    </row>
    <row r="498" spans="1:15" x14ac:dyDescent="0.25">
      <c r="A498" t="str">
        <f t="shared" si="35"/>
        <v>CarCo24309</v>
      </c>
      <c r="B498" t="str">
        <f t="shared" si="36"/>
        <v>CarlCogdell24309</v>
      </c>
      <c r="C498" t="s">
        <v>414</v>
      </c>
      <c r="D498" t="s">
        <v>415</v>
      </c>
      <c r="E498" t="s">
        <v>2698</v>
      </c>
      <c r="F498" s="1">
        <v>24309</v>
      </c>
      <c r="G498" t="s">
        <v>3025</v>
      </c>
      <c r="H498" t="s">
        <v>2701</v>
      </c>
      <c r="I498" s="5">
        <v>52900</v>
      </c>
      <c r="J498" s="5">
        <v>4000</v>
      </c>
      <c r="K498">
        <v>0</v>
      </c>
      <c r="L498" t="str">
        <f>INDEX(MatriceGrade,MATCH(Employé!G498,Filières!$A$1:$A$13,0),MATCH(Employé!H498,Filières!$A$1:$E$1,0))</f>
        <v>Consultant technique sénior</v>
      </c>
      <c r="M498" s="5" t="str">
        <f t="shared" si="37"/>
        <v>nouvel arrivant</v>
      </c>
      <c r="N498" s="6">
        <f t="shared" ca="1" si="38"/>
        <v>51</v>
      </c>
      <c r="O498" s="8">
        <f t="shared" si="39"/>
        <v>0</v>
      </c>
    </row>
    <row r="499" spans="1:15" x14ac:dyDescent="0.25">
      <c r="A499" t="str">
        <f t="shared" si="35"/>
        <v>JerCo25738</v>
      </c>
      <c r="B499" t="str">
        <f t="shared" si="36"/>
        <v>JerryCohee25738</v>
      </c>
      <c r="C499" t="s">
        <v>632</v>
      </c>
      <c r="D499" t="s">
        <v>633</v>
      </c>
      <c r="E499" t="s">
        <v>2698</v>
      </c>
      <c r="F499" s="1">
        <v>25738</v>
      </c>
      <c r="G499" t="s">
        <v>3027</v>
      </c>
      <c r="H499" t="s">
        <v>2701</v>
      </c>
      <c r="I499" s="5">
        <v>64400</v>
      </c>
      <c r="J499" s="5">
        <v>1000</v>
      </c>
      <c r="K499">
        <v>19</v>
      </c>
      <c r="L499" t="str">
        <f>INDEX(MatriceGrade,MATCH(Employé!G499,Filières!$A$1:$A$13,0),MATCH(Employé!H499,Filières!$A$1:$E$1,0))</f>
        <v>Directeur technique</v>
      </c>
      <c r="M499" s="5">
        <f t="shared" si="37"/>
        <v>56500</v>
      </c>
      <c r="N499" s="6">
        <f t="shared" ca="1" si="38"/>
        <v>47</v>
      </c>
      <c r="O499" s="8">
        <f t="shared" si="39"/>
        <v>0.13982300884955753</v>
      </c>
    </row>
    <row r="500" spans="1:15" x14ac:dyDescent="0.25">
      <c r="A500" t="str">
        <f t="shared" si="35"/>
        <v>KeiCo34373</v>
      </c>
      <c r="B500" t="str">
        <f t="shared" si="36"/>
        <v>KeithColbert34373</v>
      </c>
      <c r="C500" t="s">
        <v>162</v>
      </c>
      <c r="D500" t="s">
        <v>1482</v>
      </c>
      <c r="E500" t="s">
        <v>2698</v>
      </c>
      <c r="F500" s="1">
        <v>34373</v>
      </c>
      <c r="G500" t="s">
        <v>3022</v>
      </c>
      <c r="H500" t="s">
        <v>2702</v>
      </c>
      <c r="I500" s="5">
        <v>48700</v>
      </c>
      <c r="J500" s="5">
        <v>1000</v>
      </c>
      <c r="K500">
        <v>1</v>
      </c>
      <c r="L500" t="str">
        <f>INDEX(MatriceGrade,MATCH(Employé!G500,Filières!$A$1:$A$13,0),MATCH(Employé!H500,Filières!$A$1:$E$1,0))</f>
        <v>Consultant business junior</v>
      </c>
      <c r="M500" s="5">
        <f t="shared" si="37"/>
        <v>46600</v>
      </c>
      <c r="N500" s="6">
        <f t="shared" ca="1" si="38"/>
        <v>23</v>
      </c>
      <c r="O500" s="8">
        <f t="shared" si="39"/>
        <v>4.5064377682403435E-2</v>
      </c>
    </row>
    <row r="501" spans="1:15" x14ac:dyDescent="0.25">
      <c r="A501" t="str">
        <f t="shared" si="35"/>
        <v>RicCo26112</v>
      </c>
      <c r="B501" t="str">
        <f t="shared" si="36"/>
        <v>RichardColbert26112</v>
      </c>
      <c r="C501" t="s">
        <v>9</v>
      </c>
      <c r="D501" t="s">
        <v>1482</v>
      </c>
      <c r="E501" t="s">
        <v>2698</v>
      </c>
      <c r="F501" s="1">
        <v>26112</v>
      </c>
      <c r="G501" t="s">
        <v>3026</v>
      </c>
      <c r="H501" t="s">
        <v>2701</v>
      </c>
      <c r="I501" s="5">
        <v>42200</v>
      </c>
      <c r="J501" s="5">
        <v>1500</v>
      </c>
      <c r="K501">
        <v>10</v>
      </c>
      <c r="L501" t="str">
        <f>INDEX(MatriceGrade,MATCH(Employé!G501,Filières!$A$1:$A$13,0),MATCH(Employé!H501,Filières!$A$1:$E$1,0))</f>
        <v>Expert technique</v>
      </c>
      <c r="M501" s="5">
        <f t="shared" si="37"/>
        <v>39500</v>
      </c>
      <c r="N501" s="6">
        <f t="shared" ca="1" si="38"/>
        <v>46</v>
      </c>
      <c r="O501" s="8">
        <f t="shared" si="39"/>
        <v>6.8354430379746839E-2</v>
      </c>
    </row>
    <row r="502" spans="1:15" x14ac:dyDescent="0.25">
      <c r="A502" t="str">
        <f t="shared" si="35"/>
        <v>ColCo30145</v>
      </c>
      <c r="B502" t="str">
        <f t="shared" si="36"/>
        <v>CollinColby30145</v>
      </c>
      <c r="C502" t="s">
        <v>2650</v>
      </c>
      <c r="D502" t="s">
        <v>2651</v>
      </c>
      <c r="E502" t="s">
        <v>2698</v>
      </c>
      <c r="F502" s="1">
        <v>30145</v>
      </c>
      <c r="G502" t="s">
        <v>3028</v>
      </c>
      <c r="H502" t="s">
        <v>2702</v>
      </c>
      <c r="I502" s="5">
        <v>92300</v>
      </c>
      <c r="J502" s="5">
        <v>2500</v>
      </c>
      <c r="K502">
        <v>11</v>
      </c>
      <c r="L502" t="str">
        <f>INDEX(MatriceGrade,MATCH(Employé!G502,Filières!$A$1:$A$13,0),MATCH(Employé!H502,Filières!$A$1:$E$1,0))</f>
        <v>Responsable secteur business</v>
      </c>
      <c r="M502" s="5">
        <f t="shared" si="37"/>
        <v>86200</v>
      </c>
      <c r="N502" s="6">
        <f t="shared" ca="1" si="38"/>
        <v>35</v>
      </c>
      <c r="O502" s="8">
        <f t="shared" si="39"/>
        <v>7.0765661252900236E-2</v>
      </c>
    </row>
    <row r="503" spans="1:15" x14ac:dyDescent="0.25">
      <c r="A503" t="str">
        <f t="shared" si="35"/>
        <v>JohCo31142</v>
      </c>
      <c r="B503" t="str">
        <f t="shared" si="36"/>
        <v>JohnCole31142</v>
      </c>
      <c r="C503" t="s">
        <v>213</v>
      </c>
      <c r="D503" t="s">
        <v>1930</v>
      </c>
      <c r="E503" t="s">
        <v>2698</v>
      </c>
      <c r="F503" s="1">
        <v>31142</v>
      </c>
      <c r="G503" t="s">
        <v>3021</v>
      </c>
      <c r="H503" t="s">
        <v>2702</v>
      </c>
      <c r="I503" s="5">
        <v>43800</v>
      </c>
      <c r="J503" s="5">
        <v>0</v>
      </c>
      <c r="K503">
        <v>1</v>
      </c>
      <c r="L503" t="str">
        <f>INDEX(MatriceGrade,MATCH(Employé!G503,Filières!$A$1:$A$13,0),MATCH(Employé!H503,Filières!$A$1:$E$1,0))</f>
        <v>Consultant business junior</v>
      </c>
      <c r="M503" s="5">
        <f t="shared" si="37"/>
        <v>41100</v>
      </c>
      <c r="N503" s="6">
        <f t="shared" ca="1" si="38"/>
        <v>32</v>
      </c>
      <c r="O503" s="8">
        <f t="shared" si="39"/>
        <v>6.569343065693431E-2</v>
      </c>
    </row>
    <row r="504" spans="1:15" x14ac:dyDescent="0.25">
      <c r="A504" t="str">
        <f t="shared" si="35"/>
        <v>TomCo22842</v>
      </c>
      <c r="B504" t="str">
        <f t="shared" si="36"/>
        <v>TomCole22842</v>
      </c>
      <c r="C504" t="s">
        <v>1262</v>
      </c>
      <c r="D504" t="s">
        <v>1930</v>
      </c>
      <c r="E504" t="s">
        <v>2698</v>
      </c>
      <c r="F504" s="1">
        <v>22842</v>
      </c>
      <c r="G504" t="s">
        <v>3030</v>
      </c>
      <c r="H504" t="s">
        <v>2702</v>
      </c>
      <c r="I504" s="5">
        <v>150300</v>
      </c>
      <c r="J504" s="5">
        <v>5000</v>
      </c>
      <c r="K504">
        <v>6</v>
      </c>
      <c r="L504" t="str">
        <f>INDEX(MatriceGrade,MATCH(Employé!G504,Filières!$A$1:$A$13,0),MATCH(Employé!H504,Filières!$A$1:$E$1,0))</f>
        <v>Chef business</v>
      </c>
      <c r="M504" s="5">
        <f t="shared" si="37"/>
        <v>140500</v>
      </c>
      <c r="N504" s="6">
        <f t="shared" ca="1" si="38"/>
        <v>55</v>
      </c>
      <c r="O504" s="8">
        <f t="shared" si="39"/>
        <v>6.9750889679715308E-2</v>
      </c>
    </row>
    <row r="505" spans="1:15" x14ac:dyDescent="0.25">
      <c r="A505" t="str">
        <f t="shared" si="35"/>
        <v>ChrCo23777</v>
      </c>
      <c r="B505" t="str">
        <f t="shared" si="36"/>
        <v>ChristineColeman23777</v>
      </c>
      <c r="C505" t="s">
        <v>433</v>
      </c>
      <c r="D505" t="s">
        <v>434</v>
      </c>
      <c r="E505" t="s">
        <v>2699</v>
      </c>
      <c r="F505" s="1">
        <v>23777</v>
      </c>
      <c r="G505" t="s">
        <v>3029</v>
      </c>
      <c r="H505" t="s">
        <v>2702</v>
      </c>
      <c r="I505" s="5">
        <v>105700</v>
      </c>
      <c r="J505" s="5">
        <v>3500</v>
      </c>
      <c r="K505">
        <v>1</v>
      </c>
      <c r="L505" t="str">
        <f>INDEX(MatriceGrade,MATCH(Employé!G505,Filières!$A$1:$A$13,0),MATCH(Employé!H505,Filières!$A$1:$E$1,0))</f>
        <v>Associé filière business</v>
      </c>
      <c r="M505" s="5">
        <f t="shared" si="37"/>
        <v>97000</v>
      </c>
      <c r="N505" s="6">
        <f t="shared" ca="1" si="38"/>
        <v>52</v>
      </c>
      <c r="O505" s="8">
        <f t="shared" si="39"/>
        <v>8.9690721649484537E-2</v>
      </c>
    </row>
    <row r="506" spans="1:15" x14ac:dyDescent="0.25">
      <c r="A506" t="str">
        <f t="shared" si="35"/>
        <v>ChrCo30932</v>
      </c>
      <c r="B506" t="str">
        <f t="shared" si="36"/>
        <v>ChristopherColeman30932</v>
      </c>
      <c r="C506" t="s">
        <v>71</v>
      </c>
      <c r="D506" t="s">
        <v>434</v>
      </c>
      <c r="E506" t="s">
        <v>2698</v>
      </c>
      <c r="F506" s="1">
        <v>30932</v>
      </c>
      <c r="G506" t="s">
        <v>3028</v>
      </c>
      <c r="H506" t="s">
        <v>2700</v>
      </c>
      <c r="I506" s="5">
        <v>88200</v>
      </c>
      <c r="J506" s="5">
        <v>6500</v>
      </c>
      <c r="K506">
        <v>6</v>
      </c>
      <c r="L506" t="str">
        <f>INDEX(MatriceGrade,MATCH(Employé!G506,Filières!$A$1:$A$13,0),MATCH(Employé!H506,Filières!$A$1:$E$1,0))</f>
        <v>Responsable de Grands comptes</v>
      </c>
      <c r="M506" s="5">
        <f t="shared" si="37"/>
        <v>86500</v>
      </c>
      <c r="N506" s="6">
        <f t="shared" ca="1" si="38"/>
        <v>32</v>
      </c>
      <c r="O506" s="8">
        <f t="shared" si="39"/>
        <v>1.9653179190751446E-2</v>
      </c>
    </row>
    <row r="507" spans="1:15" x14ac:dyDescent="0.25">
      <c r="A507" t="str">
        <f t="shared" si="35"/>
        <v>DavCo33157</v>
      </c>
      <c r="B507" t="str">
        <f t="shared" si="36"/>
        <v>DavidColeman33157</v>
      </c>
      <c r="C507" t="s">
        <v>65</v>
      </c>
      <c r="D507" t="s">
        <v>434</v>
      </c>
      <c r="E507" t="s">
        <v>2698</v>
      </c>
      <c r="F507" s="1">
        <v>33157</v>
      </c>
      <c r="G507" t="s">
        <v>3022</v>
      </c>
      <c r="H507" t="s">
        <v>2701</v>
      </c>
      <c r="I507" s="5">
        <v>43400</v>
      </c>
      <c r="J507" s="5">
        <v>500</v>
      </c>
      <c r="K507">
        <v>0</v>
      </c>
      <c r="L507" t="str">
        <f>INDEX(MatriceGrade,MATCH(Employé!G507,Filières!$A$1:$A$13,0),MATCH(Employé!H507,Filières!$A$1:$E$1,0))</f>
        <v>Développeur confirmé</v>
      </c>
      <c r="M507" s="5">
        <f t="shared" si="37"/>
        <v>43400</v>
      </c>
      <c r="N507" s="6">
        <f t="shared" ca="1" si="38"/>
        <v>26</v>
      </c>
      <c r="O507" s="8">
        <f t="shared" si="39"/>
        <v>0</v>
      </c>
    </row>
    <row r="508" spans="1:15" x14ac:dyDescent="0.25">
      <c r="A508" t="str">
        <f t="shared" si="35"/>
        <v>RosCo28629</v>
      </c>
      <c r="B508" t="str">
        <f t="shared" si="36"/>
        <v>RosemarieColeman28629</v>
      </c>
      <c r="C508" t="s">
        <v>1992</v>
      </c>
      <c r="D508" t="s">
        <v>434</v>
      </c>
      <c r="E508" t="s">
        <v>2699</v>
      </c>
      <c r="F508" s="1">
        <v>28629</v>
      </c>
      <c r="G508" t="s">
        <v>3027</v>
      </c>
      <c r="H508" t="s">
        <v>2701</v>
      </c>
      <c r="I508" s="5">
        <v>56500</v>
      </c>
      <c r="J508" s="5">
        <v>7500</v>
      </c>
      <c r="K508">
        <v>11</v>
      </c>
      <c r="L508" t="str">
        <f>INDEX(MatriceGrade,MATCH(Employé!G508,Filières!$A$1:$A$13,0),MATCH(Employé!H508,Filières!$A$1:$E$1,0))</f>
        <v>Directeur technique</v>
      </c>
      <c r="M508" s="5">
        <f t="shared" si="37"/>
        <v>55400</v>
      </c>
      <c r="N508" s="6">
        <f t="shared" ca="1" si="38"/>
        <v>39</v>
      </c>
      <c r="O508" s="8">
        <f t="shared" si="39"/>
        <v>1.9855595667870037E-2</v>
      </c>
    </row>
    <row r="509" spans="1:15" x14ac:dyDescent="0.25">
      <c r="A509" t="str">
        <f t="shared" si="35"/>
        <v>WilCo31956</v>
      </c>
      <c r="B509" t="str">
        <f t="shared" si="36"/>
        <v>WilliamColeman31956</v>
      </c>
      <c r="C509" t="s">
        <v>63</v>
      </c>
      <c r="D509" t="s">
        <v>434</v>
      </c>
      <c r="E509" t="s">
        <v>2698</v>
      </c>
      <c r="F509" s="1">
        <v>31956</v>
      </c>
      <c r="G509" t="s">
        <v>3023</v>
      </c>
      <c r="H509" t="s">
        <v>2703</v>
      </c>
      <c r="I509" s="5">
        <v>37700</v>
      </c>
      <c r="J509" s="5">
        <v>2000</v>
      </c>
      <c r="K509">
        <v>1</v>
      </c>
      <c r="L509" t="str">
        <f>INDEX(MatriceGrade,MATCH(Employé!G509,Filières!$A$1:$A$13,0),MATCH(Employé!H509,Filières!$A$1:$E$1,0))</f>
        <v>Assistant agent de maîtrise</v>
      </c>
      <c r="M509" s="5">
        <f t="shared" si="37"/>
        <v>36200</v>
      </c>
      <c r="N509" s="6">
        <f t="shared" ca="1" si="38"/>
        <v>30</v>
      </c>
      <c r="O509" s="8">
        <f t="shared" si="39"/>
        <v>4.1436464088397788E-2</v>
      </c>
    </row>
    <row r="510" spans="1:15" x14ac:dyDescent="0.25">
      <c r="A510" t="str">
        <f t="shared" si="35"/>
        <v>WooCo29169</v>
      </c>
      <c r="B510" t="str">
        <f t="shared" si="36"/>
        <v>WoodrowColeman29169</v>
      </c>
      <c r="C510" t="s">
        <v>2667</v>
      </c>
      <c r="D510" t="s">
        <v>434</v>
      </c>
      <c r="E510" t="s">
        <v>2698</v>
      </c>
      <c r="F510" s="1">
        <v>29169</v>
      </c>
      <c r="G510" t="s">
        <v>3027</v>
      </c>
      <c r="H510" t="s">
        <v>2702</v>
      </c>
      <c r="I510" s="5">
        <v>91300</v>
      </c>
      <c r="J510" s="5">
        <v>500</v>
      </c>
      <c r="K510">
        <v>14</v>
      </c>
      <c r="L510" t="str">
        <f>INDEX(MatriceGrade,MATCH(Employé!G510,Filières!$A$1:$A$13,0),MATCH(Employé!H510,Filières!$A$1:$E$1,0))</f>
        <v>Directeur business</v>
      </c>
      <c r="M510" s="5">
        <f t="shared" si="37"/>
        <v>80200</v>
      </c>
      <c r="N510" s="6">
        <f t="shared" ca="1" si="38"/>
        <v>37</v>
      </c>
      <c r="O510" s="8">
        <f t="shared" si="39"/>
        <v>0.13840399002493767</v>
      </c>
    </row>
    <row r="511" spans="1:15" x14ac:dyDescent="0.25">
      <c r="A511" t="str">
        <f t="shared" si="35"/>
        <v>SheCo26624</v>
      </c>
      <c r="B511" t="str">
        <f t="shared" si="36"/>
        <v>SheronColey26624</v>
      </c>
      <c r="C511" t="s">
        <v>902</v>
      </c>
      <c r="D511" t="s">
        <v>903</v>
      </c>
      <c r="E511" t="s">
        <v>2699</v>
      </c>
      <c r="F511" s="1">
        <v>26624</v>
      </c>
      <c r="G511" t="s">
        <v>3027</v>
      </c>
      <c r="H511" t="s">
        <v>2702</v>
      </c>
      <c r="I511" s="5">
        <v>85800</v>
      </c>
      <c r="J511" s="5">
        <v>5500</v>
      </c>
      <c r="K511">
        <v>4</v>
      </c>
      <c r="L511" t="str">
        <f>INDEX(MatriceGrade,MATCH(Employé!G511,Filières!$A$1:$A$13,0),MATCH(Employé!H511,Filières!$A$1:$E$1,0))</f>
        <v>Directeur business</v>
      </c>
      <c r="M511" s="5">
        <f t="shared" si="37"/>
        <v>77300</v>
      </c>
      <c r="N511" s="6">
        <f t="shared" ca="1" si="38"/>
        <v>44</v>
      </c>
      <c r="O511" s="8">
        <f t="shared" si="39"/>
        <v>0.10996119016817593</v>
      </c>
    </row>
    <row r="512" spans="1:15" x14ac:dyDescent="0.25">
      <c r="A512" t="str">
        <f t="shared" si="35"/>
        <v>AnnCo27442</v>
      </c>
      <c r="B512" t="str">
        <f t="shared" si="36"/>
        <v>AnnColgan27442</v>
      </c>
      <c r="C512" t="s">
        <v>480</v>
      </c>
      <c r="D512" t="s">
        <v>2194</v>
      </c>
      <c r="E512" t="s">
        <v>2699</v>
      </c>
      <c r="F512" s="1">
        <v>27442</v>
      </c>
      <c r="G512" t="s">
        <v>3027</v>
      </c>
      <c r="H512" t="s">
        <v>2701</v>
      </c>
      <c r="I512" s="5">
        <v>62900</v>
      </c>
      <c r="J512" s="5">
        <v>7500</v>
      </c>
      <c r="K512">
        <v>19</v>
      </c>
      <c r="L512" t="str">
        <f>INDEX(MatriceGrade,MATCH(Employé!G512,Filières!$A$1:$A$13,0),MATCH(Employé!H512,Filières!$A$1:$E$1,0))</f>
        <v>Directeur technique</v>
      </c>
      <c r="M512" s="5">
        <f t="shared" si="37"/>
        <v>59500</v>
      </c>
      <c r="N512" s="6">
        <f t="shared" ca="1" si="38"/>
        <v>42</v>
      </c>
      <c r="O512" s="8">
        <f t="shared" si="39"/>
        <v>5.7142857142857141E-2</v>
      </c>
    </row>
    <row r="513" spans="1:15" x14ac:dyDescent="0.25">
      <c r="A513" t="str">
        <f t="shared" si="35"/>
        <v>BraCo26113</v>
      </c>
      <c r="B513" t="str">
        <f t="shared" si="36"/>
        <v>BrandonColletti26113</v>
      </c>
      <c r="C513" t="s">
        <v>572</v>
      </c>
      <c r="D513" t="s">
        <v>1688</v>
      </c>
      <c r="E513" t="s">
        <v>2698</v>
      </c>
      <c r="F513" s="1">
        <v>26113</v>
      </c>
      <c r="G513" t="s">
        <v>3026</v>
      </c>
      <c r="H513" t="s">
        <v>2700</v>
      </c>
      <c r="I513" s="5">
        <v>45700</v>
      </c>
      <c r="J513" s="5">
        <v>1500</v>
      </c>
      <c r="K513">
        <v>5</v>
      </c>
      <c r="L513" t="str">
        <f>INDEX(MatriceGrade,MATCH(Employé!G513,Filières!$A$1:$A$13,0),MATCH(Employé!H513,Filières!$A$1:$E$1,0))</f>
        <v>Chef de projet</v>
      </c>
      <c r="M513" s="5">
        <f t="shared" si="37"/>
        <v>43300</v>
      </c>
      <c r="N513" s="6">
        <f t="shared" ca="1" si="38"/>
        <v>46</v>
      </c>
      <c r="O513" s="8">
        <f t="shared" si="39"/>
        <v>5.5427251732101619E-2</v>
      </c>
    </row>
    <row r="514" spans="1:15" x14ac:dyDescent="0.25">
      <c r="A514" t="str">
        <f t="shared" ref="A514:A577" si="40">_xlfn.CONCAT(LEFT(C514,3),LEFT(D514,2),F514)</f>
        <v>HumCo28208</v>
      </c>
      <c r="B514" t="str">
        <f t="shared" ref="B514:B577" si="41">_xlfn.CONCAT(C514,D514,F514)</f>
        <v>HumbertoCollie28208</v>
      </c>
      <c r="C514" t="s">
        <v>453</v>
      </c>
      <c r="D514" t="s">
        <v>454</v>
      </c>
      <c r="E514" t="s">
        <v>2698</v>
      </c>
      <c r="F514" s="1">
        <v>28208</v>
      </c>
      <c r="G514" t="s">
        <v>3025</v>
      </c>
      <c r="H514" t="s">
        <v>2700</v>
      </c>
      <c r="I514" s="5">
        <v>58500</v>
      </c>
      <c r="J514" s="5">
        <v>1500</v>
      </c>
      <c r="K514">
        <v>12</v>
      </c>
      <c r="L514" t="str">
        <f>INDEX(MatriceGrade,MATCH(Employé!G514,Filières!$A$1:$A$13,0),MATCH(Employé!H514,Filières!$A$1:$E$1,0))</f>
        <v>Consultant fonctionnel sénior</v>
      </c>
      <c r="M514" s="5">
        <f t="shared" ref="M514:M577" si="42">IF(ISERROR(VLOOKUP(A514,InfoN1,9,FALSE)),"nouvel arrivant",VLOOKUP(A514,InfoN1,9,FALSE))</f>
        <v>56800</v>
      </c>
      <c r="N514" s="6">
        <f t="shared" ref="N514:N577" ca="1" si="43">IF(DATE(2017,MONTH(F514),DAY(F514))&gt;TODAY(),2017-YEAR(F514)-1,2017-YEAR(F514))</f>
        <v>40</v>
      </c>
      <c r="O514" s="8">
        <f t="shared" si="39"/>
        <v>2.9929577464788731E-2</v>
      </c>
    </row>
    <row r="515" spans="1:15" x14ac:dyDescent="0.25">
      <c r="A515" t="str">
        <f t="shared" si="40"/>
        <v>HenCo25001</v>
      </c>
      <c r="B515" t="str">
        <f t="shared" si="41"/>
        <v>HenryCollier25001</v>
      </c>
      <c r="C515" t="s">
        <v>23</v>
      </c>
      <c r="D515" t="s">
        <v>356</v>
      </c>
      <c r="E515" t="s">
        <v>2698</v>
      </c>
      <c r="F515" s="1">
        <v>25001</v>
      </c>
      <c r="G515" t="s">
        <v>3028</v>
      </c>
      <c r="H515" t="s">
        <v>2700</v>
      </c>
      <c r="I515" s="5">
        <v>76800</v>
      </c>
      <c r="J515" s="5">
        <v>2500</v>
      </c>
      <c r="K515">
        <v>8</v>
      </c>
      <c r="L515" t="str">
        <f>INDEX(MatriceGrade,MATCH(Employé!G515,Filières!$A$1:$A$13,0),MATCH(Employé!H515,Filières!$A$1:$E$1,0))</f>
        <v>Responsable de Grands comptes</v>
      </c>
      <c r="M515" s="5">
        <f t="shared" si="42"/>
        <v>74600</v>
      </c>
      <c r="N515" s="6">
        <f t="shared" ca="1" si="43"/>
        <v>49</v>
      </c>
      <c r="O515" s="8">
        <f t="shared" ref="O515:O578" si="44">IF(ISNUMBER(M515),(I515-M515)/M515,0)</f>
        <v>2.9490616621983913E-2</v>
      </c>
    </row>
    <row r="516" spans="1:15" x14ac:dyDescent="0.25">
      <c r="A516" t="str">
        <f t="shared" si="40"/>
        <v>JohCo34224</v>
      </c>
      <c r="B516" t="str">
        <f t="shared" si="41"/>
        <v>JohnCollier34224</v>
      </c>
      <c r="C516" t="s">
        <v>213</v>
      </c>
      <c r="D516" t="s">
        <v>356</v>
      </c>
      <c r="E516" t="s">
        <v>2698</v>
      </c>
      <c r="F516" s="1">
        <v>34224</v>
      </c>
      <c r="G516" t="s">
        <v>3021</v>
      </c>
      <c r="H516" t="s">
        <v>2701</v>
      </c>
      <c r="I516" s="5">
        <v>33900</v>
      </c>
      <c r="J516" s="5">
        <v>500</v>
      </c>
      <c r="K516">
        <v>0</v>
      </c>
      <c r="L516" t="str">
        <f>INDEX(MatriceGrade,MATCH(Employé!G516,Filières!$A$1:$A$13,0),MATCH(Employé!H516,Filières!$A$1:$E$1,0))</f>
        <v>Développeur</v>
      </c>
      <c r="M516" s="5" t="str">
        <f t="shared" si="42"/>
        <v>nouvel arrivant</v>
      </c>
      <c r="N516" s="6">
        <f t="shared" ca="1" si="43"/>
        <v>23</v>
      </c>
      <c r="O516" s="8">
        <f t="shared" si="44"/>
        <v>0</v>
      </c>
    </row>
    <row r="517" spans="1:15" x14ac:dyDescent="0.25">
      <c r="A517" t="str">
        <f t="shared" si="40"/>
        <v>FreCo26697</v>
      </c>
      <c r="B517" t="str">
        <f t="shared" si="41"/>
        <v>FredaCollins26697</v>
      </c>
      <c r="C517" t="s">
        <v>1194</v>
      </c>
      <c r="D517" t="s">
        <v>1195</v>
      </c>
      <c r="E517" t="s">
        <v>2699</v>
      </c>
      <c r="F517" s="1">
        <v>26697</v>
      </c>
      <c r="G517" t="s">
        <v>3026</v>
      </c>
      <c r="H517" t="s">
        <v>2700</v>
      </c>
      <c r="I517" s="5">
        <v>60500</v>
      </c>
      <c r="J517" s="5">
        <v>1000</v>
      </c>
      <c r="K517">
        <v>21</v>
      </c>
      <c r="L517" t="str">
        <f>INDEX(MatriceGrade,MATCH(Employé!G517,Filières!$A$1:$A$13,0),MATCH(Employé!H517,Filières!$A$1:$E$1,0))</f>
        <v>Chef de projet</v>
      </c>
      <c r="M517" s="5">
        <f t="shared" si="42"/>
        <v>55000</v>
      </c>
      <c r="N517" s="6">
        <f t="shared" ca="1" si="43"/>
        <v>44</v>
      </c>
      <c r="O517" s="8">
        <f t="shared" si="44"/>
        <v>0.1</v>
      </c>
    </row>
    <row r="518" spans="1:15" x14ac:dyDescent="0.25">
      <c r="A518" t="str">
        <f t="shared" si="40"/>
        <v>WalCo22699</v>
      </c>
      <c r="B518" t="str">
        <f t="shared" si="41"/>
        <v>WalterCollins22699</v>
      </c>
      <c r="C518" t="s">
        <v>934</v>
      </c>
      <c r="D518" t="s">
        <v>1195</v>
      </c>
      <c r="E518" t="s">
        <v>2698</v>
      </c>
      <c r="F518" s="1">
        <v>22699</v>
      </c>
      <c r="G518" t="s">
        <v>3029</v>
      </c>
      <c r="H518" t="s">
        <v>2703</v>
      </c>
      <c r="I518" s="5">
        <v>155600</v>
      </c>
      <c r="J518" s="5">
        <v>6500</v>
      </c>
      <c r="K518">
        <v>21</v>
      </c>
      <c r="L518" t="str">
        <f>INDEX(MatriceGrade,MATCH(Employé!G518,Filières!$A$1:$A$13,0),MATCH(Employé!H518,Filières!$A$1:$E$1,0))</f>
        <v>Associé filière fonctions transverses</v>
      </c>
      <c r="M518" s="5">
        <f t="shared" si="42"/>
        <v>140200</v>
      </c>
      <c r="N518" s="6">
        <f t="shared" ca="1" si="43"/>
        <v>55</v>
      </c>
      <c r="O518" s="8">
        <f t="shared" si="44"/>
        <v>0.10984308131241084</v>
      </c>
    </row>
    <row r="519" spans="1:15" x14ac:dyDescent="0.25">
      <c r="A519" t="str">
        <f t="shared" si="40"/>
        <v>BoyCo28258</v>
      </c>
      <c r="B519" t="str">
        <f t="shared" si="41"/>
        <v>BoydCombs28258</v>
      </c>
      <c r="C519" t="s">
        <v>180</v>
      </c>
      <c r="D519" t="s">
        <v>1649</v>
      </c>
      <c r="E519" t="s">
        <v>2698</v>
      </c>
      <c r="F519" s="1">
        <v>28258</v>
      </c>
      <c r="G519" t="s">
        <v>3025</v>
      </c>
      <c r="H519" t="s">
        <v>2702</v>
      </c>
      <c r="I519" s="5">
        <v>69700</v>
      </c>
      <c r="J519" s="5">
        <v>3000</v>
      </c>
      <c r="K519">
        <v>1</v>
      </c>
      <c r="L519" t="str">
        <f>INDEX(MatriceGrade,MATCH(Employé!G519,Filières!$A$1:$A$13,0),MATCH(Employé!H519,Filières!$A$1:$E$1,0))</f>
        <v>Consultant business sénior</v>
      </c>
      <c r="M519" s="5">
        <f t="shared" si="42"/>
        <v>65800</v>
      </c>
      <c r="N519" s="6">
        <f t="shared" ca="1" si="43"/>
        <v>40</v>
      </c>
      <c r="O519" s="8">
        <f t="shared" si="44"/>
        <v>5.9270516717325229E-2</v>
      </c>
    </row>
    <row r="520" spans="1:15" x14ac:dyDescent="0.25">
      <c r="A520" t="str">
        <f t="shared" si="40"/>
        <v>KenCo29367</v>
      </c>
      <c r="B520" t="str">
        <f t="shared" si="41"/>
        <v>KennethComes29367</v>
      </c>
      <c r="C520" t="s">
        <v>139</v>
      </c>
      <c r="D520" t="s">
        <v>522</v>
      </c>
      <c r="E520" t="s">
        <v>2698</v>
      </c>
      <c r="F520" s="1">
        <v>29367</v>
      </c>
      <c r="G520" t="s">
        <v>3026</v>
      </c>
      <c r="H520" t="s">
        <v>2701</v>
      </c>
      <c r="I520" s="5">
        <v>47800</v>
      </c>
      <c r="J520" s="5">
        <v>4000</v>
      </c>
      <c r="K520">
        <v>8</v>
      </c>
      <c r="L520" t="str">
        <f>INDEX(MatriceGrade,MATCH(Employé!G520,Filières!$A$1:$A$13,0),MATCH(Employé!H520,Filières!$A$1:$E$1,0))</f>
        <v>Expert technique</v>
      </c>
      <c r="M520" s="5">
        <f t="shared" si="42"/>
        <v>46400</v>
      </c>
      <c r="N520" s="6">
        <f t="shared" ca="1" si="43"/>
        <v>37</v>
      </c>
      <c r="O520" s="8">
        <f t="shared" si="44"/>
        <v>3.017241379310345E-2</v>
      </c>
    </row>
    <row r="521" spans="1:15" x14ac:dyDescent="0.25">
      <c r="A521" t="str">
        <f t="shared" si="40"/>
        <v>JosCo28858</v>
      </c>
      <c r="B521" t="str">
        <f t="shared" si="41"/>
        <v>JosephineCompton28858</v>
      </c>
      <c r="C521" t="s">
        <v>552</v>
      </c>
      <c r="D521" t="s">
        <v>553</v>
      </c>
      <c r="E521" t="s">
        <v>2699</v>
      </c>
      <c r="F521" s="1">
        <v>28858</v>
      </c>
      <c r="G521" t="s">
        <v>3025</v>
      </c>
      <c r="H521" t="s">
        <v>2701</v>
      </c>
      <c r="I521" s="5">
        <v>40200</v>
      </c>
      <c r="J521" s="5">
        <v>0</v>
      </c>
      <c r="K521">
        <v>3</v>
      </c>
      <c r="L521" t="str">
        <f>INDEX(MatriceGrade,MATCH(Employé!G521,Filières!$A$1:$A$13,0),MATCH(Employé!H521,Filières!$A$1:$E$1,0))</f>
        <v>Consultant technique sénior</v>
      </c>
      <c r="M521" s="5">
        <f t="shared" si="42"/>
        <v>38300</v>
      </c>
      <c r="N521" s="6">
        <f t="shared" ca="1" si="43"/>
        <v>38</v>
      </c>
      <c r="O521" s="8">
        <f t="shared" si="44"/>
        <v>4.960835509138381E-2</v>
      </c>
    </row>
    <row r="522" spans="1:15" x14ac:dyDescent="0.25">
      <c r="A522" t="str">
        <f t="shared" si="40"/>
        <v>CurCo28678</v>
      </c>
      <c r="B522" t="str">
        <f t="shared" si="41"/>
        <v>CurtisConaway28678</v>
      </c>
      <c r="C522" t="s">
        <v>620</v>
      </c>
      <c r="D522" t="s">
        <v>1599</v>
      </c>
      <c r="E522" t="s">
        <v>2698</v>
      </c>
      <c r="F522" s="1">
        <v>28678</v>
      </c>
      <c r="G522" t="s">
        <v>3025</v>
      </c>
      <c r="H522" t="s">
        <v>2702</v>
      </c>
      <c r="I522" s="5">
        <v>57200</v>
      </c>
      <c r="J522" s="5">
        <v>3000</v>
      </c>
      <c r="K522">
        <v>0</v>
      </c>
      <c r="L522" t="str">
        <f>INDEX(MatriceGrade,MATCH(Employé!G522,Filières!$A$1:$A$13,0),MATCH(Employé!H522,Filières!$A$1:$E$1,0))</f>
        <v>Consultant business sénior</v>
      </c>
      <c r="M522" s="5" t="str">
        <f t="shared" si="42"/>
        <v>nouvel arrivant</v>
      </c>
      <c r="N522" s="6">
        <f t="shared" ca="1" si="43"/>
        <v>39</v>
      </c>
      <c r="O522" s="8">
        <f t="shared" si="44"/>
        <v>0</v>
      </c>
    </row>
    <row r="523" spans="1:15" x14ac:dyDescent="0.25">
      <c r="A523" t="str">
        <f t="shared" si="40"/>
        <v>RicCo28943</v>
      </c>
      <c r="B523" t="str">
        <f t="shared" si="41"/>
        <v>RichardConners28943</v>
      </c>
      <c r="C523" t="s">
        <v>9</v>
      </c>
      <c r="D523" t="s">
        <v>2263</v>
      </c>
      <c r="E523" t="s">
        <v>2698</v>
      </c>
      <c r="F523" s="1">
        <v>28943</v>
      </c>
      <c r="G523" t="s">
        <v>3027</v>
      </c>
      <c r="H523" t="s">
        <v>2701</v>
      </c>
      <c r="I523" s="5">
        <v>61500</v>
      </c>
      <c r="J523" s="5">
        <v>8000</v>
      </c>
      <c r="K523">
        <v>14</v>
      </c>
      <c r="L523" t="str">
        <f>INDEX(MatriceGrade,MATCH(Employé!G523,Filières!$A$1:$A$13,0),MATCH(Employé!H523,Filières!$A$1:$E$1,0))</f>
        <v>Directeur technique</v>
      </c>
      <c r="M523" s="5">
        <f t="shared" si="42"/>
        <v>58000</v>
      </c>
      <c r="N523" s="6">
        <f t="shared" ca="1" si="43"/>
        <v>38</v>
      </c>
      <c r="O523" s="8">
        <f t="shared" si="44"/>
        <v>6.0344827586206899E-2</v>
      </c>
    </row>
    <row r="524" spans="1:15" x14ac:dyDescent="0.25">
      <c r="A524" t="str">
        <f t="shared" si="40"/>
        <v>ClaCo31135</v>
      </c>
      <c r="B524" t="str">
        <f t="shared" si="41"/>
        <v>ClarenceConrad31135</v>
      </c>
      <c r="C524" t="s">
        <v>918</v>
      </c>
      <c r="D524" t="s">
        <v>2090</v>
      </c>
      <c r="E524" t="s">
        <v>2698</v>
      </c>
      <c r="F524" s="1">
        <v>31135</v>
      </c>
      <c r="G524" t="s">
        <v>3023</v>
      </c>
      <c r="H524" t="s">
        <v>2701</v>
      </c>
      <c r="I524" s="5">
        <v>40000</v>
      </c>
      <c r="J524" s="5">
        <v>1000</v>
      </c>
      <c r="K524">
        <v>2</v>
      </c>
      <c r="L524" t="str">
        <f>INDEX(MatriceGrade,MATCH(Employé!G524,Filières!$A$1:$A$13,0),MATCH(Employé!H524,Filières!$A$1:$E$1,0))</f>
        <v>Consultant technique junior</v>
      </c>
      <c r="M524" s="5">
        <f t="shared" si="42"/>
        <v>37400</v>
      </c>
      <c r="N524" s="6">
        <f t="shared" ca="1" si="43"/>
        <v>32</v>
      </c>
      <c r="O524" s="8">
        <f t="shared" si="44"/>
        <v>6.9518716577540107E-2</v>
      </c>
    </row>
    <row r="525" spans="1:15" x14ac:dyDescent="0.25">
      <c r="A525" t="str">
        <f t="shared" si="40"/>
        <v>FraCo25393</v>
      </c>
      <c r="B525" t="str">
        <f t="shared" si="41"/>
        <v>FrancisConrad25393</v>
      </c>
      <c r="C525" t="s">
        <v>715</v>
      </c>
      <c r="D525" t="s">
        <v>2090</v>
      </c>
      <c r="E525" t="s">
        <v>2698</v>
      </c>
      <c r="F525" s="1">
        <v>25393</v>
      </c>
      <c r="G525" t="s">
        <v>3026</v>
      </c>
      <c r="H525" t="s">
        <v>2700</v>
      </c>
      <c r="I525" s="5">
        <v>74600</v>
      </c>
      <c r="J525" s="5">
        <v>1000</v>
      </c>
      <c r="K525">
        <v>0</v>
      </c>
      <c r="L525" t="str">
        <f>INDEX(MatriceGrade,MATCH(Employé!G525,Filières!$A$1:$A$13,0),MATCH(Employé!H525,Filières!$A$1:$E$1,0))</f>
        <v>Chef de projet</v>
      </c>
      <c r="M525" s="5" t="str">
        <f t="shared" si="42"/>
        <v>nouvel arrivant</v>
      </c>
      <c r="N525" s="6">
        <f t="shared" ca="1" si="43"/>
        <v>48</v>
      </c>
      <c r="O525" s="8">
        <f t="shared" si="44"/>
        <v>0</v>
      </c>
    </row>
    <row r="526" spans="1:15" x14ac:dyDescent="0.25">
      <c r="A526" t="str">
        <f t="shared" si="40"/>
        <v>JosCo31000</v>
      </c>
      <c r="B526" t="str">
        <f t="shared" si="41"/>
        <v>JosephConstantino31000</v>
      </c>
      <c r="C526" t="s">
        <v>90</v>
      </c>
      <c r="D526" t="s">
        <v>2654</v>
      </c>
      <c r="E526" t="s">
        <v>2698</v>
      </c>
      <c r="F526" s="1">
        <v>31000</v>
      </c>
      <c r="G526" t="s">
        <v>3025</v>
      </c>
      <c r="H526" t="s">
        <v>2700</v>
      </c>
      <c r="I526" s="5">
        <v>62000</v>
      </c>
      <c r="J526" s="5">
        <v>3500</v>
      </c>
      <c r="K526">
        <v>2</v>
      </c>
      <c r="L526" t="str">
        <f>INDEX(MatriceGrade,MATCH(Employé!G526,Filières!$A$1:$A$13,0),MATCH(Employé!H526,Filières!$A$1:$E$1,0))</f>
        <v>Consultant fonctionnel sénior</v>
      </c>
      <c r="M526" s="5">
        <f t="shared" si="42"/>
        <v>56600</v>
      </c>
      <c r="N526" s="6">
        <f t="shared" ca="1" si="43"/>
        <v>32</v>
      </c>
      <c r="O526" s="8">
        <f t="shared" si="44"/>
        <v>9.5406360424028266E-2</v>
      </c>
    </row>
    <row r="527" spans="1:15" x14ac:dyDescent="0.25">
      <c r="A527" t="str">
        <f t="shared" si="40"/>
        <v>CarCo25811</v>
      </c>
      <c r="B527" t="str">
        <f t="shared" si="41"/>
        <v>CarlaConway25811</v>
      </c>
      <c r="C527" t="s">
        <v>2052</v>
      </c>
      <c r="D527" t="s">
        <v>1833</v>
      </c>
      <c r="E527" t="s">
        <v>2699</v>
      </c>
      <c r="F527" s="1">
        <v>25811</v>
      </c>
      <c r="G527" t="s">
        <v>3028</v>
      </c>
      <c r="H527" t="s">
        <v>2702</v>
      </c>
      <c r="I527" s="5">
        <v>99500</v>
      </c>
      <c r="J527" s="5">
        <v>2000</v>
      </c>
      <c r="K527">
        <v>16</v>
      </c>
      <c r="L527" t="str">
        <f>INDEX(MatriceGrade,MATCH(Employé!G527,Filières!$A$1:$A$13,0),MATCH(Employé!H527,Filières!$A$1:$E$1,0))</f>
        <v>Responsable secteur business</v>
      </c>
      <c r="M527" s="5">
        <f t="shared" si="42"/>
        <v>90500</v>
      </c>
      <c r="N527" s="6">
        <f t="shared" ca="1" si="43"/>
        <v>46</v>
      </c>
      <c r="O527" s="8">
        <f t="shared" si="44"/>
        <v>9.9447513812154692E-2</v>
      </c>
    </row>
    <row r="528" spans="1:15" x14ac:dyDescent="0.25">
      <c r="A528" t="str">
        <f t="shared" si="40"/>
        <v>JanCo26019</v>
      </c>
      <c r="B528" t="str">
        <f t="shared" si="41"/>
        <v>JanConway26019</v>
      </c>
      <c r="C528" t="s">
        <v>813</v>
      </c>
      <c r="D528" t="s">
        <v>1833</v>
      </c>
      <c r="E528" t="s">
        <v>2698</v>
      </c>
      <c r="F528" s="1">
        <v>26019</v>
      </c>
      <c r="G528" t="s">
        <v>3027</v>
      </c>
      <c r="H528" t="s">
        <v>2701</v>
      </c>
      <c r="I528" s="5">
        <v>66200</v>
      </c>
      <c r="J528" s="5">
        <v>3500</v>
      </c>
      <c r="K528">
        <v>1</v>
      </c>
      <c r="L528" t="str">
        <f>INDEX(MatriceGrade,MATCH(Employé!G528,Filières!$A$1:$A$13,0),MATCH(Employé!H528,Filières!$A$1:$E$1,0))</f>
        <v>Directeur technique</v>
      </c>
      <c r="M528" s="5">
        <f t="shared" si="42"/>
        <v>61300</v>
      </c>
      <c r="N528" s="6">
        <f t="shared" ca="1" si="43"/>
        <v>46</v>
      </c>
      <c r="O528" s="8">
        <f t="shared" si="44"/>
        <v>7.9934747145187598E-2</v>
      </c>
    </row>
    <row r="529" spans="1:15" x14ac:dyDescent="0.25">
      <c r="A529" t="str">
        <f t="shared" si="40"/>
        <v>RosCo33553</v>
      </c>
      <c r="B529" t="str">
        <f t="shared" si="41"/>
        <v>RosendoConyers33553</v>
      </c>
      <c r="C529" t="s">
        <v>2409</v>
      </c>
      <c r="D529" t="s">
        <v>2410</v>
      </c>
      <c r="E529" t="s">
        <v>2698</v>
      </c>
      <c r="F529" s="1">
        <v>33553</v>
      </c>
      <c r="G529" t="s">
        <v>3022</v>
      </c>
      <c r="H529" t="s">
        <v>2701</v>
      </c>
      <c r="I529" s="5">
        <v>36700</v>
      </c>
      <c r="J529" s="5">
        <v>500</v>
      </c>
      <c r="K529">
        <v>0</v>
      </c>
      <c r="L529" t="str">
        <f>INDEX(MatriceGrade,MATCH(Employé!G529,Filières!$A$1:$A$13,0),MATCH(Employé!H529,Filières!$A$1:$E$1,0))</f>
        <v>Développeur confirmé</v>
      </c>
      <c r="M529" s="5" t="str">
        <f t="shared" si="42"/>
        <v>nouvel arrivant</v>
      </c>
      <c r="N529" s="6">
        <f t="shared" ca="1" si="43"/>
        <v>25</v>
      </c>
      <c r="O529" s="8">
        <f t="shared" si="44"/>
        <v>0</v>
      </c>
    </row>
    <row r="530" spans="1:15" x14ac:dyDescent="0.25">
      <c r="A530" t="str">
        <f t="shared" si="40"/>
        <v>AlfCo27445</v>
      </c>
      <c r="B530" t="str">
        <f t="shared" si="41"/>
        <v>AlfonsoCook27445</v>
      </c>
      <c r="C530" t="s">
        <v>1608</v>
      </c>
      <c r="D530" t="s">
        <v>983</v>
      </c>
      <c r="E530" t="s">
        <v>2698</v>
      </c>
      <c r="F530" s="1">
        <v>27445</v>
      </c>
      <c r="G530" t="s">
        <v>3027</v>
      </c>
      <c r="H530" t="s">
        <v>2701</v>
      </c>
      <c r="I530" s="5">
        <v>63200</v>
      </c>
      <c r="J530" s="5">
        <v>5500</v>
      </c>
      <c r="K530">
        <v>7</v>
      </c>
      <c r="L530" t="str">
        <f>INDEX(MatriceGrade,MATCH(Employé!G530,Filières!$A$1:$A$13,0),MATCH(Employé!H530,Filières!$A$1:$E$1,0))</f>
        <v>Directeur technique</v>
      </c>
      <c r="M530" s="5">
        <f t="shared" si="42"/>
        <v>58500</v>
      </c>
      <c r="N530" s="6">
        <f t="shared" ca="1" si="43"/>
        <v>42</v>
      </c>
      <c r="O530" s="8">
        <f t="shared" si="44"/>
        <v>8.0341880341880348E-2</v>
      </c>
    </row>
    <row r="531" spans="1:15" x14ac:dyDescent="0.25">
      <c r="A531" t="str">
        <f t="shared" si="40"/>
        <v>JenCo34238</v>
      </c>
      <c r="B531" t="str">
        <f t="shared" si="41"/>
        <v>JenniferCook34238</v>
      </c>
      <c r="C531" t="s">
        <v>461</v>
      </c>
      <c r="D531" t="s">
        <v>983</v>
      </c>
      <c r="E531" t="s">
        <v>2699</v>
      </c>
      <c r="F531" s="1">
        <v>34238</v>
      </c>
      <c r="G531" t="s">
        <v>3022</v>
      </c>
      <c r="H531" t="s">
        <v>2701</v>
      </c>
      <c r="I531" s="5">
        <v>36800</v>
      </c>
      <c r="J531" s="5">
        <v>1000</v>
      </c>
      <c r="K531">
        <v>0</v>
      </c>
      <c r="L531" t="str">
        <f>INDEX(MatriceGrade,MATCH(Employé!G531,Filières!$A$1:$A$13,0),MATCH(Employé!H531,Filières!$A$1:$E$1,0))</f>
        <v>Développeur confirmé</v>
      </c>
      <c r="M531" s="5" t="str">
        <f t="shared" si="42"/>
        <v>nouvel arrivant</v>
      </c>
      <c r="N531" s="6">
        <f t="shared" ca="1" si="43"/>
        <v>23</v>
      </c>
      <c r="O531" s="8">
        <f t="shared" si="44"/>
        <v>0</v>
      </c>
    </row>
    <row r="532" spans="1:15" x14ac:dyDescent="0.25">
      <c r="A532" t="str">
        <f t="shared" si="40"/>
        <v>JerCo30885</v>
      </c>
      <c r="B532" t="str">
        <f t="shared" si="41"/>
        <v>JeremyCook30885</v>
      </c>
      <c r="C532" t="s">
        <v>225</v>
      </c>
      <c r="D532" t="s">
        <v>983</v>
      </c>
      <c r="E532" t="s">
        <v>2698</v>
      </c>
      <c r="F532" s="1">
        <v>30885</v>
      </c>
      <c r="G532" t="s">
        <v>3026</v>
      </c>
      <c r="H532" t="s">
        <v>2700</v>
      </c>
      <c r="I532" s="5">
        <v>66900</v>
      </c>
      <c r="J532" s="5">
        <v>4000</v>
      </c>
      <c r="K532">
        <v>7</v>
      </c>
      <c r="L532" t="str">
        <f>INDEX(MatriceGrade,MATCH(Employé!G532,Filières!$A$1:$A$13,0),MATCH(Employé!H532,Filières!$A$1:$E$1,0))</f>
        <v>Chef de projet</v>
      </c>
      <c r="M532" s="5">
        <f t="shared" si="42"/>
        <v>60800</v>
      </c>
      <c r="N532" s="6">
        <f t="shared" ca="1" si="43"/>
        <v>33</v>
      </c>
      <c r="O532" s="8">
        <f t="shared" si="44"/>
        <v>0.10032894736842106</v>
      </c>
    </row>
    <row r="533" spans="1:15" x14ac:dyDescent="0.25">
      <c r="A533" t="str">
        <f t="shared" si="40"/>
        <v>MicCo32174</v>
      </c>
      <c r="B533" t="str">
        <f t="shared" si="41"/>
        <v>MichaelCook32174</v>
      </c>
      <c r="C533" t="s">
        <v>205</v>
      </c>
      <c r="D533" t="s">
        <v>983</v>
      </c>
      <c r="E533" t="s">
        <v>2698</v>
      </c>
      <c r="F533" s="1">
        <v>32174</v>
      </c>
      <c r="G533" t="s">
        <v>3023</v>
      </c>
      <c r="H533" t="s">
        <v>2701</v>
      </c>
      <c r="I533" s="5">
        <v>40300</v>
      </c>
      <c r="J533" s="5">
        <v>1000</v>
      </c>
      <c r="K533">
        <v>5</v>
      </c>
      <c r="L533" t="str">
        <f>INDEX(MatriceGrade,MATCH(Employé!G533,Filières!$A$1:$A$13,0),MATCH(Employé!H533,Filières!$A$1:$E$1,0))</f>
        <v>Consultant technique junior</v>
      </c>
      <c r="M533" s="5">
        <f t="shared" si="42"/>
        <v>37200</v>
      </c>
      <c r="N533" s="6">
        <f t="shared" ca="1" si="43"/>
        <v>29</v>
      </c>
      <c r="O533" s="8">
        <f t="shared" si="44"/>
        <v>8.3333333333333329E-2</v>
      </c>
    </row>
    <row r="534" spans="1:15" x14ac:dyDescent="0.25">
      <c r="A534" t="str">
        <f t="shared" si="40"/>
        <v>ArcCo30862</v>
      </c>
      <c r="B534" t="str">
        <f t="shared" si="41"/>
        <v>ArchieCooks30862</v>
      </c>
      <c r="C534" t="s">
        <v>389</v>
      </c>
      <c r="D534" t="s">
        <v>390</v>
      </c>
      <c r="E534" t="s">
        <v>2698</v>
      </c>
      <c r="F534" s="1">
        <v>30862</v>
      </c>
      <c r="G534" t="s">
        <v>3026</v>
      </c>
      <c r="H534" t="s">
        <v>2702</v>
      </c>
      <c r="I534" s="5">
        <v>63700</v>
      </c>
      <c r="J534" s="5">
        <v>6000</v>
      </c>
      <c r="K534">
        <v>4</v>
      </c>
      <c r="L534" t="str">
        <f>INDEX(MatriceGrade,MATCH(Employé!G534,Filières!$A$1:$A$13,0),MATCH(Employé!H534,Filières!$A$1:$E$1,0))</f>
        <v>Responsable de consultant</v>
      </c>
      <c r="M534" s="5">
        <f t="shared" si="42"/>
        <v>59000</v>
      </c>
      <c r="N534" s="6">
        <f t="shared" ca="1" si="43"/>
        <v>33</v>
      </c>
      <c r="O534" s="8">
        <f t="shared" si="44"/>
        <v>7.9661016949152536E-2</v>
      </c>
    </row>
    <row r="535" spans="1:15" x14ac:dyDescent="0.25">
      <c r="A535" t="str">
        <f t="shared" si="40"/>
        <v>KarCo32346</v>
      </c>
      <c r="B535" t="str">
        <f t="shared" si="41"/>
        <v>KarenCooks32346</v>
      </c>
      <c r="C535" t="s">
        <v>954</v>
      </c>
      <c r="D535" t="s">
        <v>390</v>
      </c>
      <c r="E535" t="s">
        <v>2699</v>
      </c>
      <c r="F535" s="1">
        <v>32346</v>
      </c>
      <c r="G535" t="s">
        <v>3023</v>
      </c>
      <c r="H535" t="s">
        <v>2701</v>
      </c>
      <c r="I535" s="5">
        <v>45100</v>
      </c>
      <c r="J535" s="5">
        <v>0</v>
      </c>
      <c r="K535">
        <v>2</v>
      </c>
      <c r="L535" t="str">
        <f>INDEX(MatriceGrade,MATCH(Employé!G535,Filières!$A$1:$A$13,0),MATCH(Employé!H535,Filières!$A$1:$E$1,0))</f>
        <v>Consultant technique junior</v>
      </c>
      <c r="M535" s="5">
        <f t="shared" si="42"/>
        <v>43800</v>
      </c>
      <c r="N535" s="6">
        <f t="shared" ca="1" si="43"/>
        <v>29</v>
      </c>
      <c r="O535" s="8">
        <f t="shared" si="44"/>
        <v>2.9680365296803651E-2</v>
      </c>
    </row>
    <row r="536" spans="1:15" x14ac:dyDescent="0.25">
      <c r="A536" t="str">
        <f t="shared" si="40"/>
        <v>AarCo24399</v>
      </c>
      <c r="B536" t="str">
        <f t="shared" si="41"/>
        <v>AaronCooley24399</v>
      </c>
      <c r="C536" t="s">
        <v>380</v>
      </c>
      <c r="D536" t="s">
        <v>1601</v>
      </c>
      <c r="E536" t="s">
        <v>2698</v>
      </c>
      <c r="F536" s="1">
        <v>24399</v>
      </c>
      <c r="G536" t="s">
        <v>3027</v>
      </c>
      <c r="H536" t="s">
        <v>2702</v>
      </c>
      <c r="I536" s="5">
        <v>95400</v>
      </c>
      <c r="J536" s="5">
        <v>4500</v>
      </c>
      <c r="K536">
        <v>9</v>
      </c>
      <c r="L536" t="str">
        <f>INDEX(MatriceGrade,MATCH(Employé!G536,Filières!$A$1:$A$13,0),MATCH(Employé!H536,Filières!$A$1:$E$1,0))</f>
        <v>Directeur business</v>
      </c>
      <c r="M536" s="5">
        <f t="shared" si="42"/>
        <v>87500</v>
      </c>
      <c r="N536" s="6">
        <f t="shared" ca="1" si="43"/>
        <v>50</v>
      </c>
      <c r="O536" s="8">
        <f t="shared" si="44"/>
        <v>9.0285714285714289E-2</v>
      </c>
    </row>
    <row r="537" spans="1:15" x14ac:dyDescent="0.25">
      <c r="A537" t="str">
        <f t="shared" si="40"/>
        <v>JerCo26041</v>
      </c>
      <c r="B537" t="str">
        <f t="shared" si="41"/>
        <v>JerryCoop26041</v>
      </c>
      <c r="C537" t="s">
        <v>632</v>
      </c>
      <c r="D537" t="s">
        <v>2504</v>
      </c>
      <c r="E537" t="s">
        <v>2698</v>
      </c>
      <c r="F537" s="1">
        <v>26041</v>
      </c>
      <c r="G537" t="s">
        <v>3027</v>
      </c>
      <c r="H537" t="s">
        <v>2701</v>
      </c>
      <c r="I537" s="5">
        <v>57500</v>
      </c>
      <c r="J537" s="5">
        <v>5000</v>
      </c>
      <c r="K537">
        <v>1</v>
      </c>
      <c r="L537" t="str">
        <f>INDEX(MatriceGrade,MATCH(Employé!G537,Filières!$A$1:$A$13,0),MATCH(Employé!H537,Filières!$A$1:$E$1,0))</f>
        <v>Directeur technique</v>
      </c>
      <c r="M537" s="5">
        <f t="shared" si="42"/>
        <v>54600</v>
      </c>
      <c r="N537" s="6">
        <f t="shared" ca="1" si="43"/>
        <v>46</v>
      </c>
      <c r="O537" s="8">
        <f t="shared" si="44"/>
        <v>5.3113553113553112E-2</v>
      </c>
    </row>
    <row r="538" spans="1:15" x14ac:dyDescent="0.25">
      <c r="A538" t="str">
        <f t="shared" si="40"/>
        <v>AmyCo33005</v>
      </c>
      <c r="B538" t="str">
        <f t="shared" si="41"/>
        <v>AmyCooper33005</v>
      </c>
      <c r="C538" t="s">
        <v>657</v>
      </c>
      <c r="D538" t="s">
        <v>463</v>
      </c>
      <c r="E538" t="s">
        <v>2699</v>
      </c>
      <c r="F538" s="1">
        <v>33005</v>
      </c>
      <c r="G538" t="s">
        <v>3021</v>
      </c>
      <c r="H538" t="s">
        <v>2703</v>
      </c>
      <c r="I538" s="5">
        <v>27200</v>
      </c>
      <c r="J538" s="5">
        <v>0</v>
      </c>
      <c r="K538">
        <v>1</v>
      </c>
      <c r="L538" t="str">
        <f>INDEX(MatriceGrade,MATCH(Employé!G538,Filières!$A$1:$A$13,0),MATCH(Employé!H538,Filières!$A$1:$E$1,0))</f>
        <v>Agent opérationnel</v>
      </c>
      <c r="M538" s="5">
        <f t="shared" si="42"/>
        <v>25100</v>
      </c>
      <c r="N538" s="6">
        <f t="shared" ca="1" si="43"/>
        <v>27</v>
      </c>
      <c r="O538" s="8">
        <f t="shared" si="44"/>
        <v>8.3665338645418322E-2</v>
      </c>
    </row>
    <row r="539" spans="1:15" x14ac:dyDescent="0.25">
      <c r="A539" t="str">
        <f t="shared" si="40"/>
        <v>CarCo28177</v>
      </c>
      <c r="B539" t="str">
        <f t="shared" si="41"/>
        <v>CarolynCooper28177</v>
      </c>
      <c r="C539" t="s">
        <v>234</v>
      </c>
      <c r="D539" t="s">
        <v>463</v>
      </c>
      <c r="E539" t="s">
        <v>2699</v>
      </c>
      <c r="F539" s="1">
        <v>28177</v>
      </c>
      <c r="G539" t="s">
        <v>3026</v>
      </c>
      <c r="H539" t="s">
        <v>2701</v>
      </c>
      <c r="I539" s="5">
        <v>52700</v>
      </c>
      <c r="J539" s="5">
        <v>5000</v>
      </c>
      <c r="K539">
        <v>11</v>
      </c>
      <c r="L539" t="str">
        <f>INDEX(MatriceGrade,MATCH(Employé!G539,Filières!$A$1:$A$13,0),MATCH(Employé!H539,Filières!$A$1:$E$1,0))</f>
        <v>Expert technique</v>
      </c>
      <c r="M539" s="5">
        <f t="shared" si="42"/>
        <v>48300</v>
      </c>
      <c r="N539" s="6">
        <f t="shared" ca="1" si="43"/>
        <v>40</v>
      </c>
      <c r="O539" s="8">
        <f t="shared" si="44"/>
        <v>9.1097308488612833E-2</v>
      </c>
    </row>
    <row r="540" spans="1:15" x14ac:dyDescent="0.25">
      <c r="A540" t="str">
        <f t="shared" si="40"/>
        <v>ChrCo30324</v>
      </c>
      <c r="B540" t="str">
        <f t="shared" si="41"/>
        <v>ChristopherCooper30324</v>
      </c>
      <c r="C540" t="s">
        <v>71</v>
      </c>
      <c r="D540" t="s">
        <v>463</v>
      </c>
      <c r="E540" t="s">
        <v>2698</v>
      </c>
      <c r="F540" s="1">
        <v>30324</v>
      </c>
      <c r="G540" t="s">
        <v>3028</v>
      </c>
      <c r="H540" t="s">
        <v>2700</v>
      </c>
      <c r="I540" s="5">
        <v>93200</v>
      </c>
      <c r="J540" s="5">
        <v>6500</v>
      </c>
      <c r="K540">
        <v>4</v>
      </c>
      <c r="L540" t="str">
        <f>INDEX(MatriceGrade,MATCH(Employé!G540,Filières!$A$1:$A$13,0),MATCH(Employé!H540,Filières!$A$1:$E$1,0))</f>
        <v>Responsable de Grands comptes</v>
      </c>
      <c r="M540" s="5">
        <f t="shared" si="42"/>
        <v>84000</v>
      </c>
      <c r="N540" s="6">
        <f t="shared" ca="1" si="43"/>
        <v>34</v>
      </c>
      <c r="O540" s="8">
        <f t="shared" si="44"/>
        <v>0.10952380952380952</v>
      </c>
    </row>
    <row r="541" spans="1:15" x14ac:dyDescent="0.25">
      <c r="A541" t="str">
        <f t="shared" si="40"/>
        <v>JamCo31450</v>
      </c>
      <c r="B541" t="str">
        <f t="shared" si="41"/>
        <v>JamaCooper31450</v>
      </c>
      <c r="C541" t="s">
        <v>591</v>
      </c>
      <c r="D541" t="s">
        <v>463</v>
      </c>
      <c r="E541" t="s">
        <v>2699</v>
      </c>
      <c r="F541" s="1">
        <v>31450</v>
      </c>
      <c r="G541" t="s">
        <v>3021</v>
      </c>
      <c r="H541" t="s">
        <v>2700</v>
      </c>
      <c r="I541" s="5">
        <v>39100</v>
      </c>
      <c r="J541" s="5">
        <v>500</v>
      </c>
      <c r="K541">
        <v>4</v>
      </c>
      <c r="L541" t="str">
        <f>INDEX(MatriceGrade,MATCH(Employé!G541,Filières!$A$1:$A$13,0),MATCH(Employé!H541,Filières!$A$1:$E$1,0))</f>
        <v xml:space="preserve">Analyste </v>
      </c>
      <c r="M541" s="5">
        <f t="shared" si="42"/>
        <v>35500</v>
      </c>
      <c r="N541" s="6">
        <f t="shared" ca="1" si="43"/>
        <v>31</v>
      </c>
      <c r="O541" s="8">
        <f t="shared" si="44"/>
        <v>0.10140845070422536</v>
      </c>
    </row>
    <row r="542" spans="1:15" x14ac:dyDescent="0.25">
      <c r="A542" t="str">
        <f t="shared" si="40"/>
        <v>LerCo26794</v>
      </c>
      <c r="B542" t="str">
        <f t="shared" si="41"/>
        <v>LeroyCooper26794</v>
      </c>
      <c r="C542" t="s">
        <v>351</v>
      </c>
      <c r="D542" t="s">
        <v>463</v>
      </c>
      <c r="E542" t="s">
        <v>2698</v>
      </c>
      <c r="F542" s="1">
        <v>26794</v>
      </c>
      <c r="G542" t="s">
        <v>3026</v>
      </c>
      <c r="H542" t="s">
        <v>2701</v>
      </c>
      <c r="I542" s="5">
        <v>47300</v>
      </c>
      <c r="J542" s="5">
        <v>4000</v>
      </c>
      <c r="K542">
        <v>9</v>
      </c>
      <c r="L542" t="str">
        <f>INDEX(MatriceGrade,MATCH(Employé!G542,Filières!$A$1:$A$13,0),MATCH(Employé!H542,Filières!$A$1:$E$1,0))</f>
        <v>Expert technique</v>
      </c>
      <c r="M542" s="5">
        <f t="shared" si="42"/>
        <v>45500</v>
      </c>
      <c r="N542" s="6">
        <f t="shared" ca="1" si="43"/>
        <v>44</v>
      </c>
      <c r="O542" s="8">
        <f t="shared" si="44"/>
        <v>3.9560439560439559E-2</v>
      </c>
    </row>
    <row r="543" spans="1:15" x14ac:dyDescent="0.25">
      <c r="A543" t="str">
        <f t="shared" si="40"/>
        <v>MatCo30712</v>
      </c>
      <c r="B543" t="str">
        <f t="shared" si="41"/>
        <v>MatthewCooper30712</v>
      </c>
      <c r="C543" t="s">
        <v>130</v>
      </c>
      <c r="D543" t="s">
        <v>463</v>
      </c>
      <c r="E543" t="s">
        <v>2698</v>
      </c>
      <c r="F543" s="1">
        <v>30712</v>
      </c>
      <c r="G543" t="s">
        <v>3026</v>
      </c>
      <c r="H543" t="s">
        <v>2701</v>
      </c>
      <c r="I543" s="5">
        <v>63800</v>
      </c>
      <c r="J543" s="5">
        <v>5500</v>
      </c>
      <c r="K543">
        <v>10</v>
      </c>
      <c r="L543" t="str">
        <f>INDEX(MatriceGrade,MATCH(Employé!G543,Filières!$A$1:$A$13,0),MATCH(Employé!H543,Filières!$A$1:$E$1,0))</f>
        <v>Expert technique</v>
      </c>
      <c r="M543" s="5">
        <f t="shared" si="42"/>
        <v>59600</v>
      </c>
      <c r="N543" s="6">
        <f t="shared" ca="1" si="43"/>
        <v>33</v>
      </c>
      <c r="O543" s="8">
        <f t="shared" si="44"/>
        <v>7.0469798657718116E-2</v>
      </c>
    </row>
    <row r="544" spans="1:15" x14ac:dyDescent="0.25">
      <c r="A544" t="str">
        <f t="shared" si="40"/>
        <v>JosCo28933</v>
      </c>
      <c r="B544" t="str">
        <f t="shared" si="41"/>
        <v>JosephCopeland28933</v>
      </c>
      <c r="C544" t="s">
        <v>90</v>
      </c>
      <c r="D544" t="s">
        <v>1920</v>
      </c>
      <c r="E544" t="s">
        <v>2698</v>
      </c>
      <c r="F544" s="1">
        <v>28933</v>
      </c>
      <c r="G544" t="s">
        <v>3027</v>
      </c>
      <c r="H544" t="s">
        <v>2700</v>
      </c>
      <c r="I544" s="5">
        <v>66300</v>
      </c>
      <c r="J544" s="5">
        <v>7000</v>
      </c>
      <c r="K544">
        <v>2</v>
      </c>
      <c r="L544" t="str">
        <f>INDEX(MatriceGrade,MATCH(Employé!G544,Filières!$A$1:$A$13,0),MATCH(Employé!H544,Filières!$A$1:$E$1,0))</f>
        <v>Directeur de projet</v>
      </c>
      <c r="M544" s="5">
        <f t="shared" si="42"/>
        <v>63700</v>
      </c>
      <c r="N544" s="6">
        <f t="shared" ca="1" si="43"/>
        <v>38</v>
      </c>
      <c r="O544" s="8">
        <f t="shared" si="44"/>
        <v>4.0816326530612242E-2</v>
      </c>
    </row>
    <row r="545" spans="1:15" x14ac:dyDescent="0.25">
      <c r="A545" t="str">
        <f t="shared" si="40"/>
        <v>ChaCo30121</v>
      </c>
      <c r="B545" t="str">
        <f t="shared" si="41"/>
        <v>CharlesCoppedge30121</v>
      </c>
      <c r="C545" t="s">
        <v>82</v>
      </c>
      <c r="D545" t="s">
        <v>1035</v>
      </c>
      <c r="E545" t="s">
        <v>2698</v>
      </c>
      <c r="F545" s="1">
        <v>30121</v>
      </c>
      <c r="G545" t="s">
        <v>3026</v>
      </c>
      <c r="H545" t="s">
        <v>2703</v>
      </c>
      <c r="I545" s="5">
        <v>55700</v>
      </c>
      <c r="J545" s="5">
        <v>2500</v>
      </c>
      <c r="K545">
        <v>5</v>
      </c>
      <c r="L545" t="str">
        <f>INDEX(MatriceGrade,MATCH(Employé!G545,Filières!$A$1:$A$13,0),MATCH(Employé!H545,Filières!$A$1:$E$1,0))</f>
        <v>Responsable d'entité</v>
      </c>
      <c r="M545" s="5">
        <f t="shared" si="42"/>
        <v>50600</v>
      </c>
      <c r="N545" s="6">
        <f t="shared" ca="1" si="43"/>
        <v>35</v>
      </c>
      <c r="O545" s="8">
        <f t="shared" si="44"/>
        <v>0.1007905138339921</v>
      </c>
    </row>
    <row r="546" spans="1:15" x14ac:dyDescent="0.25">
      <c r="A546" t="str">
        <f t="shared" si="40"/>
        <v>RanCo24960</v>
      </c>
      <c r="B546" t="str">
        <f t="shared" si="41"/>
        <v>RandallCorbitt24960</v>
      </c>
      <c r="C546" t="s">
        <v>1788</v>
      </c>
      <c r="D546" t="s">
        <v>2143</v>
      </c>
      <c r="E546" t="s">
        <v>2698</v>
      </c>
      <c r="F546" s="1">
        <v>24960</v>
      </c>
      <c r="G546" t="s">
        <v>3025</v>
      </c>
      <c r="H546" t="s">
        <v>2702</v>
      </c>
      <c r="I546" s="5">
        <v>80400</v>
      </c>
      <c r="J546" s="5">
        <v>1500</v>
      </c>
      <c r="K546">
        <v>0</v>
      </c>
      <c r="L546" t="str">
        <f>INDEX(MatriceGrade,MATCH(Employé!G546,Filières!$A$1:$A$13,0),MATCH(Employé!H546,Filières!$A$1:$E$1,0))</f>
        <v>Consultant business sénior</v>
      </c>
      <c r="M546" s="5" t="str">
        <f t="shared" si="42"/>
        <v>nouvel arrivant</v>
      </c>
      <c r="N546" s="6">
        <f t="shared" ca="1" si="43"/>
        <v>49</v>
      </c>
      <c r="O546" s="8">
        <f t="shared" si="44"/>
        <v>0</v>
      </c>
    </row>
    <row r="547" spans="1:15" x14ac:dyDescent="0.25">
      <c r="A547" t="str">
        <f t="shared" si="40"/>
        <v>PetCo24313</v>
      </c>
      <c r="B547" t="str">
        <f t="shared" si="41"/>
        <v>PeterCordero24313</v>
      </c>
      <c r="C547" t="s">
        <v>589</v>
      </c>
      <c r="D547" t="s">
        <v>2367</v>
      </c>
      <c r="E547" t="s">
        <v>2698</v>
      </c>
      <c r="F547" s="1">
        <v>24313</v>
      </c>
      <c r="G547" t="s">
        <v>3026</v>
      </c>
      <c r="H547" t="s">
        <v>2701</v>
      </c>
      <c r="I547" s="5">
        <v>53100</v>
      </c>
      <c r="J547" s="5">
        <v>4500</v>
      </c>
      <c r="K547">
        <v>2</v>
      </c>
      <c r="L547" t="str">
        <f>INDEX(MatriceGrade,MATCH(Employé!G547,Filières!$A$1:$A$13,0),MATCH(Employé!H547,Filières!$A$1:$E$1,0))</f>
        <v>Expert technique</v>
      </c>
      <c r="M547" s="5">
        <f t="shared" si="42"/>
        <v>51500</v>
      </c>
      <c r="N547" s="6">
        <f t="shared" ca="1" si="43"/>
        <v>51</v>
      </c>
      <c r="O547" s="8">
        <f t="shared" si="44"/>
        <v>3.1067961165048542E-2</v>
      </c>
    </row>
    <row r="548" spans="1:15" x14ac:dyDescent="0.25">
      <c r="A548" t="str">
        <f t="shared" si="40"/>
        <v>JohCo27340</v>
      </c>
      <c r="B548" t="str">
        <f t="shared" si="41"/>
        <v>JohnCormier27340</v>
      </c>
      <c r="C548" t="s">
        <v>213</v>
      </c>
      <c r="D548" t="s">
        <v>2262</v>
      </c>
      <c r="E548" t="s">
        <v>2698</v>
      </c>
      <c r="F548" s="1">
        <v>27340</v>
      </c>
      <c r="G548" t="s">
        <v>3026</v>
      </c>
      <c r="H548" t="s">
        <v>2700</v>
      </c>
      <c r="I548" s="5">
        <v>61700</v>
      </c>
      <c r="J548" s="5">
        <v>3000</v>
      </c>
      <c r="K548">
        <v>19</v>
      </c>
      <c r="L548" t="str">
        <f>INDEX(MatriceGrade,MATCH(Employé!G548,Filières!$A$1:$A$13,0),MATCH(Employé!H548,Filières!$A$1:$E$1,0))</f>
        <v>Chef de projet</v>
      </c>
      <c r="M548" s="5">
        <f t="shared" si="42"/>
        <v>58700</v>
      </c>
      <c r="N548" s="6">
        <f t="shared" ca="1" si="43"/>
        <v>42</v>
      </c>
      <c r="O548" s="8">
        <f t="shared" si="44"/>
        <v>5.1107325383304938E-2</v>
      </c>
    </row>
    <row r="549" spans="1:15" x14ac:dyDescent="0.25">
      <c r="A549" t="str">
        <f t="shared" si="40"/>
        <v>PetCo33936</v>
      </c>
      <c r="B549" t="str">
        <f t="shared" si="41"/>
        <v>PeterCornelius33936</v>
      </c>
      <c r="C549" t="s">
        <v>589</v>
      </c>
      <c r="D549" t="s">
        <v>590</v>
      </c>
      <c r="E549" t="s">
        <v>2698</v>
      </c>
      <c r="F549" s="1">
        <v>33936</v>
      </c>
      <c r="G549" t="s">
        <v>3020</v>
      </c>
      <c r="H549" t="s">
        <v>2702</v>
      </c>
      <c r="I549" s="5">
        <v>38000</v>
      </c>
      <c r="J549" s="5">
        <v>500</v>
      </c>
      <c r="K549">
        <v>1</v>
      </c>
      <c r="L549" t="str">
        <f>INDEX(MatriceGrade,MATCH(Employé!G549,Filières!$A$1:$A$13,0),MATCH(Employé!H549,Filières!$A$1:$E$1,0))</f>
        <v>Consultant business junior</v>
      </c>
      <c r="M549" s="5">
        <f t="shared" si="42"/>
        <v>37500</v>
      </c>
      <c r="N549" s="6">
        <f t="shared" ca="1" si="43"/>
        <v>24</v>
      </c>
      <c r="O549" s="8">
        <f t="shared" si="44"/>
        <v>1.3333333333333334E-2</v>
      </c>
    </row>
    <row r="550" spans="1:15" x14ac:dyDescent="0.25">
      <c r="A550" t="str">
        <f t="shared" si="40"/>
        <v>JakCo31143</v>
      </c>
      <c r="B550" t="str">
        <f t="shared" si="41"/>
        <v>JakeCornett31143</v>
      </c>
      <c r="C550" t="s">
        <v>2322</v>
      </c>
      <c r="D550" t="s">
        <v>2323</v>
      </c>
      <c r="E550" t="s">
        <v>2698</v>
      </c>
      <c r="F550" s="1">
        <v>31143</v>
      </c>
      <c r="G550" t="s">
        <v>3022</v>
      </c>
      <c r="H550" t="s">
        <v>2700</v>
      </c>
      <c r="I550" s="5">
        <v>47600</v>
      </c>
      <c r="J550" s="5">
        <v>1500</v>
      </c>
      <c r="K550">
        <v>5</v>
      </c>
      <c r="L550" t="str">
        <f>INDEX(MatriceGrade,MATCH(Employé!G550,Filières!$A$1:$A$13,0),MATCH(Employé!H550,Filières!$A$1:$E$1,0))</f>
        <v>Analyste confirmé</v>
      </c>
      <c r="M550" s="5">
        <f t="shared" si="42"/>
        <v>43700</v>
      </c>
      <c r="N550" s="6">
        <f t="shared" ca="1" si="43"/>
        <v>32</v>
      </c>
      <c r="O550" s="8">
        <f t="shared" si="44"/>
        <v>8.924485125858124E-2</v>
      </c>
    </row>
    <row r="551" spans="1:15" x14ac:dyDescent="0.25">
      <c r="A551" t="str">
        <f t="shared" si="40"/>
        <v>BreCo28437</v>
      </c>
      <c r="B551" t="str">
        <f t="shared" si="41"/>
        <v>BrendaCornish28437</v>
      </c>
      <c r="C551" t="s">
        <v>1437</v>
      </c>
      <c r="D551" t="s">
        <v>1438</v>
      </c>
      <c r="E551" t="s">
        <v>2699</v>
      </c>
      <c r="F551" s="1">
        <v>28437</v>
      </c>
      <c r="G551" t="s">
        <v>3025</v>
      </c>
      <c r="H551" t="s">
        <v>2701</v>
      </c>
      <c r="I551" s="5">
        <v>57200</v>
      </c>
      <c r="J551" s="5">
        <v>500</v>
      </c>
      <c r="K551">
        <v>5</v>
      </c>
      <c r="L551" t="str">
        <f>INDEX(MatriceGrade,MATCH(Employé!G551,Filières!$A$1:$A$13,0),MATCH(Employé!H551,Filières!$A$1:$E$1,0))</f>
        <v>Consultant technique sénior</v>
      </c>
      <c r="M551" s="5">
        <f t="shared" si="42"/>
        <v>55000</v>
      </c>
      <c r="N551" s="6">
        <f t="shared" ca="1" si="43"/>
        <v>39</v>
      </c>
      <c r="O551" s="8">
        <f t="shared" si="44"/>
        <v>0.04</v>
      </c>
    </row>
    <row r="552" spans="1:15" x14ac:dyDescent="0.25">
      <c r="A552" t="str">
        <f t="shared" si="40"/>
        <v>AntCo31711</v>
      </c>
      <c r="B552" t="str">
        <f t="shared" si="41"/>
        <v>AnthonyCornwell31711</v>
      </c>
      <c r="C552" t="s">
        <v>109</v>
      </c>
      <c r="D552" t="s">
        <v>1594</v>
      </c>
      <c r="E552" t="s">
        <v>2698</v>
      </c>
      <c r="F552" s="1">
        <v>31711</v>
      </c>
      <c r="G552" t="s">
        <v>3024</v>
      </c>
      <c r="H552" t="s">
        <v>2700</v>
      </c>
      <c r="I552" s="5">
        <v>43100</v>
      </c>
      <c r="J552" s="5">
        <v>1000</v>
      </c>
      <c r="K552">
        <v>4</v>
      </c>
      <c r="L552" t="str">
        <f>INDEX(MatriceGrade,MATCH(Employé!G552,Filières!$A$1:$A$13,0),MATCH(Employé!H552,Filières!$A$1:$E$1,0))</f>
        <v>Consultant fonctionnel</v>
      </c>
      <c r="M552" s="5">
        <f t="shared" si="42"/>
        <v>41500</v>
      </c>
      <c r="N552" s="6">
        <f t="shared" ca="1" si="43"/>
        <v>30</v>
      </c>
      <c r="O552" s="8">
        <f t="shared" si="44"/>
        <v>3.8554216867469883E-2</v>
      </c>
    </row>
    <row r="553" spans="1:15" x14ac:dyDescent="0.25">
      <c r="A553" t="str">
        <f t="shared" si="40"/>
        <v>RonCo29566</v>
      </c>
      <c r="B553" t="str">
        <f t="shared" si="41"/>
        <v>RonaldCottingham29566</v>
      </c>
      <c r="C553" t="s">
        <v>32</v>
      </c>
      <c r="D553" t="s">
        <v>2077</v>
      </c>
      <c r="E553" t="s">
        <v>2698</v>
      </c>
      <c r="F553" s="1">
        <v>29566</v>
      </c>
      <c r="G553" t="s">
        <v>3025</v>
      </c>
      <c r="H553" t="s">
        <v>2701</v>
      </c>
      <c r="I553" s="5">
        <v>50900</v>
      </c>
      <c r="J553" s="5">
        <v>1500</v>
      </c>
      <c r="K553">
        <v>10</v>
      </c>
      <c r="L553" t="str">
        <f>INDEX(MatriceGrade,MATCH(Employé!G553,Filières!$A$1:$A$13,0),MATCH(Employé!H553,Filières!$A$1:$E$1,0))</f>
        <v>Consultant technique sénior</v>
      </c>
      <c r="M553" s="5">
        <f t="shared" si="42"/>
        <v>48400</v>
      </c>
      <c r="N553" s="6">
        <f t="shared" ca="1" si="43"/>
        <v>36</v>
      </c>
      <c r="O553" s="8">
        <f t="shared" si="44"/>
        <v>5.1652892561983473E-2</v>
      </c>
    </row>
    <row r="554" spans="1:15" x14ac:dyDescent="0.25">
      <c r="A554" t="str">
        <f t="shared" si="40"/>
        <v>JorCo27282</v>
      </c>
      <c r="B554" t="str">
        <f t="shared" si="41"/>
        <v>JorgeCotton27282</v>
      </c>
      <c r="C554" t="s">
        <v>1909</v>
      </c>
      <c r="D554" t="s">
        <v>1910</v>
      </c>
      <c r="E554" t="s">
        <v>2698</v>
      </c>
      <c r="F554" s="1">
        <v>27282</v>
      </c>
      <c r="G554" t="s">
        <v>3027</v>
      </c>
      <c r="H554" t="s">
        <v>2702</v>
      </c>
      <c r="I554" s="5">
        <v>71300</v>
      </c>
      <c r="J554" s="5">
        <v>6000</v>
      </c>
      <c r="K554">
        <v>13</v>
      </c>
      <c r="L554" t="str">
        <f>INDEX(MatriceGrade,MATCH(Employé!G554,Filières!$A$1:$A$13,0),MATCH(Employé!H554,Filières!$A$1:$E$1,0))</f>
        <v>Directeur business</v>
      </c>
      <c r="M554" s="5">
        <f t="shared" si="42"/>
        <v>66600</v>
      </c>
      <c r="N554" s="6">
        <f t="shared" ca="1" si="43"/>
        <v>42</v>
      </c>
      <c r="O554" s="8">
        <f t="shared" si="44"/>
        <v>7.0570570570570576E-2</v>
      </c>
    </row>
    <row r="555" spans="1:15" x14ac:dyDescent="0.25">
      <c r="A555" t="str">
        <f t="shared" si="40"/>
        <v>LynCo24758</v>
      </c>
      <c r="B555" t="str">
        <f t="shared" si="41"/>
        <v>LynwoodCovin24758</v>
      </c>
      <c r="C555" t="s">
        <v>859</v>
      </c>
      <c r="D555" t="s">
        <v>860</v>
      </c>
      <c r="E555" t="s">
        <v>2698</v>
      </c>
      <c r="F555" s="1">
        <v>24758</v>
      </c>
      <c r="G555" t="s">
        <v>3028</v>
      </c>
      <c r="H555" t="s">
        <v>2702</v>
      </c>
      <c r="I555" s="5">
        <v>85500</v>
      </c>
      <c r="J555" s="5">
        <v>7000</v>
      </c>
      <c r="K555">
        <v>25</v>
      </c>
      <c r="L555" t="str">
        <f>INDEX(MatriceGrade,MATCH(Employé!G555,Filières!$A$1:$A$13,0),MATCH(Employé!H555,Filières!$A$1:$E$1,0))</f>
        <v>Responsable secteur business</v>
      </c>
      <c r="M555" s="5">
        <f t="shared" si="42"/>
        <v>76300</v>
      </c>
      <c r="N555" s="6">
        <f t="shared" ca="1" si="43"/>
        <v>49</v>
      </c>
      <c r="O555" s="8">
        <f t="shared" si="44"/>
        <v>0.12057667103538663</v>
      </c>
    </row>
    <row r="556" spans="1:15" x14ac:dyDescent="0.25">
      <c r="A556" t="str">
        <f t="shared" si="40"/>
        <v>PauCo29990</v>
      </c>
      <c r="B556" t="str">
        <f t="shared" si="41"/>
        <v>PaulCovington29990</v>
      </c>
      <c r="C556" t="s">
        <v>119</v>
      </c>
      <c r="D556" t="s">
        <v>823</v>
      </c>
      <c r="E556" t="s">
        <v>2698</v>
      </c>
      <c r="F556" s="1">
        <v>29990</v>
      </c>
      <c r="G556" t="s">
        <v>3025</v>
      </c>
      <c r="H556" t="s">
        <v>2702</v>
      </c>
      <c r="I556" s="5">
        <v>64600</v>
      </c>
      <c r="J556" s="5">
        <v>2500</v>
      </c>
      <c r="K556">
        <v>7</v>
      </c>
      <c r="L556" t="str">
        <f>INDEX(MatriceGrade,MATCH(Employé!G556,Filières!$A$1:$A$13,0),MATCH(Employé!H556,Filières!$A$1:$E$1,0))</f>
        <v>Consultant business sénior</v>
      </c>
      <c r="M556" s="5">
        <f t="shared" si="42"/>
        <v>62700</v>
      </c>
      <c r="N556" s="6">
        <f t="shared" ca="1" si="43"/>
        <v>35</v>
      </c>
      <c r="O556" s="8">
        <f t="shared" si="44"/>
        <v>3.0303030303030304E-2</v>
      </c>
    </row>
    <row r="557" spans="1:15" x14ac:dyDescent="0.25">
      <c r="A557" t="str">
        <f t="shared" si="40"/>
        <v>AlfCo23530</v>
      </c>
      <c r="B557" t="str">
        <f t="shared" si="41"/>
        <v>AlfredoCox23530</v>
      </c>
      <c r="C557" t="s">
        <v>1730</v>
      </c>
      <c r="D557" t="s">
        <v>1731</v>
      </c>
      <c r="E557" t="s">
        <v>2698</v>
      </c>
      <c r="F557" s="1">
        <v>23530</v>
      </c>
      <c r="G557" t="s">
        <v>3027</v>
      </c>
      <c r="H557" t="s">
        <v>2700</v>
      </c>
      <c r="I557" s="5">
        <v>64000</v>
      </c>
      <c r="J557" s="5">
        <v>8000</v>
      </c>
      <c r="K557">
        <v>6</v>
      </c>
      <c r="L557" t="str">
        <f>INDEX(MatriceGrade,MATCH(Employé!G557,Filières!$A$1:$A$13,0),MATCH(Employé!H557,Filières!$A$1:$E$1,0))</f>
        <v>Directeur de projet</v>
      </c>
      <c r="M557" s="5">
        <f t="shared" si="42"/>
        <v>59300</v>
      </c>
      <c r="N557" s="6">
        <f t="shared" ca="1" si="43"/>
        <v>53</v>
      </c>
      <c r="O557" s="8">
        <f t="shared" si="44"/>
        <v>7.9258010118043842E-2</v>
      </c>
    </row>
    <row r="558" spans="1:15" x14ac:dyDescent="0.25">
      <c r="A558" t="str">
        <f t="shared" si="40"/>
        <v>ChrCo28925</v>
      </c>
      <c r="B558" t="str">
        <f t="shared" si="41"/>
        <v>ChristopherCox28925</v>
      </c>
      <c r="C558" t="s">
        <v>71</v>
      </c>
      <c r="D558" t="s">
        <v>1731</v>
      </c>
      <c r="E558" t="s">
        <v>2698</v>
      </c>
      <c r="F558" s="1">
        <v>28925</v>
      </c>
      <c r="G558" t="s">
        <v>3025</v>
      </c>
      <c r="H558" t="s">
        <v>2700</v>
      </c>
      <c r="I558" s="5">
        <v>62200</v>
      </c>
      <c r="J558" s="5">
        <v>2000</v>
      </c>
      <c r="K558">
        <v>6</v>
      </c>
      <c r="L558" t="str">
        <f>INDEX(MatriceGrade,MATCH(Employé!G558,Filières!$A$1:$A$13,0),MATCH(Employé!H558,Filières!$A$1:$E$1,0))</f>
        <v>Consultant fonctionnel sénior</v>
      </c>
      <c r="M558" s="5">
        <f t="shared" si="42"/>
        <v>59100</v>
      </c>
      <c r="N558" s="6">
        <f t="shared" ca="1" si="43"/>
        <v>38</v>
      </c>
      <c r="O558" s="8">
        <f t="shared" si="44"/>
        <v>5.2453468697123522E-2</v>
      </c>
    </row>
    <row r="559" spans="1:15" x14ac:dyDescent="0.25">
      <c r="A559" t="str">
        <f t="shared" si="40"/>
        <v>EldCo28071</v>
      </c>
      <c r="B559" t="str">
        <f t="shared" si="41"/>
        <v>EldridgeCox28071</v>
      </c>
      <c r="C559" t="s">
        <v>1655</v>
      </c>
      <c r="D559" t="s">
        <v>1731</v>
      </c>
      <c r="E559" t="s">
        <v>2698</v>
      </c>
      <c r="F559" s="1">
        <v>28071</v>
      </c>
      <c r="G559" t="s">
        <v>3026</v>
      </c>
      <c r="H559" t="s">
        <v>2700</v>
      </c>
      <c r="I559" s="5">
        <v>63400</v>
      </c>
      <c r="J559" s="5">
        <v>3000</v>
      </c>
      <c r="K559">
        <v>8</v>
      </c>
      <c r="L559" t="str">
        <f>INDEX(MatriceGrade,MATCH(Employé!G559,Filières!$A$1:$A$13,0),MATCH(Employé!H559,Filières!$A$1:$E$1,0))</f>
        <v>Chef de projet</v>
      </c>
      <c r="M559" s="5">
        <f t="shared" si="42"/>
        <v>59900</v>
      </c>
      <c r="N559" s="6">
        <f t="shared" ca="1" si="43"/>
        <v>40</v>
      </c>
      <c r="O559" s="8">
        <f t="shared" si="44"/>
        <v>5.8430717863105178E-2</v>
      </c>
    </row>
    <row r="560" spans="1:15" x14ac:dyDescent="0.25">
      <c r="A560" t="str">
        <f t="shared" si="40"/>
        <v>JenCo29460</v>
      </c>
      <c r="B560" t="str">
        <f t="shared" si="41"/>
        <v>JenniferCox29460</v>
      </c>
      <c r="C560" t="s">
        <v>461</v>
      </c>
      <c r="D560" t="s">
        <v>1731</v>
      </c>
      <c r="E560" t="s">
        <v>2699</v>
      </c>
      <c r="F560" s="1">
        <v>29460</v>
      </c>
      <c r="G560" t="s">
        <v>3026</v>
      </c>
      <c r="H560" t="s">
        <v>2702</v>
      </c>
      <c r="I560" s="5">
        <v>66400</v>
      </c>
      <c r="J560" s="5">
        <v>2000</v>
      </c>
      <c r="K560">
        <v>9</v>
      </c>
      <c r="L560" t="str">
        <f>INDEX(MatriceGrade,MATCH(Employé!G560,Filières!$A$1:$A$13,0),MATCH(Employé!H560,Filières!$A$1:$E$1,0))</f>
        <v>Responsable de consultant</v>
      </c>
      <c r="M560" s="5">
        <f t="shared" si="42"/>
        <v>61000</v>
      </c>
      <c r="N560" s="6">
        <f t="shared" ca="1" si="43"/>
        <v>36</v>
      </c>
      <c r="O560" s="8">
        <f t="shared" si="44"/>
        <v>8.8524590163934422E-2</v>
      </c>
    </row>
    <row r="561" spans="1:15" x14ac:dyDescent="0.25">
      <c r="A561" t="str">
        <f t="shared" si="40"/>
        <v>RicCo24830</v>
      </c>
      <c r="B561" t="str">
        <f t="shared" si="41"/>
        <v>RichardCox24830</v>
      </c>
      <c r="C561" t="s">
        <v>9</v>
      </c>
      <c r="D561" t="s">
        <v>1731</v>
      </c>
      <c r="E561" t="s">
        <v>2698</v>
      </c>
      <c r="F561" s="1">
        <v>24830</v>
      </c>
      <c r="G561" t="s">
        <v>3026</v>
      </c>
      <c r="H561" t="s">
        <v>2700</v>
      </c>
      <c r="I561" s="5">
        <v>73900</v>
      </c>
      <c r="J561" s="5">
        <v>5500</v>
      </c>
      <c r="K561">
        <v>0</v>
      </c>
      <c r="L561" t="str">
        <f>INDEX(MatriceGrade,MATCH(Employé!G561,Filières!$A$1:$A$13,0),MATCH(Employé!H561,Filières!$A$1:$E$1,0))</f>
        <v>Chef de projet</v>
      </c>
      <c r="M561" s="5" t="str">
        <f t="shared" si="42"/>
        <v>nouvel arrivant</v>
      </c>
      <c r="N561" s="6">
        <f t="shared" ca="1" si="43"/>
        <v>49</v>
      </c>
      <c r="O561" s="8">
        <f t="shared" si="44"/>
        <v>0</v>
      </c>
    </row>
    <row r="562" spans="1:15" x14ac:dyDescent="0.25">
      <c r="A562" t="str">
        <f t="shared" si="40"/>
        <v>SteCo28126</v>
      </c>
      <c r="B562" t="str">
        <f t="shared" si="41"/>
        <v>SteveCozad28126</v>
      </c>
      <c r="C562" t="s">
        <v>21</v>
      </c>
      <c r="D562" t="s">
        <v>2687</v>
      </c>
      <c r="E562" t="s">
        <v>2698</v>
      </c>
      <c r="F562" s="1">
        <v>28126</v>
      </c>
      <c r="G562" t="s">
        <v>3025</v>
      </c>
      <c r="H562" t="s">
        <v>2703</v>
      </c>
      <c r="I562" s="5">
        <v>40600</v>
      </c>
      <c r="J562" s="5">
        <v>500</v>
      </c>
      <c r="K562">
        <v>5</v>
      </c>
      <c r="L562" t="str">
        <f>INDEX(MatriceGrade,MATCH(Employé!G562,Filières!$A$1:$A$13,0),MATCH(Employé!H562,Filières!$A$1:$E$1,0))</f>
        <v>Directeur des agents de maîtrise</v>
      </c>
      <c r="M562" s="5">
        <f t="shared" si="42"/>
        <v>38000</v>
      </c>
      <c r="N562" s="6">
        <f t="shared" ca="1" si="43"/>
        <v>40</v>
      </c>
      <c r="O562" s="8">
        <f t="shared" si="44"/>
        <v>6.8421052631578952E-2</v>
      </c>
    </row>
    <row r="563" spans="1:15" x14ac:dyDescent="0.25">
      <c r="A563" t="str">
        <f t="shared" si="40"/>
        <v>NaoCr25760</v>
      </c>
      <c r="B563" t="str">
        <f t="shared" si="41"/>
        <v>NaomiCraddock25760</v>
      </c>
      <c r="C563" t="s">
        <v>1487</v>
      </c>
      <c r="D563" t="s">
        <v>2366</v>
      </c>
      <c r="E563" t="s">
        <v>2699</v>
      </c>
      <c r="F563" s="1">
        <v>25760</v>
      </c>
      <c r="G563" t="s">
        <v>3028</v>
      </c>
      <c r="H563" t="s">
        <v>2702</v>
      </c>
      <c r="I563" s="5">
        <v>92500</v>
      </c>
      <c r="J563" s="5">
        <v>3000</v>
      </c>
      <c r="K563">
        <v>4</v>
      </c>
      <c r="L563" t="str">
        <f>INDEX(MatriceGrade,MATCH(Employé!G563,Filières!$A$1:$A$13,0),MATCH(Employé!H563,Filières!$A$1:$E$1,0))</f>
        <v>Responsable secteur business</v>
      </c>
      <c r="M563" s="5">
        <f t="shared" si="42"/>
        <v>89800</v>
      </c>
      <c r="N563" s="6">
        <f t="shared" ca="1" si="43"/>
        <v>47</v>
      </c>
      <c r="O563" s="8">
        <f t="shared" si="44"/>
        <v>3.0066815144766147E-2</v>
      </c>
    </row>
    <row r="564" spans="1:15" x14ac:dyDescent="0.25">
      <c r="A564" t="str">
        <f t="shared" si="40"/>
        <v>BerCr27928</v>
      </c>
      <c r="B564" t="str">
        <f t="shared" si="41"/>
        <v>BerniceCrader27928</v>
      </c>
      <c r="C564" t="s">
        <v>944</v>
      </c>
      <c r="D564" t="s">
        <v>2157</v>
      </c>
      <c r="E564" t="s">
        <v>2699</v>
      </c>
      <c r="F564" s="1">
        <v>27928</v>
      </c>
      <c r="G564" t="s">
        <v>3027</v>
      </c>
      <c r="H564" t="s">
        <v>2703</v>
      </c>
      <c r="I564" s="5">
        <v>87400</v>
      </c>
      <c r="J564" s="5">
        <v>7000</v>
      </c>
      <c r="K564">
        <v>6</v>
      </c>
      <c r="L564" t="str">
        <f>INDEX(MatriceGrade,MATCH(Employé!G564,Filières!$A$1:$A$13,0),MATCH(Employé!H564,Filières!$A$1:$E$1,0))</f>
        <v>Directeur d'agence</v>
      </c>
      <c r="M564" s="5">
        <f t="shared" si="42"/>
        <v>82500</v>
      </c>
      <c r="N564" s="6">
        <f t="shared" ca="1" si="43"/>
        <v>41</v>
      </c>
      <c r="O564" s="8">
        <f t="shared" si="44"/>
        <v>5.9393939393939395E-2</v>
      </c>
    </row>
    <row r="565" spans="1:15" x14ac:dyDescent="0.25">
      <c r="A565" t="str">
        <f t="shared" si="40"/>
        <v>JohCr23530</v>
      </c>
      <c r="B565" t="str">
        <f t="shared" si="41"/>
        <v>JohnCraig23530</v>
      </c>
      <c r="C565" t="s">
        <v>213</v>
      </c>
      <c r="D565" t="s">
        <v>887</v>
      </c>
      <c r="E565" t="s">
        <v>2698</v>
      </c>
      <c r="F565" s="1">
        <v>23530</v>
      </c>
      <c r="G565" t="s">
        <v>3028</v>
      </c>
      <c r="H565" t="s">
        <v>2701</v>
      </c>
      <c r="I565" s="5">
        <v>86500</v>
      </c>
      <c r="J565" s="5">
        <v>3000</v>
      </c>
      <c r="K565">
        <v>25</v>
      </c>
      <c r="L565" t="str">
        <f>INDEX(MatriceGrade,MATCH(Employé!G565,Filières!$A$1:$A$13,0),MATCH(Employé!H565,Filières!$A$1:$E$1,0))</f>
        <v>Responsable technique Grands Comptes</v>
      </c>
      <c r="M565" s="5">
        <f t="shared" si="42"/>
        <v>80800</v>
      </c>
      <c r="N565" s="6">
        <f t="shared" ca="1" si="43"/>
        <v>53</v>
      </c>
      <c r="O565" s="8">
        <f t="shared" si="44"/>
        <v>7.0544554455445538E-2</v>
      </c>
    </row>
    <row r="566" spans="1:15" x14ac:dyDescent="0.25">
      <c r="A566" t="str">
        <f t="shared" si="40"/>
        <v>LarCr33656</v>
      </c>
      <c r="B566" t="str">
        <f t="shared" si="41"/>
        <v>LarryCraig33656</v>
      </c>
      <c r="C566" t="s">
        <v>73</v>
      </c>
      <c r="D566" t="s">
        <v>887</v>
      </c>
      <c r="E566" t="s">
        <v>2698</v>
      </c>
      <c r="F566" s="1">
        <v>33656</v>
      </c>
      <c r="G566" t="s">
        <v>3021</v>
      </c>
      <c r="H566" t="s">
        <v>2700</v>
      </c>
      <c r="I566" s="5">
        <v>35900</v>
      </c>
      <c r="J566" s="5">
        <v>500</v>
      </c>
      <c r="K566">
        <v>0</v>
      </c>
      <c r="L566" t="str">
        <f>INDEX(MatriceGrade,MATCH(Employé!G566,Filières!$A$1:$A$13,0),MATCH(Employé!H566,Filières!$A$1:$E$1,0))</f>
        <v xml:space="preserve">Analyste </v>
      </c>
      <c r="M566" s="5" t="str">
        <f t="shared" si="42"/>
        <v>nouvel arrivant</v>
      </c>
      <c r="N566" s="6">
        <f t="shared" ca="1" si="43"/>
        <v>25</v>
      </c>
      <c r="O566" s="8">
        <f t="shared" si="44"/>
        <v>0</v>
      </c>
    </row>
    <row r="567" spans="1:15" x14ac:dyDescent="0.25">
      <c r="A567" t="str">
        <f t="shared" si="40"/>
        <v>ChaCr30440</v>
      </c>
      <c r="B567" t="str">
        <f t="shared" si="41"/>
        <v>CharlesCramer30440</v>
      </c>
      <c r="C567" t="s">
        <v>82</v>
      </c>
      <c r="D567" t="s">
        <v>1382</v>
      </c>
      <c r="E567" t="s">
        <v>2698</v>
      </c>
      <c r="F567" s="1">
        <v>30440</v>
      </c>
      <c r="G567" t="s">
        <v>3025</v>
      </c>
      <c r="H567" t="s">
        <v>2701</v>
      </c>
      <c r="I567" s="5">
        <v>56800</v>
      </c>
      <c r="J567" s="5">
        <v>3000</v>
      </c>
      <c r="K567">
        <v>5</v>
      </c>
      <c r="L567" t="str">
        <f>INDEX(MatriceGrade,MATCH(Employé!G567,Filières!$A$1:$A$13,0),MATCH(Employé!H567,Filières!$A$1:$E$1,0))</f>
        <v>Consultant technique sénior</v>
      </c>
      <c r="M567" s="5">
        <f t="shared" si="42"/>
        <v>50300</v>
      </c>
      <c r="N567" s="6">
        <f t="shared" ca="1" si="43"/>
        <v>34</v>
      </c>
      <c r="O567" s="8">
        <f t="shared" si="44"/>
        <v>0.12922465208747516</v>
      </c>
    </row>
    <row r="568" spans="1:15" x14ac:dyDescent="0.25">
      <c r="A568" t="str">
        <f t="shared" si="40"/>
        <v>WilCr28980</v>
      </c>
      <c r="B568" t="str">
        <f t="shared" si="41"/>
        <v>WilliamCramer28980</v>
      </c>
      <c r="C568" t="s">
        <v>63</v>
      </c>
      <c r="D568" t="s">
        <v>1382</v>
      </c>
      <c r="E568" t="s">
        <v>2698</v>
      </c>
      <c r="F568" s="1">
        <v>28980</v>
      </c>
      <c r="G568" t="s">
        <v>3026</v>
      </c>
      <c r="H568" t="s">
        <v>2703</v>
      </c>
      <c r="I568" s="5">
        <v>59600</v>
      </c>
      <c r="J568" s="5">
        <v>2000</v>
      </c>
      <c r="K568">
        <v>5</v>
      </c>
      <c r="L568" t="str">
        <f>INDEX(MatriceGrade,MATCH(Employé!G568,Filières!$A$1:$A$13,0),MATCH(Employé!H568,Filières!$A$1:$E$1,0))</f>
        <v>Responsable d'entité</v>
      </c>
      <c r="M568" s="5">
        <f t="shared" si="42"/>
        <v>55200</v>
      </c>
      <c r="N568" s="6">
        <f t="shared" ca="1" si="43"/>
        <v>38</v>
      </c>
      <c r="O568" s="8">
        <f t="shared" si="44"/>
        <v>7.9710144927536225E-2</v>
      </c>
    </row>
    <row r="569" spans="1:15" x14ac:dyDescent="0.25">
      <c r="A569" t="str">
        <f t="shared" si="40"/>
        <v>GeoCr32165</v>
      </c>
      <c r="B569" t="str">
        <f t="shared" si="41"/>
        <v>GeorgeCrank32165</v>
      </c>
      <c r="C569" t="s">
        <v>92</v>
      </c>
      <c r="D569" t="s">
        <v>2685</v>
      </c>
      <c r="E569" t="s">
        <v>2698</v>
      </c>
      <c r="F569" s="1">
        <v>32165</v>
      </c>
      <c r="G569" t="s">
        <v>3022</v>
      </c>
      <c r="H569" t="s">
        <v>2702</v>
      </c>
      <c r="I569" s="5">
        <v>42500</v>
      </c>
      <c r="J569" s="5">
        <v>500</v>
      </c>
      <c r="K569">
        <v>0</v>
      </c>
      <c r="L569" t="str">
        <f>INDEX(MatriceGrade,MATCH(Employé!G569,Filières!$A$1:$A$13,0),MATCH(Employé!H569,Filières!$A$1:$E$1,0))</f>
        <v>Consultant business junior</v>
      </c>
      <c r="M569" s="5" t="str">
        <f t="shared" si="42"/>
        <v>nouvel arrivant</v>
      </c>
      <c r="N569" s="6">
        <f t="shared" ca="1" si="43"/>
        <v>29</v>
      </c>
      <c r="O569" s="8">
        <f t="shared" si="44"/>
        <v>0</v>
      </c>
    </row>
    <row r="570" spans="1:15" x14ac:dyDescent="0.25">
      <c r="A570" t="str">
        <f t="shared" si="40"/>
        <v>EveCr30444</v>
      </c>
      <c r="B570" t="str">
        <f t="shared" si="41"/>
        <v>EvelynCraver30444</v>
      </c>
      <c r="C570" t="s">
        <v>167</v>
      </c>
      <c r="D570" t="s">
        <v>2179</v>
      </c>
      <c r="E570" t="s">
        <v>2699</v>
      </c>
      <c r="F570" s="1">
        <v>30444</v>
      </c>
      <c r="G570" t="s">
        <v>3028</v>
      </c>
      <c r="H570" t="s">
        <v>2701</v>
      </c>
      <c r="I570" s="5">
        <v>78600</v>
      </c>
      <c r="J570" s="5">
        <v>6500</v>
      </c>
      <c r="K570">
        <v>10</v>
      </c>
      <c r="L570" t="str">
        <f>INDEX(MatriceGrade,MATCH(Employé!G570,Filières!$A$1:$A$13,0),MATCH(Employé!H570,Filières!$A$1:$E$1,0))</f>
        <v>Responsable technique Grands Comptes</v>
      </c>
      <c r="M570" s="5">
        <f t="shared" si="42"/>
        <v>70800</v>
      </c>
      <c r="N570" s="6">
        <f t="shared" ca="1" si="43"/>
        <v>34</v>
      </c>
      <c r="O570" s="8">
        <f t="shared" si="44"/>
        <v>0.11016949152542373</v>
      </c>
    </row>
    <row r="571" spans="1:15" x14ac:dyDescent="0.25">
      <c r="A571" t="str">
        <f t="shared" si="40"/>
        <v>JosCr33005</v>
      </c>
      <c r="B571" t="str">
        <f t="shared" si="41"/>
        <v>JosephCrawford33005</v>
      </c>
      <c r="C571" t="s">
        <v>90</v>
      </c>
      <c r="D571" t="s">
        <v>1187</v>
      </c>
      <c r="E571" t="s">
        <v>2698</v>
      </c>
      <c r="F571" s="1">
        <v>33005</v>
      </c>
      <c r="G571" t="s">
        <v>3021</v>
      </c>
      <c r="H571" t="s">
        <v>2701</v>
      </c>
      <c r="I571" s="5">
        <v>35900</v>
      </c>
      <c r="J571" s="5">
        <v>0</v>
      </c>
      <c r="K571">
        <v>1</v>
      </c>
      <c r="L571" t="str">
        <f>INDEX(MatriceGrade,MATCH(Employé!G571,Filières!$A$1:$A$13,0),MATCH(Employé!H571,Filières!$A$1:$E$1,0))</f>
        <v>Développeur</v>
      </c>
      <c r="M571" s="5">
        <f t="shared" si="42"/>
        <v>35200</v>
      </c>
      <c r="N571" s="6">
        <f t="shared" ca="1" si="43"/>
        <v>27</v>
      </c>
      <c r="O571" s="8">
        <f t="shared" si="44"/>
        <v>1.9886363636363636E-2</v>
      </c>
    </row>
    <row r="572" spans="1:15" x14ac:dyDescent="0.25">
      <c r="A572" t="str">
        <f t="shared" si="40"/>
        <v>LetCr25382</v>
      </c>
      <c r="B572" t="str">
        <f t="shared" si="41"/>
        <v>LetaCrawford25382</v>
      </c>
      <c r="C572" t="s">
        <v>1186</v>
      </c>
      <c r="D572" t="s">
        <v>1187</v>
      </c>
      <c r="E572" t="s">
        <v>2699</v>
      </c>
      <c r="F572" s="1">
        <v>25382</v>
      </c>
      <c r="G572" t="s">
        <v>3028</v>
      </c>
      <c r="H572" t="s">
        <v>2701</v>
      </c>
      <c r="I572" s="5">
        <v>64300</v>
      </c>
      <c r="J572" s="5">
        <v>4500</v>
      </c>
      <c r="K572">
        <v>23</v>
      </c>
      <c r="L572" t="str">
        <f>INDEX(MatriceGrade,MATCH(Employé!G572,Filières!$A$1:$A$13,0),MATCH(Employé!H572,Filières!$A$1:$E$1,0))</f>
        <v>Responsable technique Grands Comptes</v>
      </c>
      <c r="M572" s="5">
        <f t="shared" si="42"/>
        <v>61200</v>
      </c>
      <c r="N572" s="6">
        <f t="shared" ca="1" si="43"/>
        <v>48</v>
      </c>
      <c r="O572" s="8">
        <f t="shared" si="44"/>
        <v>5.0653594771241831E-2</v>
      </c>
    </row>
    <row r="573" spans="1:15" x14ac:dyDescent="0.25">
      <c r="A573" t="str">
        <f t="shared" si="40"/>
        <v>HenCr26310</v>
      </c>
      <c r="B573" t="str">
        <f t="shared" si="41"/>
        <v>HenriettaCrawley26310</v>
      </c>
      <c r="C573" t="s">
        <v>2431</v>
      </c>
      <c r="D573" t="s">
        <v>2432</v>
      </c>
      <c r="E573" t="s">
        <v>2699</v>
      </c>
      <c r="F573" s="1">
        <v>26310</v>
      </c>
      <c r="G573" t="s">
        <v>3027</v>
      </c>
      <c r="H573" t="s">
        <v>2700</v>
      </c>
      <c r="I573" s="5">
        <v>63400</v>
      </c>
      <c r="J573" s="5">
        <v>2000</v>
      </c>
      <c r="K573">
        <v>14</v>
      </c>
      <c r="L573" t="str">
        <f>INDEX(MatriceGrade,MATCH(Employé!G573,Filières!$A$1:$A$13,0),MATCH(Employé!H573,Filières!$A$1:$E$1,0))</f>
        <v>Directeur de projet</v>
      </c>
      <c r="M573" s="5">
        <f t="shared" si="42"/>
        <v>58600</v>
      </c>
      <c r="N573" s="6">
        <f t="shared" ca="1" si="43"/>
        <v>45</v>
      </c>
      <c r="O573" s="8">
        <f t="shared" si="44"/>
        <v>8.191126279863481E-2</v>
      </c>
    </row>
    <row r="574" spans="1:15" x14ac:dyDescent="0.25">
      <c r="A574" t="str">
        <f t="shared" si="40"/>
        <v>TreCr28453</v>
      </c>
      <c r="B574" t="str">
        <f t="shared" si="41"/>
        <v>TreyCree28453</v>
      </c>
      <c r="C574" t="s">
        <v>435</v>
      </c>
      <c r="D574" t="s">
        <v>436</v>
      </c>
      <c r="E574" t="s">
        <v>2698</v>
      </c>
      <c r="F574" s="1">
        <v>28453</v>
      </c>
      <c r="G574" t="s">
        <v>3025</v>
      </c>
      <c r="H574" t="s">
        <v>2702</v>
      </c>
      <c r="I574" s="5">
        <v>71000</v>
      </c>
      <c r="J574" s="5">
        <v>1000</v>
      </c>
      <c r="K574">
        <v>7</v>
      </c>
      <c r="L574" t="str">
        <f>INDEX(MatriceGrade,MATCH(Employé!G574,Filières!$A$1:$A$13,0),MATCH(Employé!H574,Filières!$A$1:$E$1,0))</f>
        <v>Consultant business sénior</v>
      </c>
      <c r="M574" s="5">
        <f t="shared" si="42"/>
        <v>64000</v>
      </c>
      <c r="N574" s="6">
        <f t="shared" ca="1" si="43"/>
        <v>39</v>
      </c>
      <c r="O574" s="8">
        <f t="shared" si="44"/>
        <v>0.109375</v>
      </c>
    </row>
    <row r="575" spans="1:15" x14ac:dyDescent="0.25">
      <c r="A575" t="str">
        <f t="shared" si="40"/>
        <v>ChaCr31280</v>
      </c>
      <c r="B575" t="str">
        <f t="shared" si="41"/>
        <v>CharlesCreech31280</v>
      </c>
      <c r="C575" t="s">
        <v>82</v>
      </c>
      <c r="D575" t="s">
        <v>521</v>
      </c>
      <c r="E575" t="s">
        <v>2698</v>
      </c>
      <c r="F575" s="1">
        <v>31280</v>
      </c>
      <c r="G575" t="s">
        <v>3021</v>
      </c>
      <c r="H575" t="s">
        <v>2701</v>
      </c>
      <c r="I575" s="5">
        <v>36400</v>
      </c>
      <c r="J575" s="5">
        <v>500</v>
      </c>
      <c r="K575">
        <v>2</v>
      </c>
      <c r="L575" t="str">
        <f>INDEX(MatriceGrade,MATCH(Employé!G575,Filières!$A$1:$A$13,0),MATCH(Employé!H575,Filières!$A$1:$E$1,0))</f>
        <v>Développeur</v>
      </c>
      <c r="M575" s="5">
        <f t="shared" si="42"/>
        <v>32600</v>
      </c>
      <c r="N575" s="6">
        <f t="shared" ca="1" si="43"/>
        <v>31</v>
      </c>
      <c r="O575" s="8">
        <f t="shared" si="44"/>
        <v>0.1165644171779141</v>
      </c>
    </row>
    <row r="576" spans="1:15" x14ac:dyDescent="0.25">
      <c r="A576" t="str">
        <f t="shared" si="40"/>
        <v>MatCr31229</v>
      </c>
      <c r="B576" t="str">
        <f t="shared" si="41"/>
        <v>MatthewCreech31229</v>
      </c>
      <c r="C576" t="s">
        <v>130</v>
      </c>
      <c r="D576" t="s">
        <v>521</v>
      </c>
      <c r="E576" t="s">
        <v>2698</v>
      </c>
      <c r="F576" s="1">
        <v>31229</v>
      </c>
      <c r="G576" t="s">
        <v>3022</v>
      </c>
      <c r="H576" t="s">
        <v>2700</v>
      </c>
      <c r="I576" s="5">
        <v>40600</v>
      </c>
      <c r="J576" s="5">
        <v>1000</v>
      </c>
      <c r="K576">
        <v>0</v>
      </c>
      <c r="L576" t="str">
        <f>INDEX(MatriceGrade,MATCH(Employé!G576,Filières!$A$1:$A$13,0),MATCH(Employé!H576,Filières!$A$1:$E$1,0))</f>
        <v>Analyste confirmé</v>
      </c>
      <c r="M576" s="5" t="str">
        <f t="shared" si="42"/>
        <v>nouvel arrivant</v>
      </c>
      <c r="N576" s="6">
        <f t="shared" ca="1" si="43"/>
        <v>32</v>
      </c>
      <c r="O576" s="8">
        <f t="shared" si="44"/>
        <v>0</v>
      </c>
    </row>
    <row r="577" spans="1:15" x14ac:dyDescent="0.25">
      <c r="A577" t="str">
        <f t="shared" si="40"/>
        <v>RayCr28743</v>
      </c>
      <c r="B577" t="str">
        <f t="shared" si="41"/>
        <v>RaymondCrews28743</v>
      </c>
      <c r="C577" t="s">
        <v>974</v>
      </c>
      <c r="D577" t="s">
        <v>2519</v>
      </c>
      <c r="E577" t="s">
        <v>2698</v>
      </c>
      <c r="F577" s="1">
        <v>28743</v>
      </c>
      <c r="G577" t="s">
        <v>3028</v>
      </c>
      <c r="H577" t="s">
        <v>2703</v>
      </c>
      <c r="I577" s="5">
        <v>113300</v>
      </c>
      <c r="J577" s="5">
        <v>4500</v>
      </c>
      <c r="K577">
        <v>7</v>
      </c>
      <c r="L577" t="str">
        <f>INDEX(MatriceGrade,MATCH(Employé!G577,Filières!$A$1:$A$13,0),MATCH(Employé!H577,Filières!$A$1:$E$1,0))</f>
        <v>Responsable d'un secteur</v>
      </c>
      <c r="M577" s="5">
        <f t="shared" si="42"/>
        <v>103000</v>
      </c>
      <c r="N577" s="6">
        <f t="shared" ca="1" si="43"/>
        <v>38</v>
      </c>
      <c r="O577" s="8">
        <f t="shared" si="44"/>
        <v>0.1</v>
      </c>
    </row>
    <row r="578" spans="1:15" x14ac:dyDescent="0.25">
      <c r="A578" t="str">
        <f t="shared" ref="A578:A641" si="45">_xlfn.CONCAT(LEFT(C578,3),LEFT(D578,2),F578)</f>
        <v>ChrCr30973</v>
      </c>
      <c r="B578" t="str">
        <f t="shared" ref="B578:B641" si="46">_xlfn.CONCAT(C578,D578,F578)</f>
        <v>ChristopherCrider30973</v>
      </c>
      <c r="C578" t="s">
        <v>71</v>
      </c>
      <c r="D578" t="s">
        <v>72</v>
      </c>
      <c r="E578" t="s">
        <v>2698</v>
      </c>
      <c r="F578" s="1">
        <v>30973</v>
      </c>
      <c r="G578" t="s">
        <v>3027</v>
      </c>
      <c r="H578" t="s">
        <v>2700</v>
      </c>
      <c r="I578" s="5">
        <v>61200</v>
      </c>
      <c r="J578" s="5">
        <v>1500</v>
      </c>
      <c r="K578">
        <v>4</v>
      </c>
      <c r="L578" t="str">
        <f>INDEX(MatriceGrade,MATCH(Employé!G578,Filières!$A$1:$A$13,0),MATCH(Employé!H578,Filières!$A$1:$E$1,0))</f>
        <v>Directeur de projet</v>
      </c>
      <c r="M578" s="5">
        <f t="shared" ref="M578:M641" si="47">IF(ISERROR(VLOOKUP(A578,InfoN1,9,FALSE)),"nouvel arrivant",VLOOKUP(A578,InfoN1,9,FALSE))</f>
        <v>57200</v>
      </c>
      <c r="N578" s="6">
        <f t="shared" ref="N578:N641" ca="1" si="48">IF(DATE(2017,MONTH(F578),DAY(F578))&gt;TODAY(),2017-YEAR(F578)-1,2017-YEAR(F578))</f>
        <v>32</v>
      </c>
      <c r="O578" s="8">
        <f t="shared" si="44"/>
        <v>6.9930069930069935E-2</v>
      </c>
    </row>
    <row r="579" spans="1:15" x14ac:dyDescent="0.25">
      <c r="A579" t="str">
        <f t="shared" si="45"/>
        <v>EugCr29170</v>
      </c>
      <c r="B579" t="str">
        <f t="shared" si="46"/>
        <v>EugeneCrocker29170</v>
      </c>
      <c r="C579" t="s">
        <v>909</v>
      </c>
      <c r="D579" t="s">
        <v>910</v>
      </c>
      <c r="E579" t="s">
        <v>2698</v>
      </c>
      <c r="F579" s="1">
        <v>29170</v>
      </c>
      <c r="G579" t="s">
        <v>3028</v>
      </c>
      <c r="H579" t="s">
        <v>2701</v>
      </c>
      <c r="I579" s="5">
        <v>74300</v>
      </c>
      <c r="J579" s="5">
        <v>8000</v>
      </c>
      <c r="K579">
        <v>14</v>
      </c>
      <c r="L579" t="str">
        <f>INDEX(MatriceGrade,MATCH(Employé!G579,Filières!$A$1:$A$13,0),MATCH(Employé!H579,Filières!$A$1:$E$1,0))</f>
        <v>Responsable technique Grands Comptes</v>
      </c>
      <c r="M579" s="5">
        <f t="shared" si="47"/>
        <v>66900</v>
      </c>
      <c r="N579" s="6">
        <f t="shared" ca="1" si="48"/>
        <v>37</v>
      </c>
      <c r="O579" s="8">
        <f t="shared" ref="O579:O642" si="49">IF(ISNUMBER(M579),(I579-M579)/M579,0)</f>
        <v>0.11061285500747384</v>
      </c>
    </row>
    <row r="580" spans="1:15" x14ac:dyDescent="0.25">
      <c r="A580" t="str">
        <f t="shared" si="45"/>
        <v>DonCr26302</v>
      </c>
      <c r="B580" t="str">
        <f t="shared" si="46"/>
        <v>DonaldCrosby26302</v>
      </c>
      <c r="C580" t="s">
        <v>133</v>
      </c>
      <c r="D580" t="s">
        <v>2344</v>
      </c>
      <c r="E580" t="s">
        <v>2698</v>
      </c>
      <c r="F580" s="1">
        <v>26302</v>
      </c>
      <c r="G580" t="s">
        <v>3028</v>
      </c>
      <c r="H580" t="s">
        <v>2701</v>
      </c>
      <c r="I580" s="5">
        <v>74000</v>
      </c>
      <c r="J580" s="5">
        <v>2000</v>
      </c>
      <c r="K580">
        <v>6</v>
      </c>
      <c r="L580" t="str">
        <f>INDEX(MatriceGrade,MATCH(Employé!G580,Filières!$A$1:$A$13,0),MATCH(Employé!H580,Filières!$A$1:$E$1,0))</f>
        <v>Responsable technique Grands Comptes</v>
      </c>
      <c r="M580" s="5">
        <f t="shared" si="47"/>
        <v>68700</v>
      </c>
      <c r="N580" s="6">
        <f t="shared" ca="1" si="48"/>
        <v>45</v>
      </c>
      <c r="O580" s="8">
        <f t="shared" si="49"/>
        <v>7.7147016011644837E-2</v>
      </c>
    </row>
    <row r="581" spans="1:15" x14ac:dyDescent="0.25">
      <c r="A581" t="str">
        <f t="shared" si="45"/>
        <v>PauCr26244</v>
      </c>
      <c r="B581" t="str">
        <f t="shared" si="46"/>
        <v>PaulCrosby26244</v>
      </c>
      <c r="C581" t="s">
        <v>119</v>
      </c>
      <c r="D581" t="s">
        <v>2344</v>
      </c>
      <c r="E581" t="s">
        <v>2698</v>
      </c>
      <c r="F581" s="1">
        <v>26244</v>
      </c>
      <c r="G581" t="s">
        <v>3025</v>
      </c>
      <c r="H581" t="s">
        <v>2701</v>
      </c>
      <c r="I581" s="5">
        <v>43700</v>
      </c>
      <c r="J581" s="5">
        <v>500</v>
      </c>
      <c r="K581">
        <v>3</v>
      </c>
      <c r="L581" t="str">
        <f>INDEX(MatriceGrade,MATCH(Employé!G581,Filières!$A$1:$A$13,0),MATCH(Employé!H581,Filières!$A$1:$E$1,0))</f>
        <v>Consultant technique sénior</v>
      </c>
      <c r="M581" s="5">
        <f t="shared" si="47"/>
        <v>39100</v>
      </c>
      <c r="N581" s="6">
        <f t="shared" ca="1" si="48"/>
        <v>45</v>
      </c>
      <c r="O581" s="8">
        <f t="shared" si="49"/>
        <v>0.11764705882352941</v>
      </c>
    </row>
    <row r="582" spans="1:15" x14ac:dyDescent="0.25">
      <c r="A582" t="str">
        <f t="shared" si="45"/>
        <v>LeoCr29976</v>
      </c>
      <c r="B582" t="str">
        <f t="shared" si="46"/>
        <v>LeonardCrossman29976</v>
      </c>
      <c r="C582" t="s">
        <v>123</v>
      </c>
      <c r="D582" t="s">
        <v>901</v>
      </c>
      <c r="E582" t="s">
        <v>2698</v>
      </c>
      <c r="F582" s="1">
        <v>29976</v>
      </c>
      <c r="G582" t="s">
        <v>3025</v>
      </c>
      <c r="H582" t="s">
        <v>2701</v>
      </c>
      <c r="I582" s="5">
        <v>41400</v>
      </c>
      <c r="J582" s="5">
        <v>0</v>
      </c>
      <c r="K582">
        <v>3</v>
      </c>
      <c r="L582" t="str">
        <f>INDEX(MatriceGrade,MATCH(Employé!G582,Filières!$A$1:$A$13,0),MATCH(Employé!H582,Filières!$A$1:$E$1,0))</f>
        <v>Consultant technique sénior</v>
      </c>
      <c r="M582" s="5">
        <f t="shared" si="47"/>
        <v>38400</v>
      </c>
      <c r="N582" s="6">
        <f t="shared" ca="1" si="48"/>
        <v>35</v>
      </c>
      <c r="O582" s="8">
        <f t="shared" si="49"/>
        <v>7.8125E-2</v>
      </c>
    </row>
    <row r="583" spans="1:15" x14ac:dyDescent="0.25">
      <c r="A583" t="str">
        <f t="shared" si="45"/>
        <v>BriCr26545</v>
      </c>
      <c r="B583" t="str">
        <f t="shared" si="46"/>
        <v>BrianCrow26545</v>
      </c>
      <c r="C583" t="s">
        <v>643</v>
      </c>
      <c r="D583" t="s">
        <v>931</v>
      </c>
      <c r="E583" t="s">
        <v>2698</v>
      </c>
      <c r="F583" s="1">
        <v>26545</v>
      </c>
      <c r="G583" t="s">
        <v>3028</v>
      </c>
      <c r="H583" t="s">
        <v>2700</v>
      </c>
      <c r="I583" s="5">
        <v>90300</v>
      </c>
      <c r="J583" s="5">
        <v>0</v>
      </c>
      <c r="K583">
        <v>18</v>
      </c>
      <c r="L583" t="str">
        <f>INDEX(MatriceGrade,MATCH(Employé!G583,Filières!$A$1:$A$13,0),MATCH(Employé!H583,Filières!$A$1:$E$1,0))</f>
        <v>Responsable de Grands comptes</v>
      </c>
      <c r="M583" s="5">
        <f t="shared" si="47"/>
        <v>82800</v>
      </c>
      <c r="N583" s="6">
        <f t="shared" ca="1" si="48"/>
        <v>44</v>
      </c>
      <c r="O583" s="8">
        <f t="shared" si="49"/>
        <v>9.0579710144927536E-2</v>
      </c>
    </row>
    <row r="584" spans="1:15" x14ac:dyDescent="0.25">
      <c r="A584" t="str">
        <f t="shared" si="45"/>
        <v>ArlCr24390</v>
      </c>
      <c r="B584" t="str">
        <f t="shared" si="46"/>
        <v>ArleneCrum24390</v>
      </c>
      <c r="C584" t="s">
        <v>1484</v>
      </c>
      <c r="D584" t="s">
        <v>2239</v>
      </c>
      <c r="E584" t="s">
        <v>2699</v>
      </c>
      <c r="F584" s="1">
        <v>24390</v>
      </c>
      <c r="G584" t="s">
        <v>3025</v>
      </c>
      <c r="H584" t="s">
        <v>2702</v>
      </c>
      <c r="I584" s="5">
        <v>76200</v>
      </c>
      <c r="J584" s="5">
        <v>3000</v>
      </c>
      <c r="K584">
        <v>13</v>
      </c>
      <c r="L584" t="str">
        <f>INDEX(MatriceGrade,MATCH(Employé!G584,Filières!$A$1:$A$13,0),MATCH(Employé!H584,Filières!$A$1:$E$1,0))</f>
        <v>Consultant business sénior</v>
      </c>
      <c r="M584" s="5">
        <f t="shared" si="47"/>
        <v>71300</v>
      </c>
      <c r="N584" s="6">
        <f t="shared" ca="1" si="48"/>
        <v>50</v>
      </c>
      <c r="O584" s="8">
        <f t="shared" si="49"/>
        <v>6.8723702664796632E-2</v>
      </c>
    </row>
    <row r="585" spans="1:15" x14ac:dyDescent="0.25">
      <c r="A585" t="str">
        <f t="shared" si="45"/>
        <v>KirCr31397</v>
      </c>
      <c r="B585" t="str">
        <f t="shared" si="46"/>
        <v>KirbyCrum31397</v>
      </c>
      <c r="C585" t="s">
        <v>2238</v>
      </c>
      <c r="D585" t="s">
        <v>2239</v>
      </c>
      <c r="E585" t="s">
        <v>2698</v>
      </c>
      <c r="F585" s="1">
        <v>31397</v>
      </c>
      <c r="G585" t="s">
        <v>3023</v>
      </c>
      <c r="H585" t="s">
        <v>2701</v>
      </c>
      <c r="I585" s="5">
        <v>37900</v>
      </c>
      <c r="J585" s="5">
        <v>0</v>
      </c>
      <c r="K585">
        <v>1</v>
      </c>
      <c r="L585" t="str">
        <f>INDEX(MatriceGrade,MATCH(Employé!G585,Filières!$A$1:$A$13,0),MATCH(Employé!H585,Filières!$A$1:$E$1,0))</f>
        <v>Consultant technique junior</v>
      </c>
      <c r="M585" s="5">
        <f t="shared" si="47"/>
        <v>35100</v>
      </c>
      <c r="N585" s="6">
        <f t="shared" ca="1" si="48"/>
        <v>31</v>
      </c>
      <c r="O585" s="8">
        <f t="shared" si="49"/>
        <v>7.9772079772079771E-2</v>
      </c>
    </row>
    <row r="586" spans="1:15" x14ac:dyDescent="0.25">
      <c r="A586" t="str">
        <f t="shared" si="45"/>
        <v>DonCr33417</v>
      </c>
      <c r="B586" t="str">
        <f t="shared" si="46"/>
        <v>DonaldCruz33417</v>
      </c>
      <c r="C586" t="s">
        <v>133</v>
      </c>
      <c r="D586" t="s">
        <v>637</v>
      </c>
      <c r="E586" t="s">
        <v>2698</v>
      </c>
      <c r="F586" s="1">
        <v>33417</v>
      </c>
      <c r="G586" t="s">
        <v>3021</v>
      </c>
      <c r="H586" t="s">
        <v>2702</v>
      </c>
      <c r="I586" s="5">
        <v>43700</v>
      </c>
      <c r="J586" s="5">
        <v>500</v>
      </c>
      <c r="K586">
        <v>0</v>
      </c>
      <c r="L586" t="str">
        <f>INDEX(MatriceGrade,MATCH(Employé!G586,Filières!$A$1:$A$13,0),MATCH(Employé!H586,Filières!$A$1:$E$1,0))</f>
        <v>Consultant business junior</v>
      </c>
      <c r="M586" s="5" t="str">
        <f t="shared" si="47"/>
        <v>nouvel arrivant</v>
      </c>
      <c r="N586" s="6">
        <f t="shared" ca="1" si="48"/>
        <v>26</v>
      </c>
      <c r="O586" s="8">
        <f t="shared" si="49"/>
        <v>0</v>
      </c>
    </row>
    <row r="587" spans="1:15" x14ac:dyDescent="0.25">
      <c r="A587" t="str">
        <f t="shared" si="45"/>
        <v>JarCr27605</v>
      </c>
      <c r="B587" t="str">
        <f t="shared" si="46"/>
        <v>JaredCruz27605</v>
      </c>
      <c r="C587" t="s">
        <v>165</v>
      </c>
      <c r="D587" t="s">
        <v>637</v>
      </c>
      <c r="E587" t="s">
        <v>2698</v>
      </c>
      <c r="F587" s="1">
        <v>27605</v>
      </c>
      <c r="G587" t="s">
        <v>3025</v>
      </c>
      <c r="H587" t="s">
        <v>2700</v>
      </c>
      <c r="I587" s="5">
        <v>48200</v>
      </c>
      <c r="J587" s="5">
        <v>3000</v>
      </c>
      <c r="K587">
        <v>13</v>
      </c>
      <c r="L587" t="str">
        <f>INDEX(MatriceGrade,MATCH(Employé!G587,Filières!$A$1:$A$13,0),MATCH(Employé!H587,Filières!$A$1:$E$1,0))</f>
        <v>Consultant fonctionnel sénior</v>
      </c>
      <c r="M587" s="5">
        <f t="shared" si="47"/>
        <v>47300</v>
      </c>
      <c r="N587" s="6">
        <f t="shared" ca="1" si="48"/>
        <v>41</v>
      </c>
      <c r="O587" s="8">
        <f t="shared" si="49"/>
        <v>1.9027484143763214E-2</v>
      </c>
    </row>
    <row r="588" spans="1:15" x14ac:dyDescent="0.25">
      <c r="A588" t="str">
        <f t="shared" si="45"/>
        <v>JohCr27280</v>
      </c>
      <c r="B588" t="str">
        <f t="shared" si="46"/>
        <v>JohnCruz27280</v>
      </c>
      <c r="C588" t="s">
        <v>213</v>
      </c>
      <c r="D588" t="s">
        <v>637</v>
      </c>
      <c r="E588" t="s">
        <v>2698</v>
      </c>
      <c r="F588" s="1">
        <v>27280</v>
      </c>
      <c r="G588" t="s">
        <v>3027</v>
      </c>
      <c r="H588" t="s">
        <v>2700</v>
      </c>
      <c r="I588" s="5">
        <v>67200</v>
      </c>
      <c r="J588" s="5">
        <v>3500</v>
      </c>
      <c r="K588">
        <v>19</v>
      </c>
      <c r="L588" t="str">
        <f>INDEX(MatriceGrade,MATCH(Employé!G588,Filières!$A$1:$A$13,0),MATCH(Employé!H588,Filières!$A$1:$E$1,0))</f>
        <v>Directeur de projet</v>
      </c>
      <c r="M588" s="5">
        <f t="shared" si="47"/>
        <v>59500</v>
      </c>
      <c r="N588" s="6">
        <f t="shared" ca="1" si="48"/>
        <v>42</v>
      </c>
      <c r="O588" s="8">
        <f t="shared" si="49"/>
        <v>0.12941176470588237</v>
      </c>
    </row>
    <row r="589" spans="1:15" x14ac:dyDescent="0.25">
      <c r="A589" t="str">
        <f t="shared" si="45"/>
        <v>SamCr33633</v>
      </c>
      <c r="B589" t="str">
        <f t="shared" si="46"/>
        <v>SamuelCruz33633</v>
      </c>
      <c r="C589" t="s">
        <v>666</v>
      </c>
      <c r="D589" t="s">
        <v>637</v>
      </c>
      <c r="E589" t="s">
        <v>2698</v>
      </c>
      <c r="F589" s="1">
        <v>33633</v>
      </c>
      <c r="G589" t="s">
        <v>3022</v>
      </c>
      <c r="H589" t="s">
        <v>2703</v>
      </c>
      <c r="I589" s="5">
        <v>32800</v>
      </c>
      <c r="J589" s="5">
        <v>500</v>
      </c>
      <c r="K589">
        <v>1</v>
      </c>
      <c r="L589" t="str">
        <f>INDEX(MatriceGrade,MATCH(Employé!G589,Filières!$A$1:$A$13,0),MATCH(Employé!H589,Filières!$A$1:$E$1,0))</f>
        <v>Agent expérimenté</v>
      </c>
      <c r="M589" s="5">
        <f t="shared" si="47"/>
        <v>29200</v>
      </c>
      <c r="N589" s="6">
        <f t="shared" ca="1" si="48"/>
        <v>25</v>
      </c>
      <c r="O589" s="8">
        <f t="shared" si="49"/>
        <v>0.12328767123287671</v>
      </c>
    </row>
    <row r="590" spans="1:15" x14ac:dyDescent="0.25">
      <c r="A590" t="str">
        <f t="shared" si="45"/>
        <v>JamCu27241</v>
      </c>
      <c r="B590" t="str">
        <f t="shared" si="46"/>
        <v>JamesCuellar27241</v>
      </c>
      <c r="C590" t="s">
        <v>147</v>
      </c>
      <c r="D590" t="s">
        <v>1658</v>
      </c>
      <c r="E590" t="s">
        <v>2698</v>
      </c>
      <c r="F590" s="1">
        <v>27241</v>
      </c>
      <c r="G590" t="s">
        <v>3027</v>
      </c>
      <c r="H590" t="s">
        <v>2701</v>
      </c>
      <c r="I590" s="5">
        <v>51800</v>
      </c>
      <c r="J590" s="5">
        <v>6500</v>
      </c>
      <c r="K590">
        <v>19</v>
      </c>
      <c r="L590" t="str">
        <f>INDEX(MatriceGrade,MATCH(Employé!G590,Filières!$A$1:$A$13,0),MATCH(Employé!H590,Filières!$A$1:$E$1,0))</f>
        <v>Directeur technique</v>
      </c>
      <c r="M590" s="5">
        <f t="shared" si="47"/>
        <v>45900</v>
      </c>
      <c r="N590" s="6">
        <f t="shared" ca="1" si="48"/>
        <v>42</v>
      </c>
      <c r="O590" s="8">
        <f t="shared" si="49"/>
        <v>0.12854030501089325</v>
      </c>
    </row>
    <row r="591" spans="1:15" x14ac:dyDescent="0.25">
      <c r="A591" t="str">
        <f t="shared" si="45"/>
        <v>ChrCu27531</v>
      </c>
      <c r="B591" t="str">
        <f t="shared" si="46"/>
        <v>ChristopherCueva27531</v>
      </c>
      <c r="C591" t="s">
        <v>71</v>
      </c>
      <c r="D591" t="s">
        <v>1310</v>
      </c>
      <c r="E591" t="s">
        <v>2698</v>
      </c>
      <c r="F591" s="1">
        <v>27531</v>
      </c>
      <c r="G591" t="s">
        <v>3025</v>
      </c>
      <c r="H591" t="s">
        <v>2701</v>
      </c>
      <c r="I591" s="5">
        <v>55500</v>
      </c>
      <c r="J591" s="5">
        <v>1500</v>
      </c>
      <c r="K591">
        <v>1</v>
      </c>
      <c r="L591" t="str">
        <f>INDEX(MatriceGrade,MATCH(Employé!G591,Filières!$A$1:$A$13,0),MATCH(Employé!H591,Filières!$A$1:$E$1,0))</f>
        <v>Consultant technique sénior</v>
      </c>
      <c r="M591" s="5">
        <f t="shared" si="47"/>
        <v>51400</v>
      </c>
      <c r="N591" s="6">
        <f t="shared" ca="1" si="48"/>
        <v>42</v>
      </c>
      <c r="O591" s="8">
        <f t="shared" si="49"/>
        <v>7.9766536964980539E-2</v>
      </c>
    </row>
    <row r="592" spans="1:15" x14ac:dyDescent="0.25">
      <c r="A592" t="str">
        <f t="shared" si="45"/>
        <v>LarCu22789</v>
      </c>
      <c r="B592" t="str">
        <f t="shared" si="46"/>
        <v>LarryCullins22789</v>
      </c>
      <c r="C592" t="s">
        <v>73</v>
      </c>
      <c r="D592" t="s">
        <v>2037</v>
      </c>
      <c r="E592" t="s">
        <v>2698</v>
      </c>
      <c r="F592" s="1">
        <v>22789</v>
      </c>
      <c r="G592" t="s">
        <v>3029</v>
      </c>
      <c r="H592" t="s">
        <v>2703</v>
      </c>
      <c r="I592" s="5">
        <v>150800</v>
      </c>
      <c r="J592" s="5">
        <v>3000</v>
      </c>
      <c r="K592">
        <v>13</v>
      </c>
      <c r="L592" t="str">
        <f>INDEX(MatriceGrade,MATCH(Employé!G592,Filières!$A$1:$A$13,0),MATCH(Employé!H592,Filières!$A$1:$E$1,0))</f>
        <v>Associé filière fonctions transverses</v>
      </c>
      <c r="M592" s="5">
        <f t="shared" si="47"/>
        <v>146400</v>
      </c>
      <c r="N592" s="6">
        <f t="shared" ca="1" si="48"/>
        <v>55</v>
      </c>
      <c r="O592" s="8">
        <f t="shared" si="49"/>
        <v>3.0054644808743168E-2</v>
      </c>
    </row>
    <row r="593" spans="1:15" x14ac:dyDescent="0.25">
      <c r="A593" t="str">
        <f t="shared" si="45"/>
        <v>ShaCu31786</v>
      </c>
      <c r="B593" t="str">
        <f t="shared" si="46"/>
        <v>ShannonCummings31786</v>
      </c>
      <c r="C593" t="s">
        <v>981</v>
      </c>
      <c r="D593" t="s">
        <v>2499</v>
      </c>
      <c r="E593" t="s">
        <v>2699</v>
      </c>
      <c r="F593" s="1">
        <v>31786</v>
      </c>
      <c r="G593" t="s">
        <v>3023</v>
      </c>
      <c r="H593" t="s">
        <v>2701</v>
      </c>
      <c r="I593" s="5">
        <v>44100</v>
      </c>
      <c r="J593" s="5">
        <v>2000</v>
      </c>
      <c r="K593">
        <v>4</v>
      </c>
      <c r="L593" t="str">
        <f>INDEX(MatriceGrade,MATCH(Employé!G593,Filières!$A$1:$A$13,0),MATCH(Employé!H593,Filières!$A$1:$E$1,0))</f>
        <v>Consultant technique junior</v>
      </c>
      <c r="M593" s="5">
        <f t="shared" si="47"/>
        <v>42600</v>
      </c>
      <c r="N593" s="6">
        <f t="shared" ca="1" si="48"/>
        <v>30</v>
      </c>
      <c r="O593" s="8">
        <f t="shared" si="49"/>
        <v>3.5211267605633804E-2</v>
      </c>
    </row>
    <row r="594" spans="1:15" x14ac:dyDescent="0.25">
      <c r="A594" t="str">
        <f t="shared" si="45"/>
        <v>FloCu29035</v>
      </c>
      <c r="B594" t="str">
        <f t="shared" si="46"/>
        <v>FlossieCunningham29035</v>
      </c>
      <c r="C594" t="s">
        <v>1925</v>
      </c>
      <c r="D594" t="s">
        <v>1926</v>
      </c>
      <c r="E594" t="s">
        <v>2699</v>
      </c>
      <c r="F594" s="1">
        <v>29035</v>
      </c>
      <c r="G594" t="s">
        <v>3027</v>
      </c>
      <c r="H594" t="s">
        <v>2702</v>
      </c>
      <c r="I594" s="5">
        <v>76100</v>
      </c>
      <c r="J594" s="5">
        <v>2500</v>
      </c>
      <c r="K594">
        <v>8</v>
      </c>
      <c r="L594" t="str">
        <f>INDEX(MatriceGrade,MATCH(Employé!G594,Filières!$A$1:$A$13,0),MATCH(Employé!H594,Filières!$A$1:$E$1,0))</f>
        <v>Directeur business</v>
      </c>
      <c r="M594" s="5">
        <f t="shared" si="47"/>
        <v>71800</v>
      </c>
      <c r="N594" s="6">
        <f t="shared" ca="1" si="48"/>
        <v>38</v>
      </c>
      <c r="O594" s="8">
        <f t="shared" si="49"/>
        <v>5.9888579387186627E-2</v>
      </c>
    </row>
    <row r="595" spans="1:15" x14ac:dyDescent="0.25">
      <c r="A595" t="str">
        <f t="shared" si="45"/>
        <v>JonCu24348</v>
      </c>
      <c r="B595" t="str">
        <f t="shared" si="46"/>
        <v>JonCuriel24348</v>
      </c>
      <c r="C595" t="s">
        <v>111</v>
      </c>
      <c r="D595" t="s">
        <v>112</v>
      </c>
      <c r="E595" t="s">
        <v>2698</v>
      </c>
      <c r="F595" s="1">
        <v>24348</v>
      </c>
      <c r="G595" t="s">
        <v>3027</v>
      </c>
      <c r="H595" t="s">
        <v>2703</v>
      </c>
      <c r="I595" s="5">
        <v>93400</v>
      </c>
      <c r="J595" s="5">
        <v>2500</v>
      </c>
      <c r="K595">
        <v>12</v>
      </c>
      <c r="L595" t="str">
        <f>INDEX(MatriceGrade,MATCH(Employé!G595,Filières!$A$1:$A$13,0),MATCH(Employé!H595,Filières!$A$1:$E$1,0))</f>
        <v>Directeur d'agence</v>
      </c>
      <c r="M595" s="5">
        <f t="shared" si="47"/>
        <v>84900</v>
      </c>
      <c r="N595" s="6">
        <f t="shared" ca="1" si="48"/>
        <v>50</v>
      </c>
      <c r="O595" s="8">
        <f t="shared" si="49"/>
        <v>0.10011778563015312</v>
      </c>
    </row>
    <row r="596" spans="1:15" x14ac:dyDescent="0.25">
      <c r="A596" t="str">
        <f t="shared" si="45"/>
        <v>DanCu33230</v>
      </c>
      <c r="B596" t="str">
        <f t="shared" si="46"/>
        <v>DanielCurry33230</v>
      </c>
      <c r="C596" t="s">
        <v>105</v>
      </c>
      <c r="D596" t="s">
        <v>2643</v>
      </c>
      <c r="E596" t="s">
        <v>2698</v>
      </c>
      <c r="F596" s="1">
        <v>33230</v>
      </c>
      <c r="G596" t="s">
        <v>3020</v>
      </c>
      <c r="H596" t="s">
        <v>2703</v>
      </c>
      <c r="I596" s="5">
        <v>26200</v>
      </c>
      <c r="J596" s="5">
        <v>0</v>
      </c>
      <c r="K596">
        <v>0</v>
      </c>
      <c r="L596" t="str">
        <f>INDEX(MatriceGrade,MATCH(Employé!G596,Filières!$A$1:$A$13,0),MATCH(Employé!H596,Filières!$A$1:$E$1,0))</f>
        <v>Agent confirmé</v>
      </c>
      <c r="M596" s="5" t="str">
        <f t="shared" si="47"/>
        <v>nouvel arrivant</v>
      </c>
      <c r="N596" s="6">
        <f t="shared" ca="1" si="48"/>
        <v>26</v>
      </c>
      <c r="O596" s="8">
        <f t="shared" si="49"/>
        <v>0</v>
      </c>
    </row>
    <row r="597" spans="1:15" x14ac:dyDescent="0.25">
      <c r="A597" t="str">
        <f t="shared" si="45"/>
        <v>RicCu25836</v>
      </c>
      <c r="B597" t="str">
        <f t="shared" si="46"/>
        <v>RickCurtis25836</v>
      </c>
      <c r="C597" t="s">
        <v>197</v>
      </c>
      <c r="D597" t="s">
        <v>620</v>
      </c>
      <c r="E597" t="s">
        <v>2698</v>
      </c>
      <c r="F597" s="1">
        <v>25836</v>
      </c>
      <c r="G597" t="s">
        <v>3026</v>
      </c>
      <c r="H597" t="s">
        <v>2702</v>
      </c>
      <c r="I597" s="5">
        <v>88600</v>
      </c>
      <c r="J597" s="5">
        <v>3500</v>
      </c>
      <c r="K597">
        <v>9</v>
      </c>
      <c r="L597" t="str">
        <f>INDEX(MatriceGrade,MATCH(Employé!G597,Filières!$A$1:$A$13,0),MATCH(Employé!H597,Filières!$A$1:$E$1,0))</f>
        <v>Responsable de consultant</v>
      </c>
      <c r="M597" s="5">
        <f t="shared" si="47"/>
        <v>83600</v>
      </c>
      <c r="N597" s="6">
        <f t="shared" ca="1" si="48"/>
        <v>46</v>
      </c>
      <c r="O597" s="8">
        <f t="shared" si="49"/>
        <v>5.9808612440191387E-2</v>
      </c>
    </row>
    <row r="598" spans="1:15" x14ac:dyDescent="0.25">
      <c r="A598" t="str">
        <f t="shared" si="45"/>
        <v>AntCu30214</v>
      </c>
      <c r="B598" t="str">
        <f t="shared" si="46"/>
        <v>AnthonyCustis30214</v>
      </c>
      <c r="C598" t="s">
        <v>109</v>
      </c>
      <c r="D598" t="s">
        <v>641</v>
      </c>
      <c r="E598" t="s">
        <v>2698</v>
      </c>
      <c r="F598" s="1">
        <v>30214</v>
      </c>
      <c r="G598" t="s">
        <v>3025</v>
      </c>
      <c r="H598" t="s">
        <v>2701</v>
      </c>
      <c r="I598" s="5">
        <v>45600</v>
      </c>
      <c r="J598" s="5">
        <v>1000</v>
      </c>
      <c r="K598">
        <v>10</v>
      </c>
      <c r="L598" t="str">
        <f>INDEX(MatriceGrade,MATCH(Employé!G598,Filières!$A$1:$A$13,0),MATCH(Employé!H598,Filières!$A$1:$E$1,0))</f>
        <v>Consultant technique sénior</v>
      </c>
      <c r="M598" s="5">
        <f t="shared" si="47"/>
        <v>43000</v>
      </c>
      <c r="N598" s="6">
        <f t="shared" ca="1" si="48"/>
        <v>34</v>
      </c>
      <c r="O598" s="8">
        <f t="shared" si="49"/>
        <v>6.0465116279069767E-2</v>
      </c>
    </row>
    <row r="599" spans="1:15" x14ac:dyDescent="0.25">
      <c r="A599" t="str">
        <f t="shared" si="45"/>
        <v>RobCu32418</v>
      </c>
      <c r="B599" t="str">
        <f t="shared" si="46"/>
        <v>RobinCuyler32418</v>
      </c>
      <c r="C599" t="s">
        <v>1139</v>
      </c>
      <c r="D599" t="s">
        <v>2612</v>
      </c>
      <c r="E599" t="s">
        <v>2699</v>
      </c>
      <c r="F599" s="1">
        <v>32418</v>
      </c>
      <c r="G599" t="s">
        <v>3022</v>
      </c>
      <c r="H599" t="s">
        <v>2700</v>
      </c>
      <c r="I599" s="5">
        <v>41300</v>
      </c>
      <c r="J599" s="5">
        <v>1000</v>
      </c>
      <c r="K599">
        <v>3</v>
      </c>
      <c r="L599" t="str">
        <f>INDEX(MatriceGrade,MATCH(Employé!G599,Filières!$A$1:$A$13,0),MATCH(Employé!H599,Filières!$A$1:$E$1,0))</f>
        <v>Analyste confirmé</v>
      </c>
      <c r="M599" s="5">
        <f t="shared" si="47"/>
        <v>39100</v>
      </c>
      <c r="N599" s="6">
        <f t="shared" ca="1" si="48"/>
        <v>28</v>
      </c>
      <c r="O599" s="8">
        <f t="shared" si="49"/>
        <v>5.6265984654731455E-2</v>
      </c>
    </row>
    <row r="600" spans="1:15" x14ac:dyDescent="0.25">
      <c r="A600" t="str">
        <f t="shared" si="45"/>
        <v>LilCz33681</v>
      </c>
      <c r="B600" t="str">
        <f t="shared" si="46"/>
        <v>LillieCzajkowski33681</v>
      </c>
      <c r="C600" t="s">
        <v>560</v>
      </c>
      <c r="D600" t="s">
        <v>717</v>
      </c>
      <c r="E600" t="s">
        <v>2699</v>
      </c>
      <c r="F600" s="1">
        <v>33681</v>
      </c>
      <c r="G600" t="s">
        <v>3023</v>
      </c>
      <c r="H600" t="s">
        <v>2701</v>
      </c>
      <c r="I600" s="5">
        <v>42500</v>
      </c>
      <c r="J600" s="5">
        <v>1500</v>
      </c>
      <c r="K600">
        <v>1</v>
      </c>
      <c r="L600" t="str">
        <f>INDEX(MatriceGrade,MATCH(Employé!G600,Filières!$A$1:$A$13,0),MATCH(Employé!H600,Filières!$A$1:$E$1,0))</f>
        <v>Consultant technique junior</v>
      </c>
      <c r="M600" s="5">
        <f t="shared" si="47"/>
        <v>40500</v>
      </c>
      <c r="N600" s="6">
        <f t="shared" ca="1" si="48"/>
        <v>25</v>
      </c>
      <c r="O600" s="8">
        <f t="shared" si="49"/>
        <v>4.9382716049382713E-2</v>
      </c>
    </row>
    <row r="601" spans="1:15" x14ac:dyDescent="0.25">
      <c r="A601" t="str">
        <f t="shared" si="45"/>
        <v>DavDa31727</v>
      </c>
      <c r="B601" t="str">
        <f t="shared" si="46"/>
        <v>DavidDaigle31727</v>
      </c>
      <c r="C601" t="s">
        <v>65</v>
      </c>
      <c r="D601" t="s">
        <v>1122</v>
      </c>
      <c r="E601" t="s">
        <v>2698</v>
      </c>
      <c r="F601" s="1">
        <v>31727</v>
      </c>
      <c r="G601" t="s">
        <v>3023</v>
      </c>
      <c r="H601" t="s">
        <v>2702</v>
      </c>
      <c r="I601" s="5">
        <v>55000</v>
      </c>
      <c r="J601" s="5">
        <v>1000</v>
      </c>
      <c r="K601">
        <v>3</v>
      </c>
      <c r="L601" t="str">
        <f>INDEX(MatriceGrade,MATCH(Employé!G601,Filières!$A$1:$A$13,0),MATCH(Employé!H601,Filières!$A$1:$E$1,0))</f>
        <v>Consultant business</v>
      </c>
      <c r="M601" s="5">
        <f t="shared" si="47"/>
        <v>52400</v>
      </c>
      <c r="N601" s="6">
        <f t="shared" ca="1" si="48"/>
        <v>30</v>
      </c>
      <c r="O601" s="8">
        <f t="shared" si="49"/>
        <v>4.9618320610687022E-2</v>
      </c>
    </row>
    <row r="602" spans="1:15" x14ac:dyDescent="0.25">
      <c r="A602" t="str">
        <f t="shared" si="45"/>
        <v>ChrDa25859</v>
      </c>
      <c r="B602" t="str">
        <f t="shared" si="46"/>
        <v>ChristopherDale25859</v>
      </c>
      <c r="C602" t="s">
        <v>71</v>
      </c>
      <c r="D602" t="s">
        <v>44</v>
      </c>
      <c r="E602" t="s">
        <v>2698</v>
      </c>
      <c r="F602" s="1">
        <v>25859</v>
      </c>
      <c r="G602" t="s">
        <v>3029</v>
      </c>
      <c r="H602" t="s">
        <v>2700</v>
      </c>
      <c r="I602" s="5">
        <v>96600</v>
      </c>
      <c r="J602" s="5">
        <v>6000</v>
      </c>
      <c r="K602">
        <v>18</v>
      </c>
      <c r="L602" t="str">
        <f>INDEX(MatriceGrade,MATCH(Employé!G602,Filières!$A$1:$A$13,0),MATCH(Employé!H602,Filières!$A$1:$E$1,0))</f>
        <v>Associé filière fonctionnelle</v>
      </c>
      <c r="M602" s="5">
        <f t="shared" si="47"/>
        <v>89400</v>
      </c>
      <c r="N602" s="6">
        <f t="shared" ca="1" si="48"/>
        <v>46</v>
      </c>
      <c r="O602" s="8">
        <f t="shared" si="49"/>
        <v>8.0536912751677847E-2</v>
      </c>
    </row>
    <row r="603" spans="1:15" x14ac:dyDescent="0.25">
      <c r="A603" t="str">
        <f t="shared" si="45"/>
        <v>DebDa33928</v>
      </c>
      <c r="B603" t="str">
        <f t="shared" si="46"/>
        <v>DebbieDale33928</v>
      </c>
      <c r="C603" t="s">
        <v>986</v>
      </c>
      <c r="D603" t="s">
        <v>44</v>
      </c>
      <c r="E603" t="s">
        <v>2699</v>
      </c>
      <c r="F603" s="1">
        <v>33928</v>
      </c>
      <c r="G603" t="s">
        <v>3021</v>
      </c>
      <c r="H603" t="s">
        <v>2702</v>
      </c>
      <c r="I603" s="5">
        <v>42900</v>
      </c>
      <c r="J603" s="5">
        <v>500</v>
      </c>
      <c r="K603">
        <v>0</v>
      </c>
      <c r="L603" t="str">
        <f>INDEX(MatriceGrade,MATCH(Employé!G603,Filières!$A$1:$A$13,0),MATCH(Employé!H603,Filières!$A$1:$E$1,0))</f>
        <v>Consultant business junior</v>
      </c>
      <c r="M603" s="5" t="str">
        <f t="shared" si="47"/>
        <v>nouvel arrivant</v>
      </c>
      <c r="N603" s="6">
        <f t="shared" ca="1" si="48"/>
        <v>24</v>
      </c>
      <c r="O603" s="8">
        <f t="shared" si="49"/>
        <v>0</v>
      </c>
    </row>
    <row r="604" spans="1:15" x14ac:dyDescent="0.25">
      <c r="A604" t="str">
        <f t="shared" si="45"/>
        <v>JamDa30357</v>
      </c>
      <c r="B604" t="str">
        <f t="shared" si="46"/>
        <v>JamesDaley30357</v>
      </c>
      <c r="C604" t="s">
        <v>147</v>
      </c>
      <c r="D604" t="s">
        <v>1368</v>
      </c>
      <c r="E604" t="s">
        <v>2698</v>
      </c>
      <c r="F604" s="1">
        <v>30357</v>
      </c>
      <c r="G604" t="s">
        <v>3026</v>
      </c>
      <c r="H604" t="s">
        <v>2702</v>
      </c>
      <c r="I604" s="5">
        <v>79000</v>
      </c>
      <c r="J604" s="5">
        <v>5500</v>
      </c>
      <c r="K604">
        <v>1</v>
      </c>
      <c r="L604" t="str">
        <f>INDEX(MatriceGrade,MATCH(Employé!G604,Filières!$A$1:$A$13,0),MATCH(Employé!H604,Filières!$A$1:$E$1,0))</f>
        <v>Responsable de consultant</v>
      </c>
      <c r="M604" s="5">
        <f t="shared" si="47"/>
        <v>72500</v>
      </c>
      <c r="N604" s="6">
        <f t="shared" ca="1" si="48"/>
        <v>34</v>
      </c>
      <c r="O604" s="8">
        <f t="shared" si="49"/>
        <v>8.9655172413793102E-2</v>
      </c>
    </row>
    <row r="605" spans="1:15" x14ac:dyDescent="0.25">
      <c r="A605" t="str">
        <f t="shared" si="45"/>
        <v>MabDa23640</v>
      </c>
      <c r="B605" t="str">
        <f t="shared" si="46"/>
        <v>MabelDamato23640</v>
      </c>
      <c r="C605" t="s">
        <v>2031</v>
      </c>
      <c r="D605" t="s">
        <v>2032</v>
      </c>
      <c r="E605" t="s">
        <v>2699</v>
      </c>
      <c r="F605" s="1">
        <v>23640</v>
      </c>
      <c r="G605" t="s">
        <v>3029</v>
      </c>
      <c r="H605" t="s">
        <v>2700</v>
      </c>
      <c r="I605" s="5">
        <v>115700</v>
      </c>
      <c r="J605" s="5">
        <v>8000</v>
      </c>
      <c r="K605">
        <v>12</v>
      </c>
      <c r="L605" t="str">
        <f>INDEX(MatriceGrade,MATCH(Employé!G605,Filières!$A$1:$A$13,0),MATCH(Employé!H605,Filières!$A$1:$E$1,0))</f>
        <v>Associé filière fonctionnelle</v>
      </c>
      <c r="M605" s="5">
        <f t="shared" si="47"/>
        <v>104200</v>
      </c>
      <c r="N605" s="6">
        <f t="shared" ca="1" si="48"/>
        <v>52</v>
      </c>
      <c r="O605" s="8">
        <f t="shared" si="49"/>
        <v>0.11036468330134357</v>
      </c>
    </row>
    <row r="606" spans="1:15" x14ac:dyDescent="0.25">
      <c r="A606" t="str">
        <f t="shared" si="45"/>
        <v>DanDa28170</v>
      </c>
      <c r="B606" t="str">
        <f t="shared" si="46"/>
        <v>DannyDamian28170</v>
      </c>
      <c r="C606" t="s">
        <v>428</v>
      </c>
      <c r="D606" t="s">
        <v>1521</v>
      </c>
      <c r="E606" t="s">
        <v>2698</v>
      </c>
      <c r="F606" s="1">
        <v>28170</v>
      </c>
      <c r="G606" t="s">
        <v>3028</v>
      </c>
      <c r="H606" t="s">
        <v>2701</v>
      </c>
      <c r="I606" s="5">
        <v>75400</v>
      </c>
      <c r="J606" s="5">
        <v>8000</v>
      </c>
      <c r="K606">
        <v>3</v>
      </c>
      <c r="L606" t="str">
        <f>INDEX(MatriceGrade,MATCH(Employé!G606,Filières!$A$1:$A$13,0),MATCH(Employé!H606,Filières!$A$1:$E$1,0))</f>
        <v>Responsable technique Grands Comptes</v>
      </c>
      <c r="M606" s="5">
        <f t="shared" si="47"/>
        <v>69200</v>
      </c>
      <c r="N606" s="6">
        <f t="shared" ca="1" si="48"/>
        <v>40</v>
      </c>
      <c r="O606" s="8">
        <f t="shared" si="49"/>
        <v>8.9595375722543349E-2</v>
      </c>
    </row>
    <row r="607" spans="1:15" x14ac:dyDescent="0.25">
      <c r="A607" t="str">
        <f t="shared" si="45"/>
        <v>BreDa28294</v>
      </c>
      <c r="B607" t="str">
        <f t="shared" si="46"/>
        <v>BrendanDaniel28294</v>
      </c>
      <c r="C607" t="s">
        <v>132</v>
      </c>
      <c r="D607" t="s">
        <v>105</v>
      </c>
      <c r="E607" t="s">
        <v>2698</v>
      </c>
      <c r="F607" s="1">
        <v>28294</v>
      </c>
      <c r="G607" t="s">
        <v>3027</v>
      </c>
      <c r="H607" t="s">
        <v>2703</v>
      </c>
      <c r="I607" s="5">
        <v>66300</v>
      </c>
      <c r="J607" s="5">
        <v>4500</v>
      </c>
      <c r="K607">
        <v>3</v>
      </c>
      <c r="L607" t="str">
        <f>INDEX(MatriceGrade,MATCH(Employé!G607,Filières!$A$1:$A$13,0),MATCH(Employé!H607,Filières!$A$1:$E$1,0))</f>
        <v>Directeur d'agence</v>
      </c>
      <c r="M607" s="5">
        <f t="shared" si="47"/>
        <v>59700</v>
      </c>
      <c r="N607" s="6">
        <f t="shared" ca="1" si="48"/>
        <v>40</v>
      </c>
      <c r="O607" s="8">
        <f t="shared" si="49"/>
        <v>0.11055276381909548</v>
      </c>
    </row>
    <row r="608" spans="1:15" x14ac:dyDescent="0.25">
      <c r="A608" t="str">
        <f t="shared" si="45"/>
        <v>ChaDa27694</v>
      </c>
      <c r="B608" t="str">
        <f t="shared" si="46"/>
        <v>CharlesDaniel27694</v>
      </c>
      <c r="C608" t="s">
        <v>82</v>
      </c>
      <c r="D608" t="s">
        <v>105</v>
      </c>
      <c r="E608" t="s">
        <v>2698</v>
      </c>
      <c r="F608" s="1">
        <v>27694</v>
      </c>
      <c r="G608" t="s">
        <v>3027</v>
      </c>
      <c r="H608" t="s">
        <v>2701</v>
      </c>
      <c r="I608" s="5">
        <v>64700</v>
      </c>
      <c r="J608" s="5">
        <v>500</v>
      </c>
      <c r="K608">
        <v>7</v>
      </c>
      <c r="L608" t="str">
        <f>INDEX(MatriceGrade,MATCH(Employé!G608,Filières!$A$1:$A$13,0),MATCH(Employé!H608,Filières!$A$1:$E$1,0))</f>
        <v>Directeur technique</v>
      </c>
      <c r="M608" s="5">
        <f t="shared" si="47"/>
        <v>61600</v>
      </c>
      <c r="N608" s="6">
        <f t="shared" ca="1" si="48"/>
        <v>41</v>
      </c>
      <c r="O608" s="8">
        <f t="shared" si="49"/>
        <v>5.0324675324675328E-2</v>
      </c>
    </row>
    <row r="609" spans="1:15" x14ac:dyDescent="0.25">
      <c r="A609" t="str">
        <f t="shared" si="45"/>
        <v>SonDa26164</v>
      </c>
      <c r="B609" t="str">
        <f t="shared" si="46"/>
        <v>SoniaDaniel26164</v>
      </c>
      <c r="C609" t="s">
        <v>1456</v>
      </c>
      <c r="D609" t="s">
        <v>105</v>
      </c>
      <c r="E609" t="s">
        <v>2699</v>
      </c>
      <c r="F609" s="1">
        <v>26164</v>
      </c>
      <c r="G609" t="s">
        <v>3026</v>
      </c>
      <c r="H609" t="s">
        <v>2700</v>
      </c>
      <c r="I609" s="5">
        <v>57700</v>
      </c>
      <c r="J609" s="5">
        <v>5000</v>
      </c>
      <c r="K609">
        <v>7</v>
      </c>
      <c r="L609" t="str">
        <f>INDEX(MatriceGrade,MATCH(Employé!G609,Filières!$A$1:$A$13,0),MATCH(Employé!H609,Filières!$A$1:$E$1,0))</f>
        <v>Chef de projet</v>
      </c>
      <c r="M609" s="5">
        <f t="shared" si="47"/>
        <v>53400</v>
      </c>
      <c r="N609" s="6">
        <f t="shared" ca="1" si="48"/>
        <v>45</v>
      </c>
      <c r="O609" s="8">
        <f t="shared" si="49"/>
        <v>8.0524344569288392E-2</v>
      </c>
    </row>
    <row r="610" spans="1:15" x14ac:dyDescent="0.25">
      <c r="A610" t="str">
        <f t="shared" si="45"/>
        <v>AmaDa31916</v>
      </c>
      <c r="B610" t="str">
        <f t="shared" si="46"/>
        <v>AmandaDaniels31916</v>
      </c>
      <c r="C610" t="s">
        <v>30</v>
      </c>
      <c r="D610" t="s">
        <v>498</v>
      </c>
      <c r="E610" t="s">
        <v>2699</v>
      </c>
      <c r="F610" s="1">
        <v>31916</v>
      </c>
      <c r="G610" t="s">
        <v>3022</v>
      </c>
      <c r="H610" t="s">
        <v>2701</v>
      </c>
      <c r="I610" s="5">
        <v>42000</v>
      </c>
      <c r="J610" s="5">
        <v>1500</v>
      </c>
      <c r="K610">
        <v>0</v>
      </c>
      <c r="L610" t="str">
        <f>INDEX(MatriceGrade,MATCH(Employé!G610,Filières!$A$1:$A$13,0),MATCH(Employé!H610,Filières!$A$1:$E$1,0))</f>
        <v>Développeur confirmé</v>
      </c>
      <c r="M610" s="5" t="str">
        <f t="shared" si="47"/>
        <v>nouvel arrivant</v>
      </c>
      <c r="N610" s="6">
        <f t="shared" ca="1" si="48"/>
        <v>30</v>
      </c>
      <c r="O610" s="8">
        <f t="shared" si="49"/>
        <v>0</v>
      </c>
    </row>
    <row r="611" spans="1:15" x14ac:dyDescent="0.25">
      <c r="A611" t="str">
        <f t="shared" si="45"/>
        <v>GeoDa28032</v>
      </c>
      <c r="B611" t="str">
        <f t="shared" si="46"/>
        <v>GeorgeDaniels28032</v>
      </c>
      <c r="C611" t="s">
        <v>92</v>
      </c>
      <c r="D611" t="s">
        <v>498</v>
      </c>
      <c r="E611" t="s">
        <v>2698</v>
      </c>
      <c r="F611" s="1">
        <v>28032</v>
      </c>
      <c r="G611" t="s">
        <v>3025</v>
      </c>
      <c r="H611" t="s">
        <v>2701</v>
      </c>
      <c r="I611" s="5">
        <v>42700</v>
      </c>
      <c r="J611" s="5">
        <v>2000</v>
      </c>
      <c r="K611">
        <v>1</v>
      </c>
      <c r="L611" t="str">
        <f>INDEX(MatriceGrade,MATCH(Employé!G611,Filières!$A$1:$A$13,0),MATCH(Employé!H611,Filières!$A$1:$E$1,0))</f>
        <v>Consultant technique sénior</v>
      </c>
      <c r="M611" s="5">
        <f t="shared" si="47"/>
        <v>40300</v>
      </c>
      <c r="N611" s="6">
        <f t="shared" ca="1" si="48"/>
        <v>40</v>
      </c>
      <c r="O611" s="8">
        <f t="shared" si="49"/>
        <v>5.9553349875930521E-2</v>
      </c>
    </row>
    <row r="612" spans="1:15" x14ac:dyDescent="0.25">
      <c r="A612" t="str">
        <f t="shared" si="45"/>
        <v>HowDa23774</v>
      </c>
      <c r="B612" t="str">
        <f t="shared" si="46"/>
        <v>HowardDaniels23774</v>
      </c>
      <c r="C612" t="s">
        <v>497</v>
      </c>
      <c r="D612" t="s">
        <v>498</v>
      </c>
      <c r="E612" t="s">
        <v>2698</v>
      </c>
      <c r="F612" s="1">
        <v>23774</v>
      </c>
      <c r="G612" t="s">
        <v>3028</v>
      </c>
      <c r="H612" t="s">
        <v>2700</v>
      </c>
      <c r="I612" s="5">
        <v>99700</v>
      </c>
      <c r="J612" s="5">
        <v>500</v>
      </c>
      <c r="K612">
        <v>1</v>
      </c>
      <c r="L612" t="str">
        <f>INDEX(MatriceGrade,MATCH(Employé!G612,Filières!$A$1:$A$13,0),MATCH(Employé!H612,Filières!$A$1:$E$1,0))</f>
        <v>Responsable de Grands comptes</v>
      </c>
      <c r="M612" s="5">
        <f t="shared" si="47"/>
        <v>96800</v>
      </c>
      <c r="N612" s="6">
        <f t="shared" ca="1" si="48"/>
        <v>52</v>
      </c>
      <c r="O612" s="8">
        <f t="shared" si="49"/>
        <v>2.9958677685950414E-2</v>
      </c>
    </row>
    <row r="613" spans="1:15" x14ac:dyDescent="0.25">
      <c r="A613" t="str">
        <f t="shared" si="45"/>
        <v>MicDa31063</v>
      </c>
      <c r="B613" t="str">
        <f t="shared" si="46"/>
        <v>MichaelDaniels31063</v>
      </c>
      <c r="C613" t="s">
        <v>205</v>
      </c>
      <c r="D613" t="s">
        <v>498</v>
      </c>
      <c r="E613" t="s">
        <v>2698</v>
      </c>
      <c r="F613" s="1">
        <v>31063</v>
      </c>
      <c r="G613" t="s">
        <v>3027</v>
      </c>
      <c r="H613" t="s">
        <v>2700</v>
      </c>
      <c r="I613" s="5">
        <v>69300</v>
      </c>
      <c r="J613" s="5">
        <v>5000</v>
      </c>
      <c r="K613">
        <v>9</v>
      </c>
      <c r="L613" t="str">
        <f>INDEX(MatriceGrade,MATCH(Employé!G613,Filières!$A$1:$A$13,0),MATCH(Employé!H613,Filières!$A$1:$E$1,0))</f>
        <v>Directeur de projet</v>
      </c>
      <c r="M613" s="5">
        <f t="shared" si="47"/>
        <v>64200</v>
      </c>
      <c r="N613" s="6">
        <f t="shared" ca="1" si="48"/>
        <v>32</v>
      </c>
      <c r="O613" s="8">
        <f t="shared" si="49"/>
        <v>7.9439252336448593E-2</v>
      </c>
    </row>
    <row r="614" spans="1:15" x14ac:dyDescent="0.25">
      <c r="A614" t="str">
        <f t="shared" si="45"/>
        <v>RusDa33384</v>
      </c>
      <c r="B614" t="str">
        <f t="shared" si="46"/>
        <v>RussellDaniels33384</v>
      </c>
      <c r="C614" t="s">
        <v>459</v>
      </c>
      <c r="D614" t="s">
        <v>498</v>
      </c>
      <c r="E614" t="s">
        <v>2698</v>
      </c>
      <c r="F614" s="1">
        <v>33384</v>
      </c>
      <c r="G614" t="s">
        <v>3022</v>
      </c>
      <c r="H614" t="s">
        <v>2700</v>
      </c>
      <c r="I614" s="5">
        <v>45000</v>
      </c>
      <c r="J614" s="5">
        <v>1000</v>
      </c>
      <c r="K614">
        <v>0</v>
      </c>
      <c r="L614" t="str">
        <f>INDEX(MatriceGrade,MATCH(Employé!G614,Filières!$A$1:$A$13,0),MATCH(Employé!H614,Filières!$A$1:$E$1,0))</f>
        <v>Analyste confirmé</v>
      </c>
      <c r="M614" s="5" t="str">
        <f t="shared" si="47"/>
        <v>nouvel arrivant</v>
      </c>
      <c r="N614" s="6">
        <f t="shared" ca="1" si="48"/>
        <v>26</v>
      </c>
      <c r="O614" s="8">
        <f t="shared" si="49"/>
        <v>0</v>
      </c>
    </row>
    <row r="615" spans="1:15" x14ac:dyDescent="0.25">
      <c r="A615" t="str">
        <f t="shared" si="45"/>
        <v>SusDa23881</v>
      </c>
      <c r="B615" t="str">
        <f t="shared" si="46"/>
        <v>SusanDaniels23881</v>
      </c>
      <c r="C615" t="s">
        <v>665</v>
      </c>
      <c r="D615" t="s">
        <v>498</v>
      </c>
      <c r="E615" t="s">
        <v>2699</v>
      </c>
      <c r="F615" s="1">
        <v>23881</v>
      </c>
      <c r="G615" t="s">
        <v>3028</v>
      </c>
      <c r="H615" t="s">
        <v>2700</v>
      </c>
      <c r="I615" s="5">
        <v>87000</v>
      </c>
      <c r="J615" s="5">
        <v>9500</v>
      </c>
      <c r="K615">
        <v>25</v>
      </c>
      <c r="L615" t="str">
        <f>INDEX(MatriceGrade,MATCH(Employé!G615,Filières!$A$1:$A$13,0),MATCH(Employé!H615,Filières!$A$1:$E$1,0))</f>
        <v>Responsable de Grands comptes</v>
      </c>
      <c r="M615" s="5">
        <f t="shared" si="47"/>
        <v>81300</v>
      </c>
      <c r="N615" s="6">
        <f t="shared" ca="1" si="48"/>
        <v>52</v>
      </c>
      <c r="O615" s="8">
        <f t="shared" si="49"/>
        <v>7.0110701107011064E-2</v>
      </c>
    </row>
    <row r="616" spans="1:15" x14ac:dyDescent="0.25">
      <c r="A616" t="str">
        <f t="shared" si="45"/>
        <v>DarDa27494</v>
      </c>
      <c r="B616" t="str">
        <f t="shared" si="46"/>
        <v>DarleneDanis27494</v>
      </c>
      <c r="C616" t="s">
        <v>2489</v>
      </c>
      <c r="D616" t="s">
        <v>2490</v>
      </c>
      <c r="E616" t="s">
        <v>2699</v>
      </c>
      <c r="F616" s="1">
        <v>27494</v>
      </c>
      <c r="G616" t="s">
        <v>3026</v>
      </c>
      <c r="H616" t="s">
        <v>2701</v>
      </c>
      <c r="I616" s="5">
        <v>61000</v>
      </c>
      <c r="J616" s="5">
        <v>4500</v>
      </c>
      <c r="K616">
        <v>4</v>
      </c>
      <c r="L616" t="str">
        <f>INDEX(MatriceGrade,MATCH(Employé!G616,Filières!$A$1:$A$13,0),MATCH(Employé!H616,Filières!$A$1:$E$1,0))</f>
        <v>Expert technique</v>
      </c>
      <c r="M616" s="5">
        <f t="shared" si="47"/>
        <v>60000</v>
      </c>
      <c r="N616" s="6">
        <f t="shared" ca="1" si="48"/>
        <v>42</v>
      </c>
      <c r="O616" s="8">
        <f t="shared" si="49"/>
        <v>1.6666666666666666E-2</v>
      </c>
    </row>
    <row r="617" spans="1:15" x14ac:dyDescent="0.25">
      <c r="A617" t="str">
        <f t="shared" si="45"/>
        <v>RicDa29704</v>
      </c>
      <c r="B617" t="str">
        <f t="shared" si="46"/>
        <v>RichardDash29704</v>
      </c>
      <c r="C617" t="s">
        <v>9</v>
      </c>
      <c r="D617" t="s">
        <v>1411</v>
      </c>
      <c r="E617" t="s">
        <v>2698</v>
      </c>
      <c r="F617" s="1">
        <v>29704</v>
      </c>
      <c r="G617" t="s">
        <v>3028</v>
      </c>
      <c r="H617" t="s">
        <v>2702</v>
      </c>
      <c r="I617" s="5">
        <v>115700</v>
      </c>
      <c r="J617" s="5">
        <v>6000</v>
      </c>
      <c r="K617">
        <v>6</v>
      </c>
      <c r="L617" t="str">
        <f>INDEX(MatriceGrade,MATCH(Employé!G617,Filières!$A$1:$A$13,0),MATCH(Employé!H617,Filières!$A$1:$E$1,0))</f>
        <v>Responsable secteur business</v>
      </c>
      <c r="M617" s="5">
        <f t="shared" si="47"/>
        <v>102400</v>
      </c>
      <c r="N617" s="6">
        <f t="shared" ca="1" si="48"/>
        <v>36</v>
      </c>
      <c r="O617" s="8">
        <f t="shared" si="49"/>
        <v>0.1298828125</v>
      </c>
    </row>
    <row r="618" spans="1:15" x14ac:dyDescent="0.25">
      <c r="A618" t="str">
        <f t="shared" si="45"/>
        <v>DavDa23654</v>
      </c>
      <c r="B618" t="str">
        <f t="shared" si="46"/>
        <v>DavidDaugherty23654</v>
      </c>
      <c r="C618" t="s">
        <v>65</v>
      </c>
      <c r="D618" t="s">
        <v>938</v>
      </c>
      <c r="E618" t="s">
        <v>2698</v>
      </c>
      <c r="F618" s="1">
        <v>23654</v>
      </c>
      <c r="G618" t="s">
        <v>3029</v>
      </c>
      <c r="H618" t="s">
        <v>2702</v>
      </c>
      <c r="I618" s="5">
        <v>121600</v>
      </c>
      <c r="J618" s="5">
        <v>9500</v>
      </c>
      <c r="K618">
        <v>27</v>
      </c>
      <c r="L618" t="str">
        <f>INDEX(MatriceGrade,MATCH(Employé!G618,Filières!$A$1:$A$13,0),MATCH(Employé!H618,Filières!$A$1:$E$1,0))</f>
        <v>Associé filière business</v>
      </c>
      <c r="M618" s="5">
        <f t="shared" si="47"/>
        <v>107600</v>
      </c>
      <c r="N618" s="6">
        <f t="shared" ca="1" si="48"/>
        <v>52</v>
      </c>
      <c r="O618" s="8">
        <f t="shared" si="49"/>
        <v>0.13011152416356878</v>
      </c>
    </row>
    <row r="619" spans="1:15" x14ac:dyDescent="0.25">
      <c r="A619" t="str">
        <f t="shared" si="45"/>
        <v>RicDa22008</v>
      </c>
      <c r="B619" t="str">
        <f t="shared" si="46"/>
        <v>RichardDaughtry22008</v>
      </c>
      <c r="C619" t="s">
        <v>9</v>
      </c>
      <c r="D619" t="s">
        <v>1605</v>
      </c>
      <c r="E619" t="s">
        <v>2698</v>
      </c>
      <c r="F619" s="1">
        <v>22008</v>
      </c>
      <c r="G619" t="s">
        <v>3029</v>
      </c>
      <c r="H619" t="s">
        <v>2702</v>
      </c>
      <c r="I619" s="5">
        <v>145000</v>
      </c>
      <c r="J619" s="5">
        <v>1500</v>
      </c>
      <c r="K619">
        <v>0</v>
      </c>
      <c r="L619" t="str">
        <f>INDEX(MatriceGrade,MATCH(Employé!G619,Filières!$A$1:$A$13,0),MATCH(Employé!H619,Filières!$A$1:$E$1,0))</f>
        <v>Associé filière business</v>
      </c>
      <c r="M619" s="5" t="str">
        <f t="shared" si="47"/>
        <v>nouvel arrivant</v>
      </c>
      <c r="N619" s="6">
        <f t="shared" ca="1" si="48"/>
        <v>57</v>
      </c>
      <c r="O619" s="8">
        <f t="shared" si="49"/>
        <v>0</v>
      </c>
    </row>
    <row r="620" spans="1:15" x14ac:dyDescent="0.25">
      <c r="A620" t="str">
        <f t="shared" si="45"/>
        <v>MarDa30789</v>
      </c>
      <c r="B620" t="str">
        <f t="shared" si="46"/>
        <v>MariaDavenport30789</v>
      </c>
      <c r="C620" t="s">
        <v>599</v>
      </c>
      <c r="D620" t="s">
        <v>266</v>
      </c>
      <c r="E620" t="s">
        <v>2699</v>
      </c>
      <c r="F620" s="1">
        <v>30789</v>
      </c>
      <c r="G620" t="s">
        <v>3026</v>
      </c>
      <c r="H620" t="s">
        <v>2701</v>
      </c>
      <c r="I620" s="5">
        <v>46800</v>
      </c>
      <c r="J620" s="5">
        <v>3000</v>
      </c>
      <c r="K620">
        <v>0</v>
      </c>
      <c r="L620" t="str">
        <f>INDEX(MatriceGrade,MATCH(Employé!G620,Filières!$A$1:$A$13,0),MATCH(Employé!H620,Filières!$A$1:$E$1,0))</f>
        <v>Expert technique</v>
      </c>
      <c r="M620" s="5" t="str">
        <f t="shared" si="47"/>
        <v>nouvel arrivant</v>
      </c>
      <c r="N620" s="6">
        <f t="shared" ca="1" si="48"/>
        <v>33</v>
      </c>
      <c r="O620" s="8">
        <f t="shared" si="49"/>
        <v>0</v>
      </c>
    </row>
    <row r="621" spans="1:15" x14ac:dyDescent="0.25">
      <c r="A621" t="str">
        <f t="shared" si="45"/>
        <v>MarDa25469</v>
      </c>
      <c r="B621" t="str">
        <f t="shared" si="46"/>
        <v>MarkDavenport25469</v>
      </c>
      <c r="C621" t="s">
        <v>252</v>
      </c>
      <c r="D621" t="s">
        <v>266</v>
      </c>
      <c r="E621" t="s">
        <v>2698</v>
      </c>
      <c r="F621" s="1">
        <v>25469</v>
      </c>
      <c r="G621" t="s">
        <v>3026</v>
      </c>
      <c r="H621" t="s">
        <v>2700</v>
      </c>
      <c r="I621" s="5">
        <v>57900</v>
      </c>
      <c r="J621" s="5">
        <v>500</v>
      </c>
      <c r="K621">
        <v>18</v>
      </c>
      <c r="L621" t="str">
        <f>INDEX(MatriceGrade,MATCH(Employé!G621,Filières!$A$1:$A$13,0),MATCH(Employé!H621,Filières!$A$1:$E$1,0))</f>
        <v>Chef de projet</v>
      </c>
      <c r="M621" s="5">
        <f t="shared" si="47"/>
        <v>52400</v>
      </c>
      <c r="N621" s="6">
        <f t="shared" ca="1" si="48"/>
        <v>47</v>
      </c>
      <c r="O621" s="8">
        <f t="shared" si="49"/>
        <v>0.1049618320610687</v>
      </c>
    </row>
    <row r="622" spans="1:15" x14ac:dyDescent="0.25">
      <c r="A622" t="str">
        <f t="shared" si="45"/>
        <v>RauDa29194</v>
      </c>
      <c r="B622" t="str">
        <f t="shared" si="46"/>
        <v>RaulDavenport29194</v>
      </c>
      <c r="C622" t="s">
        <v>265</v>
      </c>
      <c r="D622" t="s">
        <v>266</v>
      </c>
      <c r="E622" t="s">
        <v>2698</v>
      </c>
      <c r="F622" s="1">
        <v>29194</v>
      </c>
      <c r="G622" t="s">
        <v>3028</v>
      </c>
      <c r="H622" t="s">
        <v>2700</v>
      </c>
      <c r="I622" s="5">
        <v>73700</v>
      </c>
      <c r="J622" s="5">
        <v>4500</v>
      </c>
      <c r="K622">
        <v>8</v>
      </c>
      <c r="L622" t="str">
        <f>INDEX(MatriceGrade,MATCH(Employé!G622,Filières!$A$1:$A$13,0),MATCH(Employé!H622,Filières!$A$1:$E$1,0))</f>
        <v>Responsable de Grands comptes</v>
      </c>
      <c r="M622" s="5">
        <f t="shared" si="47"/>
        <v>67600</v>
      </c>
      <c r="N622" s="6">
        <f t="shared" ca="1" si="48"/>
        <v>37</v>
      </c>
      <c r="O622" s="8">
        <f t="shared" si="49"/>
        <v>9.0236686390532547E-2</v>
      </c>
    </row>
    <row r="623" spans="1:15" x14ac:dyDescent="0.25">
      <c r="A623" t="str">
        <f t="shared" si="45"/>
        <v>CinDa25035</v>
      </c>
      <c r="B623" t="str">
        <f t="shared" si="46"/>
        <v>CindyDavidson25035</v>
      </c>
      <c r="C623" t="s">
        <v>489</v>
      </c>
      <c r="D623" t="s">
        <v>39</v>
      </c>
      <c r="E623" t="s">
        <v>2699</v>
      </c>
      <c r="F623" s="1">
        <v>25035</v>
      </c>
      <c r="G623" t="s">
        <v>3026</v>
      </c>
      <c r="H623" t="s">
        <v>2701</v>
      </c>
      <c r="I623" s="5">
        <v>60400</v>
      </c>
      <c r="J623" s="5">
        <v>4500</v>
      </c>
      <c r="K623">
        <v>0</v>
      </c>
      <c r="L623" t="str">
        <f>INDEX(MatriceGrade,MATCH(Employé!G623,Filières!$A$1:$A$13,0),MATCH(Employé!H623,Filières!$A$1:$E$1,0))</f>
        <v>Expert technique</v>
      </c>
      <c r="M623" s="5" t="str">
        <f t="shared" si="47"/>
        <v>nouvel arrivant</v>
      </c>
      <c r="N623" s="6">
        <f t="shared" ca="1" si="48"/>
        <v>49</v>
      </c>
      <c r="O623" s="8">
        <f t="shared" si="49"/>
        <v>0</v>
      </c>
    </row>
    <row r="624" spans="1:15" x14ac:dyDescent="0.25">
      <c r="A624" t="str">
        <f t="shared" si="45"/>
        <v>TimDa24643</v>
      </c>
      <c r="B624" t="str">
        <f t="shared" si="46"/>
        <v>TimmyDavidson24643</v>
      </c>
      <c r="C624" t="s">
        <v>38</v>
      </c>
      <c r="D624" t="s">
        <v>39</v>
      </c>
      <c r="E624" t="s">
        <v>2698</v>
      </c>
      <c r="F624" s="1">
        <v>24643</v>
      </c>
      <c r="G624" t="s">
        <v>3028</v>
      </c>
      <c r="H624" t="s">
        <v>2700</v>
      </c>
      <c r="I624" s="5">
        <v>72900</v>
      </c>
      <c r="J624" s="5">
        <v>9000</v>
      </c>
      <c r="K624">
        <v>25</v>
      </c>
      <c r="L624" t="str">
        <f>INDEX(MatriceGrade,MATCH(Employé!G624,Filières!$A$1:$A$13,0),MATCH(Employé!H624,Filières!$A$1:$E$1,0))</f>
        <v>Responsable de Grands comptes</v>
      </c>
      <c r="M624" s="5">
        <f t="shared" si="47"/>
        <v>67500</v>
      </c>
      <c r="N624" s="6">
        <f t="shared" ca="1" si="48"/>
        <v>50</v>
      </c>
      <c r="O624" s="8">
        <f t="shared" si="49"/>
        <v>0.08</v>
      </c>
    </row>
    <row r="625" spans="1:15" x14ac:dyDescent="0.25">
      <c r="A625" t="str">
        <f t="shared" si="45"/>
        <v>AndDa24264</v>
      </c>
      <c r="B625" t="str">
        <f t="shared" si="46"/>
        <v>AndrewDavis24264</v>
      </c>
      <c r="C625" t="s">
        <v>874</v>
      </c>
      <c r="D625" t="s">
        <v>78</v>
      </c>
      <c r="E625" t="s">
        <v>2698</v>
      </c>
      <c r="F625" s="1">
        <v>24264</v>
      </c>
      <c r="G625" t="s">
        <v>3027</v>
      </c>
      <c r="H625" t="s">
        <v>2702</v>
      </c>
      <c r="I625" s="5">
        <v>77200</v>
      </c>
      <c r="J625" s="5">
        <v>7000</v>
      </c>
      <c r="K625">
        <v>19</v>
      </c>
      <c r="L625" t="str">
        <f>INDEX(MatriceGrade,MATCH(Employé!G625,Filières!$A$1:$A$13,0),MATCH(Employé!H625,Filières!$A$1:$E$1,0))</f>
        <v>Directeur business</v>
      </c>
      <c r="M625" s="5">
        <f t="shared" si="47"/>
        <v>70200</v>
      </c>
      <c r="N625" s="6">
        <f t="shared" ca="1" si="48"/>
        <v>51</v>
      </c>
      <c r="O625" s="8">
        <f t="shared" si="49"/>
        <v>9.9715099715099717E-2</v>
      </c>
    </row>
    <row r="626" spans="1:15" x14ac:dyDescent="0.25">
      <c r="A626" t="str">
        <f t="shared" si="45"/>
        <v>BerDa26475</v>
      </c>
      <c r="B626" t="str">
        <f t="shared" si="46"/>
        <v>BerniceDavis26475</v>
      </c>
      <c r="C626" t="s">
        <v>944</v>
      </c>
      <c r="D626" t="s">
        <v>78</v>
      </c>
      <c r="E626" t="s">
        <v>2699</v>
      </c>
      <c r="F626" s="1">
        <v>26475</v>
      </c>
      <c r="G626" t="s">
        <v>3026</v>
      </c>
      <c r="H626" t="s">
        <v>2701</v>
      </c>
      <c r="I626" s="5">
        <v>51300</v>
      </c>
      <c r="J626" s="5">
        <v>2000</v>
      </c>
      <c r="K626">
        <v>18</v>
      </c>
      <c r="L626" t="str">
        <f>INDEX(MatriceGrade,MATCH(Employé!G626,Filières!$A$1:$A$13,0),MATCH(Employé!H626,Filières!$A$1:$E$1,0))</f>
        <v>Expert technique</v>
      </c>
      <c r="M626" s="5">
        <f t="shared" si="47"/>
        <v>47500</v>
      </c>
      <c r="N626" s="6">
        <f t="shared" ca="1" si="48"/>
        <v>45</v>
      </c>
      <c r="O626" s="8">
        <f t="shared" si="49"/>
        <v>0.08</v>
      </c>
    </row>
    <row r="627" spans="1:15" x14ac:dyDescent="0.25">
      <c r="A627" t="str">
        <f t="shared" si="45"/>
        <v>DavDa33431</v>
      </c>
      <c r="B627" t="str">
        <f t="shared" si="46"/>
        <v>DavidDavis33431</v>
      </c>
      <c r="C627" t="s">
        <v>65</v>
      </c>
      <c r="D627" t="s">
        <v>78</v>
      </c>
      <c r="E627" t="s">
        <v>2698</v>
      </c>
      <c r="F627" s="1">
        <v>33431</v>
      </c>
      <c r="G627" t="s">
        <v>3022</v>
      </c>
      <c r="H627" t="s">
        <v>2700</v>
      </c>
      <c r="I627" s="5">
        <v>51900</v>
      </c>
      <c r="J627" s="5">
        <v>1500</v>
      </c>
      <c r="K627">
        <v>0</v>
      </c>
      <c r="L627" t="str">
        <f>INDEX(MatriceGrade,MATCH(Employé!G627,Filières!$A$1:$A$13,0),MATCH(Employé!H627,Filières!$A$1:$E$1,0))</f>
        <v>Analyste confirmé</v>
      </c>
      <c r="M627" s="5">
        <f t="shared" si="47"/>
        <v>51900</v>
      </c>
      <c r="N627" s="6">
        <f t="shared" ca="1" si="48"/>
        <v>26</v>
      </c>
      <c r="O627" s="8">
        <f t="shared" si="49"/>
        <v>0</v>
      </c>
    </row>
    <row r="628" spans="1:15" x14ac:dyDescent="0.25">
      <c r="A628" t="str">
        <f t="shared" si="45"/>
        <v>DavDa32126</v>
      </c>
      <c r="B628" t="str">
        <f t="shared" si="46"/>
        <v>DavidDavis32126</v>
      </c>
      <c r="C628" t="s">
        <v>65</v>
      </c>
      <c r="D628" t="s">
        <v>78</v>
      </c>
      <c r="E628" t="s">
        <v>2698</v>
      </c>
      <c r="F628" s="1">
        <v>32126</v>
      </c>
      <c r="G628" t="s">
        <v>3023</v>
      </c>
      <c r="H628" t="s">
        <v>2700</v>
      </c>
      <c r="I628" s="5">
        <v>54000</v>
      </c>
      <c r="J628" s="5">
        <v>2000</v>
      </c>
      <c r="K628">
        <v>3</v>
      </c>
      <c r="L628" t="str">
        <f>INDEX(MatriceGrade,MATCH(Employé!G628,Filières!$A$1:$A$13,0),MATCH(Employé!H628,Filières!$A$1:$E$1,0))</f>
        <v>Consultant fonctionnel junior</v>
      </c>
      <c r="M628" s="5" t="str">
        <f t="shared" si="47"/>
        <v>nouvel arrivant</v>
      </c>
      <c r="N628" s="6">
        <f t="shared" ca="1" si="48"/>
        <v>29</v>
      </c>
      <c r="O628" s="8">
        <f t="shared" si="49"/>
        <v>0</v>
      </c>
    </row>
    <row r="629" spans="1:15" x14ac:dyDescent="0.25">
      <c r="A629" t="str">
        <f t="shared" si="45"/>
        <v>DonDa34022</v>
      </c>
      <c r="B629" t="str">
        <f t="shared" si="46"/>
        <v>DonnaDavis34022</v>
      </c>
      <c r="C629" t="s">
        <v>15</v>
      </c>
      <c r="D629" t="s">
        <v>78</v>
      </c>
      <c r="E629" t="s">
        <v>2699</v>
      </c>
      <c r="F629" s="1">
        <v>34022</v>
      </c>
      <c r="G629" t="s">
        <v>3021</v>
      </c>
      <c r="H629" t="s">
        <v>2701</v>
      </c>
      <c r="I629" s="5">
        <v>34600</v>
      </c>
      <c r="J629" s="5">
        <v>0</v>
      </c>
      <c r="K629">
        <v>1</v>
      </c>
      <c r="L629" t="str">
        <f>INDEX(MatriceGrade,MATCH(Employé!G629,Filières!$A$1:$A$13,0),MATCH(Employé!H629,Filières!$A$1:$E$1,0))</f>
        <v>Développeur</v>
      </c>
      <c r="M629" s="5">
        <f t="shared" si="47"/>
        <v>32200</v>
      </c>
      <c r="N629" s="6">
        <f t="shared" ca="1" si="48"/>
        <v>24</v>
      </c>
      <c r="O629" s="8">
        <f t="shared" si="49"/>
        <v>7.4534161490683232E-2</v>
      </c>
    </row>
    <row r="630" spans="1:15" x14ac:dyDescent="0.25">
      <c r="A630" t="str">
        <f t="shared" si="45"/>
        <v>ElaDa25465</v>
      </c>
      <c r="B630" t="str">
        <f t="shared" si="46"/>
        <v>ElaineDavis25465</v>
      </c>
      <c r="C630" t="s">
        <v>608</v>
      </c>
      <c r="D630" t="s">
        <v>78</v>
      </c>
      <c r="E630" t="s">
        <v>2699</v>
      </c>
      <c r="F630" s="1">
        <v>25465</v>
      </c>
      <c r="G630" t="s">
        <v>3025</v>
      </c>
      <c r="H630" t="s">
        <v>2702</v>
      </c>
      <c r="I630" s="5">
        <v>58100</v>
      </c>
      <c r="J630" s="5">
        <v>3500</v>
      </c>
      <c r="K630">
        <v>21</v>
      </c>
      <c r="L630" t="str">
        <f>INDEX(MatriceGrade,MATCH(Employé!G630,Filières!$A$1:$A$13,0),MATCH(Employé!H630,Filières!$A$1:$E$1,0))</f>
        <v>Consultant business sénior</v>
      </c>
      <c r="M630" s="5">
        <f t="shared" si="47"/>
        <v>54800</v>
      </c>
      <c r="N630" s="6">
        <f t="shared" ca="1" si="48"/>
        <v>47</v>
      </c>
      <c r="O630" s="8">
        <f t="shared" si="49"/>
        <v>6.0218978102189784E-2</v>
      </c>
    </row>
    <row r="631" spans="1:15" x14ac:dyDescent="0.25">
      <c r="A631" t="str">
        <f t="shared" si="45"/>
        <v>HenDa28428</v>
      </c>
      <c r="B631" t="str">
        <f t="shared" si="46"/>
        <v>HenryDavis28428</v>
      </c>
      <c r="C631" t="s">
        <v>23</v>
      </c>
      <c r="D631" t="s">
        <v>78</v>
      </c>
      <c r="E631" t="s">
        <v>2698</v>
      </c>
      <c r="F631" s="1">
        <v>28428</v>
      </c>
      <c r="G631" t="s">
        <v>3026</v>
      </c>
      <c r="H631" t="s">
        <v>2701</v>
      </c>
      <c r="I631" s="5">
        <v>64700</v>
      </c>
      <c r="J631" s="5">
        <v>4500</v>
      </c>
      <c r="K631">
        <v>11</v>
      </c>
      <c r="L631" t="str">
        <f>INDEX(MatriceGrade,MATCH(Employé!G631,Filières!$A$1:$A$13,0),MATCH(Employé!H631,Filières!$A$1:$E$1,0))</f>
        <v>Expert technique</v>
      </c>
      <c r="M631" s="5">
        <f t="shared" si="47"/>
        <v>63400</v>
      </c>
      <c r="N631" s="6">
        <f t="shared" ca="1" si="48"/>
        <v>39</v>
      </c>
      <c r="O631" s="8">
        <f t="shared" si="49"/>
        <v>2.0504731861198739E-2</v>
      </c>
    </row>
    <row r="632" spans="1:15" x14ac:dyDescent="0.25">
      <c r="A632" t="str">
        <f t="shared" si="45"/>
        <v>JerDa24303</v>
      </c>
      <c r="B632" t="str">
        <f t="shared" si="46"/>
        <v>JerrieDavis24303</v>
      </c>
      <c r="C632" t="s">
        <v>2347</v>
      </c>
      <c r="D632" t="s">
        <v>78</v>
      </c>
      <c r="E632" t="s">
        <v>2699</v>
      </c>
      <c r="F632" s="1">
        <v>24303</v>
      </c>
      <c r="G632" t="s">
        <v>3028</v>
      </c>
      <c r="H632" t="s">
        <v>2700</v>
      </c>
      <c r="I632" s="5">
        <v>69600</v>
      </c>
      <c r="J632" s="5">
        <v>9500</v>
      </c>
      <c r="K632">
        <v>4</v>
      </c>
      <c r="L632" t="str">
        <f>INDEX(MatriceGrade,MATCH(Employé!G632,Filières!$A$1:$A$13,0),MATCH(Employé!H632,Filières!$A$1:$E$1,0))</f>
        <v>Responsable de Grands comptes</v>
      </c>
      <c r="M632" s="5">
        <f t="shared" si="47"/>
        <v>63700</v>
      </c>
      <c r="N632" s="6">
        <f t="shared" ca="1" si="48"/>
        <v>51</v>
      </c>
      <c r="O632" s="8">
        <f t="shared" si="49"/>
        <v>9.2621664050235475E-2</v>
      </c>
    </row>
    <row r="633" spans="1:15" x14ac:dyDescent="0.25">
      <c r="A633" t="str">
        <f t="shared" si="45"/>
        <v>JohDa28779</v>
      </c>
      <c r="B633" t="str">
        <f t="shared" si="46"/>
        <v>JohnDavis28779</v>
      </c>
      <c r="C633" t="s">
        <v>213</v>
      </c>
      <c r="D633" t="s">
        <v>78</v>
      </c>
      <c r="E633" t="s">
        <v>2698</v>
      </c>
      <c r="F633" s="1">
        <v>28779</v>
      </c>
      <c r="G633" t="s">
        <v>3028</v>
      </c>
      <c r="H633" t="s">
        <v>2701</v>
      </c>
      <c r="I633" s="5">
        <v>80500</v>
      </c>
      <c r="J633" s="5">
        <v>500</v>
      </c>
      <c r="K633">
        <v>1</v>
      </c>
      <c r="L633" t="str">
        <f>INDEX(MatriceGrade,MATCH(Employé!G633,Filières!$A$1:$A$13,0),MATCH(Employé!H633,Filières!$A$1:$E$1,0))</f>
        <v>Responsable technique Grands Comptes</v>
      </c>
      <c r="M633" s="5">
        <f t="shared" si="47"/>
        <v>62300</v>
      </c>
      <c r="N633" s="6">
        <f t="shared" ca="1" si="48"/>
        <v>38</v>
      </c>
      <c r="O633" s="8">
        <f t="shared" si="49"/>
        <v>0.29213483146067415</v>
      </c>
    </row>
    <row r="634" spans="1:15" x14ac:dyDescent="0.25">
      <c r="A634" t="str">
        <f t="shared" si="45"/>
        <v>JohDa24041</v>
      </c>
      <c r="B634" t="str">
        <f t="shared" si="46"/>
        <v>JohnDavis24041</v>
      </c>
      <c r="C634" t="s">
        <v>213</v>
      </c>
      <c r="D634" t="s">
        <v>78</v>
      </c>
      <c r="E634" t="s">
        <v>2698</v>
      </c>
      <c r="F634" s="1">
        <v>24041</v>
      </c>
      <c r="G634" t="s">
        <v>3027</v>
      </c>
      <c r="H634" t="s">
        <v>2700</v>
      </c>
      <c r="I634" s="5">
        <v>64200</v>
      </c>
      <c r="J634" s="5">
        <v>5000</v>
      </c>
      <c r="K634">
        <v>3</v>
      </c>
      <c r="L634" t="str">
        <f>INDEX(MatriceGrade,MATCH(Employé!G634,Filières!$A$1:$A$13,0),MATCH(Employé!H634,Filières!$A$1:$E$1,0))</f>
        <v>Directeur de projet</v>
      </c>
      <c r="M634" s="5" t="str">
        <f t="shared" si="47"/>
        <v>nouvel arrivant</v>
      </c>
      <c r="N634" s="6">
        <f t="shared" ca="1" si="48"/>
        <v>51</v>
      </c>
      <c r="O634" s="8">
        <f t="shared" si="49"/>
        <v>0</v>
      </c>
    </row>
    <row r="635" spans="1:15" x14ac:dyDescent="0.25">
      <c r="A635" t="str">
        <f t="shared" si="45"/>
        <v>JosDa33868</v>
      </c>
      <c r="B635" t="str">
        <f t="shared" si="46"/>
        <v>JosephDavis33868</v>
      </c>
      <c r="C635" t="s">
        <v>90</v>
      </c>
      <c r="D635" t="s">
        <v>78</v>
      </c>
      <c r="E635" t="s">
        <v>2698</v>
      </c>
      <c r="F635" s="1">
        <v>33868</v>
      </c>
      <c r="G635" t="s">
        <v>3022</v>
      </c>
      <c r="H635" t="s">
        <v>2701</v>
      </c>
      <c r="I635" s="5">
        <v>37100</v>
      </c>
      <c r="J635" s="5">
        <v>500</v>
      </c>
      <c r="K635">
        <v>1</v>
      </c>
      <c r="L635" t="str">
        <f>INDEX(MatriceGrade,MATCH(Employé!G635,Filières!$A$1:$A$13,0),MATCH(Employé!H635,Filières!$A$1:$E$1,0))</f>
        <v>Développeur confirmé</v>
      </c>
      <c r="M635" s="5">
        <f t="shared" si="47"/>
        <v>34500</v>
      </c>
      <c r="N635" s="6">
        <f t="shared" ca="1" si="48"/>
        <v>24</v>
      </c>
      <c r="O635" s="8">
        <f t="shared" si="49"/>
        <v>7.5362318840579715E-2</v>
      </c>
    </row>
    <row r="636" spans="1:15" x14ac:dyDescent="0.25">
      <c r="A636" t="str">
        <f t="shared" si="45"/>
        <v>MaeDa27224</v>
      </c>
      <c r="B636" t="str">
        <f t="shared" si="46"/>
        <v>MaeDavis27224</v>
      </c>
      <c r="C636" t="s">
        <v>77</v>
      </c>
      <c r="D636" t="s">
        <v>78</v>
      </c>
      <c r="E636" t="s">
        <v>2699</v>
      </c>
      <c r="F636" s="1">
        <v>27224</v>
      </c>
      <c r="G636" t="s">
        <v>3026</v>
      </c>
      <c r="H636" t="s">
        <v>2702</v>
      </c>
      <c r="I636" s="5">
        <v>63700</v>
      </c>
      <c r="J636" s="5">
        <v>3500</v>
      </c>
      <c r="K636">
        <v>1</v>
      </c>
      <c r="L636" t="str">
        <f>INDEX(MatriceGrade,MATCH(Employé!G636,Filières!$A$1:$A$13,0),MATCH(Employé!H636,Filières!$A$1:$E$1,0))</f>
        <v>Responsable de consultant</v>
      </c>
      <c r="M636" s="5">
        <f t="shared" si="47"/>
        <v>57900</v>
      </c>
      <c r="N636" s="6">
        <f t="shared" ca="1" si="48"/>
        <v>43</v>
      </c>
      <c r="O636" s="8">
        <f t="shared" si="49"/>
        <v>0.1001727115716753</v>
      </c>
    </row>
    <row r="637" spans="1:15" x14ac:dyDescent="0.25">
      <c r="A637" t="str">
        <f t="shared" si="45"/>
        <v>OlgDa25018</v>
      </c>
      <c r="B637" t="str">
        <f t="shared" si="46"/>
        <v>OlgaDavis25018</v>
      </c>
      <c r="C637" t="s">
        <v>1956</v>
      </c>
      <c r="D637" t="s">
        <v>78</v>
      </c>
      <c r="E637" t="s">
        <v>2699</v>
      </c>
      <c r="F637" s="1">
        <v>25018</v>
      </c>
      <c r="G637" t="s">
        <v>3028</v>
      </c>
      <c r="H637" t="s">
        <v>2702</v>
      </c>
      <c r="I637" s="5">
        <v>111700</v>
      </c>
      <c r="J637" s="5">
        <v>2500</v>
      </c>
      <c r="K637">
        <v>10</v>
      </c>
      <c r="L637" t="str">
        <f>INDEX(MatriceGrade,MATCH(Employé!G637,Filières!$A$1:$A$13,0),MATCH(Employé!H637,Filières!$A$1:$E$1,0))</f>
        <v>Responsable secteur business</v>
      </c>
      <c r="M637" s="5">
        <f t="shared" si="47"/>
        <v>108400</v>
      </c>
      <c r="N637" s="6">
        <f t="shared" ca="1" si="48"/>
        <v>49</v>
      </c>
      <c r="O637" s="8">
        <f t="shared" si="49"/>
        <v>3.0442804428044281E-2</v>
      </c>
    </row>
    <row r="638" spans="1:15" x14ac:dyDescent="0.25">
      <c r="A638" t="str">
        <f t="shared" si="45"/>
        <v>PenDa25591</v>
      </c>
      <c r="B638" t="str">
        <f t="shared" si="46"/>
        <v>PennyDavis25591</v>
      </c>
      <c r="C638" t="s">
        <v>1807</v>
      </c>
      <c r="D638" t="s">
        <v>78</v>
      </c>
      <c r="E638" t="s">
        <v>2699</v>
      </c>
      <c r="F638" s="1">
        <v>25591</v>
      </c>
      <c r="G638" t="s">
        <v>3026</v>
      </c>
      <c r="H638" t="s">
        <v>2700</v>
      </c>
      <c r="I638" s="5">
        <v>68600</v>
      </c>
      <c r="J638" s="5">
        <v>1500</v>
      </c>
      <c r="K638">
        <v>13</v>
      </c>
      <c r="L638" t="str">
        <f>INDEX(MatriceGrade,MATCH(Employé!G638,Filières!$A$1:$A$13,0),MATCH(Employé!H638,Filières!$A$1:$E$1,0))</f>
        <v>Chef de projet</v>
      </c>
      <c r="M638" s="5">
        <f t="shared" si="47"/>
        <v>62400</v>
      </c>
      <c r="N638" s="6">
        <f t="shared" ca="1" si="48"/>
        <v>47</v>
      </c>
      <c r="O638" s="8">
        <f t="shared" si="49"/>
        <v>9.9358974358974353E-2</v>
      </c>
    </row>
    <row r="639" spans="1:15" x14ac:dyDescent="0.25">
      <c r="A639" t="str">
        <f t="shared" si="45"/>
        <v>RosDa24167</v>
      </c>
      <c r="B639" t="str">
        <f t="shared" si="46"/>
        <v>RoseDavis24167</v>
      </c>
      <c r="C639" t="s">
        <v>456</v>
      </c>
      <c r="D639" t="s">
        <v>78</v>
      </c>
      <c r="E639" t="s">
        <v>2699</v>
      </c>
      <c r="F639" s="1">
        <v>24167</v>
      </c>
      <c r="G639" t="s">
        <v>3027</v>
      </c>
      <c r="H639" t="s">
        <v>2701</v>
      </c>
      <c r="I639" s="5">
        <v>52800</v>
      </c>
      <c r="J639" s="5">
        <v>3500</v>
      </c>
      <c r="K639">
        <v>9</v>
      </c>
      <c r="L639" t="str">
        <f>INDEX(MatriceGrade,MATCH(Employé!G639,Filières!$A$1:$A$13,0),MATCH(Employé!H639,Filières!$A$1:$E$1,0))</f>
        <v>Directeur technique</v>
      </c>
      <c r="M639" s="5">
        <f t="shared" si="47"/>
        <v>47100</v>
      </c>
      <c r="N639" s="6">
        <f t="shared" ca="1" si="48"/>
        <v>51</v>
      </c>
      <c r="O639" s="8">
        <f t="shared" si="49"/>
        <v>0.12101910828025478</v>
      </c>
    </row>
    <row r="640" spans="1:15" x14ac:dyDescent="0.25">
      <c r="A640" t="str">
        <f t="shared" si="45"/>
        <v>SteDa32631</v>
      </c>
      <c r="B640" t="str">
        <f t="shared" si="46"/>
        <v>StephenDavis32631</v>
      </c>
      <c r="C640" t="s">
        <v>401</v>
      </c>
      <c r="D640" t="s">
        <v>78</v>
      </c>
      <c r="E640" t="s">
        <v>2698</v>
      </c>
      <c r="F640" s="1">
        <v>32631</v>
      </c>
      <c r="G640" t="s">
        <v>3024</v>
      </c>
      <c r="H640" t="s">
        <v>2700</v>
      </c>
      <c r="I640" s="5">
        <v>42500</v>
      </c>
      <c r="J640" s="5">
        <v>0</v>
      </c>
      <c r="K640">
        <v>2</v>
      </c>
      <c r="L640" t="str">
        <f>INDEX(MatriceGrade,MATCH(Employé!G640,Filières!$A$1:$A$13,0),MATCH(Employé!H640,Filières!$A$1:$E$1,0))</f>
        <v>Consultant fonctionnel</v>
      </c>
      <c r="M640" s="5">
        <f t="shared" si="47"/>
        <v>38400</v>
      </c>
      <c r="N640" s="6">
        <f t="shared" ca="1" si="48"/>
        <v>28</v>
      </c>
      <c r="O640" s="8">
        <f t="shared" si="49"/>
        <v>0.10677083333333333</v>
      </c>
    </row>
    <row r="641" spans="1:15" x14ac:dyDescent="0.25">
      <c r="A641" t="str">
        <f t="shared" si="45"/>
        <v>TimDa28065</v>
      </c>
      <c r="B641" t="str">
        <f t="shared" si="46"/>
        <v>TimothyDavis28065</v>
      </c>
      <c r="C641" t="s">
        <v>501</v>
      </c>
      <c r="D641" t="s">
        <v>78</v>
      </c>
      <c r="E641" t="s">
        <v>2698</v>
      </c>
      <c r="F641" s="1">
        <v>28065</v>
      </c>
      <c r="G641" t="s">
        <v>3028</v>
      </c>
      <c r="H641" t="s">
        <v>2700</v>
      </c>
      <c r="I641" s="5">
        <v>85500</v>
      </c>
      <c r="J641" s="5">
        <v>6500</v>
      </c>
      <c r="K641">
        <v>3</v>
      </c>
      <c r="L641" t="str">
        <f>INDEX(MatriceGrade,MATCH(Employé!G641,Filières!$A$1:$A$13,0),MATCH(Employé!H641,Filières!$A$1:$E$1,0))</f>
        <v>Responsable de Grands comptes</v>
      </c>
      <c r="M641" s="5">
        <f t="shared" si="47"/>
        <v>80700</v>
      </c>
      <c r="N641" s="6">
        <f t="shared" ca="1" si="48"/>
        <v>40</v>
      </c>
      <c r="O641" s="8">
        <f t="shared" si="49"/>
        <v>5.9479553903345722E-2</v>
      </c>
    </row>
    <row r="642" spans="1:15" x14ac:dyDescent="0.25">
      <c r="A642" t="str">
        <f t="shared" ref="A642:A705" si="50">_xlfn.CONCAT(LEFT(C642,3),LEFT(D642,2),F642)</f>
        <v>WilDa28766</v>
      </c>
      <c r="B642" t="str">
        <f t="shared" ref="B642:B705" si="51">_xlfn.CONCAT(C642,D642,F642)</f>
        <v>WilliamDavis28766</v>
      </c>
      <c r="C642" t="s">
        <v>63</v>
      </c>
      <c r="D642" t="s">
        <v>78</v>
      </c>
      <c r="E642" t="s">
        <v>2698</v>
      </c>
      <c r="F642" s="1">
        <v>28766</v>
      </c>
      <c r="G642" t="s">
        <v>3028</v>
      </c>
      <c r="H642" t="s">
        <v>2700</v>
      </c>
      <c r="I642" s="5">
        <v>86300</v>
      </c>
      <c r="J642" s="5">
        <v>5000</v>
      </c>
      <c r="K642">
        <v>1</v>
      </c>
      <c r="L642" t="str">
        <f>INDEX(MatriceGrade,MATCH(Employé!G642,Filières!$A$1:$A$13,0),MATCH(Employé!H642,Filières!$A$1:$E$1,0))</f>
        <v>Responsable de Grands comptes</v>
      </c>
      <c r="M642" s="5">
        <f t="shared" ref="M642:M705" si="52">IF(ISERROR(VLOOKUP(A642,InfoN1,9,FALSE)),"nouvel arrivant",VLOOKUP(A642,InfoN1,9,FALSE))</f>
        <v>80700</v>
      </c>
      <c r="N642" s="6">
        <f t="shared" ref="N642:N705" ca="1" si="53">IF(DATE(2017,MONTH(F642),DAY(F642))&gt;TODAY(),2017-YEAR(F642)-1,2017-YEAR(F642))</f>
        <v>38</v>
      </c>
      <c r="O642" s="8">
        <f t="shared" si="49"/>
        <v>6.9392812887236685E-2</v>
      </c>
    </row>
    <row r="643" spans="1:15" x14ac:dyDescent="0.25">
      <c r="A643" t="str">
        <f t="shared" si="50"/>
        <v>ChrDa22834</v>
      </c>
      <c r="B643" t="str">
        <f t="shared" si="51"/>
        <v>ChristyDaw22834</v>
      </c>
      <c r="C643" t="s">
        <v>581</v>
      </c>
      <c r="D643" t="s">
        <v>582</v>
      </c>
      <c r="E643" t="s">
        <v>2699</v>
      </c>
      <c r="F643" s="1">
        <v>22834</v>
      </c>
      <c r="G643" t="s">
        <v>3029</v>
      </c>
      <c r="H643" t="s">
        <v>2702</v>
      </c>
      <c r="I643" s="5">
        <v>147000</v>
      </c>
      <c r="J643" s="5">
        <v>6000</v>
      </c>
      <c r="K643">
        <v>20</v>
      </c>
      <c r="L643" t="str">
        <f>INDEX(MatriceGrade,MATCH(Employé!G643,Filières!$A$1:$A$13,0),MATCH(Employé!H643,Filières!$A$1:$E$1,0))</f>
        <v>Associé filière business</v>
      </c>
      <c r="M643" s="5">
        <f t="shared" si="52"/>
        <v>144100</v>
      </c>
      <c r="N643" s="6">
        <f t="shared" ca="1" si="53"/>
        <v>55</v>
      </c>
      <c r="O643" s="8">
        <f t="shared" ref="O643:O706" si="54">IF(ISNUMBER(M643),(I643-M643)/M643,0)</f>
        <v>2.0124913254684247E-2</v>
      </c>
    </row>
    <row r="644" spans="1:15" x14ac:dyDescent="0.25">
      <c r="A644" t="str">
        <f t="shared" si="50"/>
        <v>ShaDa23658</v>
      </c>
      <c r="B644" t="str">
        <f t="shared" si="51"/>
        <v>SharonDawson23658</v>
      </c>
      <c r="C644" t="s">
        <v>188</v>
      </c>
      <c r="D644" t="s">
        <v>189</v>
      </c>
      <c r="E644" t="s">
        <v>2699</v>
      </c>
      <c r="F644" s="1">
        <v>23658</v>
      </c>
      <c r="G644" t="s">
        <v>3027</v>
      </c>
      <c r="H644" t="s">
        <v>2702</v>
      </c>
      <c r="I644" s="5">
        <v>80400</v>
      </c>
      <c r="J644" s="5">
        <v>5000</v>
      </c>
      <c r="K644">
        <v>9</v>
      </c>
      <c r="L644" t="str">
        <f>INDEX(MatriceGrade,MATCH(Employé!G644,Filières!$A$1:$A$13,0),MATCH(Employé!H644,Filières!$A$1:$E$1,0))</f>
        <v>Directeur business</v>
      </c>
      <c r="M644" s="5">
        <f t="shared" si="52"/>
        <v>76600</v>
      </c>
      <c r="N644" s="6">
        <f t="shared" ca="1" si="53"/>
        <v>52</v>
      </c>
      <c r="O644" s="8">
        <f t="shared" si="54"/>
        <v>4.960835509138381E-2</v>
      </c>
    </row>
    <row r="645" spans="1:15" x14ac:dyDescent="0.25">
      <c r="A645" t="str">
        <f t="shared" si="50"/>
        <v>CanDa27471</v>
      </c>
      <c r="B645" t="str">
        <f t="shared" si="51"/>
        <v>CandaceDay27471</v>
      </c>
      <c r="C645" t="s">
        <v>128</v>
      </c>
      <c r="D645" t="s">
        <v>129</v>
      </c>
      <c r="E645" t="s">
        <v>2699</v>
      </c>
      <c r="F645" s="1">
        <v>27471</v>
      </c>
      <c r="G645" t="s">
        <v>3029</v>
      </c>
      <c r="H645" t="s">
        <v>2702</v>
      </c>
      <c r="I645" s="5">
        <v>122100</v>
      </c>
      <c r="J645" s="5">
        <v>3000</v>
      </c>
      <c r="K645">
        <v>16</v>
      </c>
      <c r="L645" t="str">
        <f>INDEX(MatriceGrade,MATCH(Employé!G645,Filières!$A$1:$A$13,0),MATCH(Employé!H645,Filières!$A$1:$E$1,0))</f>
        <v>Associé filière business</v>
      </c>
      <c r="M645" s="5">
        <f t="shared" si="52"/>
        <v>113100</v>
      </c>
      <c r="N645" s="6">
        <f t="shared" ca="1" si="53"/>
        <v>42</v>
      </c>
      <c r="O645" s="8">
        <f t="shared" si="54"/>
        <v>7.9575596816976124E-2</v>
      </c>
    </row>
    <row r="646" spans="1:15" x14ac:dyDescent="0.25">
      <c r="A646" t="str">
        <f t="shared" si="50"/>
        <v>RobDa31273</v>
      </c>
      <c r="B646" t="str">
        <f t="shared" si="51"/>
        <v>RobertDay31273</v>
      </c>
      <c r="C646" t="s">
        <v>25</v>
      </c>
      <c r="D646" t="s">
        <v>129</v>
      </c>
      <c r="E646" t="s">
        <v>2698</v>
      </c>
      <c r="F646" s="1">
        <v>31273</v>
      </c>
      <c r="G646" t="s">
        <v>3023</v>
      </c>
      <c r="H646" t="s">
        <v>2703</v>
      </c>
      <c r="I646" s="5">
        <v>31600</v>
      </c>
      <c r="J646" s="5">
        <v>2000</v>
      </c>
      <c r="K646">
        <v>1</v>
      </c>
      <c r="L646" t="str">
        <f>INDEX(MatriceGrade,MATCH(Employé!G646,Filières!$A$1:$A$13,0),MATCH(Employé!H646,Filières!$A$1:$E$1,0))</f>
        <v>Assistant agent de maîtrise</v>
      </c>
      <c r="M646" s="5">
        <f t="shared" si="52"/>
        <v>28700</v>
      </c>
      <c r="N646" s="6">
        <f t="shared" ca="1" si="53"/>
        <v>31</v>
      </c>
      <c r="O646" s="8">
        <f t="shared" si="54"/>
        <v>0.10104529616724739</v>
      </c>
    </row>
    <row r="647" spans="1:15" x14ac:dyDescent="0.25">
      <c r="A647" t="str">
        <f t="shared" si="50"/>
        <v>SamDe32969</v>
      </c>
      <c r="B647" t="str">
        <f t="shared" si="51"/>
        <v>SamuelDeady32969</v>
      </c>
      <c r="C647" t="s">
        <v>666</v>
      </c>
      <c r="D647" t="s">
        <v>667</v>
      </c>
      <c r="E647" t="s">
        <v>2698</v>
      </c>
      <c r="F647" s="1">
        <v>32969</v>
      </c>
      <c r="G647" t="s">
        <v>3020</v>
      </c>
      <c r="H647" t="s">
        <v>2702</v>
      </c>
      <c r="I647" s="5">
        <v>35700</v>
      </c>
      <c r="J647" s="5">
        <v>500</v>
      </c>
      <c r="K647">
        <v>0</v>
      </c>
      <c r="L647" t="str">
        <f>INDEX(MatriceGrade,MATCH(Employé!G647,Filières!$A$1:$A$13,0),MATCH(Employé!H647,Filières!$A$1:$E$1,0))</f>
        <v>Consultant business junior</v>
      </c>
      <c r="M647" s="5" t="str">
        <f t="shared" si="52"/>
        <v>nouvel arrivant</v>
      </c>
      <c r="N647" s="6">
        <f t="shared" ca="1" si="53"/>
        <v>27</v>
      </c>
      <c r="O647" s="8">
        <f t="shared" si="54"/>
        <v>0</v>
      </c>
    </row>
    <row r="648" spans="1:15" x14ac:dyDescent="0.25">
      <c r="A648" t="str">
        <f t="shared" si="50"/>
        <v>AmaDe24043</v>
      </c>
      <c r="B648" t="str">
        <f t="shared" si="51"/>
        <v>AmandaDeal24043</v>
      </c>
      <c r="C648" t="s">
        <v>30</v>
      </c>
      <c r="D648" t="s">
        <v>1327</v>
      </c>
      <c r="E648" t="s">
        <v>2699</v>
      </c>
      <c r="F648" s="1">
        <v>24043</v>
      </c>
      <c r="G648" t="s">
        <v>3026</v>
      </c>
      <c r="H648" t="s">
        <v>2701</v>
      </c>
      <c r="I648" s="5">
        <v>49200</v>
      </c>
      <c r="J648" s="5">
        <v>3500</v>
      </c>
      <c r="K648">
        <v>12</v>
      </c>
      <c r="L648" t="str">
        <f>INDEX(MatriceGrade,MATCH(Employé!G648,Filières!$A$1:$A$13,0),MATCH(Employé!H648,Filières!$A$1:$E$1,0))</f>
        <v>Expert technique</v>
      </c>
      <c r="M648" s="5">
        <f t="shared" si="52"/>
        <v>46400</v>
      </c>
      <c r="N648" s="6">
        <f t="shared" ca="1" si="53"/>
        <v>51</v>
      </c>
      <c r="O648" s="8">
        <f t="shared" si="54"/>
        <v>6.0344827586206899E-2</v>
      </c>
    </row>
    <row r="649" spans="1:15" x14ac:dyDescent="0.25">
      <c r="A649" t="str">
        <f t="shared" si="50"/>
        <v>JuaDe28312</v>
      </c>
      <c r="B649" t="str">
        <f t="shared" si="51"/>
        <v>JuanDeal28312</v>
      </c>
      <c r="C649" t="s">
        <v>567</v>
      </c>
      <c r="D649" t="s">
        <v>1327</v>
      </c>
      <c r="E649" t="s">
        <v>2698</v>
      </c>
      <c r="F649" s="1">
        <v>28312</v>
      </c>
      <c r="G649" t="s">
        <v>3026</v>
      </c>
      <c r="H649" t="s">
        <v>2700</v>
      </c>
      <c r="I649" s="5">
        <v>62200</v>
      </c>
      <c r="J649" s="5">
        <v>4500</v>
      </c>
      <c r="K649">
        <v>7</v>
      </c>
      <c r="L649" t="str">
        <f>INDEX(MatriceGrade,MATCH(Employé!G649,Filières!$A$1:$A$13,0),MATCH(Employé!H649,Filières!$A$1:$E$1,0))</f>
        <v>Chef de projet</v>
      </c>
      <c r="M649" s="5">
        <f t="shared" si="52"/>
        <v>57600</v>
      </c>
      <c r="N649" s="6">
        <f t="shared" ca="1" si="53"/>
        <v>40</v>
      </c>
      <c r="O649" s="8">
        <f t="shared" si="54"/>
        <v>7.9861111111111105E-2</v>
      </c>
    </row>
    <row r="650" spans="1:15" x14ac:dyDescent="0.25">
      <c r="A650" t="str">
        <f t="shared" si="50"/>
        <v>BruDe29703</v>
      </c>
      <c r="B650" t="str">
        <f t="shared" si="51"/>
        <v>BruceDean29703</v>
      </c>
      <c r="C650" t="s">
        <v>84</v>
      </c>
      <c r="D650" t="s">
        <v>1238</v>
      </c>
      <c r="E650" t="s">
        <v>2698</v>
      </c>
      <c r="F650" s="1">
        <v>29703</v>
      </c>
      <c r="G650" t="s">
        <v>3026</v>
      </c>
      <c r="H650" t="s">
        <v>2701</v>
      </c>
      <c r="I650" s="5">
        <v>50500</v>
      </c>
      <c r="J650" s="5">
        <v>3000</v>
      </c>
      <c r="K650">
        <v>12</v>
      </c>
      <c r="L650" t="str">
        <f>INDEX(MatriceGrade,MATCH(Employé!G650,Filières!$A$1:$A$13,0),MATCH(Employé!H650,Filières!$A$1:$E$1,0))</f>
        <v>Expert technique</v>
      </c>
      <c r="M650" s="5">
        <f t="shared" si="52"/>
        <v>47900</v>
      </c>
      <c r="N650" s="6">
        <f t="shared" ca="1" si="53"/>
        <v>36</v>
      </c>
      <c r="O650" s="8">
        <f t="shared" si="54"/>
        <v>5.4279749478079335E-2</v>
      </c>
    </row>
    <row r="651" spans="1:15" x14ac:dyDescent="0.25">
      <c r="A651" t="str">
        <f t="shared" si="50"/>
        <v>ScoDe23378</v>
      </c>
      <c r="B651" t="str">
        <f t="shared" si="51"/>
        <v>ScottDean23378</v>
      </c>
      <c r="C651" t="s">
        <v>341</v>
      </c>
      <c r="D651" t="s">
        <v>1238</v>
      </c>
      <c r="E651" t="s">
        <v>2698</v>
      </c>
      <c r="F651" s="1">
        <v>23378</v>
      </c>
      <c r="G651" t="s">
        <v>3029</v>
      </c>
      <c r="H651" t="s">
        <v>2702</v>
      </c>
      <c r="I651" s="5">
        <v>148200</v>
      </c>
      <c r="J651" s="5">
        <v>6000</v>
      </c>
      <c r="K651">
        <v>8</v>
      </c>
      <c r="L651" t="str">
        <f>INDEX(MatriceGrade,MATCH(Employé!G651,Filières!$A$1:$A$13,0),MATCH(Employé!H651,Filières!$A$1:$E$1,0))</f>
        <v>Associé filière business</v>
      </c>
      <c r="M651" s="5">
        <f t="shared" si="52"/>
        <v>134700</v>
      </c>
      <c r="N651" s="6">
        <f t="shared" ca="1" si="53"/>
        <v>53</v>
      </c>
      <c r="O651" s="8">
        <f t="shared" si="54"/>
        <v>0.10022271714922049</v>
      </c>
    </row>
    <row r="652" spans="1:15" x14ac:dyDescent="0.25">
      <c r="A652" t="str">
        <f t="shared" si="50"/>
        <v>DarDe23627</v>
      </c>
      <c r="B652" t="str">
        <f t="shared" si="51"/>
        <v>DarrellDeane23627</v>
      </c>
      <c r="C652" t="s">
        <v>211</v>
      </c>
      <c r="D652" t="s">
        <v>1240</v>
      </c>
      <c r="E652" t="s">
        <v>2698</v>
      </c>
      <c r="F652" s="1">
        <v>23627</v>
      </c>
      <c r="G652" t="s">
        <v>3026</v>
      </c>
      <c r="H652" t="s">
        <v>2702</v>
      </c>
      <c r="I652" s="5">
        <v>59000</v>
      </c>
      <c r="J652" s="5">
        <v>5000</v>
      </c>
      <c r="K652">
        <v>23</v>
      </c>
      <c r="L652" t="str">
        <f>INDEX(MatriceGrade,MATCH(Employé!G652,Filières!$A$1:$A$13,0),MATCH(Employé!H652,Filières!$A$1:$E$1,0))</f>
        <v>Responsable de consultant</v>
      </c>
      <c r="M652" s="5">
        <f t="shared" si="52"/>
        <v>53600</v>
      </c>
      <c r="N652" s="6">
        <f t="shared" ca="1" si="53"/>
        <v>52</v>
      </c>
      <c r="O652" s="8">
        <f t="shared" si="54"/>
        <v>0.10074626865671642</v>
      </c>
    </row>
    <row r="653" spans="1:15" x14ac:dyDescent="0.25">
      <c r="A653" t="str">
        <f t="shared" si="50"/>
        <v>JohDe33125</v>
      </c>
      <c r="B653" t="str">
        <f t="shared" si="51"/>
        <v>JohnDear33125</v>
      </c>
      <c r="C653" t="s">
        <v>213</v>
      </c>
      <c r="D653" t="s">
        <v>1797</v>
      </c>
      <c r="E653" t="s">
        <v>2698</v>
      </c>
      <c r="F653" s="1">
        <v>33125</v>
      </c>
      <c r="G653" t="s">
        <v>3021</v>
      </c>
      <c r="H653" t="s">
        <v>2701</v>
      </c>
      <c r="I653" s="5">
        <v>35100</v>
      </c>
      <c r="J653" s="5">
        <v>500</v>
      </c>
      <c r="K653">
        <v>1</v>
      </c>
      <c r="L653" t="str">
        <f>INDEX(MatriceGrade,MATCH(Employé!G653,Filières!$A$1:$A$13,0),MATCH(Employé!H653,Filières!$A$1:$E$1,0))</f>
        <v>Développeur</v>
      </c>
      <c r="M653" s="5">
        <f t="shared" si="52"/>
        <v>34300</v>
      </c>
      <c r="N653" s="6">
        <f t="shared" ca="1" si="53"/>
        <v>26</v>
      </c>
      <c r="O653" s="8">
        <f t="shared" si="54"/>
        <v>2.3323615160349854E-2</v>
      </c>
    </row>
    <row r="654" spans="1:15" x14ac:dyDescent="0.25">
      <c r="A654" t="str">
        <f t="shared" si="50"/>
        <v>MicDe28455</v>
      </c>
      <c r="B654" t="str">
        <f t="shared" si="51"/>
        <v>MichaelDecker28455</v>
      </c>
      <c r="C654" t="s">
        <v>205</v>
      </c>
      <c r="D654" t="s">
        <v>1660</v>
      </c>
      <c r="E654" t="s">
        <v>2698</v>
      </c>
      <c r="F654" s="1">
        <v>28455</v>
      </c>
      <c r="G654" t="s">
        <v>3028</v>
      </c>
      <c r="H654" t="s">
        <v>2703</v>
      </c>
      <c r="I654" s="5">
        <v>105700</v>
      </c>
      <c r="J654" s="5">
        <v>3500</v>
      </c>
      <c r="K654">
        <v>12</v>
      </c>
      <c r="L654" t="str">
        <f>INDEX(MatriceGrade,MATCH(Employé!G654,Filières!$A$1:$A$13,0),MATCH(Employé!H654,Filières!$A$1:$E$1,0))</f>
        <v>Responsable d'un secteur</v>
      </c>
      <c r="M654" s="5">
        <f t="shared" si="52"/>
        <v>99700</v>
      </c>
      <c r="N654" s="6">
        <f t="shared" ca="1" si="53"/>
        <v>39</v>
      </c>
      <c r="O654" s="8">
        <f t="shared" si="54"/>
        <v>6.0180541624874621E-2</v>
      </c>
    </row>
    <row r="655" spans="1:15" x14ac:dyDescent="0.25">
      <c r="A655" t="str">
        <f t="shared" si="50"/>
        <v>RobDe34146</v>
      </c>
      <c r="B655" t="str">
        <f t="shared" si="51"/>
        <v>RobertDegregorio34146</v>
      </c>
      <c r="C655" t="s">
        <v>25</v>
      </c>
      <c r="D655" t="s">
        <v>2447</v>
      </c>
      <c r="E655" t="s">
        <v>2698</v>
      </c>
      <c r="F655" s="1">
        <v>34146</v>
      </c>
      <c r="G655" t="s">
        <v>3021</v>
      </c>
      <c r="H655" t="s">
        <v>2701</v>
      </c>
      <c r="I655" s="5">
        <v>36400</v>
      </c>
      <c r="J655" s="5">
        <v>500</v>
      </c>
      <c r="K655">
        <v>1</v>
      </c>
      <c r="L655" t="str">
        <f>INDEX(MatriceGrade,MATCH(Employé!G655,Filières!$A$1:$A$13,0),MATCH(Employé!H655,Filières!$A$1:$E$1,0))</f>
        <v>Développeur</v>
      </c>
      <c r="M655" s="5">
        <f t="shared" si="52"/>
        <v>34000</v>
      </c>
      <c r="N655" s="6">
        <f t="shared" ca="1" si="53"/>
        <v>24</v>
      </c>
      <c r="O655" s="8">
        <f t="shared" si="54"/>
        <v>7.0588235294117646E-2</v>
      </c>
    </row>
    <row r="656" spans="1:15" x14ac:dyDescent="0.25">
      <c r="A656" t="str">
        <f t="shared" si="50"/>
        <v>RosDe24810</v>
      </c>
      <c r="B656" t="str">
        <f t="shared" si="51"/>
        <v>RoseDeines24810</v>
      </c>
      <c r="C656" t="s">
        <v>456</v>
      </c>
      <c r="D656" t="s">
        <v>2044</v>
      </c>
      <c r="E656" t="s">
        <v>2699</v>
      </c>
      <c r="F656" s="1">
        <v>24810</v>
      </c>
      <c r="G656" t="s">
        <v>3027</v>
      </c>
      <c r="H656" t="s">
        <v>2702</v>
      </c>
      <c r="I656" s="5">
        <v>88200</v>
      </c>
      <c r="J656" s="5">
        <v>5000</v>
      </c>
      <c r="K656">
        <v>15</v>
      </c>
      <c r="L656" t="str">
        <f>INDEX(MatriceGrade,MATCH(Employé!G656,Filières!$A$1:$A$13,0),MATCH(Employé!H656,Filières!$A$1:$E$1,0))</f>
        <v>Directeur business</v>
      </c>
      <c r="M656" s="5">
        <f t="shared" si="52"/>
        <v>80900</v>
      </c>
      <c r="N656" s="6">
        <f t="shared" ca="1" si="53"/>
        <v>49</v>
      </c>
      <c r="O656" s="8">
        <f t="shared" si="54"/>
        <v>9.0234857849196534E-2</v>
      </c>
    </row>
    <row r="657" spans="1:15" x14ac:dyDescent="0.25">
      <c r="A657" t="str">
        <f t="shared" si="50"/>
        <v>BarDe26616</v>
      </c>
      <c r="B657" t="str">
        <f t="shared" si="51"/>
        <v>BarbaraDejesus26616</v>
      </c>
      <c r="C657" t="s">
        <v>248</v>
      </c>
      <c r="D657" t="s">
        <v>249</v>
      </c>
      <c r="E657" t="s">
        <v>2699</v>
      </c>
      <c r="F657" s="1">
        <v>26616</v>
      </c>
      <c r="G657" t="s">
        <v>3028</v>
      </c>
      <c r="H657" t="s">
        <v>2700</v>
      </c>
      <c r="I657" s="5">
        <v>91200</v>
      </c>
      <c r="J657" s="5">
        <v>3000</v>
      </c>
      <c r="K657">
        <v>15</v>
      </c>
      <c r="L657" t="str">
        <f>INDEX(MatriceGrade,MATCH(Employé!G657,Filières!$A$1:$A$13,0),MATCH(Employé!H657,Filières!$A$1:$E$1,0))</f>
        <v>Responsable de Grands comptes</v>
      </c>
      <c r="M657" s="5">
        <f t="shared" si="52"/>
        <v>83700</v>
      </c>
      <c r="N657" s="6">
        <f t="shared" ca="1" si="53"/>
        <v>44</v>
      </c>
      <c r="O657" s="8">
        <f t="shared" si="54"/>
        <v>8.9605734767025089E-2</v>
      </c>
    </row>
    <row r="658" spans="1:15" x14ac:dyDescent="0.25">
      <c r="A658" t="str">
        <f t="shared" si="50"/>
        <v>RamDe33464</v>
      </c>
      <c r="B658" t="str">
        <f t="shared" si="51"/>
        <v>RamonDelacruz33464</v>
      </c>
      <c r="C658" t="s">
        <v>2605</v>
      </c>
      <c r="D658" t="s">
        <v>2606</v>
      </c>
      <c r="E658" t="s">
        <v>2698</v>
      </c>
      <c r="F658" s="1">
        <v>33464</v>
      </c>
      <c r="G658" t="s">
        <v>3021</v>
      </c>
      <c r="H658" t="s">
        <v>2700</v>
      </c>
      <c r="I658" s="5">
        <v>34300</v>
      </c>
      <c r="J658" s="5">
        <v>0</v>
      </c>
      <c r="K658">
        <v>1</v>
      </c>
      <c r="L658" t="str">
        <f>INDEX(MatriceGrade,MATCH(Employé!G658,Filières!$A$1:$A$13,0),MATCH(Employé!H658,Filières!$A$1:$E$1,0))</f>
        <v xml:space="preserve">Analyste </v>
      </c>
      <c r="M658" s="5">
        <f t="shared" si="52"/>
        <v>31400</v>
      </c>
      <c r="N658" s="6">
        <f t="shared" ca="1" si="53"/>
        <v>25</v>
      </c>
      <c r="O658" s="8">
        <f t="shared" si="54"/>
        <v>9.2356687898089165E-2</v>
      </c>
    </row>
    <row r="659" spans="1:15" x14ac:dyDescent="0.25">
      <c r="A659" t="str">
        <f t="shared" si="50"/>
        <v>AusDe25269</v>
      </c>
      <c r="B659" t="str">
        <f t="shared" si="51"/>
        <v>AustinDelaney25269</v>
      </c>
      <c r="C659" t="s">
        <v>1145</v>
      </c>
      <c r="D659" t="s">
        <v>2508</v>
      </c>
      <c r="E659" t="s">
        <v>2698</v>
      </c>
      <c r="F659" s="1">
        <v>25269</v>
      </c>
      <c r="G659" t="s">
        <v>3028</v>
      </c>
      <c r="H659" t="s">
        <v>2700</v>
      </c>
      <c r="I659" s="5">
        <v>76700</v>
      </c>
      <c r="J659" s="5">
        <v>3000</v>
      </c>
      <c r="K659">
        <v>0</v>
      </c>
      <c r="L659" t="str">
        <f>INDEX(MatriceGrade,MATCH(Employé!G659,Filières!$A$1:$A$13,0),MATCH(Employé!H659,Filières!$A$1:$E$1,0))</f>
        <v>Responsable de Grands comptes</v>
      </c>
      <c r="M659" s="5" t="str">
        <f t="shared" si="52"/>
        <v>nouvel arrivant</v>
      </c>
      <c r="N659" s="6">
        <f t="shared" ca="1" si="53"/>
        <v>48</v>
      </c>
      <c r="O659" s="8">
        <f t="shared" si="54"/>
        <v>0</v>
      </c>
    </row>
    <row r="660" spans="1:15" x14ac:dyDescent="0.25">
      <c r="A660" t="str">
        <f t="shared" si="50"/>
        <v>JanDe31158</v>
      </c>
      <c r="B660" t="str">
        <f t="shared" si="51"/>
        <v>JaniceDelariva31158</v>
      </c>
      <c r="C660" t="s">
        <v>1578</v>
      </c>
      <c r="D660" t="s">
        <v>37</v>
      </c>
      <c r="E660" t="s">
        <v>2699</v>
      </c>
      <c r="F660" s="1">
        <v>31158</v>
      </c>
      <c r="G660" t="s">
        <v>3023</v>
      </c>
      <c r="H660" t="s">
        <v>2701</v>
      </c>
      <c r="I660" s="5">
        <v>34600</v>
      </c>
      <c r="J660" s="5">
        <v>1500</v>
      </c>
      <c r="K660">
        <v>1</v>
      </c>
      <c r="L660" t="str">
        <f>INDEX(MatriceGrade,MATCH(Employé!G660,Filières!$A$1:$A$13,0),MATCH(Employé!H660,Filières!$A$1:$E$1,0))</f>
        <v>Consultant technique junior</v>
      </c>
      <c r="M660" s="5">
        <f t="shared" si="52"/>
        <v>33700</v>
      </c>
      <c r="N660" s="6">
        <f t="shared" ca="1" si="53"/>
        <v>32</v>
      </c>
      <c r="O660" s="8">
        <f t="shared" si="54"/>
        <v>2.6706231454005934E-2</v>
      </c>
    </row>
    <row r="661" spans="1:15" x14ac:dyDescent="0.25">
      <c r="A661" t="str">
        <f t="shared" si="50"/>
        <v>SetDe28779</v>
      </c>
      <c r="B661" t="str">
        <f t="shared" si="51"/>
        <v>SethDelariva28779</v>
      </c>
      <c r="C661" t="s">
        <v>36</v>
      </c>
      <c r="D661" t="s">
        <v>37</v>
      </c>
      <c r="E661" t="s">
        <v>2698</v>
      </c>
      <c r="F661" s="1">
        <v>28779</v>
      </c>
      <c r="G661" t="s">
        <v>3026</v>
      </c>
      <c r="H661" t="s">
        <v>2701</v>
      </c>
      <c r="I661" s="5">
        <v>58700</v>
      </c>
      <c r="J661" s="5">
        <v>4500</v>
      </c>
      <c r="K661">
        <v>11</v>
      </c>
      <c r="L661" t="str">
        <f>INDEX(MatriceGrade,MATCH(Employé!G661,Filières!$A$1:$A$13,0),MATCH(Employé!H661,Filières!$A$1:$E$1,0))</f>
        <v>Expert technique</v>
      </c>
      <c r="M661" s="5">
        <f t="shared" si="52"/>
        <v>53900</v>
      </c>
      <c r="N661" s="6">
        <f t="shared" ca="1" si="53"/>
        <v>38</v>
      </c>
      <c r="O661" s="8">
        <f t="shared" si="54"/>
        <v>8.9053803339517623E-2</v>
      </c>
    </row>
    <row r="662" spans="1:15" x14ac:dyDescent="0.25">
      <c r="A662" t="str">
        <f t="shared" si="50"/>
        <v>ShaDe23071</v>
      </c>
      <c r="B662" t="str">
        <f t="shared" si="51"/>
        <v>SharonDeleon23071</v>
      </c>
      <c r="C662" t="s">
        <v>188</v>
      </c>
      <c r="D662" t="s">
        <v>397</v>
      </c>
      <c r="E662" t="s">
        <v>2699</v>
      </c>
      <c r="F662" s="1">
        <v>23071</v>
      </c>
      <c r="G662" t="s">
        <v>3029</v>
      </c>
      <c r="H662" t="s">
        <v>2700</v>
      </c>
      <c r="I662" s="5">
        <v>104000</v>
      </c>
      <c r="J662" s="5">
        <v>7000</v>
      </c>
      <c r="K662">
        <v>20</v>
      </c>
      <c r="L662" t="str">
        <f>INDEX(MatriceGrade,MATCH(Employé!G662,Filières!$A$1:$A$13,0),MATCH(Employé!H662,Filières!$A$1:$E$1,0))</f>
        <v>Associé filière fonctionnelle</v>
      </c>
      <c r="M662" s="5">
        <f t="shared" si="52"/>
        <v>96300</v>
      </c>
      <c r="N662" s="6">
        <f t="shared" ca="1" si="53"/>
        <v>54</v>
      </c>
      <c r="O662" s="8">
        <f t="shared" si="54"/>
        <v>7.9958463136033234E-2</v>
      </c>
    </row>
    <row r="663" spans="1:15" x14ac:dyDescent="0.25">
      <c r="A663" t="str">
        <f t="shared" si="50"/>
        <v>JerDe32904</v>
      </c>
      <c r="B663" t="str">
        <f t="shared" si="51"/>
        <v>JerryDelgado32904</v>
      </c>
      <c r="C663" t="s">
        <v>632</v>
      </c>
      <c r="D663" t="s">
        <v>1472</v>
      </c>
      <c r="E663" t="s">
        <v>2698</v>
      </c>
      <c r="F663" s="1">
        <v>32904</v>
      </c>
      <c r="G663" t="s">
        <v>3022</v>
      </c>
      <c r="H663" t="s">
        <v>2701</v>
      </c>
      <c r="I663" s="5">
        <v>40200</v>
      </c>
      <c r="J663" s="5">
        <v>1000</v>
      </c>
      <c r="K663">
        <v>4</v>
      </c>
      <c r="L663" t="str">
        <f>INDEX(MatriceGrade,MATCH(Employé!G663,Filières!$A$1:$A$13,0),MATCH(Employé!H663,Filières!$A$1:$E$1,0))</f>
        <v>Développeur confirmé</v>
      </c>
      <c r="M663" s="5">
        <f t="shared" si="52"/>
        <v>37800</v>
      </c>
      <c r="N663" s="6">
        <f t="shared" ca="1" si="53"/>
        <v>27</v>
      </c>
      <c r="O663" s="8">
        <f t="shared" si="54"/>
        <v>6.3492063492063489E-2</v>
      </c>
    </row>
    <row r="664" spans="1:15" x14ac:dyDescent="0.25">
      <c r="A664" t="str">
        <f t="shared" si="50"/>
        <v>NicDe27653</v>
      </c>
      <c r="B664" t="str">
        <f t="shared" si="51"/>
        <v>NicoleDelossantos27653</v>
      </c>
      <c r="C664" t="s">
        <v>1221</v>
      </c>
      <c r="D664" t="s">
        <v>1222</v>
      </c>
      <c r="E664" t="s">
        <v>2699</v>
      </c>
      <c r="F664" s="1">
        <v>27653</v>
      </c>
      <c r="G664" t="s">
        <v>3027</v>
      </c>
      <c r="H664" t="s">
        <v>2700</v>
      </c>
      <c r="I664" s="5">
        <v>64400</v>
      </c>
      <c r="J664" s="5">
        <v>7500</v>
      </c>
      <c r="K664">
        <v>15</v>
      </c>
      <c r="L664" t="str">
        <f>INDEX(MatriceGrade,MATCH(Employé!G664,Filières!$A$1:$A$13,0),MATCH(Employé!H664,Filières!$A$1:$E$1,0))</f>
        <v>Directeur de projet</v>
      </c>
      <c r="M664" s="5">
        <f t="shared" si="52"/>
        <v>57000</v>
      </c>
      <c r="N664" s="6">
        <f t="shared" ca="1" si="53"/>
        <v>41</v>
      </c>
      <c r="O664" s="8">
        <f t="shared" si="54"/>
        <v>0.12982456140350876</v>
      </c>
    </row>
    <row r="665" spans="1:15" x14ac:dyDescent="0.25">
      <c r="A665" t="str">
        <f t="shared" si="50"/>
        <v>SheDe33771</v>
      </c>
      <c r="B665" t="str">
        <f t="shared" si="51"/>
        <v>SherylDelozier33771</v>
      </c>
      <c r="C665" t="s">
        <v>1491</v>
      </c>
      <c r="D665" t="s">
        <v>1492</v>
      </c>
      <c r="E665" t="s">
        <v>2699</v>
      </c>
      <c r="F665" s="1">
        <v>33771</v>
      </c>
      <c r="G665" t="s">
        <v>3019</v>
      </c>
      <c r="H665" t="s">
        <v>2702</v>
      </c>
      <c r="I665" s="5">
        <v>35500</v>
      </c>
      <c r="J665" s="5">
        <v>0</v>
      </c>
      <c r="K665">
        <v>1</v>
      </c>
      <c r="L665" t="str">
        <f>INDEX(MatriceGrade,MATCH(Employé!G665,Filières!$A$1:$A$13,0),MATCH(Employé!H665,Filières!$A$1:$E$1,0))</f>
        <v>Apprenti business</v>
      </c>
      <c r="M665" s="5">
        <f t="shared" si="52"/>
        <v>32600</v>
      </c>
      <c r="N665" s="6">
        <f t="shared" ca="1" si="53"/>
        <v>25</v>
      </c>
      <c r="O665" s="8">
        <f t="shared" si="54"/>
        <v>8.8957055214723926E-2</v>
      </c>
    </row>
    <row r="666" spans="1:15" x14ac:dyDescent="0.25">
      <c r="A666" t="str">
        <f t="shared" si="50"/>
        <v>AntDe30426</v>
      </c>
      <c r="B666" t="str">
        <f t="shared" si="51"/>
        <v>AntonioDempsey30426</v>
      </c>
      <c r="C666" t="s">
        <v>1144</v>
      </c>
      <c r="D666" t="s">
        <v>1740</v>
      </c>
      <c r="E666" t="s">
        <v>2698</v>
      </c>
      <c r="F666" s="1">
        <v>30426</v>
      </c>
      <c r="G666" t="s">
        <v>3026</v>
      </c>
      <c r="H666" t="s">
        <v>2700</v>
      </c>
      <c r="I666" s="5">
        <v>64100</v>
      </c>
      <c r="J666" s="5">
        <v>500</v>
      </c>
      <c r="K666">
        <v>2</v>
      </c>
      <c r="L666" t="str">
        <f>INDEX(MatriceGrade,MATCH(Employé!G666,Filières!$A$1:$A$13,0),MATCH(Employé!H666,Filières!$A$1:$E$1,0))</f>
        <v>Chef de projet</v>
      </c>
      <c r="M666" s="5">
        <f t="shared" si="52"/>
        <v>57700</v>
      </c>
      <c r="N666" s="6">
        <f t="shared" ca="1" si="53"/>
        <v>34</v>
      </c>
      <c r="O666" s="8">
        <f t="shared" si="54"/>
        <v>0.11091854419410745</v>
      </c>
    </row>
    <row r="667" spans="1:15" x14ac:dyDescent="0.25">
      <c r="A667" t="str">
        <f t="shared" si="50"/>
        <v>JohDe33846</v>
      </c>
      <c r="B667" t="str">
        <f t="shared" si="51"/>
        <v>JohnDempsey33846</v>
      </c>
      <c r="C667" t="s">
        <v>213</v>
      </c>
      <c r="D667" t="s">
        <v>1740</v>
      </c>
      <c r="E667" t="s">
        <v>2698</v>
      </c>
      <c r="F667" s="1">
        <v>33846</v>
      </c>
      <c r="G667" t="s">
        <v>3021</v>
      </c>
      <c r="H667" t="s">
        <v>2701</v>
      </c>
      <c r="I667" s="5">
        <v>33000</v>
      </c>
      <c r="J667" s="5">
        <v>500</v>
      </c>
      <c r="K667">
        <v>1</v>
      </c>
      <c r="L667" t="str">
        <f>INDEX(MatriceGrade,MATCH(Employé!G667,Filières!$A$1:$A$13,0),MATCH(Employé!H667,Filières!$A$1:$E$1,0))</f>
        <v>Développeur</v>
      </c>
      <c r="M667" s="5">
        <f t="shared" si="52"/>
        <v>30000</v>
      </c>
      <c r="N667" s="6">
        <f t="shared" ca="1" si="53"/>
        <v>24</v>
      </c>
      <c r="O667" s="8">
        <f t="shared" si="54"/>
        <v>0.1</v>
      </c>
    </row>
    <row r="668" spans="1:15" x14ac:dyDescent="0.25">
      <c r="A668" t="str">
        <f t="shared" si="50"/>
        <v>BroDe24869</v>
      </c>
      <c r="B668" t="str">
        <f t="shared" si="51"/>
        <v>BrockDenault24869</v>
      </c>
      <c r="C668" t="s">
        <v>173</v>
      </c>
      <c r="D668" t="s">
        <v>747</v>
      </c>
      <c r="E668" t="s">
        <v>2698</v>
      </c>
      <c r="F668" s="1">
        <v>24869</v>
      </c>
      <c r="G668" t="s">
        <v>3028</v>
      </c>
      <c r="H668" t="s">
        <v>2701</v>
      </c>
      <c r="I668" s="5">
        <v>72700</v>
      </c>
      <c r="J668" s="5">
        <v>10000</v>
      </c>
      <c r="K668">
        <v>11</v>
      </c>
      <c r="L668" t="str">
        <f>INDEX(MatriceGrade,MATCH(Employé!G668,Filières!$A$1:$A$13,0),MATCH(Employé!H668,Filières!$A$1:$E$1,0))</f>
        <v>Responsable technique Grands Comptes</v>
      </c>
      <c r="M668" s="5">
        <f t="shared" si="52"/>
        <v>66700</v>
      </c>
      <c r="N668" s="6">
        <f t="shared" ca="1" si="53"/>
        <v>49</v>
      </c>
      <c r="O668" s="8">
        <f t="shared" si="54"/>
        <v>8.9955022488755629E-2</v>
      </c>
    </row>
    <row r="669" spans="1:15" x14ac:dyDescent="0.25">
      <c r="A669" t="str">
        <f t="shared" si="50"/>
        <v>KenDe25724</v>
      </c>
      <c r="B669" t="str">
        <f t="shared" si="51"/>
        <v>KennethDenham25724</v>
      </c>
      <c r="C669" t="s">
        <v>139</v>
      </c>
      <c r="D669" t="s">
        <v>2023</v>
      </c>
      <c r="E669" t="s">
        <v>2698</v>
      </c>
      <c r="F669" s="1">
        <v>25724</v>
      </c>
      <c r="G669" t="s">
        <v>3028</v>
      </c>
      <c r="H669" t="s">
        <v>2701</v>
      </c>
      <c r="I669" s="5">
        <v>73300</v>
      </c>
      <c r="J669" s="5">
        <v>500</v>
      </c>
      <c r="K669">
        <v>14</v>
      </c>
      <c r="L669" t="str">
        <f>INDEX(MatriceGrade,MATCH(Employé!G669,Filières!$A$1:$A$13,0),MATCH(Employé!H669,Filières!$A$1:$E$1,0))</f>
        <v>Responsable technique Grands Comptes</v>
      </c>
      <c r="M669" s="5">
        <f t="shared" si="52"/>
        <v>66000</v>
      </c>
      <c r="N669" s="6">
        <f t="shared" ca="1" si="53"/>
        <v>47</v>
      </c>
      <c r="O669" s="8">
        <f t="shared" si="54"/>
        <v>0.11060606060606061</v>
      </c>
    </row>
    <row r="670" spans="1:15" x14ac:dyDescent="0.25">
      <c r="A670" t="str">
        <f t="shared" si="50"/>
        <v>ChrDe27109</v>
      </c>
      <c r="B670" t="str">
        <f t="shared" si="51"/>
        <v>ChristopherDennis27109</v>
      </c>
      <c r="C670" t="s">
        <v>71</v>
      </c>
      <c r="D670" t="s">
        <v>914</v>
      </c>
      <c r="E670" t="s">
        <v>2698</v>
      </c>
      <c r="F670" s="1">
        <v>27109</v>
      </c>
      <c r="G670" t="s">
        <v>3028</v>
      </c>
      <c r="H670" t="s">
        <v>2701</v>
      </c>
      <c r="I670" s="5">
        <v>71100</v>
      </c>
      <c r="J670" s="5">
        <v>8500</v>
      </c>
      <c r="K670">
        <v>11</v>
      </c>
      <c r="L670" t="str">
        <f>INDEX(MatriceGrade,MATCH(Employé!G670,Filières!$A$1:$A$13,0),MATCH(Employé!H670,Filières!$A$1:$E$1,0))</f>
        <v>Responsable technique Grands Comptes</v>
      </c>
      <c r="M670" s="5">
        <f t="shared" si="52"/>
        <v>65200</v>
      </c>
      <c r="N670" s="6">
        <f t="shared" ca="1" si="53"/>
        <v>43</v>
      </c>
      <c r="O670" s="8">
        <f t="shared" si="54"/>
        <v>9.0490797546012275E-2</v>
      </c>
    </row>
    <row r="671" spans="1:15" x14ac:dyDescent="0.25">
      <c r="A671" t="str">
        <f t="shared" si="50"/>
        <v>YesDe33711</v>
      </c>
      <c r="B671" t="str">
        <f t="shared" si="51"/>
        <v>YeseniaDennis33711</v>
      </c>
      <c r="C671" t="s">
        <v>1399</v>
      </c>
      <c r="D671" t="s">
        <v>914</v>
      </c>
      <c r="E671" t="s">
        <v>2699</v>
      </c>
      <c r="F671" s="1">
        <v>33711</v>
      </c>
      <c r="G671" t="s">
        <v>3022</v>
      </c>
      <c r="H671" t="s">
        <v>2702</v>
      </c>
      <c r="I671" s="5">
        <v>47200</v>
      </c>
      <c r="J671" s="5">
        <v>0</v>
      </c>
      <c r="K671">
        <v>0</v>
      </c>
      <c r="L671" t="str">
        <f>INDEX(MatriceGrade,MATCH(Employé!G671,Filières!$A$1:$A$13,0),MATCH(Employé!H671,Filières!$A$1:$E$1,0))</f>
        <v>Consultant business junior</v>
      </c>
      <c r="M671" s="5" t="str">
        <f t="shared" si="52"/>
        <v>nouvel arrivant</v>
      </c>
      <c r="N671" s="6">
        <f t="shared" ca="1" si="53"/>
        <v>25</v>
      </c>
      <c r="O671" s="8">
        <f t="shared" si="54"/>
        <v>0</v>
      </c>
    </row>
    <row r="672" spans="1:15" x14ac:dyDescent="0.25">
      <c r="A672" t="str">
        <f t="shared" si="50"/>
        <v>RobDe27490</v>
      </c>
      <c r="B672" t="str">
        <f t="shared" si="51"/>
        <v>RobertDenton27490</v>
      </c>
      <c r="C672" t="s">
        <v>25</v>
      </c>
      <c r="D672" t="s">
        <v>1827</v>
      </c>
      <c r="E672" t="s">
        <v>2698</v>
      </c>
      <c r="F672" s="1">
        <v>27490</v>
      </c>
      <c r="G672" t="s">
        <v>3028</v>
      </c>
      <c r="H672" t="s">
        <v>2700</v>
      </c>
      <c r="I672" s="5">
        <v>79800</v>
      </c>
      <c r="J672" s="5">
        <v>5000</v>
      </c>
      <c r="K672">
        <v>6</v>
      </c>
      <c r="L672" t="str">
        <f>INDEX(MatriceGrade,MATCH(Employé!G672,Filières!$A$1:$A$13,0),MATCH(Employé!H672,Filières!$A$1:$E$1,0))</f>
        <v>Responsable de Grands comptes</v>
      </c>
      <c r="M672" s="5">
        <f t="shared" si="52"/>
        <v>73200</v>
      </c>
      <c r="N672" s="6">
        <f t="shared" ca="1" si="53"/>
        <v>42</v>
      </c>
      <c r="O672" s="8">
        <f t="shared" si="54"/>
        <v>9.0163934426229511E-2</v>
      </c>
    </row>
    <row r="673" spans="1:15" x14ac:dyDescent="0.25">
      <c r="A673" t="str">
        <f t="shared" si="50"/>
        <v>IsaDe29713</v>
      </c>
      <c r="B673" t="str">
        <f t="shared" si="51"/>
        <v>IsabelDerosa29713</v>
      </c>
      <c r="C673" t="s">
        <v>1203</v>
      </c>
      <c r="D673" t="s">
        <v>1204</v>
      </c>
      <c r="E673" t="s">
        <v>2699</v>
      </c>
      <c r="F673" s="1">
        <v>29713</v>
      </c>
      <c r="G673" t="s">
        <v>3026</v>
      </c>
      <c r="H673" t="s">
        <v>2701</v>
      </c>
      <c r="I673" s="5">
        <v>50300</v>
      </c>
      <c r="J673" s="5">
        <v>6000</v>
      </c>
      <c r="K673">
        <v>3</v>
      </c>
      <c r="L673" t="str">
        <f>INDEX(MatriceGrade,MATCH(Employé!G673,Filières!$A$1:$A$13,0),MATCH(Employé!H673,Filières!$A$1:$E$1,0))</f>
        <v>Expert technique</v>
      </c>
      <c r="M673" s="5">
        <f t="shared" si="52"/>
        <v>45700</v>
      </c>
      <c r="N673" s="6">
        <f t="shared" ca="1" si="53"/>
        <v>36</v>
      </c>
      <c r="O673" s="8">
        <f t="shared" si="54"/>
        <v>0.10065645514223195</v>
      </c>
    </row>
    <row r="674" spans="1:15" x14ac:dyDescent="0.25">
      <c r="A674" t="str">
        <f t="shared" si="50"/>
        <v>KelDe26918</v>
      </c>
      <c r="B674" t="str">
        <f t="shared" si="51"/>
        <v>KellyDerrickson26918</v>
      </c>
      <c r="C674" t="s">
        <v>1095</v>
      </c>
      <c r="D674" t="s">
        <v>1679</v>
      </c>
      <c r="E674" t="s">
        <v>2699</v>
      </c>
      <c r="F674" s="1">
        <v>26918</v>
      </c>
      <c r="G674" t="s">
        <v>3028</v>
      </c>
      <c r="H674" t="s">
        <v>2701</v>
      </c>
      <c r="I674" s="5">
        <v>77000</v>
      </c>
      <c r="J674" s="5">
        <v>6000</v>
      </c>
      <c r="K674">
        <v>18</v>
      </c>
      <c r="L674" t="str">
        <f>INDEX(MatriceGrade,MATCH(Employé!G674,Filières!$A$1:$A$13,0),MATCH(Employé!H674,Filières!$A$1:$E$1,0))</f>
        <v>Responsable technique Grands Comptes</v>
      </c>
      <c r="M674" s="5">
        <f t="shared" si="52"/>
        <v>72000</v>
      </c>
      <c r="N674" s="6">
        <f t="shared" ca="1" si="53"/>
        <v>43</v>
      </c>
      <c r="O674" s="8">
        <f t="shared" si="54"/>
        <v>6.9444444444444448E-2</v>
      </c>
    </row>
    <row r="675" spans="1:15" x14ac:dyDescent="0.25">
      <c r="A675" t="str">
        <f t="shared" si="50"/>
        <v>OscDe23805</v>
      </c>
      <c r="B675" t="str">
        <f t="shared" si="51"/>
        <v>OscarDeschenes23805</v>
      </c>
      <c r="C675" t="s">
        <v>370</v>
      </c>
      <c r="D675" t="s">
        <v>1720</v>
      </c>
      <c r="E675" t="s">
        <v>2698</v>
      </c>
      <c r="F675" s="1">
        <v>23805</v>
      </c>
      <c r="G675" t="s">
        <v>3026</v>
      </c>
      <c r="H675" t="s">
        <v>2700</v>
      </c>
      <c r="I675" s="5">
        <v>45200</v>
      </c>
      <c r="J675" s="5">
        <v>3000</v>
      </c>
      <c r="K675">
        <v>2</v>
      </c>
      <c r="L675" t="str">
        <f>INDEX(MatriceGrade,MATCH(Employé!G675,Filières!$A$1:$A$13,0),MATCH(Employé!H675,Filières!$A$1:$E$1,0))</f>
        <v>Chef de projet</v>
      </c>
      <c r="M675" s="5">
        <f t="shared" si="52"/>
        <v>43000</v>
      </c>
      <c r="N675" s="6">
        <f t="shared" ca="1" si="53"/>
        <v>52</v>
      </c>
      <c r="O675" s="8">
        <f t="shared" si="54"/>
        <v>5.1162790697674418E-2</v>
      </c>
    </row>
    <row r="676" spans="1:15" x14ac:dyDescent="0.25">
      <c r="A676" t="str">
        <f t="shared" si="50"/>
        <v>DavDe26811</v>
      </c>
      <c r="B676" t="str">
        <f t="shared" si="51"/>
        <v>DavidDevine26811</v>
      </c>
      <c r="C676" t="s">
        <v>65</v>
      </c>
      <c r="D676" t="s">
        <v>516</v>
      </c>
      <c r="E676" t="s">
        <v>2698</v>
      </c>
      <c r="F676" s="1">
        <v>26811</v>
      </c>
      <c r="G676" t="s">
        <v>3025</v>
      </c>
      <c r="H676" t="s">
        <v>2701</v>
      </c>
      <c r="I676" s="5">
        <v>50500</v>
      </c>
      <c r="J676" s="5">
        <v>2000</v>
      </c>
      <c r="K676">
        <v>5</v>
      </c>
      <c r="L676" t="str">
        <f>INDEX(MatriceGrade,MATCH(Employé!G676,Filières!$A$1:$A$13,0),MATCH(Employé!H676,Filières!$A$1:$E$1,0))</f>
        <v>Consultant technique sénior</v>
      </c>
      <c r="M676" s="5">
        <f t="shared" si="52"/>
        <v>48100</v>
      </c>
      <c r="N676" s="6">
        <f t="shared" ca="1" si="53"/>
        <v>44</v>
      </c>
      <c r="O676" s="8">
        <f t="shared" si="54"/>
        <v>4.9896049896049899E-2</v>
      </c>
    </row>
    <row r="677" spans="1:15" x14ac:dyDescent="0.25">
      <c r="A677" t="str">
        <f t="shared" si="50"/>
        <v>JamDe26005</v>
      </c>
      <c r="B677" t="str">
        <f t="shared" si="51"/>
        <v>JamieDevlin26005</v>
      </c>
      <c r="C677" t="s">
        <v>1174</v>
      </c>
      <c r="D677" t="s">
        <v>2087</v>
      </c>
      <c r="E677" t="s">
        <v>2698</v>
      </c>
      <c r="F677" s="1">
        <v>26005</v>
      </c>
      <c r="G677" t="s">
        <v>3026</v>
      </c>
      <c r="H677" t="s">
        <v>2702</v>
      </c>
      <c r="I677" s="5">
        <v>61800</v>
      </c>
      <c r="J677" s="5">
        <v>4000</v>
      </c>
      <c r="K677">
        <v>16</v>
      </c>
      <c r="L677" t="str">
        <f>INDEX(MatriceGrade,MATCH(Employé!G677,Filières!$A$1:$A$13,0),MATCH(Employé!H677,Filières!$A$1:$E$1,0))</f>
        <v>Responsable de consultant</v>
      </c>
      <c r="M677" s="5">
        <f t="shared" si="52"/>
        <v>57100</v>
      </c>
      <c r="N677" s="6">
        <f t="shared" ca="1" si="53"/>
        <v>46</v>
      </c>
      <c r="O677" s="8">
        <f t="shared" si="54"/>
        <v>8.2311733800350256E-2</v>
      </c>
    </row>
    <row r="678" spans="1:15" x14ac:dyDescent="0.25">
      <c r="A678" t="str">
        <f t="shared" si="50"/>
        <v>BelDe34392</v>
      </c>
      <c r="B678" t="str">
        <f t="shared" si="51"/>
        <v>BelleDevoe34392</v>
      </c>
      <c r="C678" t="s">
        <v>230</v>
      </c>
      <c r="D678" t="s">
        <v>231</v>
      </c>
      <c r="E678" t="s">
        <v>2699</v>
      </c>
      <c r="F678" s="1">
        <v>34392</v>
      </c>
      <c r="G678" t="s">
        <v>3021</v>
      </c>
      <c r="H678" t="s">
        <v>2701</v>
      </c>
      <c r="I678" s="5">
        <v>36300</v>
      </c>
      <c r="J678" s="5">
        <v>500</v>
      </c>
      <c r="K678">
        <v>0</v>
      </c>
      <c r="L678" t="str">
        <f>INDEX(MatriceGrade,MATCH(Employé!G678,Filières!$A$1:$A$13,0),MATCH(Employé!H678,Filières!$A$1:$E$1,0))</f>
        <v>Développeur</v>
      </c>
      <c r="M678" s="5" t="str">
        <f t="shared" si="52"/>
        <v>nouvel arrivant</v>
      </c>
      <c r="N678" s="6">
        <f t="shared" ca="1" si="53"/>
        <v>23</v>
      </c>
      <c r="O678" s="8">
        <f t="shared" si="54"/>
        <v>0</v>
      </c>
    </row>
    <row r="679" spans="1:15" x14ac:dyDescent="0.25">
      <c r="A679" t="str">
        <f t="shared" si="50"/>
        <v>DavDe29694</v>
      </c>
      <c r="B679" t="str">
        <f t="shared" si="51"/>
        <v>DavidDew29694</v>
      </c>
      <c r="C679" t="s">
        <v>65</v>
      </c>
      <c r="D679" t="s">
        <v>2022</v>
      </c>
      <c r="E679" t="s">
        <v>2698</v>
      </c>
      <c r="F679" s="1">
        <v>29694</v>
      </c>
      <c r="G679" t="s">
        <v>3026</v>
      </c>
      <c r="H679" t="s">
        <v>2702</v>
      </c>
      <c r="I679" s="5">
        <v>78500</v>
      </c>
      <c r="J679" s="5">
        <v>2500</v>
      </c>
      <c r="K679">
        <v>2</v>
      </c>
      <c r="L679" t="str">
        <f>INDEX(MatriceGrade,MATCH(Employé!G679,Filières!$A$1:$A$13,0),MATCH(Employé!H679,Filières!$A$1:$E$1,0))</f>
        <v>Responsable de consultant</v>
      </c>
      <c r="M679" s="5">
        <f t="shared" si="52"/>
        <v>76200</v>
      </c>
      <c r="N679" s="6">
        <f t="shared" ca="1" si="53"/>
        <v>36</v>
      </c>
      <c r="O679" s="8">
        <f t="shared" si="54"/>
        <v>3.0183727034120734E-2</v>
      </c>
    </row>
    <row r="680" spans="1:15" x14ac:dyDescent="0.25">
      <c r="A680" t="str">
        <f t="shared" si="50"/>
        <v>SueDe25114</v>
      </c>
      <c r="B680" t="str">
        <f t="shared" si="51"/>
        <v>SueDeyoung25114</v>
      </c>
      <c r="C680" t="s">
        <v>1231</v>
      </c>
      <c r="D680" t="s">
        <v>2535</v>
      </c>
      <c r="E680" t="s">
        <v>2699</v>
      </c>
      <c r="F680" s="1">
        <v>25114</v>
      </c>
      <c r="G680" t="s">
        <v>3028</v>
      </c>
      <c r="H680" t="s">
        <v>2701</v>
      </c>
      <c r="I680" s="5">
        <v>67300</v>
      </c>
      <c r="J680" s="5">
        <v>4000</v>
      </c>
      <c r="K680">
        <v>15</v>
      </c>
      <c r="L680" t="str">
        <f>INDEX(MatriceGrade,MATCH(Employé!G680,Filières!$A$1:$A$13,0),MATCH(Employé!H680,Filières!$A$1:$E$1,0))</f>
        <v>Responsable technique Grands Comptes</v>
      </c>
      <c r="M680" s="5">
        <f t="shared" si="52"/>
        <v>60500</v>
      </c>
      <c r="N680" s="6">
        <f t="shared" ca="1" si="53"/>
        <v>48</v>
      </c>
      <c r="O680" s="8">
        <f t="shared" si="54"/>
        <v>0.11239669421487604</v>
      </c>
    </row>
    <row r="681" spans="1:15" x14ac:dyDescent="0.25">
      <c r="A681" t="str">
        <f t="shared" si="50"/>
        <v>BetDi29028</v>
      </c>
      <c r="B681" t="str">
        <f t="shared" si="51"/>
        <v>BethanyDickens29028</v>
      </c>
      <c r="C681" t="s">
        <v>940</v>
      </c>
      <c r="D681" t="s">
        <v>941</v>
      </c>
      <c r="E681" t="s">
        <v>2699</v>
      </c>
      <c r="F681" s="1">
        <v>29028</v>
      </c>
      <c r="G681" t="s">
        <v>3028</v>
      </c>
      <c r="H681" t="s">
        <v>2700</v>
      </c>
      <c r="I681" s="5">
        <v>70700</v>
      </c>
      <c r="J681" s="5">
        <v>5000</v>
      </c>
      <c r="K681">
        <v>14</v>
      </c>
      <c r="L681" t="str">
        <f>INDEX(MatriceGrade,MATCH(Employé!G681,Filières!$A$1:$A$13,0),MATCH(Employé!H681,Filières!$A$1:$E$1,0))</f>
        <v>Responsable de Grands comptes</v>
      </c>
      <c r="M681" s="5">
        <f t="shared" si="52"/>
        <v>66700</v>
      </c>
      <c r="N681" s="6">
        <f t="shared" ca="1" si="53"/>
        <v>38</v>
      </c>
      <c r="O681" s="8">
        <f t="shared" si="54"/>
        <v>5.9970014992503748E-2</v>
      </c>
    </row>
    <row r="682" spans="1:15" x14ac:dyDescent="0.25">
      <c r="A682" t="str">
        <f t="shared" si="50"/>
        <v>EliDi24673</v>
      </c>
      <c r="B682" t="str">
        <f t="shared" si="51"/>
        <v>ElizabethDiemer24673</v>
      </c>
      <c r="C682" t="s">
        <v>699</v>
      </c>
      <c r="D682" t="s">
        <v>2329</v>
      </c>
      <c r="E682" t="s">
        <v>2699</v>
      </c>
      <c r="F682" s="1">
        <v>24673</v>
      </c>
      <c r="G682" t="s">
        <v>3026</v>
      </c>
      <c r="H682" t="s">
        <v>2701</v>
      </c>
      <c r="I682" s="5">
        <v>61400</v>
      </c>
      <c r="J682" s="5">
        <v>5500</v>
      </c>
      <c r="K682">
        <v>0</v>
      </c>
      <c r="L682" t="str">
        <f>INDEX(MatriceGrade,MATCH(Employé!G682,Filières!$A$1:$A$13,0),MATCH(Employé!H682,Filières!$A$1:$E$1,0))</f>
        <v>Expert technique</v>
      </c>
      <c r="M682" s="5" t="str">
        <f t="shared" si="52"/>
        <v>nouvel arrivant</v>
      </c>
      <c r="N682" s="6">
        <f t="shared" ca="1" si="53"/>
        <v>50</v>
      </c>
      <c r="O682" s="8">
        <f t="shared" si="54"/>
        <v>0</v>
      </c>
    </row>
    <row r="683" spans="1:15" x14ac:dyDescent="0.25">
      <c r="A683" t="str">
        <f t="shared" si="50"/>
        <v>JamDi25435</v>
      </c>
      <c r="B683" t="str">
        <f t="shared" si="51"/>
        <v>JamesDietrich25435</v>
      </c>
      <c r="C683" t="s">
        <v>147</v>
      </c>
      <c r="D683" t="s">
        <v>2088</v>
      </c>
      <c r="E683" t="s">
        <v>2698</v>
      </c>
      <c r="F683" s="1">
        <v>25435</v>
      </c>
      <c r="G683" t="s">
        <v>3026</v>
      </c>
      <c r="H683" t="s">
        <v>2701</v>
      </c>
      <c r="I683" s="5">
        <v>47700</v>
      </c>
      <c r="J683" s="5">
        <v>2000</v>
      </c>
      <c r="K683">
        <v>5</v>
      </c>
      <c r="L683" t="str">
        <f>INDEX(MatriceGrade,MATCH(Employé!G683,Filières!$A$1:$A$13,0),MATCH(Employé!H683,Filières!$A$1:$E$1,0))</f>
        <v>Expert technique</v>
      </c>
      <c r="M683" s="5">
        <f t="shared" si="52"/>
        <v>46700</v>
      </c>
      <c r="N683" s="6">
        <f t="shared" ca="1" si="53"/>
        <v>47</v>
      </c>
      <c r="O683" s="8">
        <f t="shared" si="54"/>
        <v>2.1413276231263382E-2</v>
      </c>
    </row>
    <row r="684" spans="1:15" x14ac:dyDescent="0.25">
      <c r="A684" t="str">
        <f t="shared" si="50"/>
        <v>JacDi23865</v>
      </c>
      <c r="B684" t="str">
        <f t="shared" si="51"/>
        <v>JackDimattia23865</v>
      </c>
      <c r="C684" t="s">
        <v>181</v>
      </c>
      <c r="D684" t="s">
        <v>784</v>
      </c>
      <c r="E684" t="s">
        <v>2698</v>
      </c>
      <c r="F684" s="1">
        <v>23865</v>
      </c>
      <c r="G684" t="s">
        <v>3028</v>
      </c>
      <c r="H684" t="s">
        <v>2703</v>
      </c>
      <c r="I684" s="5">
        <v>80000</v>
      </c>
      <c r="J684" s="5">
        <v>5000</v>
      </c>
      <c r="K684">
        <v>8</v>
      </c>
      <c r="L684" t="str">
        <f>INDEX(MatriceGrade,MATCH(Employé!G684,Filières!$A$1:$A$13,0),MATCH(Employé!H684,Filières!$A$1:$E$1,0))</f>
        <v>Responsable d'un secteur</v>
      </c>
      <c r="M684" s="5">
        <f t="shared" si="52"/>
        <v>75500</v>
      </c>
      <c r="N684" s="6">
        <f t="shared" ca="1" si="53"/>
        <v>52</v>
      </c>
      <c r="O684" s="8">
        <f t="shared" si="54"/>
        <v>5.9602649006622516E-2</v>
      </c>
    </row>
    <row r="685" spans="1:15" x14ac:dyDescent="0.25">
      <c r="A685" t="str">
        <f t="shared" si="50"/>
        <v>PatDi28371</v>
      </c>
      <c r="B685" t="str">
        <f t="shared" si="51"/>
        <v>PatriciaDineen28371</v>
      </c>
      <c r="C685" t="s">
        <v>232</v>
      </c>
      <c r="D685" t="s">
        <v>2408</v>
      </c>
      <c r="E685" t="s">
        <v>2699</v>
      </c>
      <c r="F685" s="1">
        <v>28371</v>
      </c>
      <c r="G685" t="s">
        <v>3026</v>
      </c>
      <c r="H685" t="s">
        <v>2703</v>
      </c>
      <c r="I685" s="5">
        <v>65000</v>
      </c>
      <c r="J685" s="5">
        <v>2500</v>
      </c>
      <c r="K685">
        <v>13</v>
      </c>
      <c r="L685" t="str">
        <f>INDEX(MatriceGrade,MATCH(Employé!G685,Filières!$A$1:$A$13,0),MATCH(Employé!H685,Filières!$A$1:$E$1,0))</f>
        <v>Responsable d'entité</v>
      </c>
      <c r="M685" s="5">
        <f t="shared" si="52"/>
        <v>61400</v>
      </c>
      <c r="N685" s="6">
        <f t="shared" ca="1" si="53"/>
        <v>39</v>
      </c>
      <c r="O685" s="8">
        <f t="shared" si="54"/>
        <v>5.8631921824104233E-2</v>
      </c>
    </row>
    <row r="686" spans="1:15" x14ac:dyDescent="0.25">
      <c r="A686" t="str">
        <f t="shared" si="50"/>
        <v>KimDi29431</v>
      </c>
      <c r="B686" t="str">
        <f t="shared" si="51"/>
        <v>KimberleyDingler29431</v>
      </c>
      <c r="C686" t="s">
        <v>2260</v>
      </c>
      <c r="D686" t="s">
        <v>2261</v>
      </c>
      <c r="E686" t="s">
        <v>2699</v>
      </c>
      <c r="F686" s="1">
        <v>29431</v>
      </c>
      <c r="G686" t="s">
        <v>3027</v>
      </c>
      <c r="H686" t="s">
        <v>2702</v>
      </c>
      <c r="I686" s="5">
        <v>69200</v>
      </c>
      <c r="J686" s="5">
        <v>7000</v>
      </c>
      <c r="K686">
        <v>13</v>
      </c>
      <c r="L686" t="str">
        <f>INDEX(MatriceGrade,MATCH(Employé!G686,Filières!$A$1:$A$13,0),MATCH(Employé!H686,Filières!$A$1:$E$1,0))</f>
        <v>Directeur business</v>
      </c>
      <c r="M686" s="5">
        <f t="shared" si="52"/>
        <v>64000</v>
      </c>
      <c r="N686" s="6">
        <f t="shared" ca="1" si="53"/>
        <v>36</v>
      </c>
      <c r="O686" s="8">
        <f t="shared" si="54"/>
        <v>8.1250000000000003E-2</v>
      </c>
    </row>
    <row r="687" spans="1:15" x14ac:dyDescent="0.25">
      <c r="A687" t="str">
        <f t="shared" si="50"/>
        <v>ErnDi28043</v>
      </c>
      <c r="B687" t="str">
        <f t="shared" si="51"/>
        <v>ErnestDinkins28043</v>
      </c>
      <c r="C687" t="s">
        <v>1001</v>
      </c>
      <c r="D687" t="s">
        <v>2550</v>
      </c>
      <c r="E687" t="s">
        <v>2698</v>
      </c>
      <c r="F687" s="1">
        <v>28043</v>
      </c>
      <c r="G687" t="s">
        <v>3027</v>
      </c>
      <c r="H687" t="s">
        <v>2700</v>
      </c>
      <c r="I687" s="5">
        <v>75300</v>
      </c>
      <c r="J687" s="5">
        <v>3000</v>
      </c>
      <c r="K687">
        <v>11</v>
      </c>
      <c r="L687" t="str">
        <f>INDEX(MatriceGrade,MATCH(Employé!G687,Filières!$A$1:$A$13,0),MATCH(Employé!H687,Filières!$A$1:$E$1,0))</f>
        <v>Directeur de projet</v>
      </c>
      <c r="M687" s="5">
        <f t="shared" si="52"/>
        <v>70900</v>
      </c>
      <c r="N687" s="6">
        <f t="shared" ca="1" si="53"/>
        <v>40</v>
      </c>
      <c r="O687" s="8">
        <f t="shared" si="54"/>
        <v>6.2059238363892807E-2</v>
      </c>
    </row>
    <row r="688" spans="1:15" x14ac:dyDescent="0.25">
      <c r="A688" t="str">
        <f t="shared" si="50"/>
        <v>CorDi29570</v>
      </c>
      <c r="B688" t="str">
        <f t="shared" si="51"/>
        <v>CorinneDittmar29570</v>
      </c>
      <c r="C688" t="s">
        <v>1824</v>
      </c>
      <c r="D688" t="s">
        <v>1825</v>
      </c>
      <c r="E688" t="s">
        <v>2699</v>
      </c>
      <c r="F688" s="1">
        <v>29570</v>
      </c>
      <c r="G688" t="s">
        <v>3028</v>
      </c>
      <c r="H688" t="s">
        <v>2700</v>
      </c>
      <c r="I688" s="5">
        <v>85700</v>
      </c>
      <c r="J688" s="5">
        <v>500</v>
      </c>
      <c r="K688">
        <v>10</v>
      </c>
      <c r="L688" t="str">
        <f>INDEX(MatriceGrade,MATCH(Employé!G688,Filières!$A$1:$A$13,0),MATCH(Employé!H688,Filières!$A$1:$E$1,0))</f>
        <v>Responsable de Grands comptes</v>
      </c>
      <c r="M688" s="5">
        <f t="shared" si="52"/>
        <v>79400</v>
      </c>
      <c r="N688" s="6">
        <f t="shared" ca="1" si="53"/>
        <v>36</v>
      </c>
      <c r="O688" s="8">
        <f t="shared" si="54"/>
        <v>7.9345088161209068E-2</v>
      </c>
    </row>
    <row r="689" spans="1:15" x14ac:dyDescent="0.25">
      <c r="A689" t="str">
        <f t="shared" si="50"/>
        <v>LynDi29620</v>
      </c>
      <c r="B689" t="str">
        <f t="shared" si="51"/>
        <v>LynnDixion29620</v>
      </c>
      <c r="C689" t="s">
        <v>526</v>
      </c>
      <c r="D689" t="s">
        <v>2624</v>
      </c>
      <c r="E689" t="s">
        <v>2699</v>
      </c>
      <c r="F689" s="1">
        <v>29620</v>
      </c>
      <c r="G689" t="s">
        <v>3028</v>
      </c>
      <c r="H689" t="s">
        <v>2702</v>
      </c>
      <c r="I689" s="5">
        <v>105400</v>
      </c>
      <c r="J689" s="5">
        <v>0</v>
      </c>
      <c r="K689">
        <v>2</v>
      </c>
      <c r="L689" t="str">
        <f>INDEX(MatriceGrade,MATCH(Employé!G689,Filières!$A$1:$A$13,0),MATCH(Employé!H689,Filières!$A$1:$E$1,0))</f>
        <v>Responsable secteur business</v>
      </c>
      <c r="M689" s="5">
        <f t="shared" si="52"/>
        <v>101100</v>
      </c>
      <c r="N689" s="6">
        <f t="shared" ca="1" si="53"/>
        <v>36</v>
      </c>
      <c r="O689" s="8">
        <f t="shared" si="54"/>
        <v>4.2532146389713157E-2</v>
      </c>
    </row>
    <row r="690" spans="1:15" x14ac:dyDescent="0.25">
      <c r="A690" t="str">
        <f t="shared" si="50"/>
        <v>AleDi31887</v>
      </c>
      <c r="B690" t="str">
        <f t="shared" si="51"/>
        <v>AlexanderDixon31887</v>
      </c>
      <c r="C690" t="s">
        <v>708</v>
      </c>
      <c r="D690" t="s">
        <v>1064</v>
      </c>
      <c r="E690" t="s">
        <v>2698</v>
      </c>
      <c r="F690" s="1">
        <v>31887</v>
      </c>
      <c r="G690" t="s">
        <v>3023</v>
      </c>
      <c r="H690" t="s">
        <v>2703</v>
      </c>
      <c r="I690" s="5">
        <v>38900</v>
      </c>
      <c r="J690" s="5">
        <v>0</v>
      </c>
      <c r="K690">
        <v>5</v>
      </c>
      <c r="L690" t="str">
        <f>INDEX(MatriceGrade,MATCH(Employé!G690,Filières!$A$1:$A$13,0),MATCH(Employé!H690,Filières!$A$1:$E$1,0))</f>
        <v>Assistant agent de maîtrise</v>
      </c>
      <c r="M690" s="5">
        <f t="shared" si="52"/>
        <v>37400</v>
      </c>
      <c r="N690" s="6">
        <f t="shared" ca="1" si="53"/>
        <v>30</v>
      </c>
      <c r="O690" s="8">
        <f t="shared" si="54"/>
        <v>4.0106951871657755E-2</v>
      </c>
    </row>
    <row r="691" spans="1:15" x14ac:dyDescent="0.25">
      <c r="A691" t="str">
        <f t="shared" si="50"/>
        <v>AshDi32610</v>
      </c>
      <c r="B691" t="str">
        <f t="shared" si="51"/>
        <v>AshleyDixon32610</v>
      </c>
      <c r="C691" t="s">
        <v>1606</v>
      </c>
      <c r="D691" t="s">
        <v>1064</v>
      </c>
      <c r="E691" t="s">
        <v>2699</v>
      </c>
      <c r="F691" s="1">
        <v>32610</v>
      </c>
      <c r="G691" t="s">
        <v>3023</v>
      </c>
      <c r="H691" t="s">
        <v>2702</v>
      </c>
      <c r="I691" s="5">
        <v>45500</v>
      </c>
      <c r="J691" s="5">
        <v>0</v>
      </c>
      <c r="K691">
        <v>2</v>
      </c>
      <c r="L691" t="str">
        <f>INDEX(MatriceGrade,MATCH(Employé!G691,Filières!$A$1:$A$13,0),MATCH(Employé!H691,Filières!$A$1:$E$1,0))</f>
        <v>Consultant business</v>
      </c>
      <c r="M691" s="5">
        <f t="shared" si="52"/>
        <v>42600</v>
      </c>
      <c r="N691" s="6">
        <f t="shared" ca="1" si="53"/>
        <v>28</v>
      </c>
      <c r="O691" s="8">
        <f t="shared" si="54"/>
        <v>6.8075117370892016E-2</v>
      </c>
    </row>
    <row r="692" spans="1:15" x14ac:dyDescent="0.25">
      <c r="A692" t="str">
        <f t="shared" si="50"/>
        <v>KenDi24641</v>
      </c>
      <c r="B692" t="str">
        <f t="shared" si="51"/>
        <v>KentDixon24641</v>
      </c>
      <c r="C692" t="s">
        <v>733</v>
      </c>
      <c r="D692" t="s">
        <v>1064</v>
      </c>
      <c r="E692" t="s">
        <v>2698</v>
      </c>
      <c r="F692" s="1">
        <v>24641</v>
      </c>
      <c r="G692" t="s">
        <v>3025</v>
      </c>
      <c r="H692" t="s">
        <v>2701</v>
      </c>
      <c r="I692" s="5">
        <v>37600</v>
      </c>
      <c r="J692" s="5">
        <v>2500</v>
      </c>
      <c r="K692">
        <v>4</v>
      </c>
      <c r="L692" t="str">
        <f>INDEX(MatriceGrade,MATCH(Employé!G692,Filières!$A$1:$A$13,0),MATCH(Employé!H692,Filières!$A$1:$E$1,0))</f>
        <v>Consultant technique sénior</v>
      </c>
      <c r="M692" s="5">
        <f t="shared" si="52"/>
        <v>34600</v>
      </c>
      <c r="N692" s="6">
        <f t="shared" ca="1" si="53"/>
        <v>50</v>
      </c>
      <c r="O692" s="8">
        <f t="shared" si="54"/>
        <v>8.6705202312138727E-2</v>
      </c>
    </row>
    <row r="693" spans="1:15" x14ac:dyDescent="0.25">
      <c r="A693" t="str">
        <f t="shared" si="50"/>
        <v>MelDi26496</v>
      </c>
      <c r="B693" t="str">
        <f t="shared" si="51"/>
        <v>MelvinDixon26496</v>
      </c>
      <c r="C693" t="s">
        <v>272</v>
      </c>
      <c r="D693" t="s">
        <v>1064</v>
      </c>
      <c r="E693" t="s">
        <v>2698</v>
      </c>
      <c r="F693" s="1">
        <v>26496</v>
      </c>
      <c r="G693" t="s">
        <v>3028</v>
      </c>
      <c r="H693" t="s">
        <v>2700</v>
      </c>
      <c r="I693" s="5">
        <v>93300</v>
      </c>
      <c r="J693" s="5">
        <v>1500</v>
      </c>
      <c r="K693">
        <v>21</v>
      </c>
      <c r="L693" t="str">
        <f>INDEX(MatriceGrade,MATCH(Employé!G693,Filières!$A$1:$A$13,0),MATCH(Employé!H693,Filières!$A$1:$E$1,0))</f>
        <v>Responsable de Grands comptes</v>
      </c>
      <c r="M693" s="5">
        <f t="shared" si="52"/>
        <v>84100</v>
      </c>
      <c r="N693" s="6">
        <f t="shared" ca="1" si="53"/>
        <v>45</v>
      </c>
      <c r="O693" s="8">
        <f t="shared" si="54"/>
        <v>0.10939357907253269</v>
      </c>
    </row>
    <row r="694" spans="1:15" x14ac:dyDescent="0.25">
      <c r="A694" t="str">
        <f t="shared" si="50"/>
        <v>TerDi24371</v>
      </c>
      <c r="B694" t="str">
        <f t="shared" si="51"/>
        <v>TerryDixon24371</v>
      </c>
      <c r="C694" t="s">
        <v>157</v>
      </c>
      <c r="D694" t="s">
        <v>1064</v>
      </c>
      <c r="E694" t="s">
        <v>2699</v>
      </c>
      <c r="F694" s="1">
        <v>24371</v>
      </c>
      <c r="G694" t="s">
        <v>3025</v>
      </c>
      <c r="H694" t="s">
        <v>2703</v>
      </c>
      <c r="I694" s="5">
        <v>37300</v>
      </c>
      <c r="J694" s="5">
        <v>1000</v>
      </c>
      <c r="K694">
        <v>21</v>
      </c>
      <c r="L694" t="str">
        <f>INDEX(MatriceGrade,MATCH(Employé!G694,Filières!$A$1:$A$13,0),MATCH(Employé!H694,Filières!$A$1:$E$1,0))</f>
        <v>Directeur des agents de maîtrise</v>
      </c>
      <c r="M694" s="5">
        <f t="shared" si="52"/>
        <v>34200</v>
      </c>
      <c r="N694" s="6">
        <f t="shared" ca="1" si="53"/>
        <v>50</v>
      </c>
      <c r="O694" s="8">
        <f t="shared" si="54"/>
        <v>9.0643274853801165E-2</v>
      </c>
    </row>
    <row r="695" spans="1:15" x14ac:dyDescent="0.25">
      <c r="A695" t="str">
        <f t="shared" si="50"/>
        <v>TraDo29676</v>
      </c>
      <c r="B695" t="str">
        <f t="shared" si="51"/>
        <v>TracyDobson29676</v>
      </c>
      <c r="C695" t="s">
        <v>2265</v>
      </c>
      <c r="D695" t="s">
        <v>2511</v>
      </c>
      <c r="E695" t="s">
        <v>2698</v>
      </c>
      <c r="F695" s="1">
        <v>29676</v>
      </c>
      <c r="G695" t="s">
        <v>3028</v>
      </c>
      <c r="H695" t="s">
        <v>2703</v>
      </c>
      <c r="I695" s="5">
        <v>88100</v>
      </c>
      <c r="J695" s="5">
        <v>8000</v>
      </c>
      <c r="K695">
        <v>12</v>
      </c>
      <c r="L695" t="str">
        <f>INDEX(MatriceGrade,MATCH(Employé!G695,Filières!$A$1:$A$13,0),MATCH(Employé!H695,Filières!$A$1:$E$1,0))</f>
        <v>Responsable d'un secteur</v>
      </c>
      <c r="M695" s="5">
        <f t="shared" si="52"/>
        <v>80600</v>
      </c>
      <c r="N695" s="6">
        <f t="shared" ca="1" si="53"/>
        <v>36</v>
      </c>
      <c r="O695" s="8">
        <f t="shared" si="54"/>
        <v>9.3052109181141443E-2</v>
      </c>
    </row>
    <row r="696" spans="1:15" x14ac:dyDescent="0.25">
      <c r="A696" t="str">
        <f t="shared" si="50"/>
        <v>JamDo27472</v>
      </c>
      <c r="B696" t="str">
        <f t="shared" si="51"/>
        <v>JamesDoby27472</v>
      </c>
      <c r="C696" t="s">
        <v>147</v>
      </c>
      <c r="D696" t="s">
        <v>1829</v>
      </c>
      <c r="E696" t="s">
        <v>2698</v>
      </c>
      <c r="F696" s="1">
        <v>27472</v>
      </c>
      <c r="G696" t="s">
        <v>3028</v>
      </c>
      <c r="H696" t="s">
        <v>2703</v>
      </c>
      <c r="I696" s="5">
        <v>108800</v>
      </c>
      <c r="J696" s="5">
        <v>6000</v>
      </c>
      <c r="K696">
        <v>19</v>
      </c>
      <c r="L696" t="str">
        <f>INDEX(MatriceGrade,MATCH(Employé!G696,Filières!$A$1:$A$13,0),MATCH(Employé!H696,Filières!$A$1:$E$1,0))</f>
        <v>Responsable d'un secteur</v>
      </c>
      <c r="M696" s="5">
        <f t="shared" si="52"/>
        <v>103600</v>
      </c>
      <c r="N696" s="6">
        <f t="shared" ca="1" si="53"/>
        <v>42</v>
      </c>
      <c r="O696" s="8">
        <f t="shared" si="54"/>
        <v>5.019305019305019E-2</v>
      </c>
    </row>
    <row r="697" spans="1:15" x14ac:dyDescent="0.25">
      <c r="A697" t="str">
        <f t="shared" si="50"/>
        <v>SteDo24848</v>
      </c>
      <c r="B697" t="str">
        <f t="shared" si="51"/>
        <v>SteveDodd24848</v>
      </c>
      <c r="C697" t="s">
        <v>21</v>
      </c>
      <c r="D697" t="s">
        <v>22</v>
      </c>
      <c r="E697" t="s">
        <v>2698</v>
      </c>
      <c r="F697" s="1">
        <v>24848</v>
      </c>
      <c r="G697" t="s">
        <v>3026</v>
      </c>
      <c r="H697" t="s">
        <v>2701</v>
      </c>
      <c r="I697" s="5">
        <v>60000</v>
      </c>
      <c r="J697" s="5">
        <v>500</v>
      </c>
      <c r="K697">
        <v>2</v>
      </c>
      <c r="L697" t="str">
        <f>INDEX(MatriceGrade,MATCH(Employé!G697,Filières!$A$1:$A$13,0),MATCH(Employé!H697,Filières!$A$1:$E$1,0))</f>
        <v>Expert technique</v>
      </c>
      <c r="M697" s="5">
        <f t="shared" si="52"/>
        <v>59400</v>
      </c>
      <c r="N697" s="6">
        <f t="shared" ca="1" si="53"/>
        <v>49</v>
      </c>
      <c r="O697" s="8">
        <f t="shared" si="54"/>
        <v>1.0101010101010102E-2</v>
      </c>
    </row>
    <row r="698" spans="1:15" x14ac:dyDescent="0.25">
      <c r="A698" t="str">
        <f t="shared" si="50"/>
        <v>KatDo27201</v>
      </c>
      <c r="B698" t="str">
        <f t="shared" si="51"/>
        <v>KatheleenDodgen27201</v>
      </c>
      <c r="C698" t="s">
        <v>509</v>
      </c>
      <c r="D698" t="s">
        <v>510</v>
      </c>
      <c r="E698" t="s">
        <v>2699</v>
      </c>
      <c r="F698" s="1">
        <v>27201</v>
      </c>
      <c r="G698" t="s">
        <v>3025</v>
      </c>
      <c r="H698" t="s">
        <v>2701</v>
      </c>
      <c r="I698" s="5">
        <v>38300</v>
      </c>
      <c r="J698" s="5">
        <v>3000</v>
      </c>
      <c r="K698">
        <v>10</v>
      </c>
      <c r="L698" t="str">
        <f>INDEX(MatriceGrade,MATCH(Employé!G698,Filières!$A$1:$A$13,0),MATCH(Employé!H698,Filières!$A$1:$E$1,0))</f>
        <v>Consultant technique sénior</v>
      </c>
      <c r="M698" s="5">
        <f t="shared" si="52"/>
        <v>33600</v>
      </c>
      <c r="N698" s="6">
        <f t="shared" ca="1" si="53"/>
        <v>43</v>
      </c>
      <c r="O698" s="8">
        <f t="shared" si="54"/>
        <v>0.13988095238095238</v>
      </c>
    </row>
    <row r="699" spans="1:15" x14ac:dyDescent="0.25">
      <c r="A699" t="str">
        <f t="shared" si="50"/>
        <v>JasDo31014</v>
      </c>
      <c r="B699" t="str">
        <f t="shared" si="51"/>
        <v>JasonDoe31014</v>
      </c>
      <c r="C699" t="s">
        <v>353</v>
      </c>
      <c r="D699" t="s">
        <v>354</v>
      </c>
      <c r="E699" t="s">
        <v>2698</v>
      </c>
      <c r="F699" s="1">
        <v>31014</v>
      </c>
      <c r="G699" t="s">
        <v>3027</v>
      </c>
      <c r="H699" t="s">
        <v>2702</v>
      </c>
      <c r="I699" s="5">
        <v>80800</v>
      </c>
      <c r="J699" s="5">
        <v>7500</v>
      </c>
      <c r="K699">
        <v>9</v>
      </c>
      <c r="L699" t="str">
        <f>INDEX(MatriceGrade,MATCH(Employé!G699,Filières!$A$1:$A$13,0),MATCH(Employé!H699,Filières!$A$1:$E$1,0))</f>
        <v>Directeur business</v>
      </c>
      <c r="M699" s="5">
        <f t="shared" si="52"/>
        <v>77700</v>
      </c>
      <c r="N699" s="6">
        <f t="shared" ca="1" si="53"/>
        <v>32</v>
      </c>
      <c r="O699" s="8">
        <f t="shared" si="54"/>
        <v>3.9897039897039896E-2</v>
      </c>
    </row>
    <row r="700" spans="1:15" x14ac:dyDescent="0.25">
      <c r="A700" t="str">
        <f t="shared" si="50"/>
        <v>HilDo33575</v>
      </c>
      <c r="B700" t="str">
        <f t="shared" si="51"/>
        <v>HildaDoering33575</v>
      </c>
      <c r="C700" t="s">
        <v>317</v>
      </c>
      <c r="D700" t="s">
        <v>318</v>
      </c>
      <c r="E700" t="s">
        <v>2699</v>
      </c>
      <c r="F700" s="1">
        <v>33575</v>
      </c>
      <c r="G700" t="s">
        <v>3020</v>
      </c>
      <c r="H700" t="s">
        <v>2700</v>
      </c>
      <c r="I700" s="5">
        <v>36800</v>
      </c>
      <c r="J700" s="5">
        <v>500</v>
      </c>
      <c r="K700">
        <v>0</v>
      </c>
      <c r="L700" t="str">
        <f>INDEX(MatriceGrade,MATCH(Employé!G700,Filières!$A$1:$A$13,0),MATCH(Employé!H700,Filières!$A$1:$E$1,0))</f>
        <v>Analyste junior</v>
      </c>
      <c r="M700" s="5" t="str">
        <f t="shared" si="52"/>
        <v>nouvel arrivant</v>
      </c>
      <c r="N700" s="6">
        <f t="shared" ca="1" si="53"/>
        <v>25</v>
      </c>
      <c r="O700" s="8">
        <f t="shared" si="54"/>
        <v>0</v>
      </c>
    </row>
    <row r="701" spans="1:15" x14ac:dyDescent="0.25">
      <c r="A701" t="str">
        <f t="shared" si="50"/>
        <v>LawDo26471</v>
      </c>
      <c r="B701" t="str">
        <f t="shared" si="51"/>
        <v>LawrenceDolly26471</v>
      </c>
      <c r="C701" t="s">
        <v>593</v>
      </c>
      <c r="D701" t="s">
        <v>670</v>
      </c>
      <c r="E701" t="s">
        <v>2698</v>
      </c>
      <c r="F701" s="1">
        <v>26471</v>
      </c>
      <c r="G701" t="s">
        <v>3026</v>
      </c>
      <c r="H701" t="s">
        <v>2700</v>
      </c>
      <c r="I701" s="5">
        <v>60200</v>
      </c>
      <c r="J701" s="5">
        <v>2000</v>
      </c>
      <c r="K701">
        <v>4</v>
      </c>
      <c r="L701" t="str">
        <f>INDEX(MatriceGrade,MATCH(Employé!G701,Filières!$A$1:$A$13,0),MATCH(Employé!H701,Filières!$A$1:$E$1,0))</f>
        <v>Chef de projet</v>
      </c>
      <c r="M701" s="5">
        <f t="shared" si="52"/>
        <v>55700</v>
      </c>
      <c r="N701" s="6">
        <f t="shared" ca="1" si="53"/>
        <v>45</v>
      </c>
      <c r="O701" s="8">
        <f t="shared" si="54"/>
        <v>8.0789946140035901E-2</v>
      </c>
    </row>
    <row r="702" spans="1:15" x14ac:dyDescent="0.25">
      <c r="A702" t="str">
        <f t="shared" si="50"/>
        <v>DorDo30374</v>
      </c>
      <c r="B702" t="str">
        <f t="shared" si="51"/>
        <v>DorothyDominguez30374</v>
      </c>
      <c r="C702" t="s">
        <v>512</v>
      </c>
      <c r="D702" t="s">
        <v>1292</v>
      </c>
      <c r="E702" t="s">
        <v>2699</v>
      </c>
      <c r="F702" s="1">
        <v>30374</v>
      </c>
      <c r="G702" t="s">
        <v>3027</v>
      </c>
      <c r="H702" t="s">
        <v>2703</v>
      </c>
      <c r="I702" s="5">
        <v>86400</v>
      </c>
      <c r="J702" s="5">
        <v>4500</v>
      </c>
      <c r="K702">
        <v>6</v>
      </c>
      <c r="L702" t="str">
        <f>INDEX(MatriceGrade,MATCH(Employé!G702,Filières!$A$1:$A$13,0),MATCH(Employé!H702,Filières!$A$1:$E$1,0))</f>
        <v>Directeur d'agence</v>
      </c>
      <c r="M702" s="5">
        <f t="shared" si="52"/>
        <v>77800</v>
      </c>
      <c r="N702" s="6">
        <f t="shared" ca="1" si="53"/>
        <v>34</v>
      </c>
      <c r="O702" s="8">
        <f t="shared" si="54"/>
        <v>0.11053984575835475</v>
      </c>
    </row>
    <row r="703" spans="1:15" x14ac:dyDescent="0.25">
      <c r="A703" t="str">
        <f t="shared" si="50"/>
        <v>MarDo31984</v>
      </c>
      <c r="B703" t="str">
        <f t="shared" si="51"/>
        <v>MarthaDominguez31984</v>
      </c>
      <c r="C703" t="s">
        <v>94</v>
      </c>
      <c r="D703" t="s">
        <v>1292</v>
      </c>
      <c r="E703" t="s">
        <v>2699</v>
      </c>
      <c r="F703" s="1">
        <v>31984</v>
      </c>
      <c r="G703" t="s">
        <v>3022</v>
      </c>
      <c r="H703" t="s">
        <v>2700</v>
      </c>
      <c r="I703" s="5">
        <v>46100</v>
      </c>
      <c r="J703" s="5">
        <v>500</v>
      </c>
      <c r="K703">
        <v>2</v>
      </c>
      <c r="L703" t="str">
        <f>INDEX(MatriceGrade,MATCH(Employé!G703,Filières!$A$1:$A$13,0),MATCH(Employé!H703,Filières!$A$1:$E$1,0))</f>
        <v>Analyste confirmé</v>
      </c>
      <c r="M703" s="5">
        <f t="shared" si="52"/>
        <v>43700</v>
      </c>
      <c r="N703" s="6">
        <f t="shared" ca="1" si="53"/>
        <v>30</v>
      </c>
      <c r="O703" s="8">
        <f t="shared" si="54"/>
        <v>5.4919908466819219E-2</v>
      </c>
    </row>
    <row r="704" spans="1:15" x14ac:dyDescent="0.25">
      <c r="A704" t="str">
        <f t="shared" si="50"/>
        <v>JesDo27703</v>
      </c>
      <c r="B704" t="str">
        <f t="shared" si="51"/>
        <v>JesseDonaldson27703</v>
      </c>
      <c r="C704" t="s">
        <v>876</v>
      </c>
      <c r="D704" t="s">
        <v>2091</v>
      </c>
      <c r="E704" t="s">
        <v>2698</v>
      </c>
      <c r="F704" s="1">
        <v>27703</v>
      </c>
      <c r="G704" t="s">
        <v>3026</v>
      </c>
      <c r="H704" t="s">
        <v>2700</v>
      </c>
      <c r="I704" s="5">
        <v>68400</v>
      </c>
      <c r="J704" s="5">
        <v>4500</v>
      </c>
      <c r="K704">
        <v>12</v>
      </c>
      <c r="L704" t="str">
        <f>INDEX(MatriceGrade,MATCH(Employé!G704,Filières!$A$1:$A$13,0),MATCH(Employé!H704,Filières!$A$1:$E$1,0))</f>
        <v>Chef de projet</v>
      </c>
      <c r="M704" s="5">
        <f t="shared" si="52"/>
        <v>62000</v>
      </c>
      <c r="N704" s="6">
        <f t="shared" ca="1" si="53"/>
        <v>41</v>
      </c>
      <c r="O704" s="8">
        <f t="shared" si="54"/>
        <v>0.1032258064516129</v>
      </c>
    </row>
    <row r="705" spans="1:15" x14ac:dyDescent="0.25">
      <c r="A705" t="str">
        <f t="shared" si="50"/>
        <v>ThoDo27913</v>
      </c>
      <c r="B705" t="str">
        <f t="shared" si="51"/>
        <v>ThomasDorr27913</v>
      </c>
      <c r="C705" t="s">
        <v>269</v>
      </c>
      <c r="D705" t="s">
        <v>2348</v>
      </c>
      <c r="E705" t="s">
        <v>2698</v>
      </c>
      <c r="F705" s="1">
        <v>27913</v>
      </c>
      <c r="G705" t="s">
        <v>3028</v>
      </c>
      <c r="H705" t="s">
        <v>2702</v>
      </c>
      <c r="I705" s="5">
        <v>106500</v>
      </c>
      <c r="J705" s="5">
        <v>10000</v>
      </c>
      <c r="K705">
        <v>2</v>
      </c>
      <c r="L705" t="str">
        <f>INDEX(MatriceGrade,MATCH(Employé!G705,Filières!$A$1:$A$13,0),MATCH(Employé!H705,Filières!$A$1:$E$1,0))</f>
        <v>Responsable secteur business</v>
      </c>
      <c r="M705" s="5">
        <f t="shared" si="52"/>
        <v>102400</v>
      </c>
      <c r="N705" s="6">
        <f t="shared" ca="1" si="53"/>
        <v>41</v>
      </c>
      <c r="O705" s="8">
        <f t="shared" si="54"/>
        <v>4.00390625E-2</v>
      </c>
    </row>
    <row r="706" spans="1:15" x14ac:dyDescent="0.25">
      <c r="A706" t="str">
        <f t="shared" ref="A706:A769" si="55">_xlfn.CONCAT(LEFT(C706,3),LEFT(D706,2),F706)</f>
        <v>ChaDo29717</v>
      </c>
      <c r="B706" t="str">
        <f t="shared" ref="B706:B769" si="56">_xlfn.CONCAT(C706,D706,F706)</f>
        <v>CharlieDoss29717</v>
      </c>
      <c r="C706" t="s">
        <v>49</v>
      </c>
      <c r="D706" t="s">
        <v>2069</v>
      </c>
      <c r="E706" t="s">
        <v>2698</v>
      </c>
      <c r="F706" s="1">
        <v>29717</v>
      </c>
      <c r="G706" t="s">
        <v>3026</v>
      </c>
      <c r="H706" t="s">
        <v>2701</v>
      </c>
      <c r="I706" s="5">
        <v>56000</v>
      </c>
      <c r="J706" s="5">
        <v>1000</v>
      </c>
      <c r="K706">
        <v>0</v>
      </c>
      <c r="L706" t="str">
        <f>INDEX(MatriceGrade,MATCH(Employé!G706,Filières!$A$1:$A$13,0),MATCH(Employé!H706,Filières!$A$1:$E$1,0))</f>
        <v>Expert technique</v>
      </c>
      <c r="M706" s="5" t="str">
        <f t="shared" ref="M706:M769" si="57">IF(ISERROR(VLOOKUP(A706,InfoN1,9,FALSE)),"nouvel arrivant",VLOOKUP(A706,InfoN1,9,FALSE))</f>
        <v>nouvel arrivant</v>
      </c>
      <c r="N706" s="6">
        <f t="shared" ref="N706:N769" ca="1" si="58">IF(DATE(2017,MONTH(F706),DAY(F706))&gt;TODAY(),2017-YEAR(F706)-1,2017-YEAR(F706))</f>
        <v>36</v>
      </c>
      <c r="O706" s="8">
        <f t="shared" si="54"/>
        <v>0</v>
      </c>
    </row>
    <row r="707" spans="1:15" x14ac:dyDescent="0.25">
      <c r="A707" t="str">
        <f t="shared" si="55"/>
        <v>SheDo28744</v>
      </c>
      <c r="B707" t="str">
        <f t="shared" si="56"/>
        <v>SherylDossett28744</v>
      </c>
      <c r="C707" t="s">
        <v>1491</v>
      </c>
      <c r="D707" t="s">
        <v>1700</v>
      </c>
      <c r="E707" t="s">
        <v>2699</v>
      </c>
      <c r="F707" s="1">
        <v>28744</v>
      </c>
      <c r="G707" t="s">
        <v>3026</v>
      </c>
      <c r="H707" t="s">
        <v>2701</v>
      </c>
      <c r="I707" s="5">
        <v>47600</v>
      </c>
      <c r="J707" s="5">
        <v>5500</v>
      </c>
      <c r="K707">
        <v>1</v>
      </c>
      <c r="L707" t="str">
        <f>INDEX(MatriceGrade,MATCH(Employé!G707,Filières!$A$1:$A$13,0),MATCH(Employé!H707,Filières!$A$1:$E$1,0))</f>
        <v>Expert technique</v>
      </c>
      <c r="M707" s="5">
        <f t="shared" si="57"/>
        <v>47200</v>
      </c>
      <c r="N707" s="6">
        <f t="shared" ca="1" si="58"/>
        <v>38</v>
      </c>
      <c r="O707" s="8">
        <f t="shared" ref="O707:O770" si="59">IF(ISNUMBER(M707),(I707-M707)/M707,0)</f>
        <v>8.4745762711864406E-3</v>
      </c>
    </row>
    <row r="708" spans="1:15" x14ac:dyDescent="0.25">
      <c r="A708" t="str">
        <f t="shared" si="55"/>
        <v>LarDo28138</v>
      </c>
      <c r="B708" t="str">
        <f t="shared" si="56"/>
        <v>LarryDotson28138</v>
      </c>
      <c r="C708" t="s">
        <v>73</v>
      </c>
      <c r="D708" t="s">
        <v>969</v>
      </c>
      <c r="E708" t="s">
        <v>2698</v>
      </c>
      <c r="F708" s="1">
        <v>28138</v>
      </c>
      <c r="G708" t="s">
        <v>3027</v>
      </c>
      <c r="H708" t="s">
        <v>2701</v>
      </c>
      <c r="I708" s="5">
        <v>63100</v>
      </c>
      <c r="J708" s="5">
        <v>500</v>
      </c>
      <c r="K708">
        <v>10</v>
      </c>
      <c r="L708" t="str">
        <f>INDEX(MatriceGrade,MATCH(Employé!G708,Filières!$A$1:$A$13,0),MATCH(Employé!H708,Filières!$A$1:$E$1,0))</f>
        <v>Directeur technique</v>
      </c>
      <c r="M708" s="5">
        <f t="shared" si="57"/>
        <v>59000</v>
      </c>
      <c r="N708" s="6">
        <f t="shared" ca="1" si="58"/>
        <v>40</v>
      </c>
      <c r="O708" s="8">
        <f t="shared" si="59"/>
        <v>6.9491525423728814E-2</v>
      </c>
    </row>
    <row r="709" spans="1:15" x14ac:dyDescent="0.25">
      <c r="A709" t="str">
        <f t="shared" si="55"/>
        <v>WilDo33649</v>
      </c>
      <c r="B709" t="str">
        <f t="shared" si="56"/>
        <v>WilliamDotson33649</v>
      </c>
      <c r="C709" t="s">
        <v>63</v>
      </c>
      <c r="D709" t="s">
        <v>969</v>
      </c>
      <c r="E709" t="s">
        <v>2698</v>
      </c>
      <c r="F709" s="1">
        <v>33649</v>
      </c>
      <c r="G709" t="s">
        <v>3020</v>
      </c>
      <c r="H709" t="s">
        <v>2702</v>
      </c>
      <c r="I709" s="5">
        <v>37400</v>
      </c>
      <c r="J709" s="5">
        <v>0</v>
      </c>
      <c r="K709">
        <v>0</v>
      </c>
      <c r="L709" t="str">
        <f>INDEX(MatriceGrade,MATCH(Employé!G709,Filières!$A$1:$A$13,0),MATCH(Employé!H709,Filières!$A$1:$E$1,0))</f>
        <v>Consultant business junior</v>
      </c>
      <c r="M709" s="5" t="str">
        <f t="shared" si="57"/>
        <v>nouvel arrivant</v>
      </c>
      <c r="N709" s="6">
        <f t="shared" ca="1" si="58"/>
        <v>25</v>
      </c>
      <c r="O709" s="8">
        <f t="shared" si="59"/>
        <v>0</v>
      </c>
    </row>
    <row r="710" spans="1:15" x14ac:dyDescent="0.25">
      <c r="A710" t="str">
        <f t="shared" si="55"/>
        <v>GeoDo28407</v>
      </c>
      <c r="B710" t="str">
        <f t="shared" si="56"/>
        <v>GeorgiaDouglas28407</v>
      </c>
      <c r="C710" t="s">
        <v>1774</v>
      </c>
      <c r="D710" t="s">
        <v>499</v>
      </c>
      <c r="E710" t="s">
        <v>2699</v>
      </c>
      <c r="F710" s="1">
        <v>28407</v>
      </c>
      <c r="G710" t="s">
        <v>3025</v>
      </c>
      <c r="H710" t="s">
        <v>2702</v>
      </c>
      <c r="I710" s="5">
        <v>69100</v>
      </c>
      <c r="J710" s="5">
        <v>1000</v>
      </c>
      <c r="K710">
        <v>8</v>
      </c>
      <c r="L710" t="str">
        <f>INDEX(MatriceGrade,MATCH(Employé!G710,Filières!$A$1:$A$13,0),MATCH(Employé!H710,Filières!$A$1:$E$1,0))</f>
        <v>Consultant business sénior</v>
      </c>
      <c r="M710" s="5">
        <f t="shared" si="57"/>
        <v>63400</v>
      </c>
      <c r="N710" s="6">
        <f t="shared" ca="1" si="58"/>
        <v>39</v>
      </c>
      <c r="O710" s="8">
        <f t="shared" si="59"/>
        <v>8.9905362776025233E-2</v>
      </c>
    </row>
    <row r="711" spans="1:15" x14ac:dyDescent="0.25">
      <c r="A711" t="str">
        <f t="shared" si="55"/>
        <v>BetDo27233</v>
      </c>
      <c r="B711" t="str">
        <f t="shared" si="56"/>
        <v>BetsyDouse27233</v>
      </c>
      <c r="C711" t="s">
        <v>2593</v>
      </c>
      <c r="D711" t="s">
        <v>1727</v>
      </c>
      <c r="E711" t="s">
        <v>2699</v>
      </c>
      <c r="F711" s="1">
        <v>27233</v>
      </c>
      <c r="G711" t="s">
        <v>3025</v>
      </c>
      <c r="H711" t="s">
        <v>2701</v>
      </c>
      <c r="I711" s="5">
        <v>60400</v>
      </c>
      <c r="J711" s="5">
        <v>2500</v>
      </c>
      <c r="K711">
        <v>13</v>
      </c>
      <c r="L711" t="str">
        <f>INDEX(MatriceGrade,MATCH(Employé!G711,Filières!$A$1:$A$13,0),MATCH(Employé!H711,Filières!$A$1:$E$1,0))</f>
        <v>Consultant technique sénior</v>
      </c>
      <c r="M711" s="5">
        <f t="shared" si="57"/>
        <v>57900</v>
      </c>
      <c r="N711" s="6">
        <f t="shared" ca="1" si="58"/>
        <v>43</v>
      </c>
      <c r="O711" s="8">
        <f t="shared" si="59"/>
        <v>4.317789291882556E-2</v>
      </c>
    </row>
    <row r="712" spans="1:15" x14ac:dyDescent="0.25">
      <c r="A712" t="str">
        <f t="shared" si="55"/>
        <v>GeoDo28884</v>
      </c>
      <c r="B712" t="str">
        <f t="shared" si="56"/>
        <v>GeorgeDouse28884</v>
      </c>
      <c r="C712" t="s">
        <v>92</v>
      </c>
      <c r="D712" t="s">
        <v>1727</v>
      </c>
      <c r="E712" t="s">
        <v>2698</v>
      </c>
      <c r="F712" s="1">
        <v>28884</v>
      </c>
      <c r="G712" t="s">
        <v>3028</v>
      </c>
      <c r="H712" t="s">
        <v>2703</v>
      </c>
      <c r="I712" s="5">
        <v>81000</v>
      </c>
      <c r="J712" s="5">
        <v>4000</v>
      </c>
      <c r="K712">
        <v>1</v>
      </c>
      <c r="L712" t="str">
        <f>INDEX(MatriceGrade,MATCH(Employé!G712,Filières!$A$1:$A$13,0),MATCH(Employé!H712,Filières!$A$1:$E$1,0))</f>
        <v>Responsable d'un secteur</v>
      </c>
      <c r="M712" s="5">
        <f t="shared" si="57"/>
        <v>75300</v>
      </c>
      <c r="N712" s="6">
        <f t="shared" ca="1" si="58"/>
        <v>38</v>
      </c>
      <c r="O712" s="8">
        <f t="shared" si="59"/>
        <v>7.5697211155378488E-2</v>
      </c>
    </row>
    <row r="713" spans="1:15" x14ac:dyDescent="0.25">
      <c r="A713" t="str">
        <f t="shared" si="55"/>
        <v>TimDo31314</v>
      </c>
      <c r="B713" t="str">
        <f t="shared" si="56"/>
        <v>TimothyDouse31314</v>
      </c>
      <c r="C713" t="s">
        <v>501</v>
      </c>
      <c r="D713" t="s">
        <v>1727</v>
      </c>
      <c r="E713" t="s">
        <v>2698</v>
      </c>
      <c r="F713" s="1">
        <v>31314</v>
      </c>
      <c r="G713" t="s">
        <v>3021</v>
      </c>
      <c r="H713" t="s">
        <v>2701</v>
      </c>
      <c r="I713" s="5">
        <v>33000</v>
      </c>
      <c r="J713" s="5">
        <v>500</v>
      </c>
      <c r="K713">
        <v>1</v>
      </c>
      <c r="L713" t="str">
        <f>INDEX(MatriceGrade,MATCH(Employé!G713,Filières!$A$1:$A$13,0),MATCH(Employé!H713,Filières!$A$1:$E$1,0))</f>
        <v>Développeur</v>
      </c>
      <c r="M713" s="5">
        <f t="shared" si="57"/>
        <v>31500</v>
      </c>
      <c r="N713" s="6">
        <f t="shared" ca="1" si="58"/>
        <v>31</v>
      </c>
      <c r="O713" s="8">
        <f t="shared" si="59"/>
        <v>4.7619047619047616E-2</v>
      </c>
    </row>
    <row r="714" spans="1:15" x14ac:dyDescent="0.25">
      <c r="A714" t="str">
        <f t="shared" si="55"/>
        <v>GreDo26956</v>
      </c>
      <c r="B714" t="str">
        <f t="shared" si="56"/>
        <v>GregoryDove26956</v>
      </c>
      <c r="C714" t="s">
        <v>806</v>
      </c>
      <c r="D714" t="s">
        <v>2375</v>
      </c>
      <c r="E714" t="s">
        <v>2698</v>
      </c>
      <c r="F714" s="1">
        <v>26956</v>
      </c>
      <c r="G714" t="s">
        <v>3026</v>
      </c>
      <c r="H714" t="s">
        <v>2703</v>
      </c>
      <c r="I714" s="5">
        <v>51900</v>
      </c>
      <c r="J714" s="5">
        <v>4500</v>
      </c>
      <c r="K714">
        <v>8</v>
      </c>
      <c r="L714" t="str">
        <f>INDEX(MatriceGrade,MATCH(Employé!G714,Filières!$A$1:$A$13,0),MATCH(Employé!H714,Filières!$A$1:$E$1,0))</f>
        <v>Responsable d'entité</v>
      </c>
      <c r="M714" s="5">
        <f t="shared" si="57"/>
        <v>49000</v>
      </c>
      <c r="N714" s="6">
        <f t="shared" ca="1" si="58"/>
        <v>43</v>
      </c>
      <c r="O714" s="8">
        <f t="shared" si="59"/>
        <v>5.9183673469387757E-2</v>
      </c>
    </row>
    <row r="715" spans="1:15" x14ac:dyDescent="0.25">
      <c r="A715" t="str">
        <f t="shared" si="55"/>
        <v>DavDo31278</v>
      </c>
      <c r="B715" t="str">
        <f t="shared" si="56"/>
        <v>DavidDow31278</v>
      </c>
      <c r="C715" t="s">
        <v>65</v>
      </c>
      <c r="D715" t="s">
        <v>2474</v>
      </c>
      <c r="E715" t="s">
        <v>2698</v>
      </c>
      <c r="F715" s="1">
        <v>31278</v>
      </c>
      <c r="G715" t="s">
        <v>3021</v>
      </c>
      <c r="H715" t="s">
        <v>2700</v>
      </c>
      <c r="I715" s="5">
        <v>38300</v>
      </c>
      <c r="J715" s="5">
        <v>0</v>
      </c>
      <c r="K715">
        <v>1</v>
      </c>
      <c r="L715" t="str">
        <f>INDEX(MatriceGrade,MATCH(Employé!G715,Filières!$A$1:$A$13,0),MATCH(Employé!H715,Filières!$A$1:$E$1,0))</f>
        <v xml:space="preserve">Analyste </v>
      </c>
      <c r="M715" s="5">
        <f t="shared" si="57"/>
        <v>34100</v>
      </c>
      <c r="N715" s="6">
        <f t="shared" ca="1" si="58"/>
        <v>31</v>
      </c>
      <c r="O715" s="8">
        <f t="shared" si="59"/>
        <v>0.12316715542521994</v>
      </c>
    </row>
    <row r="716" spans="1:15" x14ac:dyDescent="0.25">
      <c r="A716" t="str">
        <f t="shared" si="55"/>
        <v>RacDo34390</v>
      </c>
      <c r="B716" t="str">
        <f t="shared" si="56"/>
        <v>RachelDowd34390</v>
      </c>
      <c r="C716" t="s">
        <v>818</v>
      </c>
      <c r="D716" t="s">
        <v>1170</v>
      </c>
      <c r="E716" t="s">
        <v>2699</v>
      </c>
      <c r="F716" s="1">
        <v>34390</v>
      </c>
      <c r="G716" t="s">
        <v>3020</v>
      </c>
      <c r="H716" t="s">
        <v>2700</v>
      </c>
      <c r="I716" s="5">
        <v>38300</v>
      </c>
      <c r="J716" s="5">
        <v>0</v>
      </c>
      <c r="K716">
        <v>0</v>
      </c>
      <c r="L716" t="str">
        <f>INDEX(MatriceGrade,MATCH(Employé!G716,Filières!$A$1:$A$13,0),MATCH(Employé!H716,Filières!$A$1:$E$1,0))</f>
        <v>Analyste junior</v>
      </c>
      <c r="M716" s="5" t="str">
        <f t="shared" si="57"/>
        <v>nouvel arrivant</v>
      </c>
      <c r="N716" s="6">
        <f t="shared" ca="1" si="58"/>
        <v>23</v>
      </c>
      <c r="O716" s="8">
        <f t="shared" si="59"/>
        <v>0</v>
      </c>
    </row>
    <row r="717" spans="1:15" x14ac:dyDescent="0.25">
      <c r="A717" t="str">
        <f t="shared" si="55"/>
        <v>JudDo33244</v>
      </c>
      <c r="B717" t="str">
        <f t="shared" si="56"/>
        <v>JudithDowling33244</v>
      </c>
      <c r="C717" t="s">
        <v>107</v>
      </c>
      <c r="D717" t="s">
        <v>1067</v>
      </c>
      <c r="E717" t="s">
        <v>2699</v>
      </c>
      <c r="F717" s="1">
        <v>33244</v>
      </c>
      <c r="G717" t="s">
        <v>3020</v>
      </c>
      <c r="H717" t="s">
        <v>2701</v>
      </c>
      <c r="I717" s="5">
        <v>29600</v>
      </c>
      <c r="J717" s="5">
        <v>500</v>
      </c>
      <c r="K717">
        <v>1</v>
      </c>
      <c r="L717" t="str">
        <f>INDEX(MatriceGrade,MATCH(Employé!G717,Filières!$A$1:$A$13,0),MATCH(Employé!H717,Filières!$A$1:$E$1,0))</f>
        <v>Développeur junior</v>
      </c>
      <c r="M717" s="5">
        <f t="shared" si="57"/>
        <v>26300</v>
      </c>
      <c r="N717" s="6">
        <f t="shared" ca="1" si="58"/>
        <v>26</v>
      </c>
      <c r="O717" s="8">
        <f t="shared" si="59"/>
        <v>0.12547528517110265</v>
      </c>
    </row>
    <row r="718" spans="1:15" x14ac:dyDescent="0.25">
      <c r="A718" t="str">
        <f t="shared" si="55"/>
        <v>JamDo28300</v>
      </c>
      <c r="B718" t="str">
        <f t="shared" si="56"/>
        <v>JamesDowney28300</v>
      </c>
      <c r="C718" t="s">
        <v>147</v>
      </c>
      <c r="D718" t="s">
        <v>2086</v>
      </c>
      <c r="E718" t="s">
        <v>2698</v>
      </c>
      <c r="F718" s="1">
        <v>28300</v>
      </c>
      <c r="G718" t="s">
        <v>3025</v>
      </c>
      <c r="H718" t="s">
        <v>2703</v>
      </c>
      <c r="I718" s="5">
        <v>51400</v>
      </c>
      <c r="J718" s="5">
        <v>0</v>
      </c>
      <c r="K718">
        <v>12</v>
      </c>
      <c r="L718" t="str">
        <f>INDEX(MatriceGrade,MATCH(Employé!G718,Filières!$A$1:$A$13,0),MATCH(Employé!H718,Filières!$A$1:$E$1,0))</f>
        <v>Directeur des agents de maîtrise</v>
      </c>
      <c r="M718" s="5">
        <f t="shared" si="57"/>
        <v>48100</v>
      </c>
      <c r="N718" s="6">
        <f t="shared" ca="1" si="58"/>
        <v>40</v>
      </c>
      <c r="O718" s="8">
        <f t="shared" si="59"/>
        <v>6.8607068607068611E-2</v>
      </c>
    </row>
    <row r="719" spans="1:15" x14ac:dyDescent="0.25">
      <c r="A719" t="str">
        <f t="shared" si="55"/>
        <v>LouDo23988</v>
      </c>
      <c r="B719" t="str">
        <f t="shared" si="56"/>
        <v>LouiseDoyle23988</v>
      </c>
      <c r="C719" t="s">
        <v>611</v>
      </c>
      <c r="D719" t="s">
        <v>1846</v>
      </c>
      <c r="E719" t="s">
        <v>2699</v>
      </c>
      <c r="F719" s="1">
        <v>23988</v>
      </c>
      <c r="G719" t="s">
        <v>3025</v>
      </c>
      <c r="H719" t="s">
        <v>2702</v>
      </c>
      <c r="I719" s="5">
        <v>72800</v>
      </c>
      <c r="J719" s="5">
        <v>3000</v>
      </c>
      <c r="K719">
        <v>0</v>
      </c>
      <c r="L719" t="str">
        <f>INDEX(MatriceGrade,MATCH(Employé!G719,Filières!$A$1:$A$13,0),MATCH(Employé!H719,Filières!$A$1:$E$1,0))</f>
        <v>Consultant business sénior</v>
      </c>
      <c r="M719" s="5" t="str">
        <f t="shared" si="57"/>
        <v>nouvel arrivant</v>
      </c>
      <c r="N719" s="6">
        <f t="shared" ca="1" si="58"/>
        <v>51</v>
      </c>
      <c r="O719" s="8">
        <f t="shared" si="59"/>
        <v>0</v>
      </c>
    </row>
    <row r="720" spans="1:15" x14ac:dyDescent="0.25">
      <c r="A720" t="str">
        <f t="shared" si="55"/>
        <v>GerDr31853</v>
      </c>
      <c r="B720" t="str">
        <f t="shared" si="56"/>
        <v>GeraldDrake31853</v>
      </c>
      <c r="C720" t="s">
        <v>766</v>
      </c>
      <c r="D720" t="s">
        <v>229</v>
      </c>
      <c r="E720" t="s">
        <v>2698</v>
      </c>
      <c r="F720" s="1">
        <v>31853</v>
      </c>
      <c r="G720" t="s">
        <v>3023</v>
      </c>
      <c r="H720" t="s">
        <v>2703</v>
      </c>
      <c r="I720" s="5">
        <v>33300</v>
      </c>
      <c r="J720" s="5">
        <v>1500</v>
      </c>
      <c r="K720">
        <v>0</v>
      </c>
      <c r="L720" t="str">
        <f>INDEX(MatriceGrade,MATCH(Employé!G720,Filières!$A$1:$A$13,0),MATCH(Employé!H720,Filières!$A$1:$E$1,0))</f>
        <v>Assistant agent de maîtrise</v>
      </c>
      <c r="M720" s="5" t="str">
        <f t="shared" si="57"/>
        <v>nouvel arrivant</v>
      </c>
      <c r="N720" s="6">
        <f t="shared" ca="1" si="58"/>
        <v>30</v>
      </c>
      <c r="O720" s="8">
        <f t="shared" si="59"/>
        <v>0</v>
      </c>
    </row>
    <row r="721" spans="1:15" x14ac:dyDescent="0.25">
      <c r="A721" t="str">
        <f t="shared" si="55"/>
        <v>KenDr23821</v>
      </c>
      <c r="B721" t="str">
        <f t="shared" si="56"/>
        <v>KennethDrake23821</v>
      </c>
      <c r="C721" t="s">
        <v>139</v>
      </c>
      <c r="D721" t="s">
        <v>229</v>
      </c>
      <c r="E721" t="s">
        <v>2698</v>
      </c>
      <c r="F721" s="1">
        <v>23821</v>
      </c>
      <c r="G721" t="s">
        <v>3029</v>
      </c>
      <c r="H721" t="s">
        <v>2702</v>
      </c>
      <c r="I721" s="5">
        <v>128400</v>
      </c>
      <c r="J721" s="5">
        <v>4500</v>
      </c>
      <c r="K721">
        <v>2</v>
      </c>
      <c r="L721" t="str">
        <f>INDEX(MatriceGrade,MATCH(Employé!G721,Filières!$A$1:$A$13,0),MATCH(Employé!H721,Filières!$A$1:$E$1,0))</f>
        <v>Associé filière business</v>
      </c>
      <c r="M721" s="5">
        <f t="shared" si="57"/>
        <v>121100</v>
      </c>
      <c r="N721" s="6">
        <f t="shared" ca="1" si="58"/>
        <v>52</v>
      </c>
      <c r="O721" s="8">
        <f t="shared" si="59"/>
        <v>6.028075970272502E-2</v>
      </c>
    </row>
    <row r="722" spans="1:15" x14ac:dyDescent="0.25">
      <c r="A722" t="str">
        <f t="shared" si="55"/>
        <v>RicDr31746</v>
      </c>
      <c r="B722" t="str">
        <f t="shared" si="56"/>
        <v>RickDraughn31746</v>
      </c>
      <c r="C722" t="s">
        <v>197</v>
      </c>
      <c r="D722" t="s">
        <v>2358</v>
      </c>
      <c r="E722" t="s">
        <v>2698</v>
      </c>
      <c r="F722" s="1">
        <v>31746</v>
      </c>
      <c r="G722" t="s">
        <v>3022</v>
      </c>
      <c r="H722" t="s">
        <v>2702</v>
      </c>
      <c r="I722" s="5">
        <v>46200</v>
      </c>
      <c r="J722" s="5">
        <v>1000</v>
      </c>
      <c r="K722">
        <v>5</v>
      </c>
      <c r="L722" t="str">
        <f>INDEX(MatriceGrade,MATCH(Employé!G722,Filières!$A$1:$A$13,0),MATCH(Employé!H722,Filières!$A$1:$E$1,0))</f>
        <v>Consultant business junior</v>
      </c>
      <c r="M722" s="5">
        <f t="shared" si="57"/>
        <v>42900</v>
      </c>
      <c r="N722" s="6">
        <f t="shared" ca="1" si="58"/>
        <v>30</v>
      </c>
      <c r="O722" s="8">
        <f t="shared" si="59"/>
        <v>7.6923076923076927E-2</v>
      </c>
    </row>
    <row r="723" spans="1:15" x14ac:dyDescent="0.25">
      <c r="A723" t="str">
        <f t="shared" si="55"/>
        <v>KevDr31735</v>
      </c>
      <c r="B723" t="str">
        <f t="shared" si="56"/>
        <v>KevinDreher31735</v>
      </c>
      <c r="C723" t="s">
        <v>223</v>
      </c>
      <c r="D723" t="s">
        <v>1611</v>
      </c>
      <c r="E723" t="s">
        <v>2698</v>
      </c>
      <c r="F723" s="1">
        <v>31735</v>
      </c>
      <c r="G723" t="s">
        <v>3023</v>
      </c>
      <c r="H723" t="s">
        <v>2701</v>
      </c>
      <c r="I723" s="5">
        <v>43000</v>
      </c>
      <c r="J723" s="5">
        <v>1500</v>
      </c>
      <c r="K723">
        <v>5</v>
      </c>
      <c r="L723" t="str">
        <f>INDEX(MatriceGrade,MATCH(Employé!G723,Filières!$A$1:$A$13,0),MATCH(Employé!H723,Filières!$A$1:$E$1,0))</f>
        <v>Consultant technique junior</v>
      </c>
      <c r="M723" s="5">
        <f t="shared" si="57"/>
        <v>41200</v>
      </c>
      <c r="N723" s="6">
        <f t="shared" ca="1" si="58"/>
        <v>30</v>
      </c>
      <c r="O723" s="8">
        <f t="shared" si="59"/>
        <v>4.3689320388349516E-2</v>
      </c>
    </row>
    <row r="724" spans="1:15" x14ac:dyDescent="0.25">
      <c r="A724" t="str">
        <f t="shared" si="55"/>
        <v>DanDr24301</v>
      </c>
      <c r="B724" t="str">
        <f t="shared" si="56"/>
        <v>DanielDrexler24301</v>
      </c>
      <c r="C724" t="s">
        <v>105</v>
      </c>
      <c r="D724" t="s">
        <v>924</v>
      </c>
      <c r="E724" t="s">
        <v>2698</v>
      </c>
      <c r="F724" s="1">
        <v>24301</v>
      </c>
      <c r="G724" t="s">
        <v>3028</v>
      </c>
      <c r="H724" t="s">
        <v>2703</v>
      </c>
      <c r="I724" s="5">
        <v>86600</v>
      </c>
      <c r="J724" s="5">
        <v>4500</v>
      </c>
      <c r="K724">
        <v>12</v>
      </c>
      <c r="L724" t="str">
        <f>INDEX(MatriceGrade,MATCH(Employé!G724,Filières!$A$1:$A$13,0),MATCH(Employé!H724,Filières!$A$1:$E$1,0))</f>
        <v>Responsable d'un secteur</v>
      </c>
      <c r="M724" s="5">
        <f t="shared" si="57"/>
        <v>82500</v>
      </c>
      <c r="N724" s="6">
        <f t="shared" ca="1" si="58"/>
        <v>51</v>
      </c>
      <c r="O724" s="8">
        <f t="shared" si="59"/>
        <v>4.9696969696969698E-2</v>
      </c>
    </row>
    <row r="725" spans="1:15" x14ac:dyDescent="0.25">
      <c r="A725" t="str">
        <f t="shared" si="55"/>
        <v>DorDr28140</v>
      </c>
      <c r="B725" t="str">
        <f t="shared" si="56"/>
        <v>DorothyDryden28140</v>
      </c>
      <c r="C725" t="s">
        <v>512</v>
      </c>
      <c r="D725" t="s">
        <v>1985</v>
      </c>
      <c r="E725" t="s">
        <v>2699</v>
      </c>
      <c r="F725" s="1">
        <v>28140</v>
      </c>
      <c r="G725" t="s">
        <v>3027</v>
      </c>
      <c r="H725" t="s">
        <v>2700</v>
      </c>
      <c r="I725" s="5">
        <v>79300</v>
      </c>
      <c r="J725" s="5">
        <v>1000</v>
      </c>
      <c r="K725">
        <v>1</v>
      </c>
      <c r="L725" t="str">
        <f>INDEX(MatriceGrade,MATCH(Employé!G725,Filières!$A$1:$A$13,0),MATCH(Employé!H725,Filières!$A$1:$E$1,0))</f>
        <v>Directeur de projet</v>
      </c>
      <c r="M725" s="5">
        <f t="shared" si="57"/>
        <v>74800</v>
      </c>
      <c r="N725" s="6">
        <f t="shared" ca="1" si="58"/>
        <v>40</v>
      </c>
      <c r="O725" s="8">
        <f t="shared" si="59"/>
        <v>6.0160427807486629E-2</v>
      </c>
    </row>
    <row r="726" spans="1:15" x14ac:dyDescent="0.25">
      <c r="A726" t="str">
        <f t="shared" si="55"/>
        <v>LauDu31281</v>
      </c>
      <c r="B726" t="str">
        <f t="shared" si="56"/>
        <v>LaunaDuarte31281</v>
      </c>
      <c r="C726" t="s">
        <v>1562</v>
      </c>
      <c r="D726" t="s">
        <v>1563</v>
      </c>
      <c r="E726" t="s">
        <v>2699</v>
      </c>
      <c r="F726" s="1">
        <v>31281</v>
      </c>
      <c r="G726" t="s">
        <v>3021</v>
      </c>
      <c r="H726" t="s">
        <v>2701</v>
      </c>
      <c r="I726" s="5">
        <v>33000</v>
      </c>
      <c r="J726" s="5">
        <v>1000</v>
      </c>
      <c r="K726">
        <v>1</v>
      </c>
      <c r="L726" t="str">
        <f>INDEX(MatriceGrade,MATCH(Employé!G726,Filières!$A$1:$A$13,0),MATCH(Employé!H726,Filières!$A$1:$E$1,0))</f>
        <v>Développeur</v>
      </c>
      <c r="M726" s="5">
        <f t="shared" si="57"/>
        <v>32300</v>
      </c>
      <c r="N726" s="6">
        <f t="shared" ca="1" si="58"/>
        <v>31</v>
      </c>
      <c r="O726" s="8">
        <f t="shared" si="59"/>
        <v>2.1671826625386997E-2</v>
      </c>
    </row>
    <row r="727" spans="1:15" x14ac:dyDescent="0.25">
      <c r="A727" t="str">
        <f t="shared" si="55"/>
        <v>CarDu25680</v>
      </c>
      <c r="B727" t="str">
        <f t="shared" si="56"/>
        <v>CarolDubois25680</v>
      </c>
      <c r="C727" t="s">
        <v>849</v>
      </c>
      <c r="D727" t="s">
        <v>1149</v>
      </c>
      <c r="E727" t="s">
        <v>2699</v>
      </c>
      <c r="F727" s="1">
        <v>25680</v>
      </c>
      <c r="G727" t="s">
        <v>3025</v>
      </c>
      <c r="H727" t="s">
        <v>2700</v>
      </c>
      <c r="I727" s="5">
        <v>54400</v>
      </c>
      <c r="J727" s="5">
        <v>1000</v>
      </c>
      <c r="K727">
        <v>20</v>
      </c>
      <c r="L727" t="str">
        <f>INDEX(MatriceGrade,MATCH(Employé!G727,Filières!$A$1:$A$13,0),MATCH(Employé!H727,Filières!$A$1:$E$1,0))</f>
        <v>Consultant fonctionnel sénior</v>
      </c>
      <c r="M727" s="5">
        <f t="shared" si="57"/>
        <v>49200</v>
      </c>
      <c r="N727" s="6">
        <f t="shared" ca="1" si="58"/>
        <v>47</v>
      </c>
      <c r="O727" s="8">
        <f t="shared" si="59"/>
        <v>0.10569105691056911</v>
      </c>
    </row>
    <row r="728" spans="1:15" x14ac:dyDescent="0.25">
      <c r="A728" t="str">
        <f t="shared" si="55"/>
        <v>HarDu26066</v>
      </c>
      <c r="B728" t="str">
        <f t="shared" si="56"/>
        <v>HarveyDubois26066</v>
      </c>
      <c r="C728" t="s">
        <v>199</v>
      </c>
      <c r="D728" t="s">
        <v>1149</v>
      </c>
      <c r="E728" t="s">
        <v>2698</v>
      </c>
      <c r="F728" s="1">
        <v>26066</v>
      </c>
      <c r="G728" t="s">
        <v>3027</v>
      </c>
      <c r="H728" t="s">
        <v>2702</v>
      </c>
      <c r="I728" s="5">
        <v>105400</v>
      </c>
      <c r="J728" s="5">
        <v>7500</v>
      </c>
      <c r="K728">
        <v>16</v>
      </c>
      <c r="L728" t="str">
        <f>INDEX(MatriceGrade,MATCH(Employé!G728,Filières!$A$1:$A$13,0),MATCH(Employé!H728,Filières!$A$1:$E$1,0))</f>
        <v>Directeur business</v>
      </c>
      <c r="M728" s="5">
        <f t="shared" si="57"/>
        <v>97600</v>
      </c>
      <c r="N728" s="6">
        <f t="shared" ca="1" si="58"/>
        <v>46</v>
      </c>
      <c r="O728" s="8">
        <f t="shared" si="59"/>
        <v>7.9918032786885251E-2</v>
      </c>
    </row>
    <row r="729" spans="1:15" x14ac:dyDescent="0.25">
      <c r="A729" t="str">
        <f t="shared" si="55"/>
        <v>JamDu30165</v>
      </c>
      <c r="B729" t="str">
        <f t="shared" si="56"/>
        <v>JamesDubois30165</v>
      </c>
      <c r="C729" t="s">
        <v>147</v>
      </c>
      <c r="D729" t="s">
        <v>1149</v>
      </c>
      <c r="E729" t="s">
        <v>2698</v>
      </c>
      <c r="F729" s="1">
        <v>30165</v>
      </c>
      <c r="G729" t="s">
        <v>3028</v>
      </c>
      <c r="H729" t="s">
        <v>2700</v>
      </c>
      <c r="I729" s="5">
        <v>86300</v>
      </c>
      <c r="J729" s="5">
        <v>1500</v>
      </c>
      <c r="K729">
        <v>5</v>
      </c>
      <c r="L729" t="str">
        <f>INDEX(MatriceGrade,MATCH(Employé!G729,Filières!$A$1:$A$13,0),MATCH(Employé!H729,Filières!$A$1:$E$1,0))</f>
        <v>Responsable de Grands comptes</v>
      </c>
      <c r="M729" s="5">
        <f t="shared" si="57"/>
        <v>80700</v>
      </c>
      <c r="N729" s="6">
        <f t="shared" ca="1" si="58"/>
        <v>34</v>
      </c>
      <c r="O729" s="8">
        <f t="shared" si="59"/>
        <v>6.9392812887236685E-2</v>
      </c>
    </row>
    <row r="730" spans="1:15" x14ac:dyDescent="0.25">
      <c r="A730" t="str">
        <f t="shared" si="55"/>
        <v>ThoDu26612</v>
      </c>
      <c r="B730" t="str">
        <f t="shared" si="56"/>
        <v>ThomasDubois26612</v>
      </c>
      <c r="C730" t="s">
        <v>269</v>
      </c>
      <c r="D730" t="s">
        <v>1149</v>
      </c>
      <c r="E730" t="s">
        <v>2698</v>
      </c>
      <c r="F730" s="1">
        <v>26612</v>
      </c>
      <c r="G730" t="s">
        <v>3027</v>
      </c>
      <c r="H730" t="s">
        <v>2703</v>
      </c>
      <c r="I730" s="5">
        <v>83200</v>
      </c>
      <c r="J730" s="5">
        <v>7000</v>
      </c>
      <c r="K730">
        <v>21</v>
      </c>
      <c r="L730" t="str">
        <f>INDEX(MatriceGrade,MATCH(Employé!G730,Filières!$A$1:$A$13,0),MATCH(Employé!H730,Filières!$A$1:$E$1,0))</f>
        <v>Directeur d'agence</v>
      </c>
      <c r="M730" s="5">
        <f t="shared" si="57"/>
        <v>75600</v>
      </c>
      <c r="N730" s="6">
        <f t="shared" ca="1" si="58"/>
        <v>44</v>
      </c>
      <c r="O730" s="8">
        <f t="shared" si="59"/>
        <v>0.10052910052910052</v>
      </c>
    </row>
    <row r="731" spans="1:15" x14ac:dyDescent="0.25">
      <c r="A731" t="str">
        <f t="shared" si="55"/>
        <v>AllDu31570</v>
      </c>
      <c r="B731" t="str">
        <f t="shared" si="56"/>
        <v>AllenDubose31570</v>
      </c>
      <c r="C731" t="s">
        <v>194</v>
      </c>
      <c r="D731" t="s">
        <v>913</v>
      </c>
      <c r="E731" t="s">
        <v>2698</v>
      </c>
      <c r="F731" s="1">
        <v>31570</v>
      </c>
      <c r="G731" t="s">
        <v>3023</v>
      </c>
      <c r="H731" t="s">
        <v>2701</v>
      </c>
      <c r="I731" s="5">
        <v>41400</v>
      </c>
      <c r="J731" s="5">
        <v>1500</v>
      </c>
      <c r="K731">
        <v>4</v>
      </c>
      <c r="L731" t="str">
        <f>INDEX(MatriceGrade,MATCH(Employé!G731,Filières!$A$1:$A$13,0),MATCH(Employé!H731,Filières!$A$1:$E$1,0))</f>
        <v>Consultant technique junior</v>
      </c>
      <c r="M731" s="5">
        <f t="shared" si="57"/>
        <v>38600</v>
      </c>
      <c r="N731" s="6">
        <f t="shared" ca="1" si="58"/>
        <v>31</v>
      </c>
      <c r="O731" s="8">
        <f t="shared" si="59"/>
        <v>7.2538860103626937E-2</v>
      </c>
    </row>
    <row r="732" spans="1:15" x14ac:dyDescent="0.25">
      <c r="A732" t="str">
        <f t="shared" si="55"/>
        <v>ChrDu32893</v>
      </c>
      <c r="B732" t="str">
        <f t="shared" si="56"/>
        <v>ChristopherDubose32893</v>
      </c>
      <c r="C732" t="s">
        <v>71</v>
      </c>
      <c r="D732" t="s">
        <v>913</v>
      </c>
      <c r="E732" t="s">
        <v>2698</v>
      </c>
      <c r="F732" s="1">
        <v>32893</v>
      </c>
      <c r="G732" t="s">
        <v>3023</v>
      </c>
      <c r="H732" t="s">
        <v>2702</v>
      </c>
      <c r="I732" s="5">
        <v>54900</v>
      </c>
      <c r="J732" s="5">
        <v>1500</v>
      </c>
      <c r="K732">
        <v>1</v>
      </c>
      <c r="L732" t="str">
        <f>INDEX(MatriceGrade,MATCH(Employé!G732,Filières!$A$1:$A$13,0),MATCH(Employé!H732,Filières!$A$1:$E$1,0))</f>
        <v>Consultant business</v>
      </c>
      <c r="M732" s="5">
        <f t="shared" si="57"/>
        <v>53300</v>
      </c>
      <c r="N732" s="6">
        <f t="shared" ca="1" si="58"/>
        <v>27</v>
      </c>
      <c r="O732" s="8">
        <f t="shared" si="59"/>
        <v>3.0018761726078799E-2</v>
      </c>
    </row>
    <row r="733" spans="1:15" x14ac:dyDescent="0.25">
      <c r="A733" t="str">
        <f t="shared" si="55"/>
        <v>WalDu32230</v>
      </c>
      <c r="B733" t="str">
        <f t="shared" si="56"/>
        <v>WalterDuffy32230</v>
      </c>
      <c r="C733" t="s">
        <v>934</v>
      </c>
      <c r="D733" t="s">
        <v>1400</v>
      </c>
      <c r="E733" t="s">
        <v>2698</v>
      </c>
      <c r="F733" s="1">
        <v>32230</v>
      </c>
      <c r="G733" t="s">
        <v>3022</v>
      </c>
      <c r="H733" t="s">
        <v>2703</v>
      </c>
      <c r="I733" s="5">
        <v>32400</v>
      </c>
      <c r="J733" s="5">
        <v>1500</v>
      </c>
      <c r="K733">
        <v>2</v>
      </c>
      <c r="L733" t="str">
        <f>INDEX(MatriceGrade,MATCH(Employé!G733,Filières!$A$1:$A$13,0),MATCH(Employé!H733,Filières!$A$1:$E$1,0))</f>
        <v>Agent expérimenté</v>
      </c>
      <c r="M733" s="5">
        <f t="shared" si="57"/>
        <v>31500</v>
      </c>
      <c r="N733" s="6">
        <f t="shared" ca="1" si="58"/>
        <v>29</v>
      </c>
      <c r="O733" s="8">
        <f t="shared" si="59"/>
        <v>2.8571428571428571E-2</v>
      </c>
    </row>
    <row r="734" spans="1:15" x14ac:dyDescent="0.25">
      <c r="A734" t="str">
        <f t="shared" si="55"/>
        <v>MatDu30438</v>
      </c>
      <c r="B734" t="str">
        <f t="shared" si="56"/>
        <v>MatthewDuhon30438</v>
      </c>
      <c r="C734" t="s">
        <v>130</v>
      </c>
      <c r="D734" t="s">
        <v>973</v>
      </c>
      <c r="E734" t="s">
        <v>2698</v>
      </c>
      <c r="F734" s="1">
        <v>30438</v>
      </c>
      <c r="G734" t="s">
        <v>3028</v>
      </c>
      <c r="H734" t="s">
        <v>2702</v>
      </c>
      <c r="I734" s="5">
        <v>99300</v>
      </c>
      <c r="J734" s="5">
        <v>1500</v>
      </c>
      <c r="K734">
        <v>10</v>
      </c>
      <c r="L734" t="str">
        <f>INDEX(MatriceGrade,MATCH(Employé!G734,Filières!$A$1:$A$13,0),MATCH(Employé!H734,Filières!$A$1:$E$1,0))</f>
        <v>Responsable secteur business</v>
      </c>
      <c r="M734" s="5">
        <f t="shared" si="57"/>
        <v>91900</v>
      </c>
      <c r="N734" s="6">
        <f t="shared" ca="1" si="58"/>
        <v>34</v>
      </c>
      <c r="O734" s="8">
        <f t="shared" si="59"/>
        <v>8.0522306855277476E-2</v>
      </c>
    </row>
    <row r="735" spans="1:15" x14ac:dyDescent="0.25">
      <c r="A735" t="str">
        <f t="shared" si="55"/>
        <v>KatDu25359</v>
      </c>
      <c r="B735" t="str">
        <f t="shared" si="56"/>
        <v>KatherineDuncan25359</v>
      </c>
      <c r="C735" t="s">
        <v>218</v>
      </c>
      <c r="D735" t="s">
        <v>642</v>
      </c>
      <c r="E735" t="s">
        <v>2699</v>
      </c>
      <c r="F735" s="1">
        <v>25359</v>
      </c>
      <c r="G735" t="s">
        <v>3026</v>
      </c>
      <c r="H735" t="s">
        <v>2700</v>
      </c>
      <c r="I735" s="5">
        <v>64100</v>
      </c>
      <c r="J735" s="5">
        <v>500</v>
      </c>
      <c r="K735">
        <v>11</v>
      </c>
      <c r="L735" t="str">
        <f>INDEX(MatriceGrade,MATCH(Employé!G735,Filières!$A$1:$A$13,0),MATCH(Employé!H735,Filières!$A$1:$E$1,0))</f>
        <v>Chef de projet</v>
      </c>
      <c r="M735" s="5">
        <f t="shared" si="57"/>
        <v>57700</v>
      </c>
      <c r="N735" s="6">
        <f t="shared" ca="1" si="58"/>
        <v>48</v>
      </c>
      <c r="O735" s="8">
        <f t="shared" si="59"/>
        <v>0.11091854419410745</v>
      </c>
    </row>
    <row r="736" spans="1:15" x14ac:dyDescent="0.25">
      <c r="A736" t="str">
        <f t="shared" si="55"/>
        <v>AlaDu30197</v>
      </c>
      <c r="B736" t="str">
        <f t="shared" si="56"/>
        <v>AlanDunlap30197</v>
      </c>
      <c r="C736" t="s">
        <v>345</v>
      </c>
      <c r="D736" t="s">
        <v>2590</v>
      </c>
      <c r="E736" t="s">
        <v>2698</v>
      </c>
      <c r="F736" s="1">
        <v>30197</v>
      </c>
      <c r="G736" t="s">
        <v>3025</v>
      </c>
      <c r="H736" t="s">
        <v>2702</v>
      </c>
      <c r="I736" s="5">
        <v>62300</v>
      </c>
      <c r="J736" s="5">
        <v>2000</v>
      </c>
      <c r="K736">
        <v>0</v>
      </c>
      <c r="L736" t="str">
        <f>INDEX(MatriceGrade,MATCH(Employé!G736,Filières!$A$1:$A$13,0),MATCH(Employé!H736,Filières!$A$1:$E$1,0))</f>
        <v>Consultant business sénior</v>
      </c>
      <c r="M736" s="5" t="str">
        <f t="shared" si="57"/>
        <v>nouvel arrivant</v>
      </c>
      <c r="N736" s="6">
        <f t="shared" ca="1" si="58"/>
        <v>34</v>
      </c>
      <c r="O736" s="8">
        <f t="shared" si="59"/>
        <v>0</v>
      </c>
    </row>
    <row r="737" spans="1:15" x14ac:dyDescent="0.25">
      <c r="A737" t="str">
        <f t="shared" si="55"/>
        <v>DeaDu25353</v>
      </c>
      <c r="B737" t="str">
        <f t="shared" si="56"/>
        <v>DeanneDunn25353</v>
      </c>
      <c r="C737" t="s">
        <v>1907</v>
      </c>
      <c r="D737" t="s">
        <v>1908</v>
      </c>
      <c r="E737" t="s">
        <v>2699</v>
      </c>
      <c r="F737" s="1">
        <v>25353</v>
      </c>
      <c r="G737" t="s">
        <v>3025</v>
      </c>
      <c r="H737" t="s">
        <v>2701</v>
      </c>
      <c r="I737" s="5">
        <v>45100</v>
      </c>
      <c r="J737" s="5">
        <v>2500</v>
      </c>
      <c r="K737">
        <v>16</v>
      </c>
      <c r="L737" t="str">
        <f>INDEX(MatriceGrade,MATCH(Employé!G737,Filières!$A$1:$A$13,0),MATCH(Employé!H737,Filières!$A$1:$E$1,0))</f>
        <v>Consultant technique sénior</v>
      </c>
      <c r="M737" s="5">
        <f t="shared" si="57"/>
        <v>42900</v>
      </c>
      <c r="N737" s="6">
        <f t="shared" ca="1" si="58"/>
        <v>48</v>
      </c>
      <c r="O737" s="8">
        <f t="shared" si="59"/>
        <v>5.128205128205128E-2</v>
      </c>
    </row>
    <row r="738" spans="1:15" x14ac:dyDescent="0.25">
      <c r="A738" t="str">
        <f t="shared" si="55"/>
        <v>BetDu26692</v>
      </c>
      <c r="B738" t="str">
        <f t="shared" si="56"/>
        <v>BettyDuppstadt26692</v>
      </c>
      <c r="C738" t="s">
        <v>966</v>
      </c>
      <c r="D738" t="s">
        <v>2278</v>
      </c>
      <c r="E738" t="s">
        <v>2699</v>
      </c>
      <c r="F738" s="1">
        <v>26692</v>
      </c>
      <c r="G738" t="s">
        <v>3028</v>
      </c>
      <c r="H738" t="s">
        <v>2702</v>
      </c>
      <c r="I738" s="5">
        <v>113600</v>
      </c>
      <c r="J738" s="5">
        <v>8500</v>
      </c>
      <c r="K738">
        <v>19</v>
      </c>
      <c r="L738" t="str">
        <f>INDEX(MatriceGrade,MATCH(Employé!G738,Filières!$A$1:$A$13,0),MATCH(Employé!H738,Filières!$A$1:$E$1,0))</f>
        <v>Responsable secteur business</v>
      </c>
      <c r="M738" s="5">
        <f t="shared" si="57"/>
        <v>105200</v>
      </c>
      <c r="N738" s="6">
        <f t="shared" ca="1" si="58"/>
        <v>44</v>
      </c>
      <c r="O738" s="8">
        <f t="shared" si="59"/>
        <v>7.9847908745247151E-2</v>
      </c>
    </row>
    <row r="739" spans="1:15" x14ac:dyDescent="0.25">
      <c r="A739" t="str">
        <f t="shared" si="55"/>
        <v>MonDu33636</v>
      </c>
      <c r="B739" t="str">
        <f t="shared" si="56"/>
        <v>MonroeDupre33636</v>
      </c>
      <c r="C739" t="s">
        <v>1036</v>
      </c>
      <c r="D739" t="s">
        <v>1037</v>
      </c>
      <c r="E739" t="s">
        <v>2698</v>
      </c>
      <c r="F739" s="1">
        <v>33636</v>
      </c>
      <c r="G739" t="s">
        <v>3019</v>
      </c>
      <c r="H739" t="s">
        <v>2701</v>
      </c>
      <c r="I739" s="5">
        <v>32400</v>
      </c>
      <c r="J739" s="5">
        <v>0</v>
      </c>
      <c r="K739">
        <v>0</v>
      </c>
      <c r="L739" t="str">
        <f>INDEX(MatriceGrade,MATCH(Employé!G739,Filières!$A$1:$A$13,0),MATCH(Employé!H739,Filières!$A$1:$E$1,0))</f>
        <v>Développeur novice</v>
      </c>
      <c r="M739" s="5" t="str">
        <f t="shared" si="57"/>
        <v>nouvel arrivant</v>
      </c>
      <c r="N739" s="6">
        <f t="shared" ca="1" si="58"/>
        <v>25</v>
      </c>
      <c r="O739" s="8">
        <f t="shared" si="59"/>
        <v>0</v>
      </c>
    </row>
    <row r="740" spans="1:15" x14ac:dyDescent="0.25">
      <c r="A740" t="str">
        <f t="shared" si="55"/>
        <v>KayDu33537</v>
      </c>
      <c r="B740" t="str">
        <f t="shared" si="56"/>
        <v>KayDupuis33537</v>
      </c>
      <c r="C740" t="s">
        <v>1932</v>
      </c>
      <c r="D740" t="s">
        <v>1933</v>
      </c>
      <c r="E740" t="s">
        <v>2699</v>
      </c>
      <c r="F740" s="1">
        <v>33537</v>
      </c>
      <c r="G740" t="s">
        <v>3020</v>
      </c>
      <c r="H740" t="s">
        <v>2700</v>
      </c>
      <c r="I740" s="5">
        <v>36600</v>
      </c>
      <c r="J740" s="5">
        <v>0</v>
      </c>
      <c r="K740">
        <v>1</v>
      </c>
      <c r="L740" t="str">
        <f>INDEX(MatriceGrade,MATCH(Employé!G740,Filières!$A$1:$A$13,0),MATCH(Employé!H740,Filières!$A$1:$E$1,0))</f>
        <v>Analyste junior</v>
      </c>
      <c r="M740" s="5">
        <f t="shared" si="57"/>
        <v>34900</v>
      </c>
      <c r="N740" s="6">
        <f t="shared" ca="1" si="58"/>
        <v>25</v>
      </c>
      <c r="O740" s="8">
        <f t="shared" si="59"/>
        <v>4.8710601719197708E-2</v>
      </c>
    </row>
    <row r="741" spans="1:15" x14ac:dyDescent="0.25">
      <c r="A741" t="str">
        <f t="shared" si="55"/>
        <v>FabDu33303</v>
      </c>
      <c r="B741" t="str">
        <f t="shared" si="56"/>
        <v>FabiolaDuran33303</v>
      </c>
      <c r="C741" t="s">
        <v>1796</v>
      </c>
      <c r="D741" t="s">
        <v>1090</v>
      </c>
      <c r="E741" t="s">
        <v>2699</v>
      </c>
      <c r="F741" s="1">
        <v>33303</v>
      </c>
      <c r="G741" t="s">
        <v>3021</v>
      </c>
      <c r="H741" t="s">
        <v>2701</v>
      </c>
      <c r="I741" s="5">
        <v>33800</v>
      </c>
      <c r="J741" s="5">
        <v>500</v>
      </c>
      <c r="K741">
        <v>1</v>
      </c>
      <c r="L741" t="str">
        <f>INDEX(MatriceGrade,MATCH(Employé!G741,Filières!$A$1:$A$13,0),MATCH(Employé!H741,Filières!$A$1:$E$1,0))</f>
        <v>Développeur</v>
      </c>
      <c r="M741" s="5">
        <f t="shared" si="57"/>
        <v>30600</v>
      </c>
      <c r="N741" s="6">
        <f t="shared" ca="1" si="58"/>
        <v>26</v>
      </c>
      <c r="O741" s="8">
        <f t="shared" si="59"/>
        <v>0.10457516339869281</v>
      </c>
    </row>
    <row r="742" spans="1:15" x14ac:dyDescent="0.25">
      <c r="A742" t="str">
        <f t="shared" si="55"/>
        <v>SamDu23657</v>
      </c>
      <c r="B742" t="str">
        <f t="shared" si="56"/>
        <v>SamuelDuran23657</v>
      </c>
      <c r="C742" t="s">
        <v>666</v>
      </c>
      <c r="D742" t="s">
        <v>1090</v>
      </c>
      <c r="E742" t="s">
        <v>2698</v>
      </c>
      <c r="F742" s="1">
        <v>23657</v>
      </c>
      <c r="G742" t="s">
        <v>3026</v>
      </c>
      <c r="H742" t="s">
        <v>2701</v>
      </c>
      <c r="I742" s="5">
        <v>45200</v>
      </c>
      <c r="J742" s="5">
        <v>1000</v>
      </c>
      <c r="K742">
        <v>20</v>
      </c>
      <c r="L742" t="str">
        <f>INDEX(MatriceGrade,MATCH(Employé!G742,Filières!$A$1:$A$13,0),MATCH(Employé!H742,Filières!$A$1:$E$1,0))</f>
        <v>Expert technique</v>
      </c>
      <c r="M742" s="5">
        <f t="shared" si="57"/>
        <v>39900</v>
      </c>
      <c r="N742" s="6">
        <f t="shared" ca="1" si="58"/>
        <v>52</v>
      </c>
      <c r="O742" s="8">
        <f t="shared" si="59"/>
        <v>0.13283208020050125</v>
      </c>
    </row>
    <row r="743" spans="1:15" x14ac:dyDescent="0.25">
      <c r="A743" t="str">
        <f t="shared" si="55"/>
        <v>MarDu25171</v>
      </c>
      <c r="B743" t="str">
        <f t="shared" si="56"/>
        <v>MarthaDurant25171</v>
      </c>
      <c r="C743" t="s">
        <v>94</v>
      </c>
      <c r="D743" t="s">
        <v>2097</v>
      </c>
      <c r="E743" t="s">
        <v>2699</v>
      </c>
      <c r="F743" s="1">
        <v>25171</v>
      </c>
      <c r="G743" t="s">
        <v>3028</v>
      </c>
      <c r="H743" t="s">
        <v>2702</v>
      </c>
      <c r="I743" s="5">
        <v>76500</v>
      </c>
      <c r="J743" s="5">
        <v>3500</v>
      </c>
      <c r="K743">
        <v>4</v>
      </c>
      <c r="L743" t="str">
        <f>INDEX(MatriceGrade,MATCH(Employé!G743,Filières!$A$1:$A$13,0),MATCH(Employé!H743,Filières!$A$1:$E$1,0))</f>
        <v>Responsable secteur business</v>
      </c>
      <c r="M743" s="5">
        <f t="shared" si="57"/>
        <v>70200</v>
      </c>
      <c r="N743" s="6">
        <f t="shared" ca="1" si="58"/>
        <v>48</v>
      </c>
      <c r="O743" s="8">
        <f t="shared" si="59"/>
        <v>8.9743589743589744E-2</v>
      </c>
    </row>
    <row r="744" spans="1:15" x14ac:dyDescent="0.25">
      <c r="A744" t="str">
        <f t="shared" si="55"/>
        <v>KeiDu25917</v>
      </c>
      <c r="B744" t="str">
        <f t="shared" si="56"/>
        <v>KeithDurham25917</v>
      </c>
      <c r="C744" t="s">
        <v>162</v>
      </c>
      <c r="D744" t="s">
        <v>1410</v>
      </c>
      <c r="E744" t="s">
        <v>2698</v>
      </c>
      <c r="F744" s="1">
        <v>25917</v>
      </c>
      <c r="G744" t="s">
        <v>3026</v>
      </c>
      <c r="H744" t="s">
        <v>2703</v>
      </c>
      <c r="I744" s="5">
        <v>62900</v>
      </c>
      <c r="J744" s="5">
        <v>5500</v>
      </c>
      <c r="K744">
        <v>11</v>
      </c>
      <c r="L744" t="str">
        <f>INDEX(MatriceGrade,MATCH(Employé!G744,Filières!$A$1:$A$13,0),MATCH(Employé!H744,Filières!$A$1:$E$1,0))</f>
        <v>Responsable d'entité</v>
      </c>
      <c r="M744" s="5">
        <f t="shared" si="57"/>
        <v>59900</v>
      </c>
      <c r="N744" s="6">
        <f t="shared" ca="1" si="58"/>
        <v>46</v>
      </c>
      <c r="O744" s="8">
        <f t="shared" si="59"/>
        <v>5.0083472454090151E-2</v>
      </c>
    </row>
    <row r="745" spans="1:15" x14ac:dyDescent="0.25">
      <c r="A745" t="str">
        <f t="shared" si="55"/>
        <v>RobDu29205</v>
      </c>
      <c r="B745" t="str">
        <f t="shared" si="56"/>
        <v>RobertDurham29205</v>
      </c>
      <c r="C745" t="s">
        <v>25</v>
      </c>
      <c r="D745" t="s">
        <v>1410</v>
      </c>
      <c r="E745" t="s">
        <v>2698</v>
      </c>
      <c r="F745" s="1">
        <v>29205</v>
      </c>
      <c r="G745" t="s">
        <v>3027</v>
      </c>
      <c r="H745" t="s">
        <v>2701</v>
      </c>
      <c r="I745" s="5">
        <v>64700</v>
      </c>
      <c r="J745" s="5">
        <v>7500</v>
      </c>
      <c r="K745">
        <v>11</v>
      </c>
      <c r="L745" t="str">
        <f>INDEX(MatriceGrade,MATCH(Employé!G745,Filières!$A$1:$A$13,0),MATCH(Employé!H745,Filières!$A$1:$E$1,0))</f>
        <v>Directeur technique</v>
      </c>
      <c r="M745" s="5">
        <f t="shared" si="57"/>
        <v>59900</v>
      </c>
      <c r="N745" s="6">
        <f t="shared" ca="1" si="58"/>
        <v>37</v>
      </c>
      <c r="O745" s="8">
        <f t="shared" si="59"/>
        <v>8.0133555926544239E-2</v>
      </c>
    </row>
    <row r="746" spans="1:15" x14ac:dyDescent="0.25">
      <c r="A746" t="str">
        <f t="shared" si="55"/>
        <v>WanDu33948</v>
      </c>
      <c r="B746" t="str">
        <f t="shared" si="56"/>
        <v>WandaDuty33948</v>
      </c>
      <c r="C746" t="s">
        <v>220</v>
      </c>
      <c r="D746" t="s">
        <v>1364</v>
      </c>
      <c r="E746" t="s">
        <v>2699</v>
      </c>
      <c r="F746" s="1">
        <v>33948</v>
      </c>
      <c r="G746" t="s">
        <v>3020</v>
      </c>
      <c r="H746" t="s">
        <v>2702</v>
      </c>
      <c r="I746" s="5">
        <v>39400</v>
      </c>
      <c r="J746" s="5">
        <v>500</v>
      </c>
      <c r="K746">
        <v>1</v>
      </c>
      <c r="L746" t="str">
        <f>INDEX(MatriceGrade,MATCH(Employé!G746,Filières!$A$1:$A$13,0),MATCH(Employé!H746,Filières!$A$1:$E$1,0))</f>
        <v>Consultant business junior</v>
      </c>
      <c r="M746" s="5">
        <f t="shared" si="57"/>
        <v>36400</v>
      </c>
      <c r="N746" s="6">
        <f t="shared" ca="1" si="58"/>
        <v>24</v>
      </c>
      <c r="O746" s="8">
        <f t="shared" si="59"/>
        <v>8.2417582417582416E-2</v>
      </c>
    </row>
    <row r="747" spans="1:15" x14ac:dyDescent="0.25">
      <c r="A747" t="str">
        <f t="shared" si="55"/>
        <v>MorEa30611</v>
      </c>
      <c r="B747" t="str">
        <f t="shared" si="56"/>
        <v>MorrisEads30611</v>
      </c>
      <c r="C747" t="s">
        <v>375</v>
      </c>
      <c r="D747" t="s">
        <v>2498</v>
      </c>
      <c r="E747" t="s">
        <v>2698</v>
      </c>
      <c r="F747" s="1">
        <v>30611</v>
      </c>
      <c r="G747" t="s">
        <v>3028</v>
      </c>
      <c r="H747" t="s">
        <v>2701</v>
      </c>
      <c r="I747" s="5">
        <v>69300</v>
      </c>
      <c r="J747" s="5">
        <v>6500</v>
      </c>
      <c r="K747">
        <v>5</v>
      </c>
      <c r="L747" t="str">
        <f>INDEX(MatriceGrade,MATCH(Employé!G747,Filières!$A$1:$A$13,0),MATCH(Employé!H747,Filières!$A$1:$E$1,0))</f>
        <v>Responsable technique Grands Comptes</v>
      </c>
      <c r="M747" s="5">
        <f t="shared" si="57"/>
        <v>66000</v>
      </c>
      <c r="N747" s="6">
        <f t="shared" ca="1" si="58"/>
        <v>33</v>
      </c>
      <c r="O747" s="8">
        <f t="shared" si="59"/>
        <v>0.05</v>
      </c>
    </row>
    <row r="748" spans="1:15" x14ac:dyDescent="0.25">
      <c r="A748" t="str">
        <f t="shared" si="55"/>
        <v>CarEa24186</v>
      </c>
      <c r="B748" t="str">
        <f t="shared" si="56"/>
        <v>CarolEady24186</v>
      </c>
      <c r="C748" t="s">
        <v>849</v>
      </c>
      <c r="D748" t="s">
        <v>1386</v>
      </c>
      <c r="E748" t="s">
        <v>2699</v>
      </c>
      <c r="F748" s="1">
        <v>24186</v>
      </c>
      <c r="G748" t="s">
        <v>3027</v>
      </c>
      <c r="H748" t="s">
        <v>2702</v>
      </c>
      <c r="I748" s="5">
        <v>71400</v>
      </c>
      <c r="J748" s="5">
        <v>2000</v>
      </c>
      <c r="K748">
        <v>17</v>
      </c>
      <c r="L748" t="str">
        <f>INDEX(MatriceGrade,MATCH(Employé!G748,Filières!$A$1:$A$13,0),MATCH(Employé!H748,Filières!$A$1:$E$1,0))</f>
        <v>Directeur business</v>
      </c>
      <c r="M748" s="5">
        <f t="shared" si="57"/>
        <v>63700</v>
      </c>
      <c r="N748" s="6">
        <f t="shared" ca="1" si="58"/>
        <v>51</v>
      </c>
      <c r="O748" s="8">
        <f t="shared" si="59"/>
        <v>0.12087912087912088</v>
      </c>
    </row>
    <row r="749" spans="1:15" x14ac:dyDescent="0.25">
      <c r="A749" t="str">
        <f t="shared" si="55"/>
        <v>AliEa29175</v>
      </c>
      <c r="B749" t="str">
        <f t="shared" si="56"/>
        <v>AlisonEastman29175</v>
      </c>
      <c r="C749" t="s">
        <v>984</v>
      </c>
      <c r="D749" t="s">
        <v>985</v>
      </c>
      <c r="E749" t="s">
        <v>2699</v>
      </c>
      <c r="F749" s="1">
        <v>29175</v>
      </c>
      <c r="G749" t="s">
        <v>3027</v>
      </c>
      <c r="H749" t="s">
        <v>2701</v>
      </c>
      <c r="I749" s="5">
        <v>64400</v>
      </c>
      <c r="J749" s="5">
        <v>6000</v>
      </c>
      <c r="K749">
        <v>6</v>
      </c>
      <c r="L749" t="str">
        <f>INDEX(MatriceGrade,MATCH(Employé!G749,Filières!$A$1:$A$13,0),MATCH(Employé!H749,Filières!$A$1:$E$1,0))</f>
        <v>Directeur technique</v>
      </c>
      <c r="M749" s="5">
        <f t="shared" si="57"/>
        <v>59100</v>
      </c>
      <c r="N749" s="6">
        <f t="shared" ca="1" si="58"/>
        <v>37</v>
      </c>
      <c r="O749" s="8">
        <f t="shared" si="59"/>
        <v>8.9678510998307953E-2</v>
      </c>
    </row>
    <row r="750" spans="1:15" x14ac:dyDescent="0.25">
      <c r="A750" t="str">
        <f t="shared" si="55"/>
        <v>JanEa30854</v>
      </c>
      <c r="B750" t="str">
        <f t="shared" si="56"/>
        <v>JanetEaton30854</v>
      </c>
      <c r="C750" t="s">
        <v>563</v>
      </c>
      <c r="D750" t="s">
        <v>1103</v>
      </c>
      <c r="E750" t="s">
        <v>2699</v>
      </c>
      <c r="F750" s="1">
        <v>30854</v>
      </c>
      <c r="G750" t="s">
        <v>3028</v>
      </c>
      <c r="H750" t="s">
        <v>2702</v>
      </c>
      <c r="I750" s="5">
        <v>85200</v>
      </c>
      <c r="J750" s="5">
        <v>1000</v>
      </c>
      <c r="K750">
        <v>3</v>
      </c>
      <c r="L750" t="str">
        <f>INDEX(MatriceGrade,MATCH(Employé!G750,Filières!$A$1:$A$13,0),MATCH(Employé!H750,Filières!$A$1:$E$1,0))</f>
        <v>Responsable secteur business</v>
      </c>
      <c r="M750" s="5">
        <f t="shared" si="57"/>
        <v>80400</v>
      </c>
      <c r="N750" s="6">
        <f t="shared" ca="1" si="58"/>
        <v>33</v>
      </c>
      <c r="O750" s="8">
        <f t="shared" si="59"/>
        <v>5.9701492537313432E-2</v>
      </c>
    </row>
    <row r="751" spans="1:15" x14ac:dyDescent="0.25">
      <c r="A751" t="str">
        <f t="shared" si="55"/>
        <v>DanEc29413</v>
      </c>
      <c r="B751" t="str">
        <f t="shared" si="56"/>
        <v>DanielEchols29413</v>
      </c>
      <c r="C751" t="s">
        <v>105</v>
      </c>
      <c r="D751" t="s">
        <v>1969</v>
      </c>
      <c r="E751" t="s">
        <v>2698</v>
      </c>
      <c r="F751" s="1">
        <v>29413</v>
      </c>
      <c r="G751" t="s">
        <v>3027</v>
      </c>
      <c r="H751" t="s">
        <v>2700</v>
      </c>
      <c r="I751" s="5">
        <v>61800</v>
      </c>
      <c r="J751" s="5">
        <v>7000</v>
      </c>
      <c r="K751">
        <v>12</v>
      </c>
      <c r="L751" t="str">
        <f>INDEX(MatriceGrade,MATCH(Employé!G751,Filières!$A$1:$A$13,0),MATCH(Employé!H751,Filières!$A$1:$E$1,0))</f>
        <v>Directeur de projet</v>
      </c>
      <c r="M751" s="5">
        <f t="shared" si="57"/>
        <v>57800</v>
      </c>
      <c r="N751" s="6">
        <f t="shared" ca="1" si="58"/>
        <v>37</v>
      </c>
      <c r="O751" s="8">
        <f t="shared" si="59"/>
        <v>6.9204152249134954E-2</v>
      </c>
    </row>
    <row r="752" spans="1:15" x14ac:dyDescent="0.25">
      <c r="A752" t="str">
        <f t="shared" si="55"/>
        <v>PauEc33997</v>
      </c>
      <c r="B752" t="str">
        <f t="shared" si="56"/>
        <v>PaulEckman33997</v>
      </c>
      <c r="C752" t="s">
        <v>119</v>
      </c>
      <c r="D752" t="s">
        <v>1314</v>
      </c>
      <c r="E752" t="s">
        <v>2698</v>
      </c>
      <c r="F752" s="1">
        <v>33997</v>
      </c>
      <c r="G752" t="s">
        <v>3022</v>
      </c>
      <c r="H752" t="s">
        <v>2701</v>
      </c>
      <c r="I752" s="5">
        <v>40300</v>
      </c>
      <c r="J752" s="5">
        <v>1500</v>
      </c>
      <c r="K752">
        <v>1</v>
      </c>
      <c r="L752" t="str">
        <f>INDEX(MatriceGrade,MATCH(Employé!G752,Filières!$A$1:$A$13,0),MATCH(Employé!H752,Filières!$A$1:$E$1,0))</f>
        <v>Développeur confirmé</v>
      </c>
      <c r="M752" s="5">
        <f t="shared" si="57"/>
        <v>35600</v>
      </c>
      <c r="N752" s="6">
        <f t="shared" ca="1" si="58"/>
        <v>24</v>
      </c>
      <c r="O752" s="8">
        <f t="shared" si="59"/>
        <v>0.13202247191011235</v>
      </c>
    </row>
    <row r="753" spans="1:15" x14ac:dyDescent="0.25">
      <c r="A753" t="str">
        <f t="shared" si="55"/>
        <v>KitEd29964</v>
      </c>
      <c r="B753" t="str">
        <f t="shared" si="56"/>
        <v>KittyEddins29964</v>
      </c>
      <c r="C753" t="s">
        <v>1506</v>
      </c>
      <c r="D753" t="s">
        <v>1507</v>
      </c>
      <c r="E753" t="s">
        <v>2699</v>
      </c>
      <c r="F753" s="1">
        <v>29964</v>
      </c>
      <c r="G753" t="s">
        <v>3028</v>
      </c>
      <c r="H753" t="s">
        <v>2703</v>
      </c>
      <c r="I753" s="5">
        <v>113300</v>
      </c>
      <c r="J753" s="5">
        <v>3000</v>
      </c>
      <c r="K753">
        <v>11</v>
      </c>
      <c r="L753" t="str">
        <f>INDEX(MatriceGrade,MATCH(Employé!G753,Filières!$A$1:$A$13,0),MATCH(Employé!H753,Filières!$A$1:$E$1,0))</f>
        <v>Responsable d'un secteur</v>
      </c>
      <c r="M753" s="5">
        <f t="shared" si="57"/>
        <v>110000</v>
      </c>
      <c r="N753" s="6">
        <f t="shared" ca="1" si="58"/>
        <v>35</v>
      </c>
      <c r="O753" s="8">
        <f t="shared" si="59"/>
        <v>0.03</v>
      </c>
    </row>
    <row r="754" spans="1:15" x14ac:dyDescent="0.25">
      <c r="A754" t="str">
        <f t="shared" si="55"/>
        <v>ChaEd34061</v>
      </c>
      <c r="B754" t="str">
        <f t="shared" si="56"/>
        <v>CharlesEdmondson34061</v>
      </c>
      <c r="C754" t="s">
        <v>82</v>
      </c>
      <c r="D754" t="s">
        <v>2248</v>
      </c>
      <c r="E754" t="s">
        <v>2698</v>
      </c>
      <c r="F754" s="1">
        <v>34061</v>
      </c>
      <c r="G754" t="s">
        <v>3020</v>
      </c>
      <c r="H754" t="s">
        <v>2700</v>
      </c>
      <c r="I754" s="5">
        <v>37900</v>
      </c>
      <c r="J754" s="5">
        <v>500</v>
      </c>
      <c r="K754">
        <v>1</v>
      </c>
      <c r="L754" t="str">
        <f>INDEX(MatriceGrade,MATCH(Employé!G754,Filières!$A$1:$A$13,0),MATCH(Employé!H754,Filières!$A$1:$E$1,0))</f>
        <v>Analyste junior</v>
      </c>
      <c r="M754" s="5">
        <f t="shared" si="57"/>
        <v>34400</v>
      </c>
      <c r="N754" s="6">
        <f t="shared" ca="1" si="58"/>
        <v>24</v>
      </c>
      <c r="O754" s="8">
        <f t="shared" si="59"/>
        <v>0.10174418604651163</v>
      </c>
    </row>
    <row r="755" spans="1:15" x14ac:dyDescent="0.25">
      <c r="A755" t="str">
        <f t="shared" si="55"/>
        <v>LawEd33620</v>
      </c>
      <c r="B755" t="str">
        <f t="shared" si="56"/>
        <v>LawrenceEdmunds33620</v>
      </c>
      <c r="C755" t="s">
        <v>593</v>
      </c>
      <c r="D755" t="s">
        <v>972</v>
      </c>
      <c r="E755" t="s">
        <v>2698</v>
      </c>
      <c r="F755" s="1">
        <v>33620</v>
      </c>
      <c r="G755" t="s">
        <v>3022</v>
      </c>
      <c r="H755" t="s">
        <v>2701</v>
      </c>
      <c r="I755" s="5">
        <v>37300</v>
      </c>
      <c r="J755" s="5">
        <v>500</v>
      </c>
      <c r="K755">
        <v>0</v>
      </c>
      <c r="L755" t="str">
        <f>INDEX(MatriceGrade,MATCH(Employé!G755,Filières!$A$1:$A$13,0),MATCH(Employé!H755,Filières!$A$1:$E$1,0))</f>
        <v>Développeur confirmé</v>
      </c>
      <c r="M755" s="5" t="str">
        <f t="shared" si="57"/>
        <v>nouvel arrivant</v>
      </c>
      <c r="N755" s="6">
        <f t="shared" ca="1" si="58"/>
        <v>25</v>
      </c>
      <c r="O755" s="8">
        <f t="shared" si="59"/>
        <v>0</v>
      </c>
    </row>
    <row r="756" spans="1:15" x14ac:dyDescent="0.25">
      <c r="A756" t="str">
        <f t="shared" si="55"/>
        <v>ClaEd34333</v>
      </c>
      <c r="B756" t="str">
        <f t="shared" si="56"/>
        <v>ClarkEdward34333</v>
      </c>
      <c r="C756" t="s">
        <v>359</v>
      </c>
      <c r="D756" t="s">
        <v>1040</v>
      </c>
      <c r="E756" t="s">
        <v>2698</v>
      </c>
      <c r="F756" s="1">
        <v>34333</v>
      </c>
      <c r="G756" t="s">
        <v>3020</v>
      </c>
      <c r="H756" t="s">
        <v>2702</v>
      </c>
      <c r="I756" s="5">
        <v>37500</v>
      </c>
      <c r="J756" s="5">
        <v>0</v>
      </c>
      <c r="K756">
        <v>0</v>
      </c>
      <c r="L756" t="str">
        <f>INDEX(MatriceGrade,MATCH(Employé!G756,Filières!$A$1:$A$13,0),MATCH(Employé!H756,Filières!$A$1:$E$1,0))</f>
        <v>Consultant business junior</v>
      </c>
      <c r="M756" s="5" t="str">
        <f t="shared" si="57"/>
        <v>nouvel arrivant</v>
      </c>
      <c r="N756" s="6">
        <f t="shared" ca="1" si="58"/>
        <v>23</v>
      </c>
      <c r="O756" s="8">
        <f t="shared" si="59"/>
        <v>0</v>
      </c>
    </row>
    <row r="757" spans="1:15" x14ac:dyDescent="0.25">
      <c r="A757" t="str">
        <f t="shared" si="55"/>
        <v>CheEd29805</v>
      </c>
      <c r="B757" t="str">
        <f t="shared" si="56"/>
        <v>ChelseaEdwards29805</v>
      </c>
      <c r="C757" t="s">
        <v>1713</v>
      </c>
      <c r="D757" t="s">
        <v>95</v>
      </c>
      <c r="E757" t="s">
        <v>2699</v>
      </c>
      <c r="F757" s="1">
        <v>29805</v>
      </c>
      <c r="G757" t="s">
        <v>3028</v>
      </c>
      <c r="H757" t="s">
        <v>2700</v>
      </c>
      <c r="I757" s="5">
        <v>79800</v>
      </c>
      <c r="J757" s="5">
        <v>500</v>
      </c>
      <c r="K757">
        <v>6</v>
      </c>
      <c r="L757" t="str">
        <f>INDEX(MatriceGrade,MATCH(Employé!G757,Filières!$A$1:$A$13,0),MATCH(Employé!H757,Filières!$A$1:$E$1,0))</f>
        <v>Responsable de Grands comptes</v>
      </c>
      <c r="M757" s="5">
        <f t="shared" si="57"/>
        <v>73900</v>
      </c>
      <c r="N757" s="6">
        <f t="shared" ca="1" si="58"/>
        <v>35</v>
      </c>
      <c r="O757" s="8">
        <f t="shared" si="59"/>
        <v>7.9837618403247629E-2</v>
      </c>
    </row>
    <row r="758" spans="1:15" x14ac:dyDescent="0.25">
      <c r="A758" t="str">
        <f t="shared" si="55"/>
        <v>CurEd31943</v>
      </c>
      <c r="B758" t="str">
        <f t="shared" si="56"/>
        <v>CurtisEdwards31943</v>
      </c>
      <c r="C758" t="s">
        <v>620</v>
      </c>
      <c r="D758" t="s">
        <v>95</v>
      </c>
      <c r="E758" t="s">
        <v>2698</v>
      </c>
      <c r="F758" s="1">
        <v>31943</v>
      </c>
      <c r="G758" t="s">
        <v>3023</v>
      </c>
      <c r="H758" t="s">
        <v>2702</v>
      </c>
      <c r="I758" s="5">
        <v>55400</v>
      </c>
      <c r="J758" s="5">
        <v>1000</v>
      </c>
      <c r="K758">
        <v>1</v>
      </c>
      <c r="L758" t="str">
        <f>INDEX(MatriceGrade,MATCH(Employé!G758,Filières!$A$1:$A$13,0),MATCH(Employé!H758,Filières!$A$1:$E$1,0))</f>
        <v>Consultant business</v>
      </c>
      <c r="M758" s="5">
        <f t="shared" si="57"/>
        <v>51800</v>
      </c>
      <c r="N758" s="6">
        <f t="shared" ca="1" si="58"/>
        <v>30</v>
      </c>
      <c r="O758" s="8">
        <f t="shared" si="59"/>
        <v>6.9498069498069498E-2</v>
      </c>
    </row>
    <row r="759" spans="1:15" x14ac:dyDescent="0.25">
      <c r="A759" t="str">
        <f t="shared" si="55"/>
        <v>DenEd27612</v>
      </c>
      <c r="B759" t="str">
        <f t="shared" si="56"/>
        <v>DeniseEdwards27612</v>
      </c>
      <c r="C759" t="s">
        <v>753</v>
      </c>
      <c r="D759" t="s">
        <v>95</v>
      </c>
      <c r="E759" t="s">
        <v>2699</v>
      </c>
      <c r="F759" s="1">
        <v>27612</v>
      </c>
      <c r="G759" t="s">
        <v>3025</v>
      </c>
      <c r="H759" t="s">
        <v>2701</v>
      </c>
      <c r="I759" s="5">
        <v>52900</v>
      </c>
      <c r="J759" s="5">
        <v>3000</v>
      </c>
      <c r="K759">
        <v>9</v>
      </c>
      <c r="L759" t="str">
        <f>INDEX(MatriceGrade,MATCH(Employé!G759,Filières!$A$1:$A$13,0),MATCH(Employé!H759,Filières!$A$1:$E$1,0))</f>
        <v>Consultant technique sénior</v>
      </c>
      <c r="M759" s="5">
        <f t="shared" si="57"/>
        <v>49800</v>
      </c>
      <c r="N759" s="6">
        <f t="shared" ca="1" si="58"/>
        <v>41</v>
      </c>
      <c r="O759" s="8">
        <f t="shared" si="59"/>
        <v>6.224899598393574E-2</v>
      </c>
    </row>
    <row r="760" spans="1:15" x14ac:dyDescent="0.25">
      <c r="A760" t="str">
        <f t="shared" si="55"/>
        <v>MarEd27359</v>
      </c>
      <c r="B760" t="str">
        <f t="shared" si="56"/>
        <v>MarthaEdwards27359</v>
      </c>
      <c r="C760" t="s">
        <v>94</v>
      </c>
      <c r="D760" t="s">
        <v>95</v>
      </c>
      <c r="E760" t="s">
        <v>2699</v>
      </c>
      <c r="F760" s="1">
        <v>27359</v>
      </c>
      <c r="G760" t="s">
        <v>3028</v>
      </c>
      <c r="H760" t="s">
        <v>2701</v>
      </c>
      <c r="I760" s="5">
        <v>91900</v>
      </c>
      <c r="J760" s="5">
        <v>11000</v>
      </c>
      <c r="K760">
        <v>10</v>
      </c>
      <c r="L760" t="str">
        <f>INDEX(MatriceGrade,MATCH(Employé!G760,Filières!$A$1:$A$13,0),MATCH(Employé!H760,Filières!$A$1:$E$1,0))</f>
        <v>Responsable technique Grands Comptes</v>
      </c>
      <c r="M760" s="5">
        <f t="shared" si="57"/>
        <v>84300</v>
      </c>
      <c r="N760" s="6">
        <f t="shared" ca="1" si="58"/>
        <v>42</v>
      </c>
      <c r="O760" s="8">
        <f t="shared" si="59"/>
        <v>9.0154211150652433E-2</v>
      </c>
    </row>
    <row r="761" spans="1:15" x14ac:dyDescent="0.25">
      <c r="A761" t="str">
        <f t="shared" si="55"/>
        <v>PetEd25842</v>
      </c>
      <c r="B761" t="str">
        <f t="shared" si="56"/>
        <v>PeterEdwards25842</v>
      </c>
      <c r="C761" t="s">
        <v>589</v>
      </c>
      <c r="D761" t="s">
        <v>95</v>
      </c>
      <c r="E761" t="s">
        <v>2698</v>
      </c>
      <c r="F761" s="1">
        <v>25842</v>
      </c>
      <c r="G761" t="s">
        <v>3025</v>
      </c>
      <c r="H761" t="s">
        <v>2701</v>
      </c>
      <c r="I761" s="5">
        <v>53700</v>
      </c>
      <c r="J761" s="5">
        <v>1000</v>
      </c>
      <c r="K761">
        <v>5</v>
      </c>
      <c r="L761" t="str">
        <f>INDEX(MatriceGrade,MATCH(Employé!G761,Filières!$A$1:$A$13,0),MATCH(Employé!H761,Filières!$A$1:$E$1,0))</f>
        <v>Consultant technique sénior</v>
      </c>
      <c r="M761" s="5">
        <f t="shared" si="57"/>
        <v>50100</v>
      </c>
      <c r="N761" s="6">
        <f t="shared" ca="1" si="58"/>
        <v>46</v>
      </c>
      <c r="O761" s="8">
        <f t="shared" si="59"/>
        <v>7.1856287425149698E-2</v>
      </c>
    </row>
    <row r="762" spans="1:15" x14ac:dyDescent="0.25">
      <c r="A762" t="str">
        <f t="shared" si="55"/>
        <v>SalEd34267</v>
      </c>
      <c r="B762" t="str">
        <f t="shared" si="56"/>
        <v>SallyEdwards34267</v>
      </c>
      <c r="C762" t="s">
        <v>466</v>
      </c>
      <c r="D762" t="s">
        <v>95</v>
      </c>
      <c r="E762" t="s">
        <v>2699</v>
      </c>
      <c r="F762" s="1">
        <v>34267</v>
      </c>
      <c r="G762" t="s">
        <v>3019</v>
      </c>
      <c r="H762" t="s">
        <v>2701</v>
      </c>
      <c r="I762" s="5">
        <v>30600</v>
      </c>
      <c r="J762" s="5">
        <v>0</v>
      </c>
      <c r="K762">
        <v>1</v>
      </c>
      <c r="L762" t="str">
        <f>INDEX(MatriceGrade,MATCH(Employé!G762,Filières!$A$1:$A$13,0),MATCH(Employé!H762,Filières!$A$1:$E$1,0))</f>
        <v>Développeur novice</v>
      </c>
      <c r="M762" s="5">
        <f t="shared" si="57"/>
        <v>30200</v>
      </c>
      <c r="N762" s="6">
        <f t="shared" ca="1" si="58"/>
        <v>23</v>
      </c>
      <c r="O762" s="8">
        <f t="shared" si="59"/>
        <v>1.3245033112582781E-2</v>
      </c>
    </row>
    <row r="763" spans="1:15" x14ac:dyDescent="0.25">
      <c r="A763" t="str">
        <f t="shared" si="55"/>
        <v>DiaEi31663</v>
      </c>
      <c r="B763" t="str">
        <f t="shared" si="56"/>
        <v>DianeEiler31663</v>
      </c>
      <c r="C763" t="s">
        <v>59</v>
      </c>
      <c r="D763" t="s">
        <v>955</v>
      </c>
      <c r="E763" t="s">
        <v>2699</v>
      </c>
      <c r="F763" s="1">
        <v>31663</v>
      </c>
      <c r="G763" t="s">
        <v>3023</v>
      </c>
      <c r="H763" t="s">
        <v>2702</v>
      </c>
      <c r="I763" s="5">
        <v>53600</v>
      </c>
      <c r="J763" s="5">
        <v>0</v>
      </c>
      <c r="K763">
        <v>1</v>
      </c>
      <c r="L763" t="str">
        <f>INDEX(MatriceGrade,MATCH(Employé!G763,Filières!$A$1:$A$13,0),MATCH(Employé!H763,Filières!$A$1:$E$1,0))</f>
        <v>Consultant business</v>
      </c>
      <c r="M763" s="5">
        <f t="shared" si="57"/>
        <v>48300</v>
      </c>
      <c r="N763" s="6">
        <f t="shared" ca="1" si="58"/>
        <v>30</v>
      </c>
      <c r="O763" s="8">
        <f t="shared" si="59"/>
        <v>0.10973084886128365</v>
      </c>
    </row>
    <row r="764" spans="1:15" x14ac:dyDescent="0.25">
      <c r="A764" t="str">
        <f t="shared" si="55"/>
        <v>HenEl28388</v>
      </c>
      <c r="B764" t="str">
        <f t="shared" si="56"/>
        <v>HenryEldridge28388</v>
      </c>
      <c r="C764" t="s">
        <v>23</v>
      </c>
      <c r="D764" t="s">
        <v>1655</v>
      </c>
      <c r="E764" t="s">
        <v>2698</v>
      </c>
      <c r="F764" s="1">
        <v>28388</v>
      </c>
      <c r="G764" t="s">
        <v>3027</v>
      </c>
      <c r="H764" t="s">
        <v>2700</v>
      </c>
      <c r="I764" s="5">
        <v>82100</v>
      </c>
      <c r="J764" s="5">
        <v>8000</v>
      </c>
      <c r="K764">
        <v>7</v>
      </c>
      <c r="L764" t="str">
        <f>INDEX(MatriceGrade,MATCH(Employé!G764,Filières!$A$1:$A$13,0),MATCH(Employé!H764,Filières!$A$1:$E$1,0))</f>
        <v>Directeur de projet</v>
      </c>
      <c r="M764" s="5">
        <f t="shared" si="57"/>
        <v>78900</v>
      </c>
      <c r="N764" s="6">
        <f t="shared" ca="1" si="58"/>
        <v>39</v>
      </c>
      <c r="O764" s="8">
        <f t="shared" si="59"/>
        <v>4.0557667934093787E-2</v>
      </c>
    </row>
    <row r="765" spans="1:15" x14ac:dyDescent="0.25">
      <c r="A765" t="str">
        <f t="shared" si="55"/>
        <v>IsaEl29063</v>
      </c>
      <c r="B765" t="str">
        <f t="shared" si="56"/>
        <v>IsabellElliott29063</v>
      </c>
      <c r="C765" t="s">
        <v>393</v>
      </c>
      <c r="D765" t="s">
        <v>394</v>
      </c>
      <c r="E765" t="s">
        <v>2699</v>
      </c>
      <c r="F765" s="1">
        <v>29063</v>
      </c>
      <c r="G765" t="s">
        <v>3027</v>
      </c>
      <c r="H765" t="s">
        <v>2701</v>
      </c>
      <c r="I765" s="5">
        <v>56700</v>
      </c>
      <c r="J765" s="5">
        <v>4500</v>
      </c>
      <c r="K765">
        <v>6</v>
      </c>
      <c r="L765" t="str">
        <f>INDEX(MatriceGrade,MATCH(Employé!G765,Filières!$A$1:$A$13,0),MATCH(Employé!H765,Filières!$A$1:$E$1,0))</f>
        <v>Directeur technique</v>
      </c>
      <c r="M765" s="5">
        <f t="shared" si="57"/>
        <v>53500</v>
      </c>
      <c r="N765" s="6">
        <f t="shared" ca="1" si="58"/>
        <v>38</v>
      </c>
      <c r="O765" s="8">
        <f t="shared" si="59"/>
        <v>5.9813084112149535E-2</v>
      </c>
    </row>
    <row r="766" spans="1:15" x14ac:dyDescent="0.25">
      <c r="A766" t="str">
        <f t="shared" si="55"/>
        <v>AmaEl33214</v>
      </c>
      <c r="B766" t="str">
        <f t="shared" si="56"/>
        <v>AmandaEllis33214</v>
      </c>
      <c r="C766" t="s">
        <v>30</v>
      </c>
      <c r="D766" t="s">
        <v>561</v>
      </c>
      <c r="E766" t="s">
        <v>2699</v>
      </c>
      <c r="F766" s="1">
        <v>33214</v>
      </c>
      <c r="G766" t="s">
        <v>3020</v>
      </c>
      <c r="H766" t="s">
        <v>2700</v>
      </c>
      <c r="I766" s="5">
        <v>38300</v>
      </c>
      <c r="J766" s="5">
        <v>0</v>
      </c>
      <c r="K766">
        <v>0</v>
      </c>
      <c r="L766" t="str">
        <f>INDEX(MatriceGrade,MATCH(Employé!G766,Filières!$A$1:$A$13,0),MATCH(Employé!H766,Filières!$A$1:$E$1,0))</f>
        <v>Analyste junior</v>
      </c>
      <c r="M766" s="5" t="str">
        <f t="shared" si="57"/>
        <v>nouvel arrivant</v>
      </c>
      <c r="N766" s="6">
        <f t="shared" ca="1" si="58"/>
        <v>26</v>
      </c>
      <c r="O766" s="8">
        <f t="shared" si="59"/>
        <v>0</v>
      </c>
    </row>
    <row r="767" spans="1:15" x14ac:dyDescent="0.25">
      <c r="A767" t="str">
        <f t="shared" si="55"/>
        <v>LilEl31452</v>
      </c>
      <c r="B767" t="str">
        <f t="shared" si="56"/>
        <v>LillieEllis31452</v>
      </c>
      <c r="C767" t="s">
        <v>560</v>
      </c>
      <c r="D767" t="s">
        <v>561</v>
      </c>
      <c r="E767" t="s">
        <v>2699</v>
      </c>
      <c r="F767" s="1">
        <v>31452</v>
      </c>
      <c r="G767" t="s">
        <v>3023</v>
      </c>
      <c r="H767" t="s">
        <v>2702</v>
      </c>
      <c r="I767" s="5">
        <v>54600</v>
      </c>
      <c r="J767" s="5">
        <v>1000</v>
      </c>
      <c r="K767">
        <v>4</v>
      </c>
      <c r="L767" t="str">
        <f>INDEX(MatriceGrade,MATCH(Employé!G767,Filières!$A$1:$A$13,0),MATCH(Employé!H767,Filières!$A$1:$E$1,0))</f>
        <v>Consultant business</v>
      </c>
      <c r="M767" s="5">
        <f t="shared" si="57"/>
        <v>52500</v>
      </c>
      <c r="N767" s="6">
        <f t="shared" ca="1" si="58"/>
        <v>31</v>
      </c>
      <c r="O767" s="8">
        <f t="shared" si="59"/>
        <v>0.04</v>
      </c>
    </row>
    <row r="768" spans="1:15" x14ac:dyDescent="0.25">
      <c r="A768" t="str">
        <f t="shared" si="55"/>
        <v>JefEl28882</v>
      </c>
      <c r="B768" t="str">
        <f t="shared" si="56"/>
        <v>JeffreyEllman28882</v>
      </c>
      <c r="C768" t="s">
        <v>536</v>
      </c>
      <c r="D768" t="s">
        <v>1757</v>
      </c>
      <c r="E768" t="s">
        <v>2698</v>
      </c>
      <c r="F768" s="1">
        <v>28882</v>
      </c>
      <c r="G768" t="s">
        <v>3027</v>
      </c>
      <c r="H768" t="s">
        <v>2701</v>
      </c>
      <c r="I768" s="5">
        <v>67800</v>
      </c>
      <c r="J768" s="5">
        <v>10000</v>
      </c>
      <c r="K768">
        <v>3</v>
      </c>
      <c r="L768" t="str">
        <f>INDEX(MatriceGrade,MATCH(Employé!G768,Filières!$A$1:$A$13,0),MATCH(Employé!H768,Filières!$A$1:$E$1,0))</f>
        <v>Directeur technique</v>
      </c>
      <c r="M768" s="5">
        <f t="shared" si="57"/>
        <v>66300</v>
      </c>
      <c r="N768" s="6">
        <f t="shared" ca="1" si="58"/>
        <v>38</v>
      </c>
      <c r="O768" s="8">
        <f t="shared" si="59"/>
        <v>2.2624434389140271E-2</v>
      </c>
    </row>
    <row r="769" spans="1:15" x14ac:dyDescent="0.25">
      <c r="A769" t="str">
        <f t="shared" si="55"/>
        <v>VicEl27879</v>
      </c>
      <c r="B769" t="str">
        <f t="shared" si="56"/>
        <v>VictorEllman27879</v>
      </c>
      <c r="C769" t="s">
        <v>11</v>
      </c>
      <c r="D769" t="s">
        <v>1757</v>
      </c>
      <c r="E769" t="s">
        <v>2698</v>
      </c>
      <c r="F769" s="1">
        <v>27879</v>
      </c>
      <c r="G769" t="s">
        <v>3026</v>
      </c>
      <c r="H769" t="s">
        <v>2700</v>
      </c>
      <c r="I769" s="5">
        <v>70300</v>
      </c>
      <c r="J769" s="5">
        <v>1500</v>
      </c>
      <c r="K769">
        <v>5</v>
      </c>
      <c r="L769" t="str">
        <f>INDEX(MatriceGrade,MATCH(Employé!G769,Filières!$A$1:$A$13,0),MATCH(Employé!H769,Filières!$A$1:$E$1,0))</f>
        <v>Chef de projet</v>
      </c>
      <c r="M769" s="5">
        <f t="shared" si="57"/>
        <v>65100</v>
      </c>
      <c r="N769" s="6">
        <f t="shared" ca="1" si="58"/>
        <v>41</v>
      </c>
      <c r="O769" s="8">
        <f t="shared" si="59"/>
        <v>7.9877112135176648E-2</v>
      </c>
    </row>
    <row r="770" spans="1:15" x14ac:dyDescent="0.25">
      <c r="A770" t="str">
        <f t="shared" ref="A770:A833" si="60">_xlfn.CONCAT(LEFT(C770,3),LEFT(D770,2),F770)</f>
        <v>MicEl23822</v>
      </c>
      <c r="B770" t="str">
        <f t="shared" ref="B770:B833" si="61">_xlfn.CONCAT(C770,D770,F770)</f>
        <v>MichaelElmore23822</v>
      </c>
      <c r="C770" t="s">
        <v>205</v>
      </c>
      <c r="D770" t="s">
        <v>276</v>
      </c>
      <c r="E770" t="s">
        <v>2698</v>
      </c>
      <c r="F770" s="1">
        <v>23822</v>
      </c>
      <c r="G770" t="s">
        <v>3029</v>
      </c>
      <c r="H770" t="s">
        <v>2700</v>
      </c>
      <c r="I770" s="5">
        <v>85400</v>
      </c>
      <c r="J770" s="5">
        <v>10000</v>
      </c>
      <c r="K770">
        <v>1</v>
      </c>
      <c r="L770" t="str">
        <f>INDEX(MatriceGrade,MATCH(Employé!G770,Filières!$A$1:$A$13,0),MATCH(Employé!H770,Filières!$A$1:$E$1,0))</f>
        <v>Associé filière fonctionnelle</v>
      </c>
      <c r="M770" s="5">
        <f t="shared" ref="M770:M833" si="62">IF(ISERROR(VLOOKUP(A770,InfoN1,9,FALSE)),"nouvel arrivant",VLOOKUP(A770,InfoN1,9,FALSE))</f>
        <v>81300</v>
      </c>
      <c r="N770" s="6">
        <f t="shared" ref="N770:N833" ca="1" si="63">IF(DATE(2017,MONTH(F770),DAY(F770))&gt;TODAY(),2017-YEAR(F770)-1,2017-YEAR(F770))</f>
        <v>52</v>
      </c>
      <c r="O770" s="8">
        <f t="shared" si="59"/>
        <v>5.0430504305043047E-2</v>
      </c>
    </row>
    <row r="771" spans="1:15" x14ac:dyDescent="0.25">
      <c r="A771" t="str">
        <f t="shared" si="60"/>
        <v>TimEl30799</v>
      </c>
      <c r="B771" t="str">
        <f t="shared" si="61"/>
        <v>TimElwood30799</v>
      </c>
      <c r="C771" t="s">
        <v>996</v>
      </c>
      <c r="D771" t="s">
        <v>2666</v>
      </c>
      <c r="E771" t="s">
        <v>2698</v>
      </c>
      <c r="F771" s="1">
        <v>30799</v>
      </c>
      <c r="G771" t="s">
        <v>3028</v>
      </c>
      <c r="H771" t="s">
        <v>2703</v>
      </c>
      <c r="I771" s="5">
        <v>115700</v>
      </c>
      <c r="J771" s="5">
        <v>4000</v>
      </c>
      <c r="K771">
        <v>9</v>
      </c>
      <c r="L771" t="str">
        <f>INDEX(MatriceGrade,MATCH(Employé!G771,Filières!$A$1:$A$13,0),MATCH(Employé!H771,Filières!$A$1:$E$1,0))</f>
        <v>Responsable d'un secteur</v>
      </c>
      <c r="M771" s="5">
        <f t="shared" si="62"/>
        <v>111100</v>
      </c>
      <c r="N771" s="6">
        <f t="shared" ca="1" si="63"/>
        <v>33</v>
      </c>
      <c r="O771" s="8">
        <f t="shared" ref="O771:O834" si="64">IF(ISNUMBER(M771),(I771-M771)/M771,0)</f>
        <v>4.1404140414041404E-2</v>
      </c>
    </row>
    <row r="772" spans="1:15" x14ac:dyDescent="0.25">
      <c r="A772" t="str">
        <f t="shared" si="60"/>
        <v>JohEn25435</v>
      </c>
      <c r="B772" t="str">
        <f t="shared" si="61"/>
        <v>JohnEng25435</v>
      </c>
      <c r="C772" t="s">
        <v>213</v>
      </c>
      <c r="D772" t="s">
        <v>2124</v>
      </c>
      <c r="E772" t="s">
        <v>2698</v>
      </c>
      <c r="F772" s="1">
        <v>25435</v>
      </c>
      <c r="G772" t="s">
        <v>3026</v>
      </c>
      <c r="H772" t="s">
        <v>2701</v>
      </c>
      <c r="I772" s="5">
        <v>49300</v>
      </c>
      <c r="J772" s="5">
        <v>5500</v>
      </c>
      <c r="K772">
        <v>3</v>
      </c>
      <c r="L772" t="str">
        <f>INDEX(MatriceGrade,MATCH(Employé!G772,Filières!$A$1:$A$13,0),MATCH(Employé!H772,Filières!$A$1:$E$1,0))</f>
        <v>Expert technique</v>
      </c>
      <c r="M772" s="5">
        <f t="shared" si="62"/>
        <v>46600</v>
      </c>
      <c r="N772" s="6">
        <f t="shared" ca="1" si="63"/>
        <v>47</v>
      </c>
      <c r="O772" s="8">
        <f t="shared" si="64"/>
        <v>5.7939914163090127E-2</v>
      </c>
    </row>
    <row r="773" spans="1:15" x14ac:dyDescent="0.25">
      <c r="A773" t="str">
        <f t="shared" si="60"/>
        <v>PauEn33270</v>
      </c>
      <c r="B773" t="str">
        <f t="shared" si="61"/>
        <v>PaulEngel33270</v>
      </c>
      <c r="C773" t="s">
        <v>119</v>
      </c>
      <c r="D773" t="s">
        <v>675</v>
      </c>
      <c r="E773" t="s">
        <v>2698</v>
      </c>
      <c r="F773" s="1">
        <v>33270</v>
      </c>
      <c r="G773" t="s">
        <v>3020</v>
      </c>
      <c r="H773" t="s">
        <v>2700</v>
      </c>
      <c r="I773" s="5">
        <v>35800</v>
      </c>
      <c r="J773" s="5">
        <v>0</v>
      </c>
      <c r="K773">
        <v>1</v>
      </c>
      <c r="L773" t="str">
        <f>INDEX(MatriceGrade,MATCH(Employé!G773,Filières!$A$1:$A$13,0),MATCH(Employé!H773,Filières!$A$1:$E$1,0))</f>
        <v>Analyste junior</v>
      </c>
      <c r="M773" s="5">
        <f t="shared" si="62"/>
        <v>33800</v>
      </c>
      <c r="N773" s="6">
        <f t="shared" ca="1" si="63"/>
        <v>26</v>
      </c>
      <c r="O773" s="8">
        <f t="shared" si="64"/>
        <v>5.9171597633136092E-2</v>
      </c>
    </row>
    <row r="774" spans="1:15" x14ac:dyDescent="0.25">
      <c r="A774" t="str">
        <f t="shared" si="60"/>
        <v>AngEn32903</v>
      </c>
      <c r="B774" t="str">
        <f t="shared" si="61"/>
        <v>AngelaEngle32903</v>
      </c>
      <c r="C774" t="s">
        <v>1101</v>
      </c>
      <c r="D774" t="s">
        <v>1341</v>
      </c>
      <c r="E774" t="s">
        <v>2699</v>
      </c>
      <c r="F774" s="1">
        <v>32903</v>
      </c>
      <c r="G774" t="s">
        <v>3023</v>
      </c>
      <c r="H774" t="s">
        <v>2700</v>
      </c>
      <c r="I774" s="5">
        <v>44400</v>
      </c>
      <c r="J774" s="5">
        <v>500</v>
      </c>
      <c r="K774">
        <v>0</v>
      </c>
      <c r="L774" t="str">
        <f>INDEX(MatriceGrade,MATCH(Employé!G774,Filières!$A$1:$A$13,0),MATCH(Employé!H774,Filières!$A$1:$E$1,0))</f>
        <v>Consultant fonctionnel junior</v>
      </c>
      <c r="M774" s="5" t="str">
        <f t="shared" si="62"/>
        <v>nouvel arrivant</v>
      </c>
      <c r="N774" s="6">
        <f t="shared" ca="1" si="63"/>
        <v>27</v>
      </c>
      <c r="O774" s="8">
        <f t="shared" si="64"/>
        <v>0</v>
      </c>
    </row>
    <row r="775" spans="1:15" x14ac:dyDescent="0.25">
      <c r="A775" t="str">
        <f t="shared" si="60"/>
        <v>BetEn31089</v>
      </c>
      <c r="B775" t="str">
        <f t="shared" si="61"/>
        <v>BettyEngle31089</v>
      </c>
      <c r="C775" t="s">
        <v>966</v>
      </c>
      <c r="D775" t="s">
        <v>1341</v>
      </c>
      <c r="E775" t="s">
        <v>2699</v>
      </c>
      <c r="F775" s="1">
        <v>31089</v>
      </c>
      <c r="G775" t="s">
        <v>3028</v>
      </c>
      <c r="H775" t="s">
        <v>2703</v>
      </c>
      <c r="I775" s="5">
        <v>110800</v>
      </c>
      <c r="J775" s="5">
        <v>8000</v>
      </c>
      <c r="K775">
        <v>9</v>
      </c>
      <c r="L775" t="str">
        <f>INDEX(MatriceGrade,MATCH(Employé!G775,Filières!$A$1:$A$13,0),MATCH(Employé!H775,Filières!$A$1:$E$1,0))</f>
        <v>Responsable d'un secteur</v>
      </c>
      <c r="M775" s="5">
        <f t="shared" si="62"/>
        <v>105500</v>
      </c>
      <c r="N775" s="6">
        <f t="shared" ca="1" si="63"/>
        <v>32</v>
      </c>
      <c r="O775" s="8">
        <f t="shared" si="64"/>
        <v>5.0236966824644548E-2</v>
      </c>
    </row>
    <row r="776" spans="1:15" x14ac:dyDescent="0.25">
      <c r="A776" t="str">
        <f t="shared" si="60"/>
        <v>RicEn26412</v>
      </c>
      <c r="B776" t="str">
        <f t="shared" si="61"/>
        <v>RichardEnsor26412</v>
      </c>
      <c r="C776" t="s">
        <v>9</v>
      </c>
      <c r="D776" t="s">
        <v>908</v>
      </c>
      <c r="E776" t="s">
        <v>2698</v>
      </c>
      <c r="F776" s="1">
        <v>26412</v>
      </c>
      <c r="G776" t="s">
        <v>3025</v>
      </c>
      <c r="H776" t="s">
        <v>2701</v>
      </c>
      <c r="I776" s="5">
        <v>48500</v>
      </c>
      <c r="J776" s="5">
        <v>500</v>
      </c>
      <c r="K776">
        <v>14</v>
      </c>
      <c r="L776" t="str">
        <f>INDEX(MatriceGrade,MATCH(Employé!G776,Filières!$A$1:$A$13,0),MATCH(Employé!H776,Filières!$A$1:$E$1,0))</f>
        <v>Consultant technique sénior</v>
      </c>
      <c r="M776" s="5">
        <f t="shared" si="62"/>
        <v>43300</v>
      </c>
      <c r="N776" s="6">
        <f t="shared" ca="1" si="63"/>
        <v>45</v>
      </c>
      <c r="O776" s="8">
        <f t="shared" si="64"/>
        <v>0.12009237875288684</v>
      </c>
    </row>
    <row r="777" spans="1:15" x14ac:dyDescent="0.25">
      <c r="A777" t="str">
        <f t="shared" si="60"/>
        <v>RobEp24170</v>
      </c>
      <c r="B777" t="str">
        <f t="shared" si="61"/>
        <v>RobertEpperson24170</v>
      </c>
      <c r="C777" t="s">
        <v>25</v>
      </c>
      <c r="D777" t="s">
        <v>959</v>
      </c>
      <c r="E777" t="s">
        <v>2698</v>
      </c>
      <c r="F777" s="1">
        <v>24170</v>
      </c>
      <c r="G777" t="s">
        <v>3025</v>
      </c>
      <c r="H777" t="s">
        <v>2700</v>
      </c>
      <c r="I777" s="5">
        <v>55500</v>
      </c>
      <c r="J777" s="5">
        <v>1000</v>
      </c>
      <c r="K777">
        <v>13</v>
      </c>
      <c r="L777" t="str">
        <f>INDEX(MatriceGrade,MATCH(Employé!G777,Filières!$A$1:$A$13,0),MATCH(Employé!H777,Filières!$A$1:$E$1,0))</f>
        <v>Consultant fonctionnel sénior</v>
      </c>
      <c r="M777" s="5">
        <f t="shared" si="62"/>
        <v>51400</v>
      </c>
      <c r="N777" s="6">
        <f t="shared" ca="1" si="63"/>
        <v>51</v>
      </c>
      <c r="O777" s="8">
        <f t="shared" si="64"/>
        <v>7.9766536964980539E-2</v>
      </c>
    </row>
    <row r="778" spans="1:15" x14ac:dyDescent="0.25">
      <c r="A778" t="str">
        <f t="shared" si="60"/>
        <v>CruEr26035</v>
      </c>
      <c r="B778" t="str">
        <f t="shared" si="61"/>
        <v>CruzEricksen26035</v>
      </c>
      <c r="C778" t="s">
        <v>637</v>
      </c>
      <c r="D778" t="s">
        <v>1392</v>
      </c>
      <c r="E778" t="s">
        <v>2699</v>
      </c>
      <c r="F778" s="1">
        <v>26035</v>
      </c>
      <c r="G778" t="s">
        <v>3027</v>
      </c>
      <c r="H778" t="s">
        <v>2700</v>
      </c>
      <c r="I778" s="5">
        <v>67100</v>
      </c>
      <c r="J778" s="5">
        <v>7000</v>
      </c>
      <c r="K778">
        <v>19</v>
      </c>
      <c r="L778" t="str">
        <f>INDEX(MatriceGrade,MATCH(Employé!G778,Filières!$A$1:$A$13,0),MATCH(Employé!H778,Filières!$A$1:$E$1,0))</f>
        <v>Directeur de projet</v>
      </c>
      <c r="M778" s="5">
        <f t="shared" si="62"/>
        <v>62100</v>
      </c>
      <c r="N778" s="6">
        <f t="shared" ca="1" si="63"/>
        <v>46</v>
      </c>
      <c r="O778" s="8">
        <f t="shared" si="64"/>
        <v>8.0515297906602251E-2</v>
      </c>
    </row>
    <row r="779" spans="1:15" x14ac:dyDescent="0.25">
      <c r="A779" t="str">
        <f t="shared" si="60"/>
        <v>SalEr26265</v>
      </c>
      <c r="B779" t="str">
        <f t="shared" si="61"/>
        <v>SallyErtl26265</v>
      </c>
      <c r="C779" t="s">
        <v>466</v>
      </c>
      <c r="D779" t="s">
        <v>2665</v>
      </c>
      <c r="E779" t="s">
        <v>2699</v>
      </c>
      <c r="F779" s="1">
        <v>26265</v>
      </c>
      <c r="G779" t="s">
        <v>3025</v>
      </c>
      <c r="H779" t="s">
        <v>2702</v>
      </c>
      <c r="I779" s="5">
        <v>79600</v>
      </c>
      <c r="J779" s="5">
        <v>1000</v>
      </c>
      <c r="K779">
        <v>12</v>
      </c>
      <c r="L779" t="str">
        <f>INDEX(MatriceGrade,MATCH(Employé!G779,Filières!$A$1:$A$13,0),MATCH(Employé!H779,Filières!$A$1:$E$1,0))</f>
        <v>Consultant business sénior</v>
      </c>
      <c r="M779" s="5">
        <f t="shared" si="62"/>
        <v>72400</v>
      </c>
      <c r="N779" s="6">
        <f t="shared" ca="1" si="63"/>
        <v>45</v>
      </c>
      <c r="O779" s="8">
        <f t="shared" si="64"/>
        <v>9.9447513812154692E-2</v>
      </c>
    </row>
    <row r="780" spans="1:15" x14ac:dyDescent="0.25">
      <c r="A780" t="str">
        <f t="shared" si="60"/>
        <v>CarEr26999</v>
      </c>
      <c r="B780" t="str">
        <f t="shared" si="61"/>
        <v>CarolErwin26999</v>
      </c>
      <c r="C780" t="s">
        <v>849</v>
      </c>
      <c r="D780" t="s">
        <v>1736</v>
      </c>
      <c r="E780" t="s">
        <v>2699</v>
      </c>
      <c r="F780" s="1">
        <v>26999</v>
      </c>
      <c r="G780" t="s">
        <v>3026</v>
      </c>
      <c r="H780" t="s">
        <v>2701</v>
      </c>
      <c r="I780" s="5">
        <v>60200</v>
      </c>
      <c r="J780" s="5">
        <v>5000</v>
      </c>
      <c r="K780">
        <v>3</v>
      </c>
      <c r="L780" t="str">
        <f>INDEX(MatriceGrade,MATCH(Employé!G780,Filières!$A$1:$A$13,0),MATCH(Employé!H780,Filières!$A$1:$E$1,0))</f>
        <v>Expert technique</v>
      </c>
      <c r="M780" s="5">
        <f t="shared" si="62"/>
        <v>54600</v>
      </c>
      <c r="N780" s="6">
        <f t="shared" ca="1" si="63"/>
        <v>43</v>
      </c>
      <c r="O780" s="8">
        <f t="shared" si="64"/>
        <v>0.10256410256410256</v>
      </c>
    </row>
    <row r="781" spans="1:15" x14ac:dyDescent="0.25">
      <c r="A781" t="str">
        <f t="shared" si="60"/>
        <v>JulEs31129</v>
      </c>
      <c r="B781" t="str">
        <f t="shared" si="61"/>
        <v>JulieEslinger31129</v>
      </c>
      <c r="C781" t="s">
        <v>171</v>
      </c>
      <c r="D781" t="s">
        <v>384</v>
      </c>
      <c r="E781" t="s">
        <v>2699</v>
      </c>
      <c r="F781" s="1">
        <v>31129</v>
      </c>
      <c r="G781" t="s">
        <v>3023</v>
      </c>
      <c r="H781" t="s">
        <v>2700</v>
      </c>
      <c r="I781" s="5">
        <v>51500</v>
      </c>
      <c r="J781" s="5">
        <v>1500</v>
      </c>
      <c r="K781">
        <v>1</v>
      </c>
      <c r="L781" t="str">
        <f>INDEX(MatriceGrade,MATCH(Employé!G781,Filières!$A$1:$A$13,0),MATCH(Employé!H781,Filières!$A$1:$E$1,0))</f>
        <v>Consultant fonctionnel junior</v>
      </c>
      <c r="M781" s="5">
        <f t="shared" si="62"/>
        <v>46800</v>
      </c>
      <c r="N781" s="6">
        <f t="shared" ca="1" si="63"/>
        <v>32</v>
      </c>
      <c r="O781" s="8">
        <f t="shared" si="64"/>
        <v>0.10042735042735043</v>
      </c>
    </row>
    <row r="782" spans="1:15" x14ac:dyDescent="0.25">
      <c r="A782" t="str">
        <f t="shared" si="60"/>
        <v>RobEs28680</v>
      </c>
      <c r="B782" t="str">
        <f t="shared" si="61"/>
        <v>RobertEstes28680</v>
      </c>
      <c r="C782" t="s">
        <v>25</v>
      </c>
      <c r="D782" t="s">
        <v>1173</v>
      </c>
      <c r="E782" t="s">
        <v>2698</v>
      </c>
      <c r="F782" s="1">
        <v>28680</v>
      </c>
      <c r="G782" t="s">
        <v>3027</v>
      </c>
      <c r="H782" t="s">
        <v>2700</v>
      </c>
      <c r="I782" s="5">
        <v>73600</v>
      </c>
      <c r="J782" s="5">
        <v>7000</v>
      </c>
      <c r="K782">
        <v>13</v>
      </c>
      <c r="L782" t="str">
        <f>INDEX(MatriceGrade,MATCH(Employé!G782,Filières!$A$1:$A$13,0),MATCH(Employé!H782,Filières!$A$1:$E$1,0))</f>
        <v>Directeur de projet</v>
      </c>
      <c r="M782" s="5">
        <f t="shared" si="62"/>
        <v>71500</v>
      </c>
      <c r="N782" s="6">
        <f t="shared" ca="1" si="63"/>
        <v>39</v>
      </c>
      <c r="O782" s="8">
        <f t="shared" si="64"/>
        <v>2.937062937062937E-2</v>
      </c>
    </row>
    <row r="783" spans="1:15" x14ac:dyDescent="0.25">
      <c r="A783" t="str">
        <f t="shared" si="60"/>
        <v>RyaEs25516</v>
      </c>
      <c r="B783" t="str">
        <f t="shared" si="61"/>
        <v>RyanEstrada25516</v>
      </c>
      <c r="C783" t="s">
        <v>438</v>
      </c>
      <c r="D783" t="s">
        <v>439</v>
      </c>
      <c r="E783" t="s">
        <v>2698</v>
      </c>
      <c r="F783" s="1">
        <v>25516</v>
      </c>
      <c r="G783" t="s">
        <v>3028</v>
      </c>
      <c r="H783" t="s">
        <v>2703</v>
      </c>
      <c r="I783" s="5">
        <v>100400</v>
      </c>
      <c r="J783" s="5">
        <v>500</v>
      </c>
      <c r="K783">
        <v>24</v>
      </c>
      <c r="L783" t="str">
        <f>INDEX(MatriceGrade,MATCH(Employé!G783,Filières!$A$1:$A$13,0),MATCH(Employé!H783,Filières!$A$1:$E$1,0))</f>
        <v>Responsable d'un secteur</v>
      </c>
      <c r="M783" s="5">
        <f t="shared" si="62"/>
        <v>96500</v>
      </c>
      <c r="N783" s="6">
        <f t="shared" ca="1" si="63"/>
        <v>47</v>
      </c>
      <c r="O783" s="8">
        <f t="shared" si="64"/>
        <v>4.0414507772020727E-2</v>
      </c>
    </row>
    <row r="784" spans="1:15" x14ac:dyDescent="0.25">
      <c r="A784" t="str">
        <f t="shared" si="60"/>
        <v>SteEs29774</v>
      </c>
      <c r="B784" t="str">
        <f t="shared" si="61"/>
        <v>SteveEstrada29774</v>
      </c>
      <c r="C784" t="s">
        <v>21</v>
      </c>
      <c r="D784" t="s">
        <v>439</v>
      </c>
      <c r="E784" t="s">
        <v>2698</v>
      </c>
      <c r="F784" s="1">
        <v>29774</v>
      </c>
      <c r="G784" t="s">
        <v>3028</v>
      </c>
      <c r="H784" t="s">
        <v>2700</v>
      </c>
      <c r="I784" s="5">
        <v>87000</v>
      </c>
      <c r="J784" s="5">
        <v>1500</v>
      </c>
      <c r="K784">
        <v>1</v>
      </c>
      <c r="L784" t="str">
        <f>INDEX(MatriceGrade,MATCH(Employé!G784,Filières!$A$1:$A$13,0),MATCH(Employé!H784,Filières!$A$1:$E$1,0))</f>
        <v>Responsable de Grands comptes</v>
      </c>
      <c r="M784" s="5">
        <f t="shared" si="62"/>
        <v>82900</v>
      </c>
      <c r="N784" s="6">
        <f t="shared" ca="1" si="63"/>
        <v>36</v>
      </c>
      <c r="O784" s="8">
        <f t="shared" si="64"/>
        <v>4.9457177322074788E-2</v>
      </c>
    </row>
    <row r="785" spans="1:15" x14ac:dyDescent="0.25">
      <c r="A785" t="str">
        <f t="shared" si="60"/>
        <v>TerEs31823</v>
      </c>
      <c r="B785" t="str">
        <f t="shared" si="61"/>
        <v>TeresaEstrada31823</v>
      </c>
      <c r="C785" t="s">
        <v>1069</v>
      </c>
      <c r="D785" t="s">
        <v>439</v>
      </c>
      <c r="E785" t="s">
        <v>2699</v>
      </c>
      <c r="F785" s="1">
        <v>31823</v>
      </c>
      <c r="G785" t="s">
        <v>3023</v>
      </c>
      <c r="H785" t="s">
        <v>2702</v>
      </c>
      <c r="I785" s="5">
        <v>51600</v>
      </c>
      <c r="J785" s="5">
        <v>500</v>
      </c>
      <c r="K785">
        <v>5</v>
      </c>
      <c r="L785" t="str">
        <f>INDEX(MatriceGrade,MATCH(Employé!G785,Filières!$A$1:$A$13,0),MATCH(Employé!H785,Filières!$A$1:$E$1,0))</f>
        <v>Consultant business</v>
      </c>
      <c r="M785" s="5">
        <f t="shared" si="62"/>
        <v>50100</v>
      </c>
      <c r="N785" s="6">
        <f t="shared" ca="1" si="63"/>
        <v>30</v>
      </c>
      <c r="O785" s="8">
        <f t="shared" si="64"/>
        <v>2.9940119760479042E-2</v>
      </c>
    </row>
    <row r="786" spans="1:15" x14ac:dyDescent="0.25">
      <c r="A786" t="str">
        <f t="shared" si="60"/>
        <v>AntEv25054</v>
      </c>
      <c r="B786" t="str">
        <f t="shared" si="61"/>
        <v>AnthonyEvans25054</v>
      </c>
      <c r="C786" t="s">
        <v>109</v>
      </c>
      <c r="D786" t="s">
        <v>527</v>
      </c>
      <c r="E786" t="s">
        <v>2698</v>
      </c>
      <c r="F786" s="1">
        <v>25054</v>
      </c>
      <c r="G786" t="s">
        <v>3029</v>
      </c>
      <c r="H786" t="s">
        <v>2700</v>
      </c>
      <c r="I786" s="5">
        <v>86200</v>
      </c>
      <c r="J786" s="5">
        <v>8000</v>
      </c>
      <c r="K786">
        <v>7</v>
      </c>
      <c r="L786" t="str">
        <f>INDEX(MatriceGrade,MATCH(Employé!G786,Filières!$A$1:$A$13,0),MATCH(Employé!H786,Filières!$A$1:$E$1,0))</f>
        <v>Associé filière fonctionnelle</v>
      </c>
      <c r="M786" s="5">
        <f t="shared" si="62"/>
        <v>80600</v>
      </c>
      <c r="N786" s="6">
        <f t="shared" ca="1" si="63"/>
        <v>48</v>
      </c>
      <c r="O786" s="8">
        <f t="shared" si="64"/>
        <v>6.9478908188585611E-2</v>
      </c>
    </row>
    <row r="787" spans="1:15" x14ac:dyDescent="0.25">
      <c r="A787" t="str">
        <f t="shared" si="60"/>
        <v>CatEv33382</v>
      </c>
      <c r="B787" t="str">
        <f t="shared" si="61"/>
        <v>CatherineEvans33382</v>
      </c>
      <c r="C787" t="s">
        <v>803</v>
      </c>
      <c r="D787" t="s">
        <v>527</v>
      </c>
      <c r="E787" t="s">
        <v>2699</v>
      </c>
      <c r="F787" s="1">
        <v>33382</v>
      </c>
      <c r="G787" t="s">
        <v>3023</v>
      </c>
      <c r="H787" t="s">
        <v>2701</v>
      </c>
      <c r="I787" s="5">
        <v>36200</v>
      </c>
      <c r="J787" s="5">
        <v>500</v>
      </c>
      <c r="K787">
        <v>1</v>
      </c>
      <c r="L787" t="str">
        <f>INDEX(MatriceGrade,MATCH(Employé!G787,Filières!$A$1:$A$13,0),MATCH(Employé!H787,Filières!$A$1:$E$1,0))</f>
        <v>Consultant technique junior</v>
      </c>
      <c r="M787" s="5">
        <f t="shared" si="62"/>
        <v>33100</v>
      </c>
      <c r="N787" s="6">
        <f t="shared" ca="1" si="63"/>
        <v>26</v>
      </c>
      <c r="O787" s="8">
        <f t="shared" si="64"/>
        <v>9.3655589123867067E-2</v>
      </c>
    </row>
    <row r="788" spans="1:15" x14ac:dyDescent="0.25">
      <c r="A788" t="str">
        <f t="shared" si="60"/>
        <v>GreEv32337</v>
      </c>
      <c r="B788" t="str">
        <f t="shared" si="61"/>
        <v>GregoryEvans32337</v>
      </c>
      <c r="C788" t="s">
        <v>806</v>
      </c>
      <c r="D788" t="s">
        <v>527</v>
      </c>
      <c r="E788" t="s">
        <v>2698</v>
      </c>
      <c r="F788" s="1">
        <v>32337</v>
      </c>
      <c r="G788" t="s">
        <v>3024</v>
      </c>
      <c r="H788" t="s">
        <v>2700</v>
      </c>
      <c r="I788" s="5">
        <v>44700</v>
      </c>
      <c r="J788" s="5">
        <v>3000</v>
      </c>
      <c r="K788">
        <v>3</v>
      </c>
      <c r="L788" t="str">
        <f>INDEX(MatriceGrade,MATCH(Employé!G788,Filières!$A$1:$A$13,0),MATCH(Employé!H788,Filières!$A$1:$E$1,0))</f>
        <v>Consultant fonctionnel</v>
      </c>
      <c r="M788" s="5">
        <f t="shared" si="62"/>
        <v>41300</v>
      </c>
      <c r="N788" s="6">
        <f t="shared" ca="1" si="63"/>
        <v>29</v>
      </c>
      <c r="O788" s="8">
        <f t="shared" si="64"/>
        <v>8.2324455205811137E-2</v>
      </c>
    </row>
    <row r="789" spans="1:15" x14ac:dyDescent="0.25">
      <c r="A789" t="str">
        <f t="shared" si="60"/>
        <v>HerEv27684</v>
      </c>
      <c r="B789" t="str">
        <f t="shared" si="61"/>
        <v>HermanEvans27684</v>
      </c>
      <c r="C789" t="s">
        <v>2111</v>
      </c>
      <c r="D789" t="s">
        <v>527</v>
      </c>
      <c r="E789" t="s">
        <v>2698</v>
      </c>
      <c r="F789" s="1">
        <v>27684</v>
      </c>
      <c r="G789" t="s">
        <v>3028</v>
      </c>
      <c r="H789" t="s">
        <v>2702</v>
      </c>
      <c r="I789" s="5">
        <v>89800</v>
      </c>
      <c r="J789" s="5">
        <v>8500</v>
      </c>
      <c r="K789">
        <v>5</v>
      </c>
      <c r="L789" t="str">
        <f>INDEX(MatriceGrade,MATCH(Employé!G789,Filières!$A$1:$A$13,0),MATCH(Employé!H789,Filières!$A$1:$E$1,0))</f>
        <v>Responsable secteur business</v>
      </c>
      <c r="M789" s="5">
        <f t="shared" si="62"/>
        <v>84700</v>
      </c>
      <c r="N789" s="6">
        <f t="shared" ca="1" si="63"/>
        <v>41</v>
      </c>
      <c r="O789" s="8">
        <f t="shared" si="64"/>
        <v>6.02125147579693E-2</v>
      </c>
    </row>
    <row r="790" spans="1:15" x14ac:dyDescent="0.25">
      <c r="A790" t="str">
        <f t="shared" si="60"/>
        <v>JamEv33484</v>
      </c>
      <c r="B790" t="str">
        <f t="shared" si="61"/>
        <v>JamesEvans33484</v>
      </c>
      <c r="C790" t="s">
        <v>147</v>
      </c>
      <c r="D790" t="s">
        <v>527</v>
      </c>
      <c r="E790" t="s">
        <v>2698</v>
      </c>
      <c r="F790" s="1">
        <v>33484</v>
      </c>
      <c r="G790" t="s">
        <v>3022</v>
      </c>
      <c r="H790" t="s">
        <v>2703</v>
      </c>
      <c r="I790" s="5">
        <v>29100</v>
      </c>
      <c r="J790" s="5">
        <v>1000</v>
      </c>
      <c r="K790">
        <v>0</v>
      </c>
      <c r="L790" t="str">
        <f>INDEX(MatriceGrade,MATCH(Employé!G790,Filières!$A$1:$A$13,0),MATCH(Employé!H790,Filières!$A$1:$E$1,0))</f>
        <v>Agent expérimenté</v>
      </c>
      <c r="M790" s="5" t="str">
        <f t="shared" si="62"/>
        <v>nouvel arrivant</v>
      </c>
      <c r="N790" s="6">
        <f t="shared" ca="1" si="63"/>
        <v>25</v>
      </c>
      <c r="O790" s="8">
        <f t="shared" si="64"/>
        <v>0</v>
      </c>
    </row>
    <row r="791" spans="1:15" x14ac:dyDescent="0.25">
      <c r="A791" t="str">
        <f t="shared" si="60"/>
        <v>JohEv28512</v>
      </c>
      <c r="B791" t="str">
        <f t="shared" si="61"/>
        <v>JohnEvans28512</v>
      </c>
      <c r="C791" t="s">
        <v>213</v>
      </c>
      <c r="D791" t="s">
        <v>527</v>
      </c>
      <c r="E791" t="s">
        <v>2698</v>
      </c>
      <c r="F791" s="1">
        <v>28512</v>
      </c>
      <c r="G791" t="s">
        <v>3025</v>
      </c>
      <c r="H791" t="s">
        <v>2700</v>
      </c>
      <c r="I791" s="5">
        <v>57100</v>
      </c>
      <c r="J791" s="5">
        <v>3500</v>
      </c>
      <c r="K791">
        <v>10</v>
      </c>
      <c r="L791" t="str">
        <f>INDEX(MatriceGrade,MATCH(Employé!G791,Filières!$A$1:$A$13,0),MATCH(Employé!H791,Filières!$A$1:$E$1,0))</f>
        <v>Consultant fonctionnel sénior</v>
      </c>
      <c r="M791" s="5">
        <f t="shared" si="62"/>
        <v>50500</v>
      </c>
      <c r="N791" s="6">
        <f t="shared" ca="1" si="63"/>
        <v>39</v>
      </c>
      <c r="O791" s="8">
        <f t="shared" si="64"/>
        <v>0.1306930693069307</v>
      </c>
    </row>
    <row r="792" spans="1:15" x14ac:dyDescent="0.25">
      <c r="A792" t="str">
        <f t="shared" si="60"/>
        <v>LynEv27190</v>
      </c>
      <c r="B792" t="str">
        <f t="shared" si="61"/>
        <v>LynnEvans27190</v>
      </c>
      <c r="C792" t="s">
        <v>526</v>
      </c>
      <c r="D792" t="s">
        <v>527</v>
      </c>
      <c r="E792" t="s">
        <v>2699</v>
      </c>
      <c r="F792" s="1">
        <v>27190</v>
      </c>
      <c r="G792" t="s">
        <v>3026</v>
      </c>
      <c r="H792" t="s">
        <v>2700</v>
      </c>
      <c r="I792" s="5">
        <v>49900</v>
      </c>
      <c r="J792" s="5">
        <v>4500</v>
      </c>
      <c r="K792">
        <v>13</v>
      </c>
      <c r="L792" t="str">
        <f>INDEX(MatriceGrade,MATCH(Employé!G792,Filières!$A$1:$A$13,0),MATCH(Employé!H792,Filières!$A$1:$E$1,0))</f>
        <v>Chef de projet</v>
      </c>
      <c r="M792" s="5">
        <f t="shared" si="62"/>
        <v>47100</v>
      </c>
      <c r="N792" s="6">
        <f t="shared" ca="1" si="63"/>
        <v>43</v>
      </c>
      <c r="O792" s="8">
        <f t="shared" si="64"/>
        <v>5.9447983014861996E-2</v>
      </c>
    </row>
    <row r="793" spans="1:15" x14ac:dyDescent="0.25">
      <c r="A793" t="str">
        <f t="shared" si="60"/>
        <v>MarEv33482</v>
      </c>
      <c r="B793" t="str">
        <f t="shared" si="61"/>
        <v>MariaEvans33482</v>
      </c>
      <c r="C793" t="s">
        <v>599</v>
      </c>
      <c r="D793" t="s">
        <v>527</v>
      </c>
      <c r="E793" t="s">
        <v>2699</v>
      </c>
      <c r="F793" s="1">
        <v>33482</v>
      </c>
      <c r="G793" t="s">
        <v>3019</v>
      </c>
      <c r="H793" t="s">
        <v>2700</v>
      </c>
      <c r="I793" s="5">
        <v>35200</v>
      </c>
      <c r="J793" s="5">
        <v>0</v>
      </c>
      <c r="K793">
        <v>1</v>
      </c>
      <c r="L793" t="str">
        <f>INDEX(MatriceGrade,MATCH(Employé!G793,Filières!$A$1:$A$13,0),MATCH(Employé!H793,Filières!$A$1:$E$1,0))</f>
        <v>Analyste débutant</v>
      </c>
      <c r="M793" s="5">
        <f t="shared" si="62"/>
        <v>33400</v>
      </c>
      <c r="N793" s="6">
        <f t="shared" ca="1" si="63"/>
        <v>25</v>
      </c>
      <c r="O793" s="8">
        <f t="shared" si="64"/>
        <v>5.3892215568862277E-2</v>
      </c>
    </row>
    <row r="794" spans="1:15" x14ac:dyDescent="0.25">
      <c r="A794" t="str">
        <f t="shared" si="60"/>
        <v>RobEv29938</v>
      </c>
      <c r="B794" t="str">
        <f t="shared" si="61"/>
        <v>RobertEvans29938</v>
      </c>
      <c r="C794" t="s">
        <v>25</v>
      </c>
      <c r="D794" t="s">
        <v>527</v>
      </c>
      <c r="E794" t="s">
        <v>2698</v>
      </c>
      <c r="F794" s="1">
        <v>29938</v>
      </c>
      <c r="G794" t="s">
        <v>3027</v>
      </c>
      <c r="H794" t="s">
        <v>2700</v>
      </c>
      <c r="I794" s="5">
        <v>64400</v>
      </c>
      <c r="J794" s="5">
        <v>0</v>
      </c>
      <c r="K794">
        <v>11</v>
      </c>
      <c r="L794" t="str">
        <f>INDEX(MatriceGrade,MATCH(Employé!G794,Filières!$A$1:$A$13,0),MATCH(Employé!H794,Filières!$A$1:$E$1,0))</f>
        <v>Directeur de projet</v>
      </c>
      <c r="M794" s="5">
        <f t="shared" si="62"/>
        <v>61300</v>
      </c>
      <c r="N794" s="6">
        <f t="shared" ca="1" si="63"/>
        <v>35</v>
      </c>
      <c r="O794" s="8">
        <f t="shared" si="64"/>
        <v>5.0570962479608482E-2</v>
      </c>
    </row>
    <row r="795" spans="1:15" x14ac:dyDescent="0.25">
      <c r="A795" t="str">
        <f t="shared" si="60"/>
        <v>RusEv26706</v>
      </c>
      <c r="B795" t="str">
        <f t="shared" si="61"/>
        <v>RussellEvans26706</v>
      </c>
      <c r="C795" t="s">
        <v>459</v>
      </c>
      <c r="D795" t="s">
        <v>527</v>
      </c>
      <c r="E795" t="s">
        <v>2698</v>
      </c>
      <c r="F795" s="1">
        <v>26706</v>
      </c>
      <c r="G795" t="s">
        <v>3029</v>
      </c>
      <c r="H795" t="s">
        <v>2702</v>
      </c>
      <c r="I795" s="5">
        <v>121800</v>
      </c>
      <c r="J795" s="5">
        <v>8000</v>
      </c>
      <c r="K795">
        <v>4</v>
      </c>
      <c r="L795" t="str">
        <f>INDEX(MatriceGrade,MATCH(Employé!G795,Filières!$A$1:$A$13,0),MATCH(Employé!H795,Filières!$A$1:$E$1,0))</f>
        <v>Associé filière business</v>
      </c>
      <c r="M795" s="5">
        <f t="shared" si="62"/>
        <v>116000</v>
      </c>
      <c r="N795" s="6">
        <f t="shared" ca="1" si="63"/>
        <v>44</v>
      </c>
      <c r="O795" s="8">
        <f t="shared" si="64"/>
        <v>0.05</v>
      </c>
    </row>
    <row r="796" spans="1:15" x14ac:dyDescent="0.25">
      <c r="A796" t="str">
        <f t="shared" si="60"/>
        <v>GloEv30575</v>
      </c>
      <c r="B796" t="str">
        <f t="shared" si="61"/>
        <v>GloriaEverett30575</v>
      </c>
      <c r="C796" t="s">
        <v>259</v>
      </c>
      <c r="D796" t="s">
        <v>1092</v>
      </c>
      <c r="E796" t="s">
        <v>2699</v>
      </c>
      <c r="F796" s="1">
        <v>30575</v>
      </c>
      <c r="G796" t="s">
        <v>3028</v>
      </c>
      <c r="H796" t="s">
        <v>2701</v>
      </c>
      <c r="I796" s="5">
        <v>78800</v>
      </c>
      <c r="J796" s="5">
        <v>8000</v>
      </c>
      <c r="K796">
        <v>9</v>
      </c>
      <c r="L796" t="str">
        <f>INDEX(MatriceGrade,MATCH(Employé!G796,Filières!$A$1:$A$13,0),MATCH(Employé!H796,Filières!$A$1:$E$1,0))</f>
        <v>Responsable technique Grands Comptes</v>
      </c>
      <c r="M796" s="5">
        <f t="shared" si="62"/>
        <v>75800</v>
      </c>
      <c r="N796" s="6">
        <f t="shared" ca="1" si="63"/>
        <v>33</v>
      </c>
      <c r="O796" s="8">
        <f t="shared" si="64"/>
        <v>3.9577836411609502E-2</v>
      </c>
    </row>
    <row r="797" spans="1:15" x14ac:dyDescent="0.25">
      <c r="A797" t="str">
        <f t="shared" si="60"/>
        <v>TimEw24370</v>
      </c>
      <c r="B797" t="str">
        <f t="shared" si="61"/>
        <v>TimothyEwald24370</v>
      </c>
      <c r="C797" t="s">
        <v>501</v>
      </c>
      <c r="D797" t="s">
        <v>502</v>
      </c>
      <c r="E797" t="s">
        <v>2698</v>
      </c>
      <c r="F797" s="1">
        <v>24370</v>
      </c>
      <c r="G797" t="s">
        <v>3026</v>
      </c>
      <c r="H797" t="s">
        <v>2702</v>
      </c>
      <c r="I797" s="5">
        <v>63000</v>
      </c>
      <c r="J797" s="5">
        <v>2500</v>
      </c>
      <c r="K797">
        <v>6</v>
      </c>
      <c r="L797" t="str">
        <f>INDEX(MatriceGrade,MATCH(Employé!G797,Filières!$A$1:$A$13,0),MATCH(Employé!H797,Filières!$A$1:$E$1,0))</f>
        <v>Responsable de consultant</v>
      </c>
      <c r="M797" s="5">
        <f t="shared" si="62"/>
        <v>61200</v>
      </c>
      <c r="N797" s="6">
        <f t="shared" ca="1" si="63"/>
        <v>50</v>
      </c>
      <c r="O797" s="8">
        <f t="shared" si="64"/>
        <v>2.9411764705882353E-2</v>
      </c>
    </row>
    <row r="798" spans="1:15" x14ac:dyDescent="0.25">
      <c r="A798" t="str">
        <f t="shared" si="60"/>
        <v>ClaEw32995</v>
      </c>
      <c r="B798" t="str">
        <f t="shared" si="61"/>
        <v>ClarkEwing32995</v>
      </c>
      <c r="C798" t="s">
        <v>359</v>
      </c>
      <c r="D798" t="s">
        <v>1748</v>
      </c>
      <c r="E798" t="s">
        <v>2698</v>
      </c>
      <c r="F798" s="1">
        <v>32995</v>
      </c>
      <c r="G798" t="s">
        <v>3021</v>
      </c>
      <c r="H798" t="s">
        <v>2701</v>
      </c>
      <c r="I798" s="5">
        <v>34800</v>
      </c>
      <c r="J798" s="5">
        <v>500</v>
      </c>
      <c r="K798">
        <v>0</v>
      </c>
      <c r="L798" t="str">
        <f>INDEX(MatriceGrade,MATCH(Employé!G798,Filières!$A$1:$A$13,0),MATCH(Employé!H798,Filières!$A$1:$E$1,0))</f>
        <v>Développeur</v>
      </c>
      <c r="M798" s="5" t="str">
        <f t="shared" si="62"/>
        <v>nouvel arrivant</v>
      </c>
      <c r="N798" s="6">
        <f t="shared" ca="1" si="63"/>
        <v>27</v>
      </c>
      <c r="O798" s="8">
        <f t="shared" si="64"/>
        <v>0</v>
      </c>
    </row>
    <row r="799" spans="1:15" x14ac:dyDescent="0.25">
      <c r="A799" t="str">
        <f t="shared" si="60"/>
        <v>DebFa23092</v>
      </c>
      <c r="B799" t="str">
        <f t="shared" si="61"/>
        <v>DeborahFahey23092</v>
      </c>
      <c r="C799" t="s">
        <v>1128</v>
      </c>
      <c r="D799" t="s">
        <v>1332</v>
      </c>
      <c r="E799" t="s">
        <v>2699</v>
      </c>
      <c r="F799" s="1">
        <v>23092</v>
      </c>
      <c r="G799" t="s">
        <v>3029</v>
      </c>
      <c r="H799" t="s">
        <v>2701</v>
      </c>
      <c r="I799" s="5">
        <v>88900</v>
      </c>
      <c r="J799" s="5">
        <v>1000</v>
      </c>
      <c r="K799">
        <v>12</v>
      </c>
      <c r="L799" t="str">
        <f>INDEX(MatriceGrade,MATCH(Employé!G799,Filières!$A$1:$A$13,0),MATCH(Employé!H799,Filières!$A$1:$E$1,0))</f>
        <v>Associé filière technique</v>
      </c>
      <c r="M799" s="5">
        <f t="shared" si="62"/>
        <v>84700</v>
      </c>
      <c r="N799" s="6">
        <f t="shared" ca="1" si="63"/>
        <v>54</v>
      </c>
      <c r="O799" s="8">
        <f t="shared" si="64"/>
        <v>4.9586776859504134E-2</v>
      </c>
    </row>
    <row r="800" spans="1:15" x14ac:dyDescent="0.25">
      <c r="A800" t="str">
        <f t="shared" si="60"/>
        <v>FreFa27504</v>
      </c>
      <c r="B800" t="str">
        <f t="shared" si="61"/>
        <v>FredFain27504</v>
      </c>
      <c r="C800" t="s">
        <v>829</v>
      </c>
      <c r="D800" t="s">
        <v>1885</v>
      </c>
      <c r="E800" t="s">
        <v>2698</v>
      </c>
      <c r="F800" s="1">
        <v>27504</v>
      </c>
      <c r="G800" t="s">
        <v>3026</v>
      </c>
      <c r="H800" t="s">
        <v>2702</v>
      </c>
      <c r="I800" s="5">
        <v>64000</v>
      </c>
      <c r="J800" s="5">
        <v>1500</v>
      </c>
      <c r="K800">
        <v>6</v>
      </c>
      <c r="L800" t="str">
        <f>INDEX(MatriceGrade,MATCH(Employé!G800,Filières!$A$1:$A$13,0),MATCH(Employé!H800,Filières!$A$1:$E$1,0))</f>
        <v>Responsable de consultant</v>
      </c>
      <c r="M800" s="5">
        <f t="shared" si="62"/>
        <v>56300</v>
      </c>
      <c r="N800" s="6">
        <f t="shared" ca="1" si="63"/>
        <v>42</v>
      </c>
      <c r="O800" s="8">
        <f t="shared" si="64"/>
        <v>0.13676731793960922</v>
      </c>
    </row>
    <row r="801" spans="1:15" x14ac:dyDescent="0.25">
      <c r="A801" t="str">
        <f t="shared" si="60"/>
        <v>JamFa22964</v>
      </c>
      <c r="B801" t="str">
        <f t="shared" si="61"/>
        <v>JamesFair22964</v>
      </c>
      <c r="C801" t="s">
        <v>147</v>
      </c>
      <c r="D801" t="s">
        <v>2695</v>
      </c>
      <c r="E801" t="s">
        <v>2698</v>
      </c>
      <c r="F801" s="1">
        <v>22964</v>
      </c>
      <c r="G801" t="s">
        <v>3025</v>
      </c>
      <c r="H801" t="s">
        <v>2700</v>
      </c>
      <c r="I801" s="5">
        <v>52100</v>
      </c>
      <c r="J801" s="5">
        <v>3000</v>
      </c>
      <c r="K801">
        <v>5</v>
      </c>
      <c r="L801" t="str">
        <f>INDEX(MatriceGrade,MATCH(Employé!G801,Filières!$A$1:$A$13,0),MATCH(Employé!H801,Filières!$A$1:$E$1,0))</f>
        <v>Consultant fonctionnel sénior</v>
      </c>
      <c r="M801" s="5">
        <f t="shared" si="62"/>
        <v>47300</v>
      </c>
      <c r="N801" s="6">
        <f t="shared" ca="1" si="63"/>
        <v>54</v>
      </c>
      <c r="O801" s="8">
        <f t="shared" si="64"/>
        <v>0.1014799154334038</v>
      </c>
    </row>
    <row r="802" spans="1:15" x14ac:dyDescent="0.25">
      <c r="A802" t="str">
        <f t="shared" si="60"/>
        <v>MarFa25322</v>
      </c>
      <c r="B802" t="str">
        <f t="shared" si="61"/>
        <v>MarkFalco25322</v>
      </c>
      <c r="C802" t="s">
        <v>252</v>
      </c>
      <c r="D802" t="s">
        <v>1914</v>
      </c>
      <c r="E802" t="s">
        <v>2698</v>
      </c>
      <c r="F802" s="1">
        <v>25322</v>
      </c>
      <c r="G802" t="s">
        <v>3027</v>
      </c>
      <c r="H802" t="s">
        <v>2701</v>
      </c>
      <c r="I802" s="5">
        <v>60000</v>
      </c>
      <c r="J802" s="5">
        <v>8000</v>
      </c>
      <c r="K802">
        <v>20</v>
      </c>
      <c r="L802" t="str">
        <f>INDEX(MatriceGrade,MATCH(Employé!G802,Filières!$A$1:$A$13,0),MATCH(Employé!H802,Filières!$A$1:$E$1,0))</f>
        <v>Directeur technique</v>
      </c>
      <c r="M802" s="5">
        <f t="shared" si="62"/>
        <v>54600</v>
      </c>
      <c r="N802" s="6">
        <f t="shared" ca="1" si="63"/>
        <v>48</v>
      </c>
      <c r="O802" s="8">
        <f t="shared" si="64"/>
        <v>9.8901098901098897E-2</v>
      </c>
    </row>
    <row r="803" spans="1:15" x14ac:dyDescent="0.25">
      <c r="A803" t="str">
        <f t="shared" si="60"/>
        <v>RenFa34036</v>
      </c>
      <c r="B803" t="str">
        <f t="shared" si="61"/>
        <v>ReneFallin34036</v>
      </c>
      <c r="C803" t="s">
        <v>1588</v>
      </c>
      <c r="D803" t="s">
        <v>2470</v>
      </c>
      <c r="E803" t="s">
        <v>2699</v>
      </c>
      <c r="F803" s="1">
        <v>34036</v>
      </c>
      <c r="G803" t="s">
        <v>3022</v>
      </c>
      <c r="H803" t="s">
        <v>2701</v>
      </c>
      <c r="I803" s="5">
        <v>35200</v>
      </c>
      <c r="J803" s="5">
        <v>500</v>
      </c>
      <c r="K803">
        <v>1</v>
      </c>
      <c r="L803" t="str">
        <f>INDEX(MatriceGrade,MATCH(Employé!G803,Filières!$A$1:$A$13,0),MATCH(Employé!H803,Filières!$A$1:$E$1,0))</f>
        <v>Développeur confirmé</v>
      </c>
      <c r="M803" s="5">
        <f t="shared" si="62"/>
        <v>31400</v>
      </c>
      <c r="N803" s="6">
        <f t="shared" ca="1" si="63"/>
        <v>24</v>
      </c>
      <c r="O803" s="8">
        <f t="shared" si="64"/>
        <v>0.12101910828025478</v>
      </c>
    </row>
    <row r="804" spans="1:15" x14ac:dyDescent="0.25">
      <c r="A804" t="str">
        <f t="shared" si="60"/>
        <v>ThoFa29430</v>
      </c>
      <c r="B804" t="str">
        <f t="shared" si="61"/>
        <v>ThomasFanning29430</v>
      </c>
      <c r="C804" t="s">
        <v>269</v>
      </c>
      <c r="D804" t="s">
        <v>2561</v>
      </c>
      <c r="E804" t="s">
        <v>2698</v>
      </c>
      <c r="F804" s="1">
        <v>29430</v>
      </c>
      <c r="G804" t="s">
        <v>3026</v>
      </c>
      <c r="H804" t="s">
        <v>2702</v>
      </c>
      <c r="I804" s="5">
        <v>69200</v>
      </c>
      <c r="J804" s="5">
        <v>2500</v>
      </c>
      <c r="K804">
        <v>13</v>
      </c>
      <c r="L804" t="str">
        <f>INDEX(MatriceGrade,MATCH(Employé!G804,Filières!$A$1:$A$13,0),MATCH(Employé!H804,Filières!$A$1:$E$1,0))</f>
        <v>Responsable de consultant</v>
      </c>
      <c r="M804" s="5">
        <f t="shared" si="62"/>
        <v>62400</v>
      </c>
      <c r="N804" s="6">
        <f t="shared" ca="1" si="63"/>
        <v>36</v>
      </c>
      <c r="O804" s="8">
        <f t="shared" si="64"/>
        <v>0.10897435897435898</v>
      </c>
    </row>
    <row r="805" spans="1:15" x14ac:dyDescent="0.25">
      <c r="A805" t="str">
        <f t="shared" si="60"/>
        <v>MolFa27148</v>
      </c>
      <c r="B805" t="str">
        <f t="shared" si="61"/>
        <v>MollyFarber27148</v>
      </c>
      <c r="C805" t="s">
        <v>1096</v>
      </c>
      <c r="D805" t="s">
        <v>1830</v>
      </c>
      <c r="E805" t="s">
        <v>2699</v>
      </c>
      <c r="F805" s="1">
        <v>27148</v>
      </c>
      <c r="G805" t="s">
        <v>3027</v>
      </c>
      <c r="H805" t="s">
        <v>2702</v>
      </c>
      <c r="I805" s="5">
        <v>82700</v>
      </c>
      <c r="J805" s="5">
        <v>4500</v>
      </c>
      <c r="K805">
        <v>13</v>
      </c>
      <c r="L805" t="str">
        <f>INDEX(MatriceGrade,MATCH(Employé!G805,Filières!$A$1:$A$13,0),MATCH(Employé!H805,Filières!$A$1:$E$1,0))</f>
        <v>Directeur business</v>
      </c>
      <c r="M805" s="5">
        <f t="shared" si="62"/>
        <v>77300</v>
      </c>
      <c r="N805" s="6">
        <f t="shared" ca="1" si="63"/>
        <v>43</v>
      </c>
      <c r="O805" s="8">
        <f t="shared" si="64"/>
        <v>6.9857697283311773E-2</v>
      </c>
    </row>
    <row r="806" spans="1:15" x14ac:dyDescent="0.25">
      <c r="A806" t="str">
        <f t="shared" si="60"/>
        <v>ThoFa28146</v>
      </c>
      <c r="B806" t="str">
        <f t="shared" si="61"/>
        <v>ThomasFarrell28146</v>
      </c>
      <c r="C806" t="s">
        <v>269</v>
      </c>
      <c r="D806" t="s">
        <v>1294</v>
      </c>
      <c r="E806" t="s">
        <v>2698</v>
      </c>
      <c r="F806" s="1">
        <v>28146</v>
      </c>
      <c r="G806" t="s">
        <v>3027</v>
      </c>
      <c r="H806" t="s">
        <v>2701</v>
      </c>
      <c r="I806" s="5">
        <v>53300</v>
      </c>
      <c r="J806" s="5">
        <v>4500</v>
      </c>
      <c r="K806">
        <v>4</v>
      </c>
      <c r="L806" t="str">
        <f>INDEX(MatriceGrade,MATCH(Employé!G806,Filières!$A$1:$A$13,0),MATCH(Employé!H806,Filières!$A$1:$E$1,0))</f>
        <v>Directeur technique</v>
      </c>
      <c r="M806" s="5">
        <f t="shared" si="62"/>
        <v>49400</v>
      </c>
      <c r="N806" s="6">
        <f t="shared" ca="1" si="63"/>
        <v>40</v>
      </c>
      <c r="O806" s="8">
        <f t="shared" si="64"/>
        <v>7.8947368421052627E-2</v>
      </c>
    </row>
    <row r="807" spans="1:15" x14ac:dyDescent="0.25">
      <c r="A807" t="str">
        <f t="shared" si="60"/>
        <v>ChaFa26289</v>
      </c>
      <c r="B807" t="str">
        <f t="shared" si="61"/>
        <v>CharlesFarris26289</v>
      </c>
      <c r="C807" t="s">
        <v>82</v>
      </c>
      <c r="D807" t="s">
        <v>548</v>
      </c>
      <c r="E807" t="s">
        <v>2698</v>
      </c>
      <c r="F807" s="1">
        <v>26289</v>
      </c>
      <c r="G807" t="s">
        <v>3027</v>
      </c>
      <c r="H807" t="s">
        <v>2701</v>
      </c>
      <c r="I807" s="5">
        <v>64100</v>
      </c>
      <c r="J807" s="5">
        <v>4000</v>
      </c>
      <c r="K807">
        <v>5</v>
      </c>
      <c r="L807" t="str">
        <f>INDEX(MatriceGrade,MATCH(Employé!G807,Filières!$A$1:$A$13,0),MATCH(Employé!H807,Filières!$A$1:$E$1,0))</f>
        <v>Directeur technique</v>
      </c>
      <c r="M807" s="5">
        <f t="shared" si="62"/>
        <v>59400</v>
      </c>
      <c r="N807" s="6">
        <f t="shared" ca="1" si="63"/>
        <v>45</v>
      </c>
      <c r="O807" s="8">
        <f t="shared" si="64"/>
        <v>7.9124579124579125E-2</v>
      </c>
    </row>
    <row r="808" spans="1:15" x14ac:dyDescent="0.25">
      <c r="A808" t="str">
        <f t="shared" si="60"/>
        <v>DebFa33094</v>
      </c>
      <c r="B808" t="str">
        <f t="shared" si="61"/>
        <v>DeborahFaulk33094</v>
      </c>
      <c r="C808" t="s">
        <v>1128</v>
      </c>
      <c r="D808" t="s">
        <v>1322</v>
      </c>
      <c r="E808" t="s">
        <v>2699</v>
      </c>
      <c r="F808" s="1">
        <v>33094</v>
      </c>
      <c r="G808" t="s">
        <v>3019</v>
      </c>
      <c r="H808" t="s">
        <v>2701</v>
      </c>
      <c r="I808" s="5">
        <v>30300</v>
      </c>
      <c r="J808" s="5">
        <v>0</v>
      </c>
      <c r="K808">
        <v>1</v>
      </c>
      <c r="L808" t="str">
        <f>INDEX(MatriceGrade,MATCH(Employé!G808,Filières!$A$1:$A$13,0),MATCH(Employé!H808,Filières!$A$1:$E$1,0))</f>
        <v>Développeur novice</v>
      </c>
      <c r="M808" s="5">
        <f t="shared" si="62"/>
        <v>28700</v>
      </c>
      <c r="N808" s="6">
        <f t="shared" ca="1" si="63"/>
        <v>26</v>
      </c>
      <c r="O808" s="8">
        <f t="shared" si="64"/>
        <v>5.5749128919860627E-2</v>
      </c>
    </row>
    <row r="809" spans="1:15" x14ac:dyDescent="0.25">
      <c r="A809" t="str">
        <f t="shared" si="60"/>
        <v>SteFa26690</v>
      </c>
      <c r="B809" t="str">
        <f t="shared" si="61"/>
        <v>StevenFaust26690</v>
      </c>
      <c r="C809" t="s">
        <v>786</v>
      </c>
      <c r="D809" t="s">
        <v>1208</v>
      </c>
      <c r="E809" t="s">
        <v>2698</v>
      </c>
      <c r="F809" s="1">
        <v>26690</v>
      </c>
      <c r="G809" t="s">
        <v>3029</v>
      </c>
      <c r="H809" t="s">
        <v>2702</v>
      </c>
      <c r="I809" s="5">
        <v>126600</v>
      </c>
      <c r="J809" s="5">
        <v>2000</v>
      </c>
      <c r="K809">
        <v>15</v>
      </c>
      <c r="L809" t="str">
        <f>INDEX(MatriceGrade,MATCH(Employé!G809,Filières!$A$1:$A$13,0),MATCH(Employé!H809,Filières!$A$1:$E$1,0))</f>
        <v>Associé filière business</v>
      </c>
      <c r="M809" s="5">
        <f t="shared" si="62"/>
        <v>116100</v>
      </c>
      <c r="N809" s="6">
        <f t="shared" ca="1" si="63"/>
        <v>44</v>
      </c>
      <c r="O809" s="8">
        <f t="shared" si="64"/>
        <v>9.0439276485788117E-2</v>
      </c>
    </row>
    <row r="810" spans="1:15" x14ac:dyDescent="0.25">
      <c r="A810" t="str">
        <f t="shared" si="60"/>
        <v>ScoFa31485</v>
      </c>
      <c r="B810" t="str">
        <f t="shared" si="61"/>
        <v>ScottFay31485</v>
      </c>
      <c r="C810" t="s">
        <v>341</v>
      </c>
      <c r="D810" t="s">
        <v>2330</v>
      </c>
      <c r="E810" t="s">
        <v>2698</v>
      </c>
      <c r="F810" s="1">
        <v>31485</v>
      </c>
      <c r="G810" t="s">
        <v>3022</v>
      </c>
      <c r="H810" t="s">
        <v>2701</v>
      </c>
      <c r="I810" s="5">
        <v>38200</v>
      </c>
      <c r="J810" s="5">
        <v>1000</v>
      </c>
      <c r="K810">
        <v>0</v>
      </c>
      <c r="L810" t="str">
        <f>INDEX(MatriceGrade,MATCH(Employé!G810,Filières!$A$1:$A$13,0),MATCH(Employé!H810,Filières!$A$1:$E$1,0))</f>
        <v>Développeur confirmé</v>
      </c>
      <c r="M810" s="5" t="str">
        <f t="shared" si="62"/>
        <v>nouvel arrivant</v>
      </c>
      <c r="N810" s="6">
        <f t="shared" ca="1" si="63"/>
        <v>31</v>
      </c>
      <c r="O810" s="8">
        <f t="shared" si="64"/>
        <v>0</v>
      </c>
    </row>
    <row r="811" spans="1:15" x14ac:dyDescent="0.25">
      <c r="A811" t="str">
        <f t="shared" si="60"/>
        <v>MarFe24455</v>
      </c>
      <c r="B811" t="str">
        <f t="shared" si="61"/>
        <v>MaryFeeley24455</v>
      </c>
      <c r="C811" t="s">
        <v>156</v>
      </c>
      <c r="D811" t="s">
        <v>2334</v>
      </c>
      <c r="E811" t="s">
        <v>2699</v>
      </c>
      <c r="F811" s="1">
        <v>24455</v>
      </c>
      <c r="G811" t="s">
        <v>3029</v>
      </c>
      <c r="H811" t="s">
        <v>2702</v>
      </c>
      <c r="I811" s="5">
        <v>139500</v>
      </c>
      <c r="J811" s="5">
        <v>4000</v>
      </c>
      <c r="K811">
        <v>12</v>
      </c>
      <c r="L811" t="str">
        <f>INDEX(MatriceGrade,MATCH(Employé!G811,Filières!$A$1:$A$13,0),MATCH(Employé!H811,Filières!$A$1:$E$1,0))</f>
        <v>Associé filière business</v>
      </c>
      <c r="M811" s="5">
        <f t="shared" si="62"/>
        <v>129200</v>
      </c>
      <c r="N811" s="6">
        <f t="shared" ca="1" si="63"/>
        <v>50</v>
      </c>
      <c r="O811" s="8">
        <f t="shared" si="64"/>
        <v>7.9721362229102172E-2</v>
      </c>
    </row>
    <row r="812" spans="1:15" x14ac:dyDescent="0.25">
      <c r="A812" t="str">
        <f t="shared" si="60"/>
        <v>DorFe30474</v>
      </c>
      <c r="B812" t="str">
        <f t="shared" si="61"/>
        <v>DorisFeltner30474</v>
      </c>
      <c r="C812" t="s">
        <v>34</v>
      </c>
      <c r="D812" t="s">
        <v>441</v>
      </c>
      <c r="E812" t="s">
        <v>2699</v>
      </c>
      <c r="F812" s="1">
        <v>30474</v>
      </c>
      <c r="G812" t="s">
        <v>3025</v>
      </c>
      <c r="H812" t="s">
        <v>2702</v>
      </c>
      <c r="I812" s="5">
        <v>62100</v>
      </c>
      <c r="J812" s="5">
        <v>2000</v>
      </c>
      <c r="K812">
        <v>10</v>
      </c>
      <c r="L812" t="str">
        <f>INDEX(MatriceGrade,MATCH(Employé!G812,Filières!$A$1:$A$13,0),MATCH(Employé!H812,Filières!$A$1:$E$1,0))</f>
        <v>Consultant business sénior</v>
      </c>
      <c r="M812" s="5">
        <f t="shared" si="62"/>
        <v>58600</v>
      </c>
      <c r="N812" s="6">
        <f t="shared" ca="1" si="63"/>
        <v>34</v>
      </c>
      <c r="O812" s="8">
        <f t="shared" si="64"/>
        <v>5.9726962457337884E-2</v>
      </c>
    </row>
    <row r="813" spans="1:15" x14ac:dyDescent="0.25">
      <c r="A813" t="str">
        <f t="shared" si="60"/>
        <v>CasFe24939</v>
      </c>
      <c r="B813" t="str">
        <f t="shared" si="61"/>
        <v>CaseyFerguson24939</v>
      </c>
      <c r="C813" t="s">
        <v>75</v>
      </c>
      <c r="D813" t="s">
        <v>76</v>
      </c>
      <c r="E813" t="s">
        <v>2698</v>
      </c>
      <c r="F813" s="1">
        <v>24939</v>
      </c>
      <c r="G813" t="s">
        <v>3025</v>
      </c>
      <c r="H813" t="s">
        <v>2700</v>
      </c>
      <c r="I813" s="5">
        <v>52100</v>
      </c>
      <c r="J813" s="5">
        <v>1500</v>
      </c>
      <c r="K813">
        <v>17</v>
      </c>
      <c r="L813" t="str">
        <f>INDEX(MatriceGrade,MATCH(Employé!G813,Filières!$A$1:$A$13,0),MATCH(Employé!H813,Filières!$A$1:$E$1,0))</f>
        <v>Consultant fonctionnel sénior</v>
      </c>
      <c r="M813" s="5">
        <f t="shared" si="62"/>
        <v>49600</v>
      </c>
      <c r="N813" s="6">
        <f t="shared" ca="1" si="63"/>
        <v>49</v>
      </c>
      <c r="O813" s="8">
        <f t="shared" si="64"/>
        <v>5.040322580645161E-2</v>
      </c>
    </row>
    <row r="814" spans="1:15" x14ac:dyDescent="0.25">
      <c r="A814" t="str">
        <f t="shared" si="60"/>
        <v>JamFe30204</v>
      </c>
      <c r="B814" t="str">
        <f t="shared" si="61"/>
        <v>JamesFernandez30204</v>
      </c>
      <c r="C814" t="s">
        <v>147</v>
      </c>
      <c r="D814" t="s">
        <v>1536</v>
      </c>
      <c r="E814" t="s">
        <v>2698</v>
      </c>
      <c r="F814" s="1">
        <v>30204</v>
      </c>
      <c r="G814" t="s">
        <v>3026</v>
      </c>
      <c r="H814" t="s">
        <v>2701</v>
      </c>
      <c r="I814" s="5">
        <v>49400</v>
      </c>
      <c r="J814" s="5">
        <v>0</v>
      </c>
      <c r="K814">
        <v>11</v>
      </c>
      <c r="L814" t="str">
        <f>INDEX(MatriceGrade,MATCH(Employé!G814,Filières!$A$1:$A$13,0),MATCH(Employé!H814,Filières!$A$1:$E$1,0))</f>
        <v>Expert technique</v>
      </c>
      <c r="M814" s="5">
        <f t="shared" si="62"/>
        <v>48900</v>
      </c>
      <c r="N814" s="6">
        <f t="shared" ca="1" si="63"/>
        <v>34</v>
      </c>
      <c r="O814" s="8">
        <f t="shared" si="64"/>
        <v>1.0224948875255624E-2</v>
      </c>
    </row>
    <row r="815" spans="1:15" x14ac:dyDescent="0.25">
      <c r="A815" t="str">
        <f t="shared" si="60"/>
        <v>StaFe31861</v>
      </c>
      <c r="B815" t="str">
        <f t="shared" si="61"/>
        <v>StacieFernandez31861</v>
      </c>
      <c r="C815" t="s">
        <v>1535</v>
      </c>
      <c r="D815" t="s">
        <v>1536</v>
      </c>
      <c r="E815" t="s">
        <v>2699</v>
      </c>
      <c r="F815" s="1">
        <v>31861</v>
      </c>
      <c r="G815" t="s">
        <v>3022</v>
      </c>
      <c r="H815" t="s">
        <v>2700</v>
      </c>
      <c r="I815" s="5">
        <v>41000</v>
      </c>
      <c r="J815" s="5">
        <v>500</v>
      </c>
      <c r="K815">
        <v>3</v>
      </c>
      <c r="L815" t="str">
        <f>INDEX(MatriceGrade,MATCH(Employé!G815,Filières!$A$1:$A$13,0),MATCH(Employé!H815,Filières!$A$1:$E$1,0))</f>
        <v>Analyste confirmé</v>
      </c>
      <c r="M815" s="5">
        <f t="shared" si="62"/>
        <v>36800</v>
      </c>
      <c r="N815" s="6">
        <f t="shared" ca="1" si="63"/>
        <v>30</v>
      </c>
      <c r="O815" s="8">
        <f t="shared" si="64"/>
        <v>0.11413043478260869</v>
      </c>
    </row>
    <row r="816" spans="1:15" x14ac:dyDescent="0.25">
      <c r="A816" t="str">
        <f t="shared" si="60"/>
        <v>TimFe24276</v>
      </c>
      <c r="B816" t="str">
        <f t="shared" si="61"/>
        <v>TimothyFernandez24276</v>
      </c>
      <c r="C816" t="s">
        <v>501</v>
      </c>
      <c r="D816" t="s">
        <v>1536</v>
      </c>
      <c r="E816" t="s">
        <v>2698</v>
      </c>
      <c r="F816" s="1">
        <v>24276</v>
      </c>
      <c r="G816" t="s">
        <v>3026</v>
      </c>
      <c r="H816" t="s">
        <v>2700</v>
      </c>
      <c r="I816" s="5">
        <v>66200</v>
      </c>
      <c r="J816" s="5">
        <v>0</v>
      </c>
      <c r="K816">
        <v>19</v>
      </c>
      <c r="L816" t="str">
        <f>INDEX(MatriceGrade,MATCH(Employé!G816,Filières!$A$1:$A$13,0),MATCH(Employé!H816,Filières!$A$1:$E$1,0))</f>
        <v>Chef de projet</v>
      </c>
      <c r="M816" s="5">
        <f t="shared" si="62"/>
        <v>59000</v>
      </c>
      <c r="N816" s="6">
        <f t="shared" ca="1" si="63"/>
        <v>51</v>
      </c>
      <c r="O816" s="8">
        <f t="shared" si="64"/>
        <v>0.12203389830508475</v>
      </c>
    </row>
    <row r="817" spans="1:15" x14ac:dyDescent="0.25">
      <c r="A817" t="str">
        <f t="shared" si="60"/>
        <v>OliFe34132</v>
      </c>
      <c r="B817" t="str">
        <f t="shared" si="61"/>
        <v>OliverFerrari34132</v>
      </c>
      <c r="C817" t="s">
        <v>631</v>
      </c>
      <c r="D817" t="s">
        <v>2326</v>
      </c>
      <c r="E817" t="s">
        <v>2698</v>
      </c>
      <c r="F817" s="1">
        <v>34132</v>
      </c>
      <c r="G817" t="s">
        <v>3020</v>
      </c>
      <c r="H817" t="s">
        <v>2703</v>
      </c>
      <c r="I817" s="5">
        <v>26900</v>
      </c>
      <c r="J817" s="5">
        <v>0</v>
      </c>
      <c r="K817">
        <v>0</v>
      </c>
      <c r="L817" t="str">
        <f>INDEX(MatriceGrade,MATCH(Employé!G817,Filières!$A$1:$A$13,0),MATCH(Employé!H817,Filières!$A$1:$E$1,0))</f>
        <v>Agent confirmé</v>
      </c>
      <c r="M817" s="5" t="str">
        <f t="shared" si="62"/>
        <v>nouvel arrivant</v>
      </c>
      <c r="N817" s="6">
        <f t="shared" ca="1" si="63"/>
        <v>24</v>
      </c>
      <c r="O817" s="8">
        <f t="shared" si="64"/>
        <v>0</v>
      </c>
    </row>
    <row r="818" spans="1:15" x14ac:dyDescent="0.25">
      <c r="A818" t="str">
        <f t="shared" si="60"/>
        <v>DanFe31755</v>
      </c>
      <c r="B818" t="str">
        <f t="shared" si="61"/>
        <v>DanielFerrigno31755</v>
      </c>
      <c r="C818" t="s">
        <v>105</v>
      </c>
      <c r="D818" t="s">
        <v>1401</v>
      </c>
      <c r="E818" t="s">
        <v>2698</v>
      </c>
      <c r="F818" s="1">
        <v>31755</v>
      </c>
      <c r="G818" t="s">
        <v>3023</v>
      </c>
      <c r="H818" t="s">
        <v>2700</v>
      </c>
      <c r="I818" s="5">
        <v>50500</v>
      </c>
      <c r="J818" s="5">
        <v>500</v>
      </c>
      <c r="K818">
        <v>3</v>
      </c>
      <c r="L818" t="str">
        <f>INDEX(MatriceGrade,MATCH(Employé!G818,Filières!$A$1:$A$13,0),MATCH(Employé!H818,Filières!$A$1:$E$1,0))</f>
        <v>Consultant fonctionnel junior</v>
      </c>
      <c r="M818" s="5">
        <f t="shared" si="62"/>
        <v>46400</v>
      </c>
      <c r="N818" s="6">
        <f t="shared" ca="1" si="63"/>
        <v>30</v>
      </c>
      <c r="O818" s="8">
        <f t="shared" si="64"/>
        <v>8.8362068965517238E-2</v>
      </c>
    </row>
    <row r="819" spans="1:15" x14ac:dyDescent="0.25">
      <c r="A819" t="str">
        <f t="shared" si="60"/>
        <v>MicFe30957</v>
      </c>
      <c r="B819" t="str">
        <f t="shared" si="61"/>
        <v>MichaelFerrill30957</v>
      </c>
      <c r="C819" t="s">
        <v>205</v>
      </c>
      <c r="D819" t="s">
        <v>1988</v>
      </c>
      <c r="E819" t="s">
        <v>2698</v>
      </c>
      <c r="F819" s="1">
        <v>30957</v>
      </c>
      <c r="G819" t="s">
        <v>3025</v>
      </c>
      <c r="H819" t="s">
        <v>2700</v>
      </c>
      <c r="I819" s="5">
        <v>60500</v>
      </c>
      <c r="J819" s="5">
        <v>3000</v>
      </c>
      <c r="K819">
        <v>8</v>
      </c>
      <c r="L819" t="str">
        <f>INDEX(MatriceGrade,MATCH(Employé!G819,Filières!$A$1:$A$13,0),MATCH(Employé!H819,Filières!$A$1:$E$1,0))</f>
        <v>Consultant fonctionnel sénior</v>
      </c>
      <c r="M819" s="5">
        <f t="shared" si="62"/>
        <v>55700</v>
      </c>
      <c r="N819" s="6">
        <f t="shared" ca="1" si="63"/>
        <v>32</v>
      </c>
      <c r="O819" s="8">
        <f t="shared" si="64"/>
        <v>8.6175942549371637E-2</v>
      </c>
    </row>
    <row r="820" spans="1:15" x14ac:dyDescent="0.25">
      <c r="A820" t="str">
        <f t="shared" si="60"/>
        <v>JamFe30942</v>
      </c>
      <c r="B820" t="str">
        <f t="shared" si="61"/>
        <v>JamesFerris30942</v>
      </c>
      <c r="C820" t="s">
        <v>147</v>
      </c>
      <c r="D820" t="s">
        <v>1320</v>
      </c>
      <c r="E820" t="s">
        <v>2698</v>
      </c>
      <c r="F820" s="1">
        <v>30942</v>
      </c>
      <c r="G820" t="s">
        <v>3026</v>
      </c>
      <c r="H820" t="s">
        <v>2700</v>
      </c>
      <c r="I820" s="5">
        <v>70700</v>
      </c>
      <c r="J820" s="5">
        <v>4000</v>
      </c>
      <c r="K820">
        <v>9</v>
      </c>
      <c r="L820" t="str">
        <f>INDEX(MatriceGrade,MATCH(Employé!G820,Filières!$A$1:$A$13,0),MATCH(Employé!H820,Filières!$A$1:$E$1,0))</f>
        <v>Chef de projet</v>
      </c>
      <c r="M820" s="5">
        <f t="shared" si="62"/>
        <v>63100</v>
      </c>
      <c r="N820" s="6">
        <f t="shared" ca="1" si="63"/>
        <v>32</v>
      </c>
      <c r="O820" s="8">
        <f t="shared" si="64"/>
        <v>0.12044374009508717</v>
      </c>
    </row>
    <row r="821" spans="1:15" x14ac:dyDescent="0.25">
      <c r="A821" t="str">
        <f t="shared" si="60"/>
        <v>MicFe30244</v>
      </c>
      <c r="B821" t="str">
        <f t="shared" si="61"/>
        <v>MichaelFerry30244</v>
      </c>
      <c r="C821" t="s">
        <v>205</v>
      </c>
      <c r="D821" t="s">
        <v>1855</v>
      </c>
      <c r="E821" t="s">
        <v>2698</v>
      </c>
      <c r="F821" s="1">
        <v>30244</v>
      </c>
      <c r="G821" t="s">
        <v>3027</v>
      </c>
      <c r="H821" t="s">
        <v>2701</v>
      </c>
      <c r="I821" s="5">
        <v>63800</v>
      </c>
      <c r="J821" s="5">
        <v>1000</v>
      </c>
      <c r="K821">
        <v>2</v>
      </c>
      <c r="L821" t="str">
        <f>INDEX(MatriceGrade,MATCH(Employé!G821,Filières!$A$1:$A$13,0),MATCH(Employé!H821,Filières!$A$1:$E$1,0))</f>
        <v>Directeur technique</v>
      </c>
      <c r="M821" s="5">
        <f t="shared" si="62"/>
        <v>59700</v>
      </c>
      <c r="N821" s="6">
        <f t="shared" ca="1" si="63"/>
        <v>34</v>
      </c>
      <c r="O821" s="8">
        <f t="shared" si="64"/>
        <v>6.8676716917922945E-2</v>
      </c>
    </row>
    <row r="822" spans="1:15" x14ac:dyDescent="0.25">
      <c r="A822" t="str">
        <f t="shared" si="60"/>
        <v>BlaFi33286</v>
      </c>
      <c r="B822" t="str">
        <f t="shared" si="61"/>
        <v>BlancheField33286</v>
      </c>
      <c r="C822" t="s">
        <v>158</v>
      </c>
      <c r="D822" t="s">
        <v>159</v>
      </c>
      <c r="E822" t="s">
        <v>2699</v>
      </c>
      <c r="F822" s="1">
        <v>33286</v>
      </c>
      <c r="G822" t="s">
        <v>3021</v>
      </c>
      <c r="H822" t="s">
        <v>2702</v>
      </c>
      <c r="I822" s="5">
        <v>40500</v>
      </c>
      <c r="J822" s="5">
        <v>500</v>
      </c>
      <c r="K822">
        <v>0</v>
      </c>
      <c r="L822" t="str">
        <f>INDEX(MatriceGrade,MATCH(Employé!G822,Filières!$A$1:$A$13,0),MATCH(Employé!H822,Filières!$A$1:$E$1,0))</f>
        <v>Consultant business junior</v>
      </c>
      <c r="M822" s="5" t="str">
        <f t="shared" si="62"/>
        <v>nouvel arrivant</v>
      </c>
      <c r="N822" s="6">
        <f t="shared" ca="1" si="63"/>
        <v>26</v>
      </c>
      <c r="O822" s="8">
        <f t="shared" si="64"/>
        <v>0</v>
      </c>
    </row>
    <row r="823" spans="1:15" x14ac:dyDescent="0.25">
      <c r="A823" t="str">
        <f t="shared" si="60"/>
        <v>RicFi25408</v>
      </c>
      <c r="B823" t="str">
        <f t="shared" si="61"/>
        <v>RichardFields25408</v>
      </c>
      <c r="C823" t="s">
        <v>9</v>
      </c>
      <c r="D823" t="s">
        <v>1471</v>
      </c>
      <c r="E823" t="s">
        <v>2698</v>
      </c>
      <c r="F823" s="1">
        <v>25408</v>
      </c>
      <c r="G823" t="s">
        <v>3026</v>
      </c>
      <c r="H823" t="s">
        <v>2702</v>
      </c>
      <c r="I823" s="5">
        <v>92600</v>
      </c>
      <c r="J823" s="5">
        <v>2500</v>
      </c>
      <c r="K823">
        <v>8</v>
      </c>
      <c r="L823" t="str">
        <f>INDEX(MatriceGrade,MATCH(Employé!G823,Filières!$A$1:$A$13,0),MATCH(Employé!H823,Filières!$A$1:$E$1,0))</f>
        <v>Responsable de consultant</v>
      </c>
      <c r="M823" s="5">
        <f t="shared" si="62"/>
        <v>85700</v>
      </c>
      <c r="N823" s="6">
        <f t="shared" ca="1" si="63"/>
        <v>48</v>
      </c>
      <c r="O823" s="8">
        <f t="shared" si="64"/>
        <v>8.051341890315053E-2</v>
      </c>
    </row>
    <row r="824" spans="1:15" x14ac:dyDescent="0.25">
      <c r="A824" t="str">
        <f t="shared" si="60"/>
        <v>SteFi25571</v>
      </c>
      <c r="B824" t="str">
        <f t="shared" si="61"/>
        <v>StephanieFields25571</v>
      </c>
      <c r="C824" t="s">
        <v>255</v>
      </c>
      <c r="D824" t="s">
        <v>1471</v>
      </c>
      <c r="E824" t="s">
        <v>2699</v>
      </c>
      <c r="F824" s="1">
        <v>25571</v>
      </c>
      <c r="G824" t="s">
        <v>3025</v>
      </c>
      <c r="H824" t="s">
        <v>2700</v>
      </c>
      <c r="I824" s="5">
        <v>64500</v>
      </c>
      <c r="J824" s="5">
        <v>1000</v>
      </c>
      <c r="K824">
        <v>6</v>
      </c>
      <c r="L824" t="str">
        <f>INDEX(MatriceGrade,MATCH(Employé!G824,Filières!$A$1:$A$13,0),MATCH(Employé!H824,Filières!$A$1:$E$1,0))</f>
        <v>Consultant fonctionnel sénior</v>
      </c>
      <c r="M824" s="5">
        <f t="shared" si="62"/>
        <v>58600</v>
      </c>
      <c r="N824" s="6">
        <f t="shared" ca="1" si="63"/>
        <v>47</v>
      </c>
      <c r="O824" s="8">
        <f t="shared" si="64"/>
        <v>0.10068259385665529</v>
      </c>
    </row>
    <row r="825" spans="1:15" x14ac:dyDescent="0.25">
      <c r="A825" t="str">
        <f t="shared" si="60"/>
        <v>KriFi30231</v>
      </c>
      <c r="B825" t="str">
        <f t="shared" si="61"/>
        <v>KristineFigueroa30231</v>
      </c>
      <c r="C825" t="s">
        <v>2233</v>
      </c>
      <c r="D825" t="s">
        <v>2234</v>
      </c>
      <c r="E825" t="s">
        <v>2699</v>
      </c>
      <c r="F825" s="1">
        <v>30231</v>
      </c>
      <c r="G825" t="s">
        <v>3026</v>
      </c>
      <c r="H825" t="s">
        <v>2701</v>
      </c>
      <c r="I825" s="5">
        <v>61300</v>
      </c>
      <c r="J825" s="5">
        <v>1000</v>
      </c>
      <c r="K825">
        <v>2</v>
      </c>
      <c r="L825" t="str">
        <f>INDEX(MatriceGrade,MATCH(Employé!G825,Filières!$A$1:$A$13,0),MATCH(Employé!H825,Filières!$A$1:$E$1,0))</f>
        <v>Expert technique</v>
      </c>
      <c r="M825" s="5">
        <f t="shared" si="62"/>
        <v>59900</v>
      </c>
      <c r="N825" s="6">
        <f t="shared" ca="1" si="63"/>
        <v>34</v>
      </c>
      <c r="O825" s="8">
        <f t="shared" si="64"/>
        <v>2.337228714524207E-2</v>
      </c>
    </row>
    <row r="826" spans="1:15" x14ac:dyDescent="0.25">
      <c r="A826" t="str">
        <f t="shared" si="60"/>
        <v>JesFi33949</v>
      </c>
      <c r="B826" t="str">
        <f t="shared" si="61"/>
        <v>JesusFine33949</v>
      </c>
      <c r="C826" t="s">
        <v>872</v>
      </c>
      <c r="D826" t="s">
        <v>2119</v>
      </c>
      <c r="E826" t="s">
        <v>2698</v>
      </c>
      <c r="F826" s="1">
        <v>33949</v>
      </c>
      <c r="G826" t="s">
        <v>3020</v>
      </c>
      <c r="H826" t="s">
        <v>2703</v>
      </c>
      <c r="I826" s="5">
        <v>29600</v>
      </c>
      <c r="J826" s="5">
        <v>0</v>
      </c>
      <c r="K826">
        <v>1</v>
      </c>
      <c r="L826" t="str">
        <f>INDEX(MatriceGrade,MATCH(Employé!G826,Filières!$A$1:$A$13,0),MATCH(Employé!H826,Filières!$A$1:$E$1,0))</f>
        <v>Agent confirmé</v>
      </c>
      <c r="M826" s="5">
        <f t="shared" si="62"/>
        <v>27100</v>
      </c>
      <c r="N826" s="6">
        <f t="shared" ca="1" si="63"/>
        <v>24</v>
      </c>
      <c r="O826" s="8">
        <f t="shared" si="64"/>
        <v>9.2250922509225092E-2</v>
      </c>
    </row>
    <row r="827" spans="1:15" x14ac:dyDescent="0.25">
      <c r="A827" t="str">
        <f t="shared" si="60"/>
        <v>SteFi33322</v>
      </c>
      <c r="B827" t="str">
        <f t="shared" si="61"/>
        <v>SteveFink33322</v>
      </c>
      <c r="C827" t="s">
        <v>21</v>
      </c>
      <c r="D827" t="s">
        <v>2011</v>
      </c>
      <c r="E827" t="s">
        <v>2698</v>
      </c>
      <c r="F827" s="1">
        <v>33322</v>
      </c>
      <c r="G827" t="s">
        <v>3019</v>
      </c>
      <c r="H827" t="s">
        <v>2701</v>
      </c>
      <c r="I827" s="5">
        <v>28800</v>
      </c>
      <c r="J827" s="5">
        <v>0</v>
      </c>
      <c r="K827">
        <v>0</v>
      </c>
      <c r="L827" t="str">
        <f>INDEX(MatriceGrade,MATCH(Employé!G827,Filières!$A$1:$A$13,0),MATCH(Employé!H827,Filières!$A$1:$E$1,0))</f>
        <v>Développeur novice</v>
      </c>
      <c r="M827" s="5" t="str">
        <f t="shared" si="62"/>
        <v>nouvel arrivant</v>
      </c>
      <c r="N827" s="6">
        <f t="shared" ca="1" si="63"/>
        <v>26</v>
      </c>
      <c r="O827" s="8">
        <f t="shared" si="64"/>
        <v>0</v>
      </c>
    </row>
    <row r="828" spans="1:15" x14ac:dyDescent="0.25">
      <c r="A828" t="str">
        <f t="shared" si="60"/>
        <v>JoaFi26131</v>
      </c>
      <c r="B828" t="str">
        <f t="shared" si="61"/>
        <v>JoanFinley26131</v>
      </c>
      <c r="C828" t="s">
        <v>1345</v>
      </c>
      <c r="D828" t="s">
        <v>1458</v>
      </c>
      <c r="E828" t="s">
        <v>2699</v>
      </c>
      <c r="F828" s="1">
        <v>26131</v>
      </c>
      <c r="G828" t="s">
        <v>3026</v>
      </c>
      <c r="H828" t="s">
        <v>2703</v>
      </c>
      <c r="I828" s="5">
        <v>42100</v>
      </c>
      <c r="J828" s="5">
        <v>1500</v>
      </c>
      <c r="K828">
        <v>22</v>
      </c>
      <c r="L828" t="str">
        <f>INDEX(MatriceGrade,MATCH(Employé!G828,Filières!$A$1:$A$13,0),MATCH(Employé!H828,Filières!$A$1:$E$1,0))</f>
        <v>Responsable d'entité</v>
      </c>
      <c r="M828" s="5">
        <f t="shared" si="62"/>
        <v>38200</v>
      </c>
      <c r="N828" s="6">
        <f t="shared" ca="1" si="63"/>
        <v>46</v>
      </c>
      <c r="O828" s="8">
        <f t="shared" si="64"/>
        <v>0.10209424083769633</v>
      </c>
    </row>
    <row r="829" spans="1:15" x14ac:dyDescent="0.25">
      <c r="A829" t="str">
        <f t="shared" si="60"/>
        <v>MarFi27590</v>
      </c>
      <c r="B829" t="str">
        <f t="shared" si="61"/>
        <v>MaryFinn27590</v>
      </c>
      <c r="C829" t="s">
        <v>156</v>
      </c>
      <c r="D829" t="s">
        <v>1708</v>
      </c>
      <c r="E829" t="s">
        <v>2699</v>
      </c>
      <c r="F829" s="1">
        <v>27590</v>
      </c>
      <c r="G829" t="s">
        <v>3025</v>
      </c>
      <c r="H829" t="s">
        <v>2703</v>
      </c>
      <c r="I829" s="5">
        <v>49500</v>
      </c>
      <c r="J829" s="5">
        <v>500</v>
      </c>
      <c r="K829">
        <v>2</v>
      </c>
      <c r="L829" t="str">
        <f>INDEX(MatriceGrade,MATCH(Employé!G829,Filières!$A$1:$A$13,0),MATCH(Employé!H829,Filières!$A$1:$E$1,0))</f>
        <v>Directeur des agents de maîtrise</v>
      </c>
      <c r="M829" s="5">
        <f t="shared" si="62"/>
        <v>46900</v>
      </c>
      <c r="N829" s="6">
        <f t="shared" ca="1" si="63"/>
        <v>42</v>
      </c>
      <c r="O829" s="8">
        <f t="shared" si="64"/>
        <v>5.5437100213219619E-2</v>
      </c>
    </row>
    <row r="830" spans="1:15" x14ac:dyDescent="0.25">
      <c r="A830" t="str">
        <f t="shared" si="60"/>
        <v>ScoFi32649</v>
      </c>
      <c r="B830" t="str">
        <f t="shared" si="61"/>
        <v>ScottFischer32649</v>
      </c>
      <c r="C830" t="s">
        <v>341</v>
      </c>
      <c r="D830" t="s">
        <v>1750</v>
      </c>
      <c r="E830" t="s">
        <v>2698</v>
      </c>
      <c r="F830" s="1">
        <v>32649</v>
      </c>
      <c r="G830" t="s">
        <v>3022</v>
      </c>
      <c r="H830" t="s">
        <v>2703</v>
      </c>
      <c r="I830" s="5">
        <v>30200</v>
      </c>
      <c r="J830" s="5">
        <v>0</v>
      </c>
      <c r="K830">
        <v>1</v>
      </c>
      <c r="L830" t="str">
        <f>INDEX(MatriceGrade,MATCH(Employé!G830,Filières!$A$1:$A$13,0),MATCH(Employé!H830,Filières!$A$1:$E$1,0))</f>
        <v>Agent expérimenté</v>
      </c>
      <c r="M830" s="5">
        <f t="shared" si="62"/>
        <v>27300</v>
      </c>
      <c r="N830" s="6">
        <f t="shared" ca="1" si="63"/>
        <v>28</v>
      </c>
      <c r="O830" s="8">
        <f t="shared" si="64"/>
        <v>0.10622710622710622</v>
      </c>
    </row>
    <row r="831" spans="1:15" x14ac:dyDescent="0.25">
      <c r="A831" t="str">
        <f t="shared" si="60"/>
        <v>CinFi30239</v>
      </c>
      <c r="B831" t="str">
        <f t="shared" si="61"/>
        <v>CindyFisher30239</v>
      </c>
      <c r="C831" t="s">
        <v>489</v>
      </c>
      <c r="D831" t="s">
        <v>490</v>
      </c>
      <c r="E831" t="s">
        <v>2699</v>
      </c>
      <c r="F831" s="1">
        <v>30239</v>
      </c>
      <c r="G831" t="s">
        <v>3027</v>
      </c>
      <c r="H831" t="s">
        <v>2702</v>
      </c>
      <c r="I831" s="5">
        <v>87300</v>
      </c>
      <c r="J831" s="5">
        <v>5000</v>
      </c>
      <c r="K831">
        <v>4</v>
      </c>
      <c r="L831" t="str">
        <f>INDEX(MatriceGrade,MATCH(Employé!G831,Filières!$A$1:$A$13,0),MATCH(Employé!H831,Filières!$A$1:$E$1,0))</f>
        <v>Directeur business</v>
      </c>
      <c r="M831" s="5">
        <f t="shared" si="62"/>
        <v>77900</v>
      </c>
      <c r="N831" s="6">
        <f t="shared" ca="1" si="63"/>
        <v>34</v>
      </c>
      <c r="O831" s="8">
        <f t="shared" si="64"/>
        <v>0.12066752246469833</v>
      </c>
    </row>
    <row r="832" spans="1:15" x14ac:dyDescent="0.25">
      <c r="A832" t="str">
        <f t="shared" si="60"/>
        <v>DavFi31384</v>
      </c>
      <c r="B832" t="str">
        <f t="shared" si="61"/>
        <v>DavidFisher31384</v>
      </c>
      <c r="C832" t="s">
        <v>65</v>
      </c>
      <c r="D832" t="s">
        <v>490</v>
      </c>
      <c r="E832" t="s">
        <v>2698</v>
      </c>
      <c r="F832" s="1">
        <v>31384</v>
      </c>
      <c r="G832" t="s">
        <v>3023</v>
      </c>
      <c r="H832" t="s">
        <v>2703</v>
      </c>
      <c r="I832" s="5">
        <v>37500</v>
      </c>
      <c r="J832" s="5">
        <v>2000</v>
      </c>
      <c r="K832">
        <v>4</v>
      </c>
      <c r="L832" t="str">
        <f>INDEX(MatriceGrade,MATCH(Employé!G832,Filières!$A$1:$A$13,0),MATCH(Employé!H832,Filières!$A$1:$E$1,0))</f>
        <v>Assistant agent de maîtrise</v>
      </c>
      <c r="M832" s="5">
        <f t="shared" si="62"/>
        <v>35300</v>
      </c>
      <c r="N832" s="6">
        <f t="shared" ca="1" si="63"/>
        <v>31</v>
      </c>
      <c r="O832" s="8">
        <f t="shared" si="64"/>
        <v>6.2322946175637391E-2</v>
      </c>
    </row>
    <row r="833" spans="1:15" x14ac:dyDescent="0.25">
      <c r="A833" t="str">
        <f t="shared" si="60"/>
        <v>HugFi30555</v>
      </c>
      <c r="B833" t="str">
        <f t="shared" si="61"/>
        <v>HughFisher30555</v>
      </c>
      <c r="C833" t="s">
        <v>1439</v>
      </c>
      <c r="D833" t="s">
        <v>490</v>
      </c>
      <c r="E833" t="s">
        <v>2698</v>
      </c>
      <c r="F833" s="1">
        <v>30555</v>
      </c>
      <c r="G833" t="s">
        <v>3025</v>
      </c>
      <c r="H833" t="s">
        <v>2700</v>
      </c>
      <c r="I833" s="5">
        <v>61900</v>
      </c>
      <c r="J833" s="5">
        <v>1000</v>
      </c>
      <c r="K833">
        <v>10</v>
      </c>
      <c r="L833" t="str">
        <f>INDEX(MatriceGrade,MATCH(Employé!G833,Filières!$A$1:$A$13,0),MATCH(Employé!H833,Filières!$A$1:$E$1,0))</f>
        <v>Consultant fonctionnel sénior</v>
      </c>
      <c r="M833" s="5">
        <f t="shared" si="62"/>
        <v>59000</v>
      </c>
      <c r="N833" s="6">
        <f t="shared" ca="1" si="63"/>
        <v>33</v>
      </c>
      <c r="O833" s="8">
        <f t="shared" si="64"/>
        <v>4.9152542372881358E-2</v>
      </c>
    </row>
    <row r="834" spans="1:15" x14ac:dyDescent="0.25">
      <c r="A834" t="str">
        <f t="shared" ref="A834:A897" si="65">_xlfn.CONCAT(LEFT(C834,3),LEFT(D834,2),F834)</f>
        <v>LisFi25938</v>
      </c>
      <c r="B834" t="str">
        <f t="shared" ref="B834:B897" si="66">_xlfn.CONCAT(C834,D834,F834)</f>
        <v>LisaFitzgerald25938</v>
      </c>
      <c r="C834" t="s">
        <v>493</v>
      </c>
      <c r="D834" t="s">
        <v>1366</v>
      </c>
      <c r="E834" t="s">
        <v>2699</v>
      </c>
      <c r="F834" s="1">
        <v>25938</v>
      </c>
      <c r="G834" t="s">
        <v>3027</v>
      </c>
      <c r="H834" t="s">
        <v>2703</v>
      </c>
      <c r="I834" s="5">
        <v>73900</v>
      </c>
      <c r="J834" s="5">
        <v>7500</v>
      </c>
      <c r="K834">
        <v>21</v>
      </c>
      <c r="L834" t="str">
        <f>INDEX(MatriceGrade,MATCH(Employé!G834,Filières!$A$1:$A$13,0),MATCH(Employé!H834,Filières!$A$1:$E$1,0))</f>
        <v>Directeur d'agence</v>
      </c>
      <c r="M834" s="5">
        <f t="shared" ref="M834:M897" si="67">IF(ISERROR(VLOOKUP(A834,InfoN1,9,FALSE)),"nouvel arrivant",VLOOKUP(A834,InfoN1,9,FALSE))</f>
        <v>72500</v>
      </c>
      <c r="N834" s="6">
        <f t="shared" ref="N834:N897" ca="1" si="68">IF(DATE(2017,MONTH(F834),DAY(F834))&gt;TODAY(),2017-YEAR(F834)-1,2017-YEAR(F834))</f>
        <v>46</v>
      </c>
      <c r="O834" s="8">
        <f t="shared" si="64"/>
        <v>1.9310344827586208E-2</v>
      </c>
    </row>
    <row r="835" spans="1:15" x14ac:dyDescent="0.25">
      <c r="A835" t="str">
        <f t="shared" si="65"/>
        <v>KatFi33515</v>
      </c>
      <c r="B835" t="str">
        <f t="shared" si="66"/>
        <v>KathleenFitzmaurice33515</v>
      </c>
      <c r="C835" t="s">
        <v>179</v>
      </c>
      <c r="D835" t="s">
        <v>1689</v>
      </c>
      <c r="E835" t="s">
        <v>2699</v>
      </c>
      <c r="F835" s="1">
        <v>33515</v>
      </c>
      <c r="G835" t="s">
        <v>3021</v>
      </c>
      <c r="H835" t="s">
        <v>2700</v>
      </c>
      <c r="I835" s="5">
        <v>41300</v>
      </c>
      <c r="J835" s="5">
        <v>500</v>
      </c>
      <c r="K835">
        <v>0</v>
      </c>
      <c r="L835" t="str">
        <f>INDEX(MatriceGrade,MATCH(Employé!G835,Filières!$A$1:$A$13,0),MATCH(Employé!H835,Filières!$A$1:$E$1,0))</f>
        <v xml:space="preserve">Analyste </v>
      </c>
      <c r="M835" s="5" t="str">
        <f t="shared" si="67"/>
        <v>nouvel arrivant</v>
      </c>
      <c r="N835" s="6">
        <f t="shared" ca="1" si="68"/>
        <v>25</v>
      </c>
      <c r="O835" s="8">
        <f t="shared" ref="O835:O898" si="69">IF(ISNUMBER(M835),(I835-M835)/M835,0)</f>
        <v>0</v>
      </c>
    </row>
    <row r="836" spans="1:15" x14ac:dyDescent="0.25">
      <c r="A836" t="str">
        <f t="shared" si="65"/>
        <v>JefFl28508</v>
      </c>
      <c r="B836" t="str">
        <f t="shared" si="66"/>
        <v>JeffreyFlanagan28508</v>
      </c>
      <c r="C836" t="s">
        <v>536</v>
      </c>
      <c r="D836" t="s">
        <v>2592</v>
      </c>
      <c r="E836" t="s">
        <v>2698</v>
      </c>
      <c r="F836" s="1">
        <v>28508</v>
      </c>
      <c r="G836" t="s">
        <v>3028</v>
      </c>
      <c r="H836" t="s">
        <v>2700</v>
      </c>
      <c r="I836" s="5">
        <v>73200</v>
      </c>
      <c r="J836" s="5">
        <v>4000</v>
      </c>
      <c r="K836">
        <v>2</v>
      </c>
      <c r="L836" t="str">
        <f>INDEX(MatriceGrade,MATCH(Employé!G836,Filières!$A$1:$A$13,0),MATCH(Employé!H836,Filières!$A$1:$E$1,0))</f>
        <v>Responsable de Grands comptes</v>
      </c>
      <c r="M836" s="5">
        <f t="shared" si="67"/>
        <v>67800</v>
      </c>
      <c r="N836" s="6">
        <f t="shared" ca="1" si="68"/>
        <v>39</v>
      </c>
      <c r="O836" s="8">
        <f t="shared" si="69"/>
        <v>7.9646017699115043E-2</v>
      </c>
    </row>
    <row r="837" spans="1:15" x14ac:dyDescent="0.25">
      <c r="A837" t="str">
        <f t="shared" si="65"/>
        <v>JanFl25095</v>
      </c>
      <c r="B837" t="str">
        <f t="shared" si="66"/>
        <v>JanieFleck25095</v>
      </c>
      <c r="C837" t="s">
        <v>1706</v>
      </c>
      <c r="D837" t="s">
        <v>1707</v>
      </c>
      <c r="E837" t="s">
        <v>2699</v>
      </c>
      <c r="F837" s="1">
        <v>25095</v>
      </c>
      <c r="G837" t="s">
        <v>3026</v>
      </c>
      <c r="H837" t="s">
        <v>2701</v>
      </c>
      <c r="I837" s="5">
        <v>49700</v>
      </c>
      <c r="J837" s="5">
        <v>500</v>
      </c>
      <c r="K837">
        <v>18</v>
      </c>
      <c r="L837" t="str">
        <f>INDEX(MatriceGrade,MATCH(Employé!G837,Filières!$A$1:$A$13,0),MATCH(Employé!H837,Filières!$A$1:$E$1,0))</f>
        <v>Expert technique</v>
      </c>
      <c r="M837" s="5">
        <f t="shared" si="67"/>
        <v>44600</v>
      </c>
      <c r="N837" s="6">
        <f t="shared" ca="1" si="68"/>
        <v>48</v>
      </c>
      <c r="O837" s="8">
        <f t="shared" si="69"/>
        <v>0.11434977578475336</v>
      </c>
    </row>
    <row r="838" spans="1:15" x14ac:dyDescent="0.25">
      <c r="A838" t="str">
        <f t="shared" si="65"/>
        <v>MicFl29058</v>
      </c>
      <c r="B838" t="str">
        <f t="shared" si="66"/>
        <v>MichaelFleishman29058</v>
      </c>
      <c r="C838" t="s">
        <v>205</v>
      </c>
      <c r="D838" t="s">
        <v>2574</v>
      </c>
      <c r="E838" t="s">
        <v>2698</v>
      </c>
      <c r="F838" s="1">
        <v>29058</v>
      </c>
      <c r="G838" t="s">
        <v>3027</v>
      </c>
      <c r="H838" t="s">
        <v>2701</v>
      </c>
      <c r="I838" s="5">
        <v>67200</v>
      </c>
      <c r="J838" s="5">
        <v>3500</v>
      </c>
      <c r="K838">
        <v>11</v>
      </c>
      <c r="L838" t="str">
        <f>INDEX(MatriceGrade,MATCH(Employé!G838,Filières!$A$1:$A$13,0),MATCH(Employé!H838,Filières!$A$1:$E$1,0))</f>
        <v>Directeur technique</v>
      </c>
      <c r="M838" s="5">
        <f t="shared" si="67"/>
        <v>62900</v>
      </c>
      <c r="N838" s="6">
        <f t="shared" ca="1" si="68"/>
        <v>38</v>
      </c>
      <c r="O838" s="8">
        <f t="shared" si="69"/>
        <v>6.8362480127186015E-2</v>
      </c>
    </row>
    <row r="839" spans="1:15" x14ac:dyDescent="0.25">
      <c r="A839" t="str">
        <f t="shared" si="65"/>
        <v>GerFl32112</v>
      </c>
      <c r="B839" t="str">
        <f t="shared" si="66"/>
        <v>GeraldineFleming32112</v>
      </c>
      <c r="C839" t="s">
        <v>1446</v>
      </c>
      <c r="D839" t="s">
        <v>1447</v>
      </c>
      <c r="E839" t="s">
        <v>2699</v>
      </c>
      <c r="F839" s="1">
        <v>32112</v>
      </c>
      <c r="G839" t="s">
        <v>3022</v>
      </c>
      <c r="H839" t="s">
        <v>2703</v>
      </c>
      <c r="I839" s="5">
        <v>33100</v>
      </c>
      <c r="J839" s="5">
        <v>500</v>
      </c>
      <c r="K839">
        <v>3</v>
      </c>
      <c r="L839" t="str">
        <f>INDEX(MatriceGrade,MATCH(Employé!G839,Filières!$A$1:$A$13,0),MATCH(Employé!H839,Filières!$A$1:$E$1,0))</f>
        <v>Agent expérimenté</v>
      </c>
      <c r="M839" s="5">
        <f t="shared" si="67"/>
        <v>31300</v>
      </c>
      <c r="N839" s="6">
        <f t="shared" ca="1" si="68"/>
        <v>29</v>
      </c>
      <c r="O839" s="8">
        <f t="shared" si="69"/>
        <v>5.7507987220447282E-2</v>
      </c>
    </row>
    <row r="840" spans="1:15" x14ac:dyDescent="0.25">
      <c r="A840" t="str">
        <f t="shared" si="65"/>
        <v>MatFl24191</v>
      </c>
      <c r="B840" t="str">
        <f t="shared" si="66"/>
        <v>MatthewFleming24191</v>
      </c>
      <c r="C840" t="s">
        <v>130</v>
      </c>
      <c r="D840" t="s">
        <v>1447</v>
      </c>
      <c r="E840" t="s">
        <v>2698</v>
      </c>
      <c r="F840" s="1">
        <v>24191</v>
      </c>
      <c r="G840" t="s">
        <v>3025</v>
      </c>
      <c r="H840" t="s">
        <v>2700</v>
      </c>
      <c r="I840" s="5">
        <v>43600</v>
      </c>
      <c r="J840" s="5">
        <v>2000</v>
      </c>
      <c r="K840">
        <v>18</v>
      </c>
      <c r="L840" t="str">
        <f>INDEX(MatriceGrade,MATCH(Employé!G840,Filières!$A$1:$A$13,0),MATCH(Employé!H840,Filières!$A$1:$E$1,0))</f>
        <v>Consultant fonctionnel sénior</v>
      </c>
      <c r="M840" s="5">
        <f t="shared" si="67"/>
        <v>40900</v>
      </c>
      <c r="N840" s="6">
        <f t="shared" ca="1" si="68"/>
        <v>51</v>
      </c>
      <c r="O840" s="8">
        <f t="shared" si="69"/>
        <v>6.6014669926650366E-2</v>
      </c>
    </row>
    <row r="841" spans="1:15" x14ac:dyDescent="0.25">
      <c r="A841" t="str">
        <f t="shared" si="65"/>
        <v>ErnFl23694</v>
      </c>
      <c r="B841" t="str">
        <f t="shared" si="66"/>
        <v>ErnaFletcher23694</v>
      </c>
      <c r="C841" t="s">
        <v>1260</v>
      </c>
      <c r="D841" t="s">
        <v>848</v>
      </c>
      <c r="E841" t="s">
        <v>2699</v>
      </c>
      <c r="F841" s="1">
        <v>23694</v>
      </c>
      <c r="G841" t="s">
        <v>3027</v>
      </c>
      <c r="H841" t="s">
        <v>2702</v>
      </c>
      <c r="I841" s="5">
        <v>89200</v>
      </c>
      <c r="J841" s="5">
        <v>2000</v>
      </c>
      <c r="K841">
        <v>20</v>
      </c>
      <c r="L841" t="str">
        <f>INDEX(MatriceGrade,MATCH(Employé!G841,Filières!$A$1:$A$13,0),MATCH(Employé!H841,Filières!$A$1:$E$1,0))</f>
        <v>Directeur business</v>
      </c>
      <c r="M841" s="5">
        <f t="shared" si="67"/>
        <v>83400</v>
      </c>
      <c r="N841" s="6">
        <f t="shared" ca="1" si="68"/>
        <v>52</v>
      </c>
      <c r="O841" s="8">
        <f t="shared" si="69"/>
        <v>6.9544364508393283E-2</v>
      </c>
    </row>
    <row r="842" spans="1:15" x14ac:dyDescent="0.25">
      <c r="A842" t="str">
        <f t="shared" si="65"/>
        <v>MicFl33622</v>
      </c>
      <c r="B842" t="str">
        <f t="shared" si="66"/>
        <v>MichaelFletcher33622</v>
      </c>
      <c r="C842" t="s">
        <v>205</v>
      </c>
      <c r="D842" t="s">
        <v>848</v>
      </c>
      <c r="E842" t="s">
        <v>2698</v>
      </c>
      <c r="F842" s="1">
        <v>33622</v>
      </c>
      <c r="G842" t="s">
        <v>3022</v>
      </c>
      <c r="H842" t="s">
        <v>2702</v>
      </c>
      <c r="I842" s="5">
        <v>45400</v>
      </c>
      <c r="J842" s="5">
        <v>1500</v>
      </c>
      <c r="K842">
        <v>1</v>
      </c>
      <c r="L842" t="str">
        <f>INDEX(MatriceGrade,MATCH(Employé!G842,Filières!$A$1:$A$13,0),MATCH(Employé!H842,Filières!$A$1:$E$1,0))</f>
        <v>Consultant business junior</v>
      </c>
      <c r="M842" s="5">
        <f t="shared" si="67"/>
        <v>43700</v>
      </c>
      <c r="N842" s="6">
        <f t="shared" ca="1" si="68"/>
        <v>25</v>
      </c>
      <c r="O842" s="8">
        <f t="shared" si="69"/>
        <v>3.8901601830663615E-2</v>
      </c>
    </row>
    <row r="843" spans="1:15" x14ac:dyDescent="0.25">
      <c r="A843" t="str">
        <f t="shared" si="65"/>
        <v>GeoFl32136</v>
      </c>
      <c r="B843" t="str">
        <f t="shared" si="66"/>
        <v>GeorgeFlores32136</v>
      </c>
      <c r="C843" t="s">
        <v>92</v>
      </c>
      <c r="D843" t="s">
        <v>2640</v>
      </c>
      <c r="E843" t="s">
        <v>2698</v>
      </c>
      <c r="F843" s="1">
        <v>32136</v>
      </c>
      <c r="G843" t="s">
        <v>3022</v>
      </c>
      <c r="H843" t="s">
        <v>2703</v>
      </c>
      <c r="I843" s="5">
        <v>30100</v>
      </c>
      <c r="J843" s="5">
        <v>1000</v>
      </c>
      <c r="K843">
        <v>0</v>
      </c>
      <c r="L843" t="str">
        <f>INDEX(MatriceGrade,MATCH(Employé!G843,Filières!$A$1:$A$13,0),MATCH(Employé!H843,Filières!$A$1:$E$1,0))</f>
        <v>Agent expérimenté</v>
      </c>
      <c r="M843" s="5" t="str">
        <f t="shared" si="67"/>
        <v>nouvel arrivant</v>
      </c>
      <c r="N843" s="6">
        <f t="shared" ca="1" si="68"/>
        <v>29</v>
      </c>
      <c r="O843" s="8">
        <f t="shared" si="69"/>
        <v>0</v>
      </c>
    </row>
    <row r="844" spans="1:15" x14ac:dyDescent="0.25">
      <c r="A844" t="str">
        <f t="shared" si="65"/>
        <v>NicFl32997</v>
      </c>
      <c r="B844" t="str">
        <f t="shared" si="66"/>
        <v>NicholasFlores32997</v>
      </c>
      <c r="C844" t="s">
        <v>426</v>
      </c>
      <c r="D844" t="s">
        <v>2640</v>
      </c>
      <c r="E844" t="s">
        <v>2698</v>
      </c>
      <c r="F844" s="1">
        <v>32997</v>
      </c>
      <c r="G844" t="s">
        <v>3021</v>
      </c>
      <c r="H844" t="s">
        <v>2700</v>
      </c>
      <c r="I844" s="5">
        <v>36300</v>
      </c>
      <c r="J844" s="5">
        <v>0</v>
      </c>
      <c r="K844">
        <v>0</v>
      </c>
      <c r="L844" t="str">
        <f>INDEX(MatriceGrade,MATCH(Employé!G844,Filières!$A$1:$A$13,0),MATCH(Employé!H844,Filières!$A$1:$E$1,0))</f>
        <v xml:space="preserve">Analyste </v>
      </c>
      <c r="M844" s="5" t="str">
        <f t="shared" si="67"/>
        <v>nouvel arrivant</v>
      </c>
      <c r="N844" s="6">
        <f t="shared" ca="1" si="68"/>
        <v>27</v>
      </c>
      <c r="O844" s="8">
        <f t="shared" si="69"/>
        <v>0</v>
      </c>
    </row>
    <row r="845" spans="1:15" x14ac:dyDescent="0.25">
      <c r="A845" t="str">
        <f t="shared" si="65"/>
        <v>KenFl27184</v>
      </c>
      <c r="B845" t="str">
        <f t="shared" si="66"/>
        <v>KentFlowers27184</v>
      </c>
      <c r="C845" t="s">
        <v>733</v>
      </c>
      <c r="D845" t="s">
        <v>734</v>
      </c>
      <c r="E845" t="s">
        <v>2698</v>
      </c>
      <c r="F845" s="1">
        <v>27184</v>
      </c>
      <c r="G845" t="s">
        <v>3029</v>
      </c>
      <c r="H845" t="s">
        <v>2702</v>
      </c>
      <c r="I845" s="5">
        <v>146500</v>
      </c>
      <c r="J845" s="5">
        <v>2500</v>
      </c>
      <c r="K845">
        <v>19</v>
      </c>
      <c r="L845" t="str">
        <f>INDEX(MatriceGrade,MATCH(Employé!G845,Filières!$A$1:$A$13,0),MATCH(Employé!H845,Filières!$A$1:$E$1,0))</f>
        <v>Associé filière business</v>
      </c>
      <c r="M845" s="5">
        <f t="shared" si="67"/>
        <v>133200</v>
      </c>
      <c r="N845" s="6">
        <f t="shared" ca="1" si="68"/>
        <v>43</v>
      </c>
      <c r="O845" s="8">
        <f t="shared" si="69"/>
        <v>9.9849849849849848E-2</v>
      </c>
    </row>
    <row r="846" spans="1:15" x14ac:dyDescent="0.25">
      <c r="A846" t="str">
        <f t="shared" si="65"/>
        <v>ShaFl32773</v>
      </c>
      <c r="B846" t="str">
        <f t="shared" si="66"/>
        <v>ShantelleFlowers32773</v>
      </c>
      <c r="C846" t="s">
        <v>2355</v>
      </c>
      <c r="D846" t="s">
        <v>734</v>
      </c>
      <c r="E846" t="s">
        <v>2699</v>
      </c>
      <c r="F846" s="1">
        <v>32773</v>
      </c>
      <c r="G846" t="s">
        <v>3023</v>
      </c>
      <c r="H846" t="s">
        <v>2700</v>
      </c>
      <c r="I846" s="5">
        <v>47100</v>
      </c>
      <c r="J846" s="5">
        <v>1000</v>
      </c>
      <c r="K846">
        <v>4</v>
      </c>
      <c r="L846" t="str">
        <f>INDEX(MatriceGrade,MATCH(Employé!G846,Filières!$A$1:$A$13,0),MATCH(Employé!H846,Filières!$A$1:$E$1,0))</f>
        <v>Consultant fonctionnel junior</v>
      </c>
      <c r="M846" s="5">
        <f t="shared" si="67"/>
        <v>46000</v>
      </c>
      <c r="N846" s="6">
        <f t="shared" ca="1" si="68"/>
        <v>27</v>
      </c>
      <c r="O846" s="8">
        <f t="shared" si="69"/>
        <v>2.391304347826087E-2</v>
      </c>
    </row>
    <row r="847" spans="1:15" x14ac:dyDescent="0.25">
      <c r="A847" t="str">
        <f t="shared" si="65"/>
        <v>DonFl28116</v>
      </c>
      <c r="B847" t="str">
        <f t="shared" si="66"/>
        <v>DonaldFloyd28116</v>
      </c>
      <c r="C847" t="s">
        <v>133</v>
      </c>
      <c r="D847" t="s">
        <v>138</v>
      </c>
      <c r="E847" t="s">
        <v>2698</v>
      </c>
      <c r="F847" s="1">
        <v>28116</v>
      </c>
      <c r="G847" t="s">
        <v>3026</v>
      </c>
      <c r="H847" t="s">
        <v>2700</v>
      </c>
      <c r="I847" s="5">
        <v>61800</v>
      </c>
      <c r="J847" s="5">
        <v>2500</v>
      </c>
      <c r="K847">
        <v>4</v>
      </c>
      <c r="L847" t="str">
        <f>INDEX(MatriceGrade,MATCH(Employé!G847,Filières!$A$1:$A$13,0),MATCH(Employé!H847,Filières!$A$1:$E$1,0))</f>
        <v>Chef de projet</v>
      </c>
      <c r="M847" s="5">
        <f t="shared" si="67"/>
        <v>57800</v>
      </c>
      <c r="N847" s="6">
        <f t="shared" ca="1" si="68"/>
        <v>40</v>
      </c>
      <c r="O847" s="8">
        <f t="shared" si="69"/>
        <v>6.9204152249134954E-2</v>
      </c>
    </row>
    <row r="848" spans="1:15" x14ac:dyDescent="0.25">
      <c r="A848" t="str">
        <f t="shared" si="65"/>
        <v>GloFl31865</v>
      </c>
      <c r="B848" t="str">
        <f t="shared" si="66"/>
        <v>GloriaFloyd31865</v>
      </c>
      <c r="C848" t="s">
        <v>259</v>
      </c>
      <c r="D848" t="s">
        <v>138</v>
      </c>
      <c r="E848" t="s">
        <v>2699</v>
      </c>
      <c r="F848" s="1">
        <v>31865</v>
      </c>
      <c r="G848" t="s">
        <v>3022</v>
      </c>
      <c r="H848" t="s">
        <v>2700</v>
      </c>
      <c r="I848" s="5">
        <v>38100</v>
      </c>
      <c r="J848" s="5">
        <v>1000</v>
      </c>
      <c r="K848">
        <v>5</v>
      </c>
      <c r="L848" t="str">
        <f>INDEX(MatriceGrade,MATCH(Employé!G848,Filières!$A$1:$A$13,0),MATCH(Employé!H848,Filières!$A$1:$E$1,0))</f>
        <v>Analyste confirmé</v>
      </c>
      <c r="M848" s="5">
        <f t="shared" si="67"/>
        <v>34800</v>
      </c>
      <c r="N848" s="6">
        <f t="shared" ca="1" si="68"/>
        <v>30</v>
      </c>
      <c r="O848" s="8">
        <f t="shared" si="69"/>
        <v>9.4827586206896547E-2</v>
      </c>
    </row>
    <row r="849" spans="1:15" x14ac:dyDescent="0.25">
      <c r="A849" t="str">
        <f t="shared" si="65"/>
        <v>JamFl24170</v>
      </c>
      <c r="B849" t="str">
        <f t="shared" si="66"/>
        <v>JamesFloyd24170</v>
      </c>
      <c r="C849" t="s">
        <v>147</v>
      </c>
      <c r="D849" t="s">
        <v>138</v>
      </c>
      <c r="E849" t="s">
        <v>2698</v>
      </c>
      <c r="F849" s="1">
        <v>24170</v>
      </c>
      <c r="G849" t="s">
        <v>3029</v>
      </c>
      <c r="H849" t="s">
        <v>2703</v>
      </c>
      <c r="I849" s="5">
        <v>155900</v>
      </c>
      <c r="J849" s="5">
        <v>4500</v>
      </c>
      <c r="K849">
        <v>25</v>
      </c>
      <c r="L849" t="str">
        <f>INDEX(MatriceGrade,MATCH(Employé!G849,Filières!$A$1:$A$13,0),MATCH(Employé!H849,Filières!$A$1:$E$1,0))</f>
        <v>Associé filière fonctions transverses</v>
      </c>
      <c r="M849" s="5">
        <f t="shared" si="67"/>
        <v>147100</v>
      </c>
      <c r="N849" s="6">
        <f t="shared" ca="1" si="68"/>
        <v>51</v>
      </c>
      <c r="O849" s="8">
        <f t="shared" si="69"/>
        <v>5.9823249490142762E-2</v>
      </c>
    </row>
    <row r="850" spans="1:15" x14ac:dyDescent="0.25">
      <c r="A850" t="str">
        <f t="shared" si="65"/>
        <v>ArtFo34226</v>
      </c>
      <c r="B850" t="str">
        <f t="shared" si="66"/>
        <v>ArthurFoley34226</v>
      </c>
      <c r="C850" t="s">
        <v>103</v>
      </c>
      <c r="D850" t="s">
        <v>782</v>
      </c>
      <c r="E850" t="s">
        <v>2698</v>
      </c>
      <c r="F850" s="1">
        <v>34226</v>
      </c>
      <c r="G850" t="s">
        <v>3022</v>
      </c>
      <c r="H850" t="s">
        <v>2702</v>
      </c>
      <c r="I850" s="5">
        <v>43600</v>
      </c>
      <c r="J850" s="5">
        <v>1000</v>
      </c>
      <c r="K850">
        <v>0</v>
      </c>
      <c r="L850" t="str">
        <f>INDEX(MatriceGrade,MATCH(Employé!G850,Filières!$A$1:$A$13,0),MATCH(Employé!H850,Filières!$A$1:$E$1,0))</f>
        <v>Consultant business junior</v>
      </c>
      <c r="M850" s="5" t="str">
        <f t="shared" si="67"/>
        <v>nouvel arrivant</v>
      </c>
      <c r="N850" s="6">
        <f t="shared" ca="1" si="68"/>
        <v>23</v>
      </c>
      <c r="O850" s="8">
        <f t="shared" si="69"/>
        <v>0</v>
      </c>
    </row>
    <row r="851" spans="1:15" x14ac:dyDescent="0.25">
      <c r="A851" t="str">
        <f t="shared" si="65"/>
        <v>ThoFo28982</v>
      </c>
      <c r="B851" t="str">
        <f t="shared" si="66"/>
        <v>ThomasFoley28982</v>
      </c>
      <c r="C851" t="s">
        <v>269</v>
      </c>
      <c r="D851" t="s">
        <v>782</v>
      </c>
      <c r="E851" t="s">
        <v>2698</v>
      </c>
      <c r="F851" s="1">
        <v>28982</v>
      </c>
      <c r="G851" t="s">
        <v>3028</v>
      </c>
      <c r="H851" t="s">
        <v>2701</v>
      </c>
      <c r="I851" s="5">
        <v>77800</v>
      </c>
      <c r="J851" s="5">
        <v>9000</v>
      </c>
      <c r="K851">
        <v>9</v>
      </c>
      <c r="L851" t="str">
        <f>INDEX(MatriceGrade,MATCH(Employé!G851,Filières!$A$1:$A$13,0),MATCH(Employé!H851,Filières!$A$1:$E$1,0))</f>
        <v>Responsable technique Grands Comptes</v>
      </c>
      <c r="M851" s="5">
        <f t="shared" si="67"/>
        <v>71400</v>
      </c>
      <c r="N851" s="6">
        <f t="shared" ca="1" si="68"/>
        <v>38</v>
      </c>
      <c r="O851" s="8">
        <f t="shared" si="69"/>
        <v>8.9635854341736695E-2</v>
      </c>
    </row>
    <row r="852" spans="1:15" x14ac:dyDescent="0.25">
      <c r="A852" t="str">
        <f t="shared" si="65"/>
        <v>CliFo29924</v>
      </c>
      <c r="B852" t="str">
        <f t="shared" si="66"/>
        <v>ClintonFolse29924</v>
      </c>
      <c r="C852" t="s">
        <v>718</v>
      </c>
      <c r="D852" t="s">
        <v>1644</v>
      </c>
      <c r="E852" t="s">
        <v>2698</v>
      </c>
      <c r="F852" s="1">
        <v>29924</v>
      </c>
      <c r="G852" t="s">
        <v>3028</v>
      </c>
      <c r="H852" t="s">
        <v>2702</v>
      </c>
      <c r="I852" s="5">
        <v>88500</v>
      </c>
      <c r="J852" s="5">
        <v>5500</v>
      </c>
      <c r="K852">
        <v>12</v>
      </c>
      <c r="L852" t="str">
        <f>INDEX(MatriceGrade,MATCH(Employé!G852,Filières!$A$1:$A$13,0),MATCH(Employé!H852,Filières!$A$1:$E$1,0))</f>
        <v>Responsable secteur business</v>
      </c>
      <c r="M852" s="5">
        <f t="shared" si="67"/>
        <v>82700</v>
      </c>
      <c r="N852" s="6">
        <f t="shared" ca="1" si="68"/>
        <v>35</v>
      </c>
      <c r="O852" s="8">
        <f t="shared" si="69"/>
        <v>7.0133010882708582E-2</v>
      </c>
    </row>
    <row r="853" spans="1:15" x14ac:dyDescent="0.25">
      <c r="A853" t="str">
        <f t="shared" si="65"/>
        <v>ChaFo29165</v>
      </c>
      <c r="B853" t="str">
        <f t="shared" si="66"/>
        <v>CharlotteFong29165</v>
      </c>
      <c r="C853" t="s">
        <v>2433</v>
      </c>
      <c r="D853" t="s">
        <v>2434</v>
      </c>
      <c r="E853" t="s">
        <v>2699</v>
      </c>
      <c r="F853" s="1">
        <v>29165</v>
      </c>
      <c r="G853" t="s">
        <v>3026</v>
      </c>
      <c r="H853" t="s">
        <v>2703</v>
      </c>
      <c r="I853" s="5">
        <v>65400</v>
      </c>
      <c r="J853" s="5">
        <v>5000</v>
      </c>
      <c r="K853">
        <v>11</v>
      </c>
      <c r="L853" t="str">
        <f>INDEX(MatriceGrade,MATCH(Employé!G853,Filières!$A$1:$A$13,0),MATCH(Employé!H853,Filières!$A$1:$E$1,0))</f>
        <v>Responsable d'entité</v>
      </c>
      <c r="M853" s="5">
        <f t="shared" si="67"/>
        <v>64800</v>
      </c>
      <c r="N853" s="6">
        <f t="shared" ca="1" si="68"/>
        <v>37</v>
      </c>
      <c r="O853" s="8">
        <f t="shared" si="69"/>
        <v>9.2592592592592587E-3</v>
      </c>
    </row>
    <row r="854" spans="1:15" x14ac:dyDescent="0.25">
      <c r="A854" t="str">
        <f t="shared" si="65"/>
        <v>BobFo31058</v>
      </c>
      <c r="B854" t="str">
        <f t="shared" si="66"/>
        <v>BobbyFord31058</v>
      </c>
      <c r="C854" t="s">
        <v>61</v>
      </c>
      <c r="D854" t="s">
        <v>387</v>
      </c>
      <c r="E854" t="s">
        <v>2698</v>
      </c>
      <c r="F854" s="1">
        <v>31058</v>
      </c>
      <c r="G854" t="s">
        <v>3027</v>
      </c>
      <c r="H854" t="s">
        <v>2700</v>
      </c>
      <c r="I854" s="5">
        <v>58000</v>
      </c>
      <c r="J854" s="5">
        <v>5500</v>
      </c>
      <c r="K854">
        <v>8</v>
      </c>
      <c r="L854" t="str">
        <f>INDEX(MatriceGrade,MATCH(Employé!G854,Filières!$A$1:$A$13,0),MATCH(Employé!H854,Filières!$A$1:$E$1,0))</f>
        <v>Directeur de projet</v>
      </c>
      <c r="M854" s="5">
        <f t="shared" si="67"/>
        <v>53700</v>
      </c>
      <c r="N854" s="6">
        <f t="shared" ca="1" si="68"/>
        <v>32</v>
      </c>
      <c r="O854" s="8">
        <f t="shared" si="69"/>
        <v>8.0074487895716945E-2</v>
      </c>
    </row>
    <row r="855" spans="1:15" x14ac:dyDescent="0.25">
      <c r="A855" t="str">
        <f t="shared" si="65"/>
        <v>DonFo33976</v>
      </c>
      <c r="B855" t="str">
        <f t="shared" si="66"/>
        <v>DonaldFord33976</v>
      </c>
      <c r="C855" t="s">
        <v>133</v>
      </c>
      <c r="D855" t="s">
        <v>387</v>
      </c>
      <c r="E855" t="s">
        <v>2698</v>
      </c>
      <c r="F855" s="1">
        <v>33976</v>
      </c>
      <c r="G855" t="s">
        <v>3020</v>
      </c>
      <c r="H855" t="s">
        <v>2702</v>
      </c>
      <c r="I855" s="5">
        <v>35500</v>
      </c>
      <c r="J855" s="5">
        <v>0</v>
      </c>
      <c r="K855">
        <v>1</v>
      </c>
      <c r="L855" t="str">
        <f>INDEX(MatriceGrade,MATCH(Employé!G855,Filières!$A$1:$A$13,0),MATCH(Employé!H855,Filières!$A$1:$E$1,0))</f>
        <v>Consultant business junior</v>
      </c>
      <c r="M855" s="5">
        <f t="shared" si="67"/>
        <v>34200</v>
      </c>
      <c r="N855" s="6">
        <f t="shared" ca="1" si="68"/>
        <v>24</v>
      </c>
      <c r="O855" s="8">
        <f t="shared" si="69"/>
        <v>3.8011695906432746E-2</v>
      </c>
    </row>
    <row r="856" spans="1:15" x14ac:dyDescent="0.25">
      <c r="A856" t="str">
        <f t="shared" si="65"/>
        <v>RoyFo25080</v>
      </c>
      <c r="B856" t="str">
        <f t="shared" si="66"/>
        <v>RoyFord25080</v>
      </c>
      <c r="C856" t="s">
        <v>728</v>
      </c>
      <c r="D856" t="s">
        <v>387</v>
      </c>
      <c r="E856" t="s">
        <v>2698</v>
      </c>
      <c r="F856" s="1">
        <v>25080</v>
      </c>
      <c r="G856" t="s">
        <v>3027</v>
      </c>
      <c r="H856" t="s">
        <v>2701</v>
      </c>
      <c r="I856" s="5">
        <v>63500</v>
      </c>
      <c r="J856" s="5">
        <v>5000</v>
      </c>
      <c r="K856">
        <v>13</v>
      </c>
      <c r="L856" t="str">
        <f>INDEX(MatriceGrade,MATCH(Employé!G856,Filières!$A$1:$A$13,0),MATCH(Employé!H856,Filières!$A$1:$E$1,0))</f>
        <v>Directeur technique</v>
      </c>
      <c r="M856" s="5">
        <f t="shared" si="67"/>
        <v>59400</v>
      </c>
      <c r="N856" s="6">
        <f t="shared" ca="1" si="68"/>
        <v>48</v>
      </c>
      <c r="O856" s="8">
        <f t="shared" si="69"/>
        <v>6.9023569023569029E-2</v>
      </c>
    </row>
    <row r="857" spans="1:15" x14ac:dyDescent="0.25">
      <c r="A857" t="str">
        <f t="shared" si="65"/>
        <v>WanFo33397</v>
      </c>
      <c r="B857" t="str">
        <f t="shared" si="66"/>
        <v>WandaFord33397</v>
      </c>
      <c r="C857" t="s">
        <v>220</v>
      </c>
      <c r="D857" t="s">
        <v>387</v>
      </c>
      <c r="E857" t="s">
        <v>2699</v>
      </c>
      <c r="F857" s="1">
        <v>33397</v>
      </c>
      <c r="G857" t="s">
        <v>3020</v>
      </c>
      <c r="H857" t="s">
        <v>2702</v>
      </c>
      <c r="I857" s="5">
        <v>40900</v>
      </c>
      <c r="J857" s="5">
        <v>500</v>
      </c>
      <c r="K857">
        <v>1</v>
      </c>
      <c r="L857" t="str">
        <f>INDEX(MatriceGrade,MATCH(Employé!G857,Filières!$A$1:$A$13,0),MATCH(Employé!H857,Filières!$A$1:$E$1,0))</f>
        <v>Consultant business junior</v>
      </c>
      <c r="M857" s="5">
        <f t="shared" si="67"/>
        <v>36600</v>
      </c>
      <c r="N857" s="6">
        <f t="shared" ca="1" si="68"/>
        <v>26</v>
      </c>
      <c r="O857" s="8">
        <f t="shared" si="69"/>
        <v>0.11748633879781421</v>
      </c>
    </row>
    <row r="858" spans="1:15" x14ac:dyDescent="0.25">
      <c r="A858" t="str">
        <f t="shared" si="65"/>
        <v>WilFo27360</v>
      </c>
      <c r="B858" t="str">
        <f t="shared" si="66"/>
        <v>WilliamFord27360</v>
      </c>
      <c r="C858" t="s">
        <v>63</v>
      </c>
      <c r="D858" t="s">
        <v>387</v>
      </c>
      <c r="E858" t="s">
        <v>2698</v>
      </c>
      <c r="F858" s="1">
        <v>27360</v>
      </c>
      <c r="G858" t="s">
        <v>3025</v>
      </c>
      <c r="H858" t="s">
        <v>2701</v>
      </c>
      <c r="I858" s="5">
        <v>38400</v>
      </c>
      <c r="J858" s="5">
        <v>2500</v>
      </c>
      <c r="K858">
        <v>4</v>
      </c>
      <c r="L858" t="str">
        <f>INDEX(MatriceGrade,MATCH(Employé!G858,Filières!$A$1:$A$13,0),MATCH(Employé!H858,Filières!$A$1:$E$1,0))</f>
        <v>Consultant technique sénior</v>
      </c>
      <c r="M858" s="5">
        <f t="shared" si="67"/>
        <v>37100</v>
      </c>
      <c r="N858" s="6">
        <f t="shared" ca="1" si="68"/>
        <v>42</v>
      </c>
      <c r="O858" s="8">
        <f t="shared" si="69"/>
        <v>3.5040431266846361E-2</v>
      </c>
    </row>
    <row r="859" spans="1:15" x14ac:dyDescent="0.25">
      <c r="A859" t="str">
        <f t="shared" si="65"/>
        <v>IanFo31900</v>
      </c>
      <c r="B859" t="str">
        <f t="shared" si="66"/>
        <v>IanForman31900</v>
      </c>
      <c r="C859" t="s">
        <v>2114</v>
      </c>
      <c r="D859" t="s">
        <v>2115</v>
      </c>
      <c r="E859" t="s">
        <v>2698</v>
      </c>
      <c r="F859" s="1">
        <v>31900</v>
      </c>
      <c r="G859" t="s">
        <v>3023</v>
      </c>
      <c r="H859" t="s">
        <v>2702</v>
      </c>
      <c r="I859" s="5">
        <v>52300</v>
      </c>
      <c r="J859" s="5">
        <v>1500</v>
      </c>
      <c r="K859">
        <v>1</v>
      </c>
      <c r="L859" t="str">
        <f>INDEX(MatriceGrade,MATCH(Employé!G859,Filières!$A$1:$A$13,0),MATCH(Employé!H859,Filières!$A$1:$E$1,0))</f>
        <v>Consultant business</v>
      </c>
      <c r="M859" s="5">
        <f t="shared" si="67"/>
        <v>48500</v>
      </c>
      <c r="N859" s="6">
        <f t="shared" ca="1" si="68"/>
        <v>30</v>
      </c>
      <c r="O859" s="8">
        <f t="shared" si="69"/>
        <v>7.8350515463917525E-2</v>
      </c>
    </row>
    <row r="860" spans="1:15" x14ac:dyDescent="0.25">
      <c r="A860" t="str">
        <f t="shared" si="65"/>
        <v>FelFo31526</v>
      </c>
      <c r="B860" t="str">
        <f t="shared" si="66"/>
        <v>FelipeForrester31526</v>
      </c>
      <c r="C860" t="s">
        <v>1669</v>
      </c>
      <c r="D860" t="s">
        <v>1670</v>
      </c>
      <c r="E860" t="s">
        <v>2698</v>
      </c>
      <c r="F860" s="1">
        <v>31526</v>
      </c>
      <c r="G860" t="s">
        <v>3023</v>
      </c>
      <c r="H860" t="s">
        <v>2700</v>
      </c>
      <c r="I860" s="5">
        <v>52000</v>
      </c>
      <c r="J860" s="5">
        <v>1500</v>
      </c>
      <c r="K860">
        <v>1</v>
      </c>
      <c r="L860" t="str">
        <f>INDEX(MatriceGrade,MATCH(Employé!G860,Filières!$A$1:$A$13,0),MATCH(Employé!H860,Filières!$A$1:$E$1,0))</f>
        <v>Consultant fonctionnel junior</v>
      </c>
      <c r="M860" s="5">
        <f t="shared" si="67"/>
        <v>47900</v>
      </c>
      <c r="N860" s="6">
        <f t="shared" ca="1" si="68"/>
        <v>31</v>
      </c>
      <c r="O860" s="8">
        <f t="shared" si="69"/>
        <v>8.5594989561586635E-2</v>
      </c>
    </row>
    <row r="861" spans="1:15" x14ac:dyDescent="0.25">
      <c r="A861" t="str">
        <f t="shared" si="65"/>
        <v>StaFo34359</v>
      </c>
      <c r="B861" t="str">
        <f t="shared" si="66"/>
        <v>StaceyForsman34359</v>
      </c>
      <c r="C861" t="s">
        <v>519</v>
      </c>
      <c r="D861" t="s">
        <v>520</v>
      </c>
      <c r="E861" t="s">
        <v>2699</v>
      </c>
      <c r="F861" s="1">
        <v>34359</v>
      </c>
      <c r="G861" t="s">
        <v>3020</v>
      </c>
      <c r="H861" t="s">
        <v>2702</v>
      </c>
      <c r="I861" s="5">
        <v>40400</v>
      </c>
      <c r="J861" s="5">
        <v>0</v>
      </c>
      <c r="K861">
        <v>0</v>
      </c>
      <c r="L861" t="str">
        <f>INDEX(MatriceGrade,MATCH(Employé!G861,Filières!$A$1:$A$13,0),MATCH(Employé!H861,Filières!$A$1:$E$1,0))</f>
        <v>Consultant business junior</v>
      </c>
      <c r="M861" s="5" t="str">
        <f t="shared" si="67"/>
        <v>nouvel arrivant</v>
      </c>
      <c r="N861" s="6">
        <f t="shared" ca="1" si="68"/>
        <v>23</v>
      </c>
      <c r="O861" s="8">
        <f t="shared" si="69"/>
        <v>0</v>
      </c>
    </row>
    <row r="862" spans="1:15" x14ac:dyDescent="0.25">
      <c r="A862" t="str">
        <f t="shared" si="65"/>
        <v>LetFo25061</v>
      </c>
      <c r="B862" t="str">
        <f t="shared" si="66"/>
        <v>LetitiaFort25061</v>
      </c>
      <c r="C862" t="s">
        <v>993</v>
      </c>
      <c r="D862" t="s">
        <v>994</v>
      </c>
      <c r="E862" t="s">
        <v>2699</v>
      </c>
      <c r="F862" s="1">
        <v>25061</v>
      </c>
      <c r="G862" t="s">
        <v>3027</v>
      </c>
      <c r="H862" t="s">
        <v>2701</v>
      </c>
      <c r="I862" s="5">
        <v>65600</v>
      </c>
      <c r="J862" s="5">
        <v>3500</v>
      </c>
      <c r="K862">
        <v>11</v>
      </c>
      <c r="L862" t="str">
        <f>INDEX(MatriceGrade,MATCH(Employé!G862,Filières!$A$1:$A$13,0),MATCH(Employé!H862,Filières!$A$1:$E$1,0))</f>
        <v>Directeur technique</v>
      </c>
      <c r="M862" s="5">
        <f t="shared" si="67"/>
        <v>58100</v>
      </c>
      <c r="N862" s="6">
        <f t="shared" ca="1" si="68"/>
        <v>48</v>
      </c>
      <c r="O862" s="8">
        <f t="shared" si="69"/>
        <v>0.12908777969018934</v>
      </c>
    </row>
    <row r="863" spans="1:15" x14ac:dyDescent="0.25">
      <c r="A863" t="str">
        <f t="shared" si="65"/>
        <v>WilFo23982</v>
      </c>
      <c r="B863" t="str">
        <f t="shared" si="66"/>
        <v>WilliamFortuna23982</v>
      </c>
      <c r="C863" t="s">
        <v>63</v>
      </c>
      <c r="D863" t="s">
        <v>2383</v>
      </c>
      <c r="E863" t="s">
        <v>2698</v>
      </c>
      <c r="F863" s="1">
        <v>23982</v>
      </c>
      <c r="G863" t="s">
        <v>3027</v>
      </c>
      <c r="H863" t="s">
        <v>2702</v>
      </c>
      <c r="I863" s="5">
        <v>95500</v>
      </c>
      <c r="J863" s="5">
        <v>0</v>
      </c>
      <c r="K863">
        <v>5</v>
      </c>
      <c r="L863" t="str">
        <f>INDEX(MatriceGrade,MATCH(Employé!G863,Filières!$A$1:$A$13,0),MATCH(Employé!H863,Filières!$A$1:$E$1,0))</f>
        <v>Directeur business</v>
      </c>
      <c r="M863" s="5">
        <f t="shared" si="67"/>
        <v>87600</v>
      </c>
      <c r="N863" s="6">
        <f t="shared" ca="1" si="68"/>
        <v>51</v>
      </c>
      <c r="O863" s="8">
        <f t="shared" si="69"/>
        <v>9.0182648401826479E-2</v>
      </c>
    </row>
    <row r="864" spans="1:15" x14ac:dyDescent="0.25">
      <c r="A864" t="str">
        <f t="shared" si="65"/>
        <v>RobFo27910</v>
      </c>
      <c r="B864" t="str">
        <f t="shared" si="66"/>
        <v>RobertFortunato27910</v>
      </c>
      <c r="C864" t="s">
        <v>25</v>
      </c>
      <c r="D864" t="s">
        <v>1474</v>
      </c>
      <c r="E864" t="s">
        <v>2698</v>
      </c>
      <c r="F864" s="1">
        <v>27910</v>
      </c>
      <c r="G864" t="s">
        <v>3025</v>
      </c>
      <c r="H864" t="s">
        <v>2700</v>
      </c>
      <c r="I864" s="5">
        <v>52800</v>
      </c>
      <c r="J864" s="5">
        <v>1500</v>
      </c>
      <c r="K864">
        <v>2</v>
      </c>
      <c r="L864" t="str">
        <f>INDEX(MatriceGrade,MATCH(Employé!G864,Filières!$A$1:$A$13,0),MATCH(Employé!H864,Filières!$A$1:$E$1,0))</f>
        <v>Consultant fonctionnel sénior</v>
      </c>
      <c r="M864" s="5">
        <f t="shared" si="67"/>
        <v>48900</v>
      </c>
      <c r="N864" s="6">
        <f t="shared" ca="1" si="68"/>
        <v>41</v>
      </c>
      <c r="O864" s="8">
        <f t="shared" si="69"/>
        <v>7.9754601226993863E-2</v>
      </c>
    </row>
    <row r="865" spans="1:15" x14ac:dyDescent="0.25">
      <c r="A865" t="str">
        <f t="shared" si="65"/>
        <v>DebFo33690</v>
      </c>
      <c r="B865" t="str">
        <f t="shared" si="66"/>
        <v>DebraFoster33690</v>
      </c>
      <c r="C865" t="s">
        <v>406</v>
      </c>
      <c r="D865" t="s">
        <v>407</v>
      </c>
      <c r="E865" t="s">
        <v>2699</v>
      </c>
      <c r="F865" s="1">
        <v>33690</v>
      </c>
      <c r="G865" t="s">
        <v>3020</v>
      </c>
      <c r="H865" t="s">
        <v>2702</v>
      </c>
      <c r="I865" s="5">
        <v>41700</v>
      </c>
      <c r="J865" s="5">
        <v>500</v>
      </c>
      <c r="K865">
        <v>1</v>
      </c>
      <c r="L865" t="str">
        <f>INDEX(MatriceGrade,MATCH(Employé!G865,Filières!$A$1:$A$13,0),MATCH(Employé!H865,Filières!$A$1:$E$1,0))</f>
        <v>Consultant business junior</v>
      </c>
      <c r="M865" s="5">
        <f t="shared" si="67"/>
        <v>39000</v>
      </c>
      <c r="N865" s="6">
        <f t="shared" ca="1" si="68"/>
        <v>25</v>
      </c>
      <c r="O865" s="8">
        <f t="shared" si="69"/>
        <v>6.9230769230769235E-2</v>
      </c>
    </row>
    <row r="866" spans="1:15" x14ac:dyDescent="0.25">
      <c r="A866" t="str">
        <f t="shared" si="65"/>
        <v>MarFo33825</v>
      </c>
      <c r="B866" t="str">
        <f t="shared" si="66"/>
        <v>MarthaFoster33825</v>
      </c>
      <c r="C866" t="s">
        <v>94</v>
      </c>
      <c r="D866" t="s">
        <v>407</v>
      </c>
      <c r="E866" t="s">
        <v>2699</v>
      </c>
      <c r="F866" s="1">
        <v>33825</v>
      </c>
      <c r="G866" t="s">
        <v>3021</v>
      </c>
      <c r="H866" t="s">
        <v>2701</v>
      </c>
      <c r="I866" s="5">
        <v>34300</v>
      </c>
      <c r="J866" s="5">
        <v>1000</v>
      </c>
      <c r="K866">
        <v>1</v>
      </c>
      <c r="L866" t="str">
        <f>INDEX(MatriceGrade,MATCH(Employé!G866,Filières!$A$1:$A$13,0),MATCH(Employé!H866,Filières!$A$1:$E$1,0))</f>
        <v>Développeur</v>
      </c>
      <c r="M866" s="5">
        <f t="shared" si="67"/>
        <v>33900</v>
      </c>
      <c r="N866" s="6">
        <f t="shared" ca="1" si="68"/>
        <v>24</v>
      </c>
      <c r="O866" s="8">
        <f t="shared" si="69"/>
        <v>1.1799410029498525E-2</v>
      </c>
    </row>
    <row r="867" spans="1:15" x14ac:dyDescent="0.25">
      <c r="A867" t="str">
        <f t="shared" si="65"/>
        <v>JacFo28413</v>
      </c>
      <c r="B867" t="str">
        <f t="shared" si="66"/>
        <v>JackFoti28413</v>
      </c>
      <c r="C867" t="s">
        <v>181</v>
      </c>
      <c r="D867" t="s">
        <v>182</v>
      </c>
      <c r="E867" t="s">
        <v>2698</v>
      </c>
      <c r="F867" s="1">
        <v>28413</v>
      </c>
      <c r="G867" t="s">
        <v>3025</v>
      </c>
      <c r="H867" t="s">
        <v>2701</v>
      </c>
      <c r="I867" s="5">
        <v>57700</v>
      </c>
      <c r="J867" s="5">
        <v>3500</v>
      </c>
      <c r="K867">
        <v>4</v>
      </c>
      <c r="L867" t="str">
        <f>INDEX(MatriceGrade,MATCH(Employé!G867,Filières!$A$1:$A$13,0),MATCH(Employé!H867,Filières!$A$1:$E$1,0))</f>
        <v>Consultant technique sénior</v>
      </c>
      <c r="M867" s="5">
        <f t="shared" si="67"/>
        <v>54400</v>
      </c>
      <c r="N867" s="6">
        <f t="shared" ca="1" si="68"/>
        <v>39</v>
      </c>
      <c r="O867" s="8">
        <f t="shared" si="69"/>
        <v>6.0661764705882353E-2</v>
      </c>
    </row>
    <row r="868" spans="1:15" x14ac:dyDescent="0.25">
      <c r="A868" t="str">
        <f t="shared" si="65"/>
        <v>BraFo33056</v>
      </c>
      <c r="B868" t="str">
        <f t="shared" si="66"/>
        <v>BrandonFox33056</v>
      </c>
      <c r="C868" t="s">
        <v>572</v>
      </c>
      <c r="D868" t="s">
        <v>1657</v>
      </c>
      <c r="E868" t="s">
        <v>2698</v>
      </c>
      <c r="F868" s="1">
        <v>33056</v>
      </c>
      <c r="G868" t="s">
        <v>3021</v>
      </c>
      <c r="H868" t="s">
        <v>2702</v>
      </c>
      <c r="I868" s="5">
        <v>40000</v>
      </c>
      <c r="J868" s="5">
        <v>0</v>
      </c>
      <c r="K868">
        <v>0</v>
      </c>
      <c r="L868" t="str">
        <f>INDEX(MatriceGrade,MATCH(Employé!G868,Filières!$A$1:$A$13,0),MATCH(Employé!H868,Filières!$A$1:$E$1,0))</f>
        <v>Consultant business junior</v>
      </c>
      <c r="M868" s="5" t="str">
        <f t="shared" si="67"/>
        <v>nouvel arrivant</v>
      </c>
      <c r="N868" s="6">
        <f t="shared" ca="1" si="68"/>
        <v>27</v>
      </c>
      <c r="O868" s="8">
        <f t="shared" si="69"/>
        <v>0</v>
      </c>
    </row>
    <row r="869" spans="1:15" x14ac:dyDescent="0.25">
      <c r="A869" t="str">
        <f t="shared" si="65"/>
        <v>MegFo33686</v>
      </c>
      <c r="B869" t="str">
        <f t="shared" si="66"/>
        <v>MeganFox33686</v>
      </c>
      <c r="C869" t="s">
        <v>1614</v>
      </c>
      <c r="D869" t="s">
        <v>1657</v>
      </c>
      <c r="E869" t="s">
        <v>2699</v>
      </c>
      <c r="F869" s="1">
        <v>33686</v>
      </c>
      <c r="G869" t="s">
        <v>3020</v>
      </c>
      <c r="H869" t="s">
        <v>2701</v>
      </c>
      <c r="I869" s="5">
        <v>33900</v>
      </c>
      <c r="J869" s="5">
        <v>500</v>
      </c>
      <c r="K869">
        <v>0</v>
      </c>
      <c r="L869" t="str">
        <f>INDEX(MatriceGrade,MATCH(Employé!G869,Filières!$A$1:$A$13,0),MATCH(Employé!H869,Filières!$A$1:$E$1,0))</f>
        <v>Développeur junior</v>
      </c>
      <c r="M869" s="5" t="str">
        <f t="shared" si="67"/>
        <v>nouvel arrivant</v>
      </c>
      <c r="N869" s="6">
        <f t="shared" ca="1" si="68"/>
        <v>25</v>
      </c>
      <c r="O869" s="8">
        <f t="shared" si="69"/>
        <v>0</v>
      </c>
    </row>
    <row r="870" spans="1:15" x14ac:dyDescent="0.25">
      <c r="A870" t="str">
        <f t="shared" si="65"/>
        <v>RonFo31165</v>
      </c>
      <c r="B870" t="str">
        <f t="shared" si="66"/>
        <v>RonaldFox31165</v>
      </c>
      <c r="C870" t="s">
        <v>32</v>
      </c>
      <c r="D870" t="s">
        <v>1657</v>
      </c>
      <c r="E870" t="s">
        <v>2698</v>
      </c>
      <c r="F870" s="1">
        <v>31165</v>
      </c>
      <c r="G870" t="s">
        <v>3023</v>
      </c>
      <c r="H870" t="s">
        <v>2701</v>
      </c>
      <c r="I870" s="5">
        <v>41600</v>
      </c>
      <c r="J870" s="5">
        <v>500</v>
      </c>
      <c r="K870">
        <v>3</v>
      </c>
      <c r="L870" t="str">
        <f>INDEX(MatriceGrade,MATCH(Employé!G870,Filières!$A$1:$A$13,0),MATCH(Employé!H870,Filières!$A$1:$E$1,0))</f>
        <v>Consultant technique junior</v>
      </c>
      <c r="M870" s="5">
        <f t="shared" si="67"/>
        <v>39200</v>
      </c>
      <c r="N870" s="6">
        <f t="shared" ca="1" si="68"/>
        <v>32</v>
      </c>
      <c r="O870" s="8">
        <f t="shared" si="69"/>
        <v>6.1224489795918366E-2</v>
      </c>
    </row>
    <row r="871" spans="1:15" x14ac:dyDescent="0.25">
      <c r="A871" t="str">
        <f t="shared" si="65"/>
        <v>SheFr26397</v>
      </c>
      <c r="B871" t="str">
        <f t="shared" si="66"/>
        <v>SherryFrance26397</v>
      </c>
      <c r="C871" t="s">
        <v>730</v>
      </c>
      <c r="D871" t="s">
        <v>1501</v>
      </c>
      <c r="E871" t="s">
        <v>2699</v>
      </c>
      <c r="F871" s="1">
        <v>26397</v>
      </c>
      <c r="G871" t="s">
        <v>3025</v>
      </c>
      <c r="H871" t="s">
        <v>2701</v>
      </c>
      <c r="I871" s="5">
        <v>58400</v>
      </c>
      <c r="J871" s="5">
        <v>1500</v>
      </c>
      <c r="K871">
        <v>0</v>
      </c>
      <c r="L871" t="str">
        <f>INDEX(MatriceGrade,MATCH(Employé!G871,Filières!$A$1:$A$13,0),MATCH(Employé!H871,Filières!$A$1:$E$1,0))</f>
        <v>Consultant technique sénior</v>
      </c>
      <c r="M871" s="5" t="str">
        <f t="shared" si="67"/>
        <v>nouvel arrivant</v>
      </c>
      <c r="N871" s="6">
        <f t="shared" ca="1" si="68"/>
        <v>45</v>
      </c>
      <c r="O871" s="8">
        <f t="shared" si="69"/>
        <v>0</v>
      </c>
    </row>
    <row r="872" spans="1:15" x14ac:dyDescent="0.25">
      <c r="A872" t="str">
        <f t="shared" si="65"/>
        <v>ChrFr28491</v>
      </c>
      <c r="B872" t="str">
        <f t="shared" si="66"/>
        <v>ChristopherFrancis28491</v>
      </c>
      <c r="C872" t="s">
        <v>71</v>
      </c>
      <c r="D872" t="s">
        <v>715</v>
      </c>
      <c r="E872" t="s">
        <v>2698</v>
      </c>
      <c r="F872" s="1">
        <v>28491</v>
      </c>
      <c r="G872" t="s">
        <v>3028</v>
      </c>
      <c r="H872" t="s">
        <v>2702</v>
      </c>
      <c r="I872" s="5">
        <v>113000</v>
      </c>
      <c r="J872" s="5">
        <v>8500</v>
      </c>
      <c r="K872">
        <v>7</v>
      </c>
      <c r="L872" t="str">
        <f>INDEX(MatriceGrade,MATCH(Employé!G872,Filières!$A$1:$A$13,0),MATCH(Employé!H872,Filières!$A$1:$E$1,0))</f>
        <v>Responsable secteur business</v>
      </c>
      <c r="M872" s="5">
        <f t="shared" si="67"/>
        <v>102700</v>
      </c>
      <c r="N872" s="6">
        <f t="shared" ca="1" si="68"/>
        <v>39</v>
      </c>
      <c r="O872" s="8">
        <f t="shared" si="69"/>
        <v>0.10029211295034079</v>
      </c>
    </row>
    <row r="873" spans="1:15" x14ac:dyDescent="0.25">
      <c r="A873" t="str">
        <f t="shared" si="65"/>
        <v>WinFr32142</v>
      </c>
      <c r="B873" t="str">
        <f t="shared" si="66"/>
        <v>WinstonFrancis32142</v>
      </c>
      <c r="C873" t="s">
        <v>1938</v>
      </c>
      <c r="D873" t="s">
        <v>715</v>
      </c>
      <c r="E873" t="s">
        <v>2698</v>
      </c>
      <c r="F873" s="1">
        <v>32142</v>
      </c>
      <c r="G873" t="s">
        <v>3023</v>
      </c>
      <c r="H873" t="s">
        <v>2701</v>
      </c>
      <c r="I873" s="5">
        <v>37500</v>
      </c>
      <c r="J873" s="5">
        <v>500</v>
      </c>
      <c r="K873">
        <v>0</v>
      </c>
      <c r="L873" t="str">
        <f>INDEX(MatriceGrade,MATCH(Employé!G873,Filières!$A$1:$A$13,0),MATCH(Employé!H873,Filières!$A$1:$E$1,0))</f>
        <v>Consultant technique junior</v>
      </c>
      <c r="M873" s="5" t="str">
        <f t="shared" si="67"/>
        <v>nouvel arrivant</v>
      </c>
      <c r="N873" s="6">
        <f t="shared" ca="1" si="68"/>
        <v>29</v>
      </c>
      <c r="O873" s="8">
        <f t="shared" si="69"/>
        <v>0</v>
      </c>
    </row>
    <row r="874" spans="1:15" x14ac:dyDescent="0.25">
      <c r="A874" t="str">
        <f t="shared" si="65"/>
        <v>TraFr29154</v>
      </c>
      <c r="B874" t="str">
        <f t="shared" si="66"/>
        <v>TracyFrank29154</v>
      </c>
      <c r="C874" t="s">
        <v>2265</v>
      </c>
      <c r="D874" t="s">
        <v>987</v>
      </c>
      <c r="E874" t="s">
        <v>2698</v>
      </c>
      <c r="F874" s="1">
        <v>29154</v>
      </c>
      <c r="G874" t="s">
        <v>3025</v>
      </c>
      <c r="H874" t="s">
        <v>2700</v>
      </c>
      <c r="I874" s="5">
        <v>57900</v>
      </c>
      <c r="J874" s="5">
        <v>1500</v>
      </c>
      <c r="K874">
        <v>9</v>
      </c>
      <c r="L874" t="str">
        <f>INDEX(MatriceGrade,MATCH(Employé!G874,Filières!$A$1:$A$13,0),MATCH(Employé!H874,Filières!$A$1:$E$1,0))</f>
        <v>Consultant fonctionnel sénior</v>
      </c>
      <c r="M874" s="5">
        <f t="shared" si="67"/>
        <v>53500</v>
      </c>
      <c r="N874" s="6">
        <f t="shared" ca="1" si="68"/>
        <v>37</v>
      </c>
      <c r="O874" s="8">
        <f t="shared" si="69"/>
        <v>8.2242990654205608E-2</v>
      </c>
    </row>
    <row r="875" spans="1:15" x14ac:dyDescent="0.25">
      <c r="A875" t="str">
        <f t="shared" si="65"/>
        <v>CarFr23849</v>
      </c>
      <c r="B875" t="str">
        <f t="shared" si="66"/>
        <v>CarlosFranklin23849</v>
      </c>
      <c r="C875" t="s">
        <v>1223</v>
      </c>
      <c r="D875" t="s">
        <v>894</v>
      </c>
      <c r="E875" t="s">
        <v>2698</v>
      </c>
      <c r="F875" s="1">
        <v>23849</v>
      </c>
      <c r="G875" t="s">
        <v>3027</v>
      </c>
      <c r="H875" t="s">
        <v>2701</v>
      </c>
      <c r="I875" s="5">
        <v>74500</v>
      </c>
      <c r="J875" s="5">
        <v>1500</v>
      </c>
      <c r="K875">
        <v>16</v>
      </c>
      <c r="L875" t="str">
        <f>INDEX(MatriceGrade,MATCH(Employé!G875,Filières!$A$1:$A$13,0),MATCH(Employé!H875,Filières!$A$1:$E$1,0))</f>
        <v>Directeur technique</v>
      </c>
      <c r="M875" s="5">
        <f t="shared" si="67"/>
        <v>68300</v>
      </c>
      <c r="N875" s="6">
        <f t="shared" ca="1" si="68"/>
        <v>52</v>
      </c>
      <c r="O875" s="8">
        <f t="shared" si="69"/>
        <v>9.0775988286969256E-2</v>
      </c>
    </row>
    <row r="876" spans="1:15" x14ac:dyDescent="0.25">
      <c r="A876" t="str">
        <f t="shared" si="65"/>
        <v>LouFr28920</v>
      </c>
      <c r="B876" t="str">
        <f t="shared" si="66"/>
        <v>LouisFranklin28920</v>
      </c>
      <c r="C876" t="s">
        <v>727</v>
      </c>
      <c r="D876" t="s">
        <v>894</v>
      </c>
      <c r="E876" t="s">
        <v>2698</v>
      </c>
      <c r="F876" s="1">
        <v>28920</v>
      </c>
      <c r="G876" t="s">
        <v>3027</v>
      </c>
      <c r="H876" t="s">
        <v>2703</v>
      </c>
      <c r="I876" s="5">
        <v>60400</v>
      </c>
      <c r="J876" s="5">
        <v>2500</v>
      </c>
      <c r="K876">
        <v>10</v>
      </c>
      <c r="L876" t="str">
        <f>INDEX(MatriceGrade,MATCH(Employé!G876,Filières!$A$1:$A$13,0),MATCH(Employé!H876,Filières!$A$1:$E$1,0))</f>
        <v>Directeur d'agence</v>
      </c>
      <c r="M876" s="5">
        <f t="shared" si="67"/>
        <v>55400</v>
      </c>
      <c r="N876" s="6">
        <f t="shared" ca="1" si="68"/>
        <v>38</v>
      </c>
      <c r="O876" s="8">
        <f t="shared" si="69"/>
        <v>9.0252707581227443E-2</v>
      </c>
    </row>
    <row r="877" spans="1:15" x14ac:dyDescent="0.25">
      <c r="A877" t="str">
        <f t="shared" si="65"/>
        <v>BlaFr24019</v>
      </c>
      <c r="B877" t="str">
        <f t="shared" si="66"/>
        <v>BlaineFraser24019</v>
      </c>
      <c r="C877" t="s">
        <v>1776</v>
      </c>
      <c r="D877" t="s">
        <v>1777</v>
      </c>
      <c r="E877" t="s">
        <v>2698</v>
      </c>
      <c r="F877" s="1">
        <v>24019</v>
      </c>
      <c r="G877" t="s">
        <v>3028</v>
      </c>
      <c r="H877" t="s">
        <v>2703</v>
      </c>
      <c r="I877" s="5">
        <v>76600</v>
      </c>
      <c r="J877" s="5">
        <v>7500</v>
      </c>
      <c r="K877">
        <v>14</v>
      </c>
      <c r="L877" t="str">
        <f>INDEX(MatriceGrade,MATCH(Employé!G877,Filières!$A$1:$A$13,0),MATCH(Employé!H877,Filières!$A$1:$E$1,0))</f>
        <v>Responsable d'un secteur</v>
      </c>
      <c r="M877" s="5">
        <f t="shared" si="67"/>
        <v>73000</v>
      </c>
      <c r="N877" s="6">
        <f t="shared" ca="1" si="68"/>
        <v>51</v>
      </c>
      <c r="O877" s="8">
        <f t="shared" si="69"/>
        <v>4.9315068493150684E-2</v>
      </c>
    </row>
    <row r="878" spans="1:15" x14ac:dyDescent="0.25">
      <c r="A878" t="str">
        <f t="shared" si="65"/>
        <v>ShaFr31345</v>
      </c>
      <c r="B878" t="str">
        <f t="shared" si="66"/>
        <v>ShawnFrazier31345</v>
      </c>
      <c r="C878" t="s">
        <v>711</v>
      </c>
      <c r="D878" t="s">
        <v>712</v>
      </c>
      <c r="E878" t="s">
        <v>2698</v>
      </c>
      <c r="F878" s="1">
        <v>31345</v>
      </c>
      <c r="G878" t="s">
        <v>3023</v>
      </c>
      <c r="H878" t="s">
        <v>2701</v>
      </c>
      <c r="I878" s="5">
        <v>37000</v>
      </c>
      <c r="J878" s="5">
        <v>1500</v>
      </c>
      <c r="K878">
        <v>4</v>
      </c>
      <c r="L878" t="str">
        <f>INDEX(MatriceGrade,MATCH(Employé!G878,Filières!$A$1:$A$13,0),MATCH(Employé!H878,Filières!$A$1:$E$1,0))</f>
        <v>Consultant technique junior</v>
      </c>
      <c r="M878" s="5">
        <f t="shared" si="67"/>
        <v>33200</v>
      </c>
      <c r="N878" s="6">
        <f t="shared" ca="1" si="68"/>
        <v>31</v>
      </c>
      <c r="O878" s="8">
        <f t="shared" si="69"/>
        <v>0.1144578313253012</v>
      </c>
    </row>
    <row r="879" spans="1:15" x14ac:dyDescent="0.25">
      <c r="A879" t="str">
        <f t="shared" si="65"/>
        <v>AlbFr30850</v>
      </c>
      <c r="B879" t="str">
        <f t="shared" si="66"/>
        <v>AlbertFrederick30850</v>
      </c>
      <c r="C879" t="s">
        <v>507</v>
      </c>
      <c r="D879" t="s">
        <v>508</v>
      </c>
      <c r="E879" t="s">
        <v>2698</v>
      </c>
      <c r="F879" s="1">
        <v>30850</v>
      </c>
      <c r="G879" t="s">
        <v>3028</v>
      </c>
      <c r="H879" t="s">
        <v>2702</v>
      </c>
      <c r="I879" s="5">
        <v>85100</v>
      </c>
      <c r="J879" s="5">
        <v>4000</v>
      </c>
      <c r="K879">
        <v>9</v>
      </c>
      <c r="L879" t="str">
        <f>INDEX(MatriceGrade,MATCH(Employé!G879,Filières!$A$1:$A$13,0),MATCH(Employé!H879,Filières!$A$1:$E$1,0))</f>
        <v>Responsable secteur business</v>
      </c>
      <c r="M879" s="5">
        <f t="shared" si="67"/>
        <v>80300</v>
      </c>
      <c r="N879" s="6">
        <f t="shared" ca="1" si="68"/>
        <v>33</v>
      </c>
      <c r="O879" s="8">
        <f t="shared" si="69"/>
        <v>5.9775840597758409E-2</v>
      </c>
    </row>
    <row r="880" spans="1:15" x14ac:dyDescent="0.25">
      <c r="A880" t="str">
        <f t="shared" si="65"/>
        <v>GeoFr26077</v>
      </c>
      <c r="B880" t="str">
        <f t="shared" si="66"/>
        <v>GeorgeFreeman26077</v>
      </c>
      <c r="C880" t="s">
        <v>92</v>
      </c>
      <c r="D880" t="s">
        <v>831</v>
      </c>
      <c r="E880" t="s">
        <v>2698</v>
      </c>
      <c r="F880" s="1">
        <v>26077</v>
      </c>
      <c r="G880" t="s">
        <v>3027</v>
      </c>
      <c r="H880" t="s">
        <v>2700</v>
      </c>
      <c r="I880" s="5">
        <v>53600</v>
      </c>
      <c r="J880" s="5">
        <v>4500</v>
      </c>
      <c r="K880">
        <v>4</v>
      </c>
      <c r="L880" t="str">
        <f>INDEX(MatriceGrade,MATCH(Employé!G880,Filières!$A$1:$A$13,0),MATCH(Employé!H880,Filières!$A$1:$E$1,0))</f>
        <v>Directeur de projet</v>
      </c>
      <c r="M880" s="5">
        <f t="shared" si="67"/>
        <v>50600</v>
      </c>
      <c r="N880" s="6">
        <f t="shared" ca="1" si="68"/>
        <v>46</v>
      </c>
      <c r="O880" s="8">
        <f t="shared" si="69"/>
        <v>5.9288537549407112E-2</v>
      </c>
    </row>
    <row r="881" spans="1:15" x14ac:dyDescent="0.25">
      <c r="A881" t="str">
        <f t="shared" si="65"/>
        <v>MicFr25903</v>
      </c>
      <c r="B881" t="str">
        <f t="shared" si="66"/>
        <v>MichaelFreeman25903</v>
      </c>
      <c r="C881" t="s">
        <v>205</v>
      </c>
      <c r="D881" t="s">
        <v>831</v>
      </c>
      <c r="E881" t="s">
        <v>2698</v>
      </c>
      <c r="F881" s="1">
        <v>25903</v>
      </c>
      <c r="G881" t="s">
        <v>3027</v>
      </c>
      <c r="H881" t="s">
        <v>2701</v>
      </c>
      <c r="I881" s="5">
        <v>56500</v>
      </c>
      <c r="J881" s="5">
        <v>3500</v>
      </c>
      <c r="K881">
        <v>4</v>
      </c>
      <c r="L881" t="str">
        <f>INDEX(MatriceGrade,MATCH(Employé!G881,Filières!$A$1:$A$13,0),MATCH(Employé!H881,Filières!$A$1:$E$1,0))</f>
        <v>Directeur technique</v>
      </c>
      <c r="M881" s="5">
        <f t="shared" si="67"/>
        <v>52000</v>
      </c>
      <c r="N881" s="6">
        <f t="shared" ca="1" si="68"/>
        <v>46</v>
      </c>
      <c r="O881" s="8">
        <f t="shared" si="69"/>
        <v>8.6538461538461536E-2</v>
      </c>
    </row>
    <row r="882" spans="1:15" x14ac:dyDescent="0.25">
      <c r="A882" t="str">
        <f t="shared" si="65"/>
        <v>TarFr29667</v>
      </c>
      <c r="B882" t="str">
        <f t="shared" si="66"/>
        <v>TaraFreeman29667</v>
      </c>
      <c r="C882" t="s">
        <v>1771</v>
      </c>
      <c r="D882" t="s">
        <v>831</v>
      </c>
      <c r="E882" t="s">
        <v>2699</v>
      </c>
      <c r="F882" s="1">
        <v>29667</v>
      </c>
      <c r="G882" t="s">
        <v>3025</v>
      </c>
      <c r="H882" t="s">
        <v>2700</v>
      </c>
      <c r="I882" s="5">
        <v>61500</v>
      </c>
      <c r="J882" s="5">
        <v>2000</v>
      </c>
      <c r="K882">
        <v>4</v>
      </c>
      <c r="L882" t="str">
        <f>INDEX(MatriceGrade,MATCH(Employé!G882,Filières!$A$1:$A$13,0),MATCH(Employé!H882,Filières!$A$1:$E$1,0))</f>
        <v>Consultant fonctionnel sénior</v>
      </c>
      <c r="M882" s="5">
        <f t="shared" si="67"/>
        <v>59200</v>
      </c>
      <c r="N882" s="6">
        <f t="shared" ca="1" si="68"/>
        <v>36</v>
      </c>
      <c r="O882" s="8">
        <f t="shared" si="69"/>
        <v>3.885135135135135E-2</v>
      </c>
    </row>
    <row r="883" spans="1:15" x14ac:dyDescent="0.25">
      <c r="A883" t="str">
        <f t="shared" si="65"/>
        <v>RonFr34169</v>
      </c>
      <c r="B883" t="str">
        <f t="shared" si="66"/>
        <v>RonnieFreitas34169</v>
      </c>
      <c r="C883" t="s">
        <v>505</v>
      </c>
      <c r="D883" t="s">
        <v>506</v>
      </c>
      <c r="E883" t="s">
        <v>2698</v>
      </c>
      <c r="F883" s="1">
        <v>34169</v>
      </c>
      <c r="G883" t="s">
        <v>3020</v>
      </c>
      <c r="H883" t="s">
        <v>2703</v>
      </c>
      <c r="I883" s="5">
        <v>29600</v>
      </c>
      <c r="J883" s="5">
        <v>0</v>
      </c>
      <c r="K883">
        <v>0</v>
      </c>
      <c r="L883" t="str">
        <f>INDEX(MatriceGrade,MATCH(Employé!G883,Filières!$A$1:$A$13,0),MATCH(Employé!H883,Filières!$A$1:$E$1,0))</f>
        <v>Agent confirmé</v>
      </c>
      <c r="M883" s="5" t="str">
        <f t="shared" si="67"/>
        <v>nouvel arrivant</v>
      </c>
      <c r="N883" s="6">
        <f t="shared" ca="1" si="68"/>
        <v>24</v>
      </c>
      <c r="O883" s="8">
        <f t="shared" si="69"/>
        <v>0</v>
      </c>
    </row>
    <row r="884" spans="1:15" x14ac:dyDescent="0.25">
      <c r="A884" t="str">
        <f t="shared" si="65"/>
        <v>SheFr22506</v>
      </c>
      <c r="B884" t="str">
        <f t="shared" si="66"/>
        <v>ShellyFrias22506</v>
      </c>
      <c r="C884" t="s">
        <v>1135</v>
      </c>
      <c r="D884" t="s">
        <v>1136</v>
      </c>
      <c r="E884" t="s">
        <v>2699</v>
      </c>
      <c r="F884" s="1">
        <v>22506</v>
      </c>
      <c r="G884" t="s">
        <v>3029</v>
      </c>
      <c r="H884" t="s">
        <v>2702</v>
      </c>
      <c r="I884" s="5">
        <v>130300</v>
      </c>
      <c r="J884" s="5">
        <v>6500</v>
      </c>
      <c r="K884">
        <v>14</v>
      </c>
      <c r="L884" t="str">
        <f>INDEX(MatriceGrade,MATCH(Employé!G884,Filières!$A$1:$A$13,0),MATCH(Employé!H884,Filières!$A$1:$E$1,0))</f>
        <v>Associé filière business</v>
      </c>
      <c r="M884" s="5">
        <f t="shared" si="67"/>
        <v>120600</v>
      </c>
      <c r="N884" s="6">
        <f t="shared" ca="1" si="68"/>
        <v>55</v>
      </c>
      <c r="O884" s="8">
        <f t="shared" si="69"/>
        <v>8.0431177446102814E-2</v>
      </c>
    </row>
    <row r="885" spans="1:15" x14ac:dyDescent="0.25">
      <c r="A885" t="str">
        <f t="shared" si="65"/>
        <v>RosFr30157</v>
      </c>
      <c r="B885" t="str">
        <f t="shared" si="66"/>
        <v>RositaFriedman30157</v>
      </c>
      <c r="C885" t="s">
        <v>1201</v>
      </c>
      <c r="D885" t="s">
        <v>1202</v>
      </c>
      <c r="E885" t="s">
        <v>2699</v>
      </c>
      <c r="F885" s="1">
        <v>30157</v>
      </c>
      <c r="G885" t="s">
        <v>3025</v>
      </c>
      <c r="H885" t="s">
        <v>2701</v>
      </c>
      <c r="I885" s="5">
        <v>58500</v>
      </c>
      <c r="J885" s="5">
        <v>2500</v>
      </c>
      <c r="K885">
        <v>7</v>
      </c>
      <c r="L885" t="str">
        <f>INDEX(MatriceGrade,MATCH(Employé!G885,Filières!$A$1:$A$13,0),MATCH(Employé!H885,Filières!$A$1:$E$1,0))</f>
        <v>Consultant technique sénior</v>
      </c>
      <c r="M885" s="5">
        <f t="shared" si="67"/>
        <v>53700</v>
      </c>
      <c r="N885" s="6">
        <f t="shared" ca="1" si="68"/>
        <v>35</v>
      </c>
      <c r="O885" s="8">
        <f t="shared" si="69"/>
        <v>8.9385474860335198E-2</v>
      </c>
    </row>
    <row r="886" spans="1:15" x14ac:dyDescent="0.25">
      <c r="A886" t="str">
        <f t="shared" si="65"/>
        <v>JefFr28251</v>
      </c>
      <c r="B886" t="str">
        <f t="shared" si="66"/>
        <v>JeffreyFriesen28251</v>
      </c>
      <c r="C886" t="s">
        <v>536</v>
      </c>
      <c r="D886" t="s">
        <v>2203</v>
      </c>
      <c r="E886" t="s">
        <v>2698</v>
      </c>
      <c r="F886" s="1">
        <v>28251</v>
      </c>
      <c r="G886" t="s">
        <v>3026</v>
      </c>
      <c r="H886" t="s">
        <v>2702</v>
      </c>
      <c r="I886" s="5">
        <v>64300</v>
      </c>
      <c r="J886" s="5">
        <v>5000</v>
      </c>
      <c r="K886">
        <v>8</v>
      </c>
      <c r="L886" t="str">
        <f>INDEX(MatriceGrade,MATCH(Employé!G886,Filières!$A$1:$A$13,0),MATCH(Employé!H886,Filières!$A$1:$E$1,0))</f>
        <v>Responsable de consultant</v>
      </c>
      <c r="M886" s="5">
        <f t="shared" si="67"/>
        <v>57000</v>
      </c>
      <c r="N886" s="6">
        <f t="shared" ca="1" si="68"/>
        <v>40</v>
      </c>
      <c r="O886" s="8">
        <f t="shared" si="69"/>
        <v>0.1280701754385965</v>
      </c>
    </row>
    <row r="887" spans="1:15" x14ac:dyDescent="0.25">
      <c r="A887" t="str">
        <f t="shared" si="65"/>
        <v>DanFr24102</v>
      </c>
      <c r="B887" t="str">
        <f t="shared" si="66"/>
        <v>DanielFrye24102</v>
      </c>
      <c r="C887" t="s">
        <v>105</v>
      </c>
      <c r="D887" t="s">
        <v>710</v>
      </c>
      <c r="E887" t="s">
        <v>2698</v>
      </c>
      <c r="F887" s="1">
        <v>24102</v>
      </c>
      <c r="G887" t="s">
        <v>3025</v>
      </c>
      <c r="H887" t="s">
        <v>2700</v>
      </c>
      <c r="I887" s="5">
        <v>63200</v>
      </c>
      <c r="J887" s="5">
        <v>2500</v>
      </c>
      <c r="K887">
        <v>7</v>
      </c>
      <c r="L887" t="str">
        <f>INDEX(MatriceGrade,MATCH(Employé!G887,Filières!$A$1:$A$13,0),MATCH(Employé!H887,Filières!$A$1:$E$1,0))</f>
        <v>Consultant fonctionnel sénior</v>
      </c>
      <c r="M887" s="5">
        <f t="shared" si="67"/>
        <v>59600</v>
      </c>
      <c r="N887" s="6">
        <f t="shared" ca="1" si="68"/>
        <v>51</v>
      </c>
      <c r="O887" s="8">
        <f t="shared" si="69"/>
        <v>6.0402684563758392E-2</v>
      </c>
    </row>
    <row r="888" spans="1:15" x14ac:dyDescent="0.25">
      <c r="A888" t="str">
        <f t="shared" si="65"/>
        <v>DonFu23971</v>
      </c>
      <c r="B888" t="str">
        <f t="shared" si="66"/>
        <v>DonFugate23971</v>
      </c>
      <c r="C888" t="s">
        <v>1891</v>
      </c>
      <c r="D888" t="s">
        <v>1892</v>
      </c>
      <c r="E888" t="s">
        <v>2698</v>
      </c>
      <c r="F888" s="1">
        <v>23971</v>
      </c>
      <c r="G888" t="s">
        <v>3026</v>
      </c>
      <c r="H888" t="s">
        <v>2700</v>
      </c>
      <c r="I888" s="5">
        <v>72100</v>
      </c>
      <c r="J888" s="5">
        <v>2000</v>
      </c>
      <c r="K888">
        <v>22</v>
      </c>
      <c r="L888" t="str">
        <f>INDEX(MatriceGrade,MATCH(Employé!G888,Filières!$A$1:$A$13,0),MATCH(Employé!H888,Filières!$A$1:$E$1,0))</f>
        <v>Chef de projet</v>
      </c>
      <c r="M888" s="5">
        <f t="shared" si="67"/>
        <v>67400</v>
      </c>
      <c r="N888" s="6">
        <f t="shared" ca="1" si="68"/>
        <v>51</v>
      </c>
      <c r="O888" s="8">
        <f t="shared" si="69"/>
        <v>6.9732937685459948E-2</v>
      </c>
    </row>
    <row r="889" spans="1:15" x14ac:dyDescent="0.25">
      <c r="A889" t="str">
        <f t="shared" si="65"/>
        <v>GreFu26198</v>
      </c>
      <c r="B889" t="str">
        <f t="shared" si="66"/>
        <v>GregoryFuller26198</v>
      </c>
      <c r="C889" t="s">
        <v>806</v>
      </c>
      <c r="D889" t="s">
        <v>1773</v>
      </c>
      <c r="E889" t="s">
        <v>2698</v>
      </c>
      <c r="F889" s="1">
        <v>26198</v>
      </c>
      <c r="G889" t="s">
        <v>3025</v>
      </c>
      <c r="H889" t="s">
        <v>2701</v>
      </c>
      <c r="I889" s="5">
        <v>45200</v>
      </c>
      <c r="J889" s="5">
        <v>3500</v>
      </c>
      <c r="K889">
        <v>13</v>
      </c>
      <c r="L889" t="str">
        <f>INDEX(MatriceGrade,MATCH(Employé!G889,Filières!$A$1:$A$13,0),MATCH(Employé!H889,Filières!$A$1:$E$1,0))</f>
        <v>Consultant technique sénior</v>
      </c>
      <c r="M889" s="5">
        <f t="shared" si="67"/>
        <v>41300</v>
      </c>
      <c r="N889" s="6">
        <f t="shared" ca="1" si="68"/>
        <v>45</v>
      </c>
      <c r="O889" s="8">
        <f t="shared" si="69"/>
        <v>9.4430992736077482E-2</v>
      </c>
    </row>
    <row r="890" spans="1:15" x14ac:dyDescent="0.25">
      <c r="A890" t="str">
        <f t="shared" si="65"/>
        <v>RogFu24060</v>
      </c>
      <c r="B890" t="str">
        <f t="shared" si="66"/>
        <v>RogerFultz24060</v>
      </c>
      <c r="C890" t="s">
        <v>195</v>
      </c>
      <c r="D890" t="s">
        <v>1070</v>
      </c>
      <c r="E890" t="s">
        <v>2698</v>
      </c>
      <c r="F890" s="1">
        <v>24060</v>
      </c>
      <c r="G890" t="s">
        <v>3026</v>
      </c>
      <c r="H890" t="s">
        <v>2701</v>
      </c>
      <c r="I890" s="5">
        <v>48100</v>
      </c>
      <c r="J890" s="5">
        <v>3000</v>
      </c>
      <c r="K890">
        <v>1</v>
      </c>
      <c r="L890" t="str">
        <f>INDEX(MatriceGrade,MATCH(Employé!G890,Filières!$A$1:$A$13,0),MATCH(Employé!H890,Filières!$A$1:$E$1,0))</f>
        <v>Expert technique</v>
      </c>
      <c r="M890" s="5">
        <f t="shared" si="67"/>
        <v>45800</v>
      </c>
      <c r="N890" s="6">
        <f t="shared" ca="1" si="68"/>
        <v>51</v>
      </c>
      <c r="O890" s="8">
        <f t="shared" si="69"/>
        <v>5.0218340611353711E-2</v>
      </c>
    </row>
    <row r="891" spans="1:15" x14ac:dyDescent="0.25">
      <c r="A891" t="str">
        <f t="shared" si="65"/>
        <v>HarGa28441</v>
      </c>
      <c r="B891" t="str">
        <f t="shared" si="66"/>
        <v>HaroldGabaldon28441</v>
      </c>
      <c r="C891" t="s">
        <v>842</v>
      </c>
      <c r="D891" t="s">
        <v>1751</v>
      </c>
      <c r="E891" t="s">
        <v>2698</v>
      </c>
      <c r="F891" s="1">
        <v>28441</v>
      </c>
      <c r="G891" t="s">
        <v>3028</v>
      </c>
      <c r="H891" t="s">
        <v>2703</v>
      </c>
      <c r="I891" s="5">
        <v>95100</v>
      </c>
      <c r="J891" s="5">
        <v>5500</v>
      </c>
      <c r="K891">
        <v>5</v>
      </c>
      <c r="L891" t="str">
        <f>INDEX(MatriceGrade,MATCH(Employé!G891,Filières!$A$1:$A$13,0),MATCH(Employé!H891,Filières!$A$1:$E$1,0))</f>
        <v>Responsable d'un secteur</v>
      </c>
      <c r="M891" s="5">
        <f t="shared" si="67"/>
        <v>91400</v>
      </c>
      <c r="N891" s="6">
        <f t="shared" ca="1" si="68"/>
        <v>39</v>
      </c>
      <c r="O891" s="8">
        <f t="shared" si="69"/>
        <v>4.0481400437636761E-2</v>
      </c>
    </row>
    <row r="892" spans="1:15" x14ac:dyDescent="0.25">
      <c r="A892" t="str">
        <f t="shared" si="65"/>
        <v>SheGa33575</v>
      </c>
      <c r="B892" t="str">
        <f t="shared" si="66"/>
        <v>ShellyGabriel33575</v>
      </c>
      <c r="C892" t="s">
        <v>1135</v>
      </c>
      <c r="D892" t="s">
        <v>2476</v>
      </c>
      <c r="E892" t="s">
        <v>2699</v>
      </c>
      <c r="F892" s="1">
        <v>33575</v>
      </c>
      <c r="G892" t="s">
        <v>3021</v>
      </c>
      <c r="H892" t="s">
        <v>2701</v>
      </c>
      <c r="I892" s="5">
        <v>35500</v>
      </c>
      <c r="J892" s="5">
        <v>500</v>
      </c>
      <c r="K892">
        <v>1</v>
      </c>
      <c r="L892" t="str">
        <f>INDEX(MatriceGrade,MATCH(Employé!G892,Filières!$A$1:$A$13,0),MATCH(Employé!H892,Filières!$A$1:$E$1,0))</f>
        <v>Développeur</v>
      </c>
      <c r="M892" s="5">
        <f t="shared" si="67"/>
        <v>32100</v>
      </c>
      <c r="N892" s="6">
        <f t="shared" ca="1" si="68"/>
        <v>25</v>
      </c>
      <c r="O892" s="8">
        <f t="shared" si="69"/>
        <v>0.1059190031152648</v>
      </c>
    </row>
    <row r="893" spans="1:15" x14ac:dyDescent="0.25">
      <c r="A893" t="str">
        <f t="shared" si="65"/>
        <v>TomGa24197</v>
      </c>
      <c r="B893" t="str">
        <f t="shared" si="66"/>
        <v>TomasGailey24197</v>
      </c>
      <c r="C893" t="s">
        <v>2386</v>
      </c>
      <c r="D893" t="s">
        <v>2387</v>
      </c>
      <c r="E893" t="s">
        <v>2698</v>
      </c>
      <c r="F893" s="1">
        <v>24197</v>
      </c>
      <c r="G893" t="s">
        <v>3029</v>
      </c>
      <c r="H893" t="s">
        <v>2700</v>
      </c>
      <c r="I893" s="5">
        <v>104400</v>
      </c>
      <c r="J893" s="5">
        <v>2000</v>
      </c>
      <c r="K893">
        <v>19</v>
      </c>
      <c r="L893" t="str">
        <f>INDEX(MatriceGrade,MATCH(Employé!G893,Filières!$A$1:$A$13,0),MATCH(Employé!H893,Filières!$A$1:$E$1,0))</f>
        <v>Associé filière fonctionnelle</v>
      </c>
      <c r="M893" s="5">
        <f t="shared" si="67"/>
        <v>94900</v>
      </c>
      <c r="N893" s="6">
        <f t="shared" ca="1" si="68"/>
        <v>51</v>
      </c>
      <c r="O893" s="8">
        <f t="shared" si="69"/>
        <v>0.10010537407797682</v>
      </c>
    </row>
    <row r="894" spans="1:15" x14ac:dyDescent="0.25">
      <c r="A894" t="str">
        <f t="shared" si="65"/>
        <v>JuaGa24797</v>
      </c>
      <c r="B894" t="str">
        <f t="shared" si="66"/>
        <v>JuanGaines24797</v>
      </c>
      <c r="C894" t="s">
        <v>567</v>
      </c>
      <c r="D894" t="s">
        <v>1228</v>
      </c>
      <c r="E894" t="s">
        <v>2698</v>
      </c>
      <c r="F894" s="1">
        <v>24797</v>
      </c>
      <c r="G894" t="s">
        <v>3026</v>
      </c>
      <c r="H894" t="s">
        <v>2702</v>
      </c>
      <c r="I894" s="5">
        <v>59900</v>
      </c>
      <c r="J894" s="5">
        <v>5500</v>
      </c>
      <c r="K894">
        <v>16</v>
      </c>
      <c r="L894" t="str">
        <f>INDEX(MatriceGrade,MATCH(Employé!G894,Filières!$A$1:$A$13,0),MATCH(Employé!H894,Filières!$A$1:$E$1,0))</f>
        <v>Responsable de consultant</v>
      </c>
      <c r="M894" s="5">
        <f t="shared" si="67"/>
        <v>57000</v>
      </c>
      <c r="N894" s="6">
        <f t="shared" ca="1" si="68"/>
        <v>49</v>
      </c>
      <c r="O894" s="8">
        <f t="shared" si="69"/>
        <v>5.0877192982456139E-2</v>
      </c>
    </row>
    <row r="895" spans="1:15" x14ac:dyDescent="0.25">
      <c r="A895" t="str">
        <f t="shared" si="65"/>
        <v>BobGa31910</v>
      </c>
      <c r="B895" t="str">
        <f t="shared" si="66"/>
        <v>BobbyGaiser31910</v>
      </c>
      <c r="C895" t="s">
        <v>61</v>
      </c>
      <c r="D895" t="s">
        <v>2120</v>
      </c>
      <c r="E895" t="s">
        <v>2698</v>
      </c>
      <c r="F895" s="1">
        <v>31910</v>
      </c>
      <c r="G895" t="s">
        <v>3021</v>
      </c>
      <c r="H895" t="s">
        <v>2701</v>
      </c>
      <c r="I895" s="5">
        <v>39300</v>
      </c>
      <c r="J895" s="5">
        <v>1000</v>
      </c>
      <c r="K895">
        <v>1</v>
      </c>
      <c r="L895" t="str">
        <f>INDEX(MatriceGrade,MATCH(Employé!G895,Filières!$A$1:$A$13,0),MATCH(Employé!H895,Filières!$A$1:$E$1,0))</f>
        <v>Développeur</v>
      </c>
      <c r="M895" s="5">
        <f t="shared" si="67"/>
        <v>36800</v>
      </c>
      <c r="N895" s="6">
        <f t="shared" ca="1" si="68"/>
        <v>30</v>
      </c>
      <c r="O895" s="8">
        <f t="shared" si="69"/>
        <v>6.7934782608695649E-2</v>
      </c>
    </row>
    <row r="896" spans="1:15" x14ac:dyDescent="0.25">
      <c r="A896" t="str">
        <f t="shared" si="65"/>
        <v>ThoGa31785</v>
      </c>
      <c r="B896" t="str">
        <f t="shared" si="66"/>
        <v>ThomasGalbraith31785</v>
      </c>
      <c r="C896" t="s">
        <v>269</v>
      </c>
      <c r="D896" t="s">
        <v>385</v>
      </c>
      <c r="E896" t="s">
        <v>2698</v>
      </c>
      <c r="F896" s="1">
        <v>31785</v>
      </c>
      <c r="G896" t="s">
        <v>3023</v>
      </c>
      <c r="H896" t="s">
        <v>2701</v>
      </c>
      <c r="I896" s="5">
        <v>39700</v>
      </c>
      <c r="J896" s="5">
        <v>1000</v>
      </c>
      <c r="K896">
        <v>2</v>
      </c>
      <c r="L896" t="str">
        <f>INDEX(MatriceGrade,MATCH(Employé!G896,Filières!$A$1:$A$13,0),MATCH(Employé!H896,Filières!$A$1:$E$1,0))</f>
        <v>Consultant technique junior</v>
      </c>
      <c r="M896" s="5">
        <f t="shared" si="67"/>
        <v>36800</v>
      </c>
      <c r="N896" s="6">
        <f t="shared" ca="1" si="68"/>
        <v>30</v>
      </c>
      <c r="O896" s="8">
        <f t="shared" si="69"/>
        <v>7.880434782608696E-2</v>
      </c>
    </row>
    <row r="897" spans="1:15" x14ac:dyDescent="0.25">
      <c r="A897" t="str">
        <f t="shared" si="65"/>
        <v>WilGa28028</v>
      </c>
      <c r="B897" t="str">
        <f t="shared" si="66"/>
        <v>WilliamGallant28028</v>
      </c>
      <c r="C897" t="s">
        <v>63</v>
      </c>
      <c r="D897" t="s">
        <v>421</v>
      </c>
      <c r="E897" t="s">
        <v>2698</v>
      </c>
      <c r="F897" s="1">
        <v>28028</v>
      </c>
      <c r="G897" t="s">
        <v>3027</v>
      </c>
      <c r="H897" t="s">
        <v>2701</v>
      </c>
      <c r="I897" s="5">
        <v>61800</v>
      </c>
      <c r="J897" s="5">
        <v>1000</v>
      </c>
      <c r="K897">
        <v>7</v>
      </c>
      <c r="L897" t="str">
        <f>INDEX(MatriceGrade,MATCH(Employé!G897,Filières!$A$1:$A$13,0),MATCH(Employé!H897,Filières!$A$1:$E$1,0))</f>
        <v>Directeur technique</v>
      </c>
      <c r="M897" s="5">
        <f t="shared" si="67"/>
        <v>58900</v>
      </c>
      <c r="N897" s="6">
        <f t="shared" ca="1" si="68"/>
        <v>40</v>
      </c>
      <c r="O897" s="8">
        <f t="shared" si="69"/>
        <v>4.9235993208828523E-2</v>
      </c>
    </row>
    <row r="898" spans="1:15" x14ac:dyDescent="0.25">
      <c r="A898" t="str">
        <f t="shared" ref="A898:A961" si="70">_xlfn.CONCAT(LEFT(C898,3),LEFT(D898,2),F898)</f>
        <v>GreGa29084</v>
      </c>
      <c r="B898" t="str">
        <f t="shared" ref="B898:B961" si="71">_xlfn.CONCAT(C898,D898,F898)</f>
        <v>GregoryGant29084</v>
      </c>
      <c r="C898" t="s">
        <v>806</v>
      </c>
      <c r="D898" t="s">
        <v>2174</v>
      </c>
      <c r="E898" t="s">
        <v>2698</v>
      </c>
      <c r="F898" s="1">
        <v>29084</v>
      </c>
      <c r="G898" t="s">
        <v>3026</v>
      </c>
      <c r="H898" t="s">
        <v>2702</v>
      </c>
      <c r="I898" s="5">
        <v>72900</v>
      </c>
      <c r="J898" s="5">
        <v>3500</v>
      </c>
      <c r="K898">
        <v>2</v>
      </c>
      <c r="L898" t="str">
        <f>INDEX(MatriceGrade,MATCH(Employé!G898,Filières!$A$1:$A$13,0),MATCH(Employé!H898,Filières!$A$1:$E$1,0))</f>
        <v>Responsable de consultant</v>
      </c>
      <c r="M898" s="5">
        <f t="shared" ref="M898:M961" si="72">IF(ISERROR(VLOOKUP(A898,InfoN1,9,FALSE)),"nouvel arrivant",VLOOKUP(A898,InfoN1,9,FALSE))</f>
        <v>69100</v>
      </c>
      <c r="N898" s="6">
        <f t="shared" ref="N898:N961" ca="1" si="73">IF(DATE(2017,MONTH(F898),DAY(F898))&gt;TODAY(),2017-YEAR(F898)-1,2017-YEAR(F898))</f>
        <v>37</v>
      </c>
      <c r="O898" s="8">
        <f t="shared" si="69"/>
        <v>5.4992764109985527E-2</v>
      </c>
    </row>
    <row r="899" spans="1:15" x14ac:dyDescent="0.25">
      <c r="A899" t="str">
        <f t="shared" si="70"/>
        <v>ArmGa31533</v>
      </c>
      <c r="B899" t="str">
        <f t="shared" si="71"/>
        <v>ArmandoGarcia31533</v>
      </c>
      <c r="C899" t="s">
        <v>2437</v>
      </c>
      <c r="D899" t="s">
        <v>122</v>
      </c>
      <c r="E899" t="s">
        <v>2698</v>
      </c>
      <c r="F899" s="1">
        <v>31533</v>
      </c>
      <c r="G899" t="s">
        <v>3021</v>
      </c>
      <c r="H899" t="s">
        <v>2702</v>
      </c>
      <c r="I899" s="5">
        <v>39300</v>
      </c>
      <c r="J899" s="5">
        <v>1000</v>
      </c>
      <c r="K899">
        <v>3</v>
      </c>
      <c r="L899" t="str">
        <f>INDEX(MatriceGrade,MATCH(Employé!G899,Filières!$A$1:$A$13,0),MATCH(Employé!H899,Filières!$A$1:$E$1,0))</f>
        <v>Consultant business junior</v>
      </c>
      <c r="M899" s="5">
        <f t="shared" si="72"/>
        <v>36600</v>
      </c>
      <c r="N899" s="6">
        <f t="shared" ca="1" si="73"/>
        <v>31</v>
      </c>
      <c r="O899" s="8">
        <f t="shared" ref="O899:O962" si="74">IF(ISNUMBER(M899),(I899-M899)/M899,0)</f>
        <v>7.3770491803278687E-2</v>
      </c>
    </row>
    <row r="900" spans="1:15" x14ac:dyDescent="0.25">
      <c r="A900" t="str">
        <f t="shared" si="70"/>
        <v>ConGa23851</v>
      </c>
      <c r="B900" t="str">
        <f t="shared" si="71"/>
        <v>ConradGarcia23851</v>
      </c>
      <c r="C900" t="s">
        <v>2090</v>
      </c>
      <c r="D900" t="s">
        <v>122</v>
      </c>
      <c r="E900" t="s">
        <v>2698</v>
      </c>
      <c r="F900" s="1">
        <v>23851</v>
      </c>
      <c r="G900" t="s">
        <v>3026</v>
      </c>
      <c r="H900" t="s">
        <v>2703</v>
      </c>
      <c r="I900" s="5">
        <v>56300</v>
      </c>
      <c r="J900" s="5">
        <v>3500</v>
      </c>
      <c r="K900">
        <v>10</v>
      </c>
      <c r="L900" t="str">
        <f>INDEX(MatriceGrade,MATCH(Employé!G900,Filières!$A$1:$A$13,0),MATCH(Employé!H900,Filières!$A$1:$E$1,0))</f>
        <v>Responsable d'entité</v>
      </c>
      <c r="M900" s="5">
        <f t="shared" si="72"/>
        <v>53100</v>
      </c>
      <c r="N900" s="6">
        <f t="shared" ca="1" si="73"/>
        <v>52</v>
      </c>
      <c r="O900" s="8">
        <f t="shared" si="74"/>
        <v>6.0263653483992465E-2</v>
      </c>
    </row>
    <row r="901" spans="1:15" x14ac:dyDescent="0.25">
      <c r="A901" t="str">
        <f t="shared" si="70"/>
        <v>EriGa27204</v>
      </c>
      <c r="B901" t="str">
        <f t="shared" si="71"/>
        <v>EricGarcia27204</v>
      </c>
      <c r="C901" t="s">
        <v>121</v>
      </c>
      <c r="D901" t="s">
        <v>122</v>
      </c>
      <c r="E901" t="s">
        <v>2698</v>
      </c>
      <c r="F901" s="1">
        <v>27204</v>
      </c>
      <c r="G901" t="s">
        <v>3025</v>
      </c>
      <c r="H901" t="s">
        <v>2701</v>
      </c>
      <c r="I901" s="5">
        <v>51400</v>
      </c>
      <c r="J901" s="5">
        <v>2000</v>
      </c>
      <c r="K901">
        <v>7</v>
      </c>
      <c r="L901" t="str">
        <f>INDEX(MatriceGrade,MATCH(Employé!G901,Filières!$A$1:$A$13,0),MATCH(Employé!H901,Filières!$A$1:$E$1,0))</f>
        <v>Consultant technique sénior</v>
      </c>
      <c r="M901" s="5">
        <f t="shared" si="72"/>
        <v>47200</v>
      </c>
      <c r="N901" s="6">
        <f t="shared" ca="1" si="73"/>
        <v>43</v>
      </c>
      <c r="O901" s="8">
        <f t="shared" si="74"/>
        <v>8.8983050847457626E-2</v>
      </c>
    </row>
    <row r="902" spans="1:15" x14ac:dyDescent="0.25">
      <c r="A902" t="str">
        <f t="shared" si="70"/>
        <v>GasGa26918</v>
      </c>
      <c r="B902" t="str">
        <f t="shared" si="71"/>
        <v>GastonGarcia26918</v>
      </c>
      <c r="C902" t="s">
        <v>1113</v>
      </c>
      <c r="D902" t="s">
        <v>122</v>
      </c>
      <c r="E902" t="s">
        <v>2698</v>
      </c>
      <c r="F902" s="1">
        <v>26918</v>
      </c>
      <c r="G902" t="s">
        <v>3027</v>
      </c>
      <c r="H902" t="s">
        <v>2703</v>
      </c>
      <c r="I902" s="5">
        <v>67600</v>
      </c>
      <c r="J902" s="5">
        <v>2000</v>
      </c>
      <c r="K902">
        <v>16</v>
      </c>
      <c r="L902" t="str">
        <f>INDEX(MatriceGrade,MATCH(Employé!G902,Filières!$A$1:$A$13,0),MATCH(Employé!H902,Filières!$A$1:$E$1,0))</f>
        <v>Directeur d'agence</v>
      </c>
      <c r="M902" s="5">
        <f t="shared" si="72"/>
        <v>59300</v>
      </c>
      <c r="N902" s="6">
        <f t="shared" ca="1" si="73"/>
        <v>43</v>
      </c>
      <c r="O902" s="8">
        <f t="shared" si="74"/>
        <v>0.1399662731871838</v>
      </c>
    </row>
    <row r="903" spans="1:15" x14ac:dyDescent="0.25">
      <c r="A903" t="str">
        <f t="shared" si="70"/>
        <v>MarGa28723</v>
      </c>
      <c r="B903" t="str">
        <f t="shared" si="71"/>
        <v>MarjorieGarcia28723</v>
      </c>
      <c r="C903" t="s">
        <v>945</v>
      </c>
      <c r="D903" t="s">
        <v>122</v>
      </c>
      <c r="E903" t="s">
        <v>2699</v>
      </c>
      <c r="F903" s="1">
        <v>28723</v>
      </c>
      <c r="G903" t="s">
        <v>3026</v>
      </c>
      <c r="H903" t="s">
        <v>2703</v>
      </c>
      <c r="I903" s="5">
        <v>44900</v>
      </c>
      <c r="J903" s="5">
        <v>4000</v>
      </c>
      <c r="K903">
        <v>1</v>
      </c>
      <c r="L903" t="str">
        <f>INDEX(MatriceGrade,MATCH(Employé!G903,Filières!$A$1:$A$13,0),MATCH(Employé!H903,Filières!$A$1:$E$1,0))</f>
        <v>Responsable d'entité</v>
      </c>
      <c r="M903" s="5">
        <f t="shared" si="72"/>
        <v>40800</v>
      </c>
      <c r="N903" s="6">
        <f t="shared" ca="1" si="73"/>
        <v>38</v>
      </c>
      <c r="O903" s="8">
        <f t="shared" si="74"/>
        <v>0.10049019607843138</v>
      </c>
    </row>
    <row r="904" spans="1:15" x14ac:dyDescent="0.25">
      <c r="A904" t="str">
        <f t="shared" si="70"/>
        <v>SalGa33003</v>
      </c>
      <c r="B904" t="str">
        <f t="shared" si="71"/>
        <v>SalvadorGarcia33003</v>
      </c>
      <c r="C904" t="s">
        <v>1134</v>
      </c>
      <c r="D904" t="s">
        <v>122</v>
      </c>
      <c r="E904" t="s">
        <v>2698</v>
      </c>
      <c r="F904" s="1">
        <v>33003</v>
      </c>
      <c r="G904" t="s">
        <v>3021</v>
      </c>
      <c r="H904" t="s">
        <v>2700</v>
      </c>
      <c r="I904" s="5">
        <v>38000</v>
      </c>
      <c r="J904" s="5">
        <v>500</v>
      </c>
      <c r="K904">
        <v>1</v>
      </c>
      <c r="L904" t="str">
        <f>INDEX(MatriceGrade,MATCH(Employé!G904,Filières!$A$1:$A$13,0),MATCH(Employé!H904,Filières!$A$1:$E$1,0))</f>
        <v xml:space="preserve">Analyste </v>
      </c>
      <c r="M904" s="5">
        <f t="shared" si="72"/>
        <v>36100</v>
      </c>
      <c r="N904" s="6">
        <f t="shared" ca="1" si="73"/>
        <v>27</v>
      </c>
      <c r="O904" s="8">
        <f t="shared" si="74"/>
        <v>5.2631578947368418E-2</v>
      </c>
    </row>
    <row r="905" spans="1:15" x14ac:dyDescent="0.25">
      <c r="A905" t="str">
        <f t="shared" si="70"/>
        <v>TonGa27425</v>
      </c>
      <c r="B905" t="str">
        <f t="shared" si="71"/>
        <v>TonyaGarcia27425</v>
      </c>
      <c r="C905" t="s">
        <v>140</v>
      </c>
      <c r="D905" t="s">
        <v>122</v>
      </c>
      <c r="E905" t="s">
        <v>2699</v>
      </c>
      <c r="F905" s="1">
        <v>27425</v>
      </c>
      <c r="G905" t="s">
        <v>3025</v>
      </c>
      <c r="H905" t="s">
        <v>2701</v>
      </c>
      <c r="I905" s="5">
        <v>42900</v>
      </c>
      <c r="J905" s="5">
        <v>0</v>
      </c>
      <c r="K905">
        <v>16</v>
      </c>
      <c r="L905" t="str">
        <f>INDEX(MatriceGrade,MATCH(Employé!G905,Filières!$A$1:$A$13,0),MATCH(Employé!H905,Filières!$A$1:$E$1,0))</f>
        <v>Consultant technique sénior</v>
      </c>
      <c r="M905" s="5">
        <f t="shared" si="72"/>
        <v>38400</v>
      </c>
      <c r="N905" s="6">
        <f t="shared" ca="1" si="73"/>
        <v>42</v>
      </c>
      <c r="O905" s="8">
        <f t="shared" si="74"/>
        <v>0.1171875</v>
      </c>
    </row>
    <row r="906" spans="1:15" x14ac:dyDescent="0.25">
      <c r="A906" t="str">
        <f t="shared" si="70"/>
        <v>TraGa28733</v>
      </c>
      <c r="B906" t="str">
        <f t="shared" si="71"/>
        <v>TravisGarcia28733</v>
      </c>
      <c r="C906" t="s">
        <v>724</v>
      </c>
      <c r="D906" t="s">
        <v>122</v>
      </c>
      <c r="E906" t="s">
        <v>2698</v>
      </c>
      <c r="F906" s="1">
        <v>28733</v>
      </c>
      <c r="G906" t="s">
        <v>3027</v>
      </c>
      <c r="H906" t="s">
        <v>2703</v>
      </c>
      <c r="I906" s="5">
        <v>70600</v>
      </c>
      <c r="J906" s="5">
        <v>1000</v>
      </c>
      <c r="K906">
        <v>7</v>
      </c>
      <c r="L906" t="str">
        <f>INDEX(MatriceGrade,MATCH(Employé!G906,Filières!$A$1:$A$13,0),MATCH(Employé!H906,Filières!$A$1:$E$1,0))</f>
        <v>Directeur d'agence</v>
      </c>
      <c r="M906" s="5">
        <f t="shared" si="72"/>
        <v>67200</v>
      </c>
      <c r="N906" s="6">
        <f t="shared" ca="1" si="73"/>
        <v>38</v>
      </c>
      <c r="O906" s="8">
        <f t="shared" si="74"/>
        <v>5.0595238095238096E-2</v>
      </c>
    </row>
    <row r="907" spans="1:15" x14ac:dyDescent="0.25">
      <c r="A907" t="str">
        <f t="shared" si="70"/>
        <v>LarGa29031</v>
      </c>
      <c r="B907" t="str">
        <f t="shared" si="71"/>
        <v>LarryGardner29031</v>
      </c>
      <c r="C907" t="s">
        <v>73</v>
      </c>
      <c r="D907" t="s">
        <v>254</v>
      </c>
      <c r="E907" t="s">
        <v>2698</v>
      </c>
      <c r="F907" s="1">
        <v>29031</v>
      </c>
      <c r="G907" t="s">
        <v>3027</v>
      </c>
      <c r="H907" t="s">
        <v>2702</v>
      </c>
      <c r="I907" s="5">
        <v>83300</v>
      </c>
      <c r="J907" s="5">
        <v>4500</v>
      </c>
      <c r="K907">
        <v>14</v>
      </c>
      <c r="L907" t="str">
        <f>INDEX(MatriceGrade,MATCH(Employé!G907,Filières!$A$1:$A$13,0),MATCH(Employé!H907,Filières!$A$1:$E$1,0))</f>
        <v>Directeur business</v>
      </c>
      <c r="M907" s="5">
        <f t="shared" si="72"/>
        <v>79300</v>
      </c>
      <c r="N907" s="6">
        <f t="shared" ca="1" si="73"/>
        <v>38</v>
      </c>
      <c r="O907" s="8">
        <f t="shared" si="74"/>
        <v>5.0441361916771753E-2</v>
      </c>
    </row>
    <row r="908" spans="1:15" x14ac:dyDescent="0.25">
      <c r="A908" t="str">
        <f t="shared" si="70"/>
        <v>MicGa25246</v>
      </c>
      <c r="B908" t="str">
        <f t="shared" si="71"/>
        <v>MichaelGardner25246</v>
      </c>
      <c r="C908" t="s">
        <v>205</v>
      </c>
      <c r="D908" t="s">
        <v>254</v>
      </c>
      <c r="E908" t="s">
        <v>2698</v>
      </c>
      <c r="F908" s="1">
        <v>25246</v>
      </c>
      <c r="G908" t="s">
        <v>3029</v>
      </c>
      <c r="H908" t="s">
        <v>2700</v>
      </c>
      <c r="I908" s="5">
        <v>104100</v>
      </c>
      <c r="J908" s="5">
        <v>4500</v>
      </c>
      <c r="K908">
        <v>8</v>
      </c>
      <c r="L908" t="str">
        <f>INDEX(MatriceGrade,MATCH(Employé!G908,Filières!$A$1:$A$13,0),MATCH(Employé!H908,Filières!$A$1:$E$1,0))</f>
        <v>Associé filière fonctionnelle</v>
      </c>
      <c r="M908" s="5">
        <f t="shared" si="72"/>
        <v>102100</v>
      </c>
      <c r="N908" s="6">
        <f t="shared" ca="1" si="73"/>
        <v>48</v>
      </c>
      <c r="O908" s="8">
        <f t="shared" si="74"/>
        <v>1.9588638589618023E-2</v>
      </c>
    </row>
    <row r="909" spans="1:15" x14ac:dyDescent="0.25">
      <c r="A909" t="str">
        <f t="shared" si="70"/>
        <v>SamGa29080</v>
      </c>
      <c r="B909" t="str">
        <f t="shared" si="71"/>
        <v>SamGardner29080</v>
      </c>
      <c r="C909" t="s">
        <v>2484</v>
      </c>
      <c r="D909" t="s">
        <v>254</v>
      </c>
      <c r="E909" t="s">
        <v>2698</v>
      </c>
      <c r="F909" s="1">
        <v>29080</v>
      </c>
      <c r="G909" t="s">
        <v>3027</v>
      </c>
      <c r="H909" t="s">
        <v>2701</v>
      </c>
      <c r="I909" s="5">
        <v>61100</v>
      </c>
      <c r="J909" s="5">
        <v>2000</v>
      </c>
      <c r="K909">
        <v>11</v>
      </c>
      <c r="L909" t="str">
        <f>INDEX(MatriceGrade,MATCH(Employé!G909,Filières!$A$1:$A$13,0),MATCH(Employé!H909,Filières!$A$1:$E$1,0))</f>
        <v>Directeur technique</v>
      </c>
      <c r="M909" s="5">
        <f t="shared" si="72"/>
        <v>57300</v>
      </c>
      <c r="N909" s="6">
        <f t="shared" ca="1" si="73"/>
        <v>37</v>
      </c>
      <c r="O909" s="8">
        <f t="shared" si="74"/>
        <v>6.6317626527050616E-2</v>
      </c>
    </row>
    <row r="910" spans="1:15" x14ac:dyDescent="0.25">
      <c r="A910" t="str">
        <f t="shared" si="70"/>
        <v>DavGa25192</v>
      </c>
      <c r="B910" t="str">
        <f t="shared" si="71"/>
        <v>DavidGarfield25192</v>
      </c>
      <c r="C910" t="s">
        <v>65</v>
      </c>
      <c r="D910" t="s">
        <v>1582</v>
      </c>
      <c r="E910" t="s">
        <v>2698</v>
      </c>
      <c r="F910" s="1">
        <v>25192</v>
      </c>
      <c r="G910" t="s">
        <v>3026</v>
      </c>
      <c r="H910" t="s">
        <v>2703</v>
      </c>
      <c r="I910" s="5">
        <v>44400</v>
      </c>
      <c r="J910" s="5">
        <v>1500</v>
      </c>
      <c r="K910">
        <v>2</v>
      </c>
      <c r="L910" t="str">
        <f>INDEX(MatriceGrade,MATCH(Employé!G910,Filières!$A$1:$A$13,0),MATCH(Employé!H910,Filières!$A$1:$E$1,0))</f>
        <v>Responsable d'entité</v>
      </c>
      <c r="M910" s="5">
        <f t="shared" si="72"/>
        <v>41600</v>
      </c>
      <c r="N910" s="6">
        <f t="shared" ca="1" si="73"/>
        <v>48</v>
      </c>
      <c r="O910" s="8">
        <f t="shared" si="74"/>
        <v>6.7307692307692304E-2</v>
      </c>
    </row>
    <row r="911" spans="1:15" x14ac:dyDescent="0.25">
      <c r="A911" t="str">
        <f t="shared" si="70"/>
        <v>BobGa33189</v>
      </c>
      <c r="B911" t="str">
        <f t="shared" si="71"/>
        <v>BobbyGarrett33189</v>
      </c>
      <c r="C911" t="s">
        <v>61</v>
      </c>
      <c r="D911" t="s">
        <v>2150</v>
      </c>
      <c r="E911" t="s">
        <v>2698</v>
      </c>
      <c r="F911" s="1">
        <v>33189</v>
      </c>
      <c r="G911" t="s">
        <v>3021</v>
      </c>
      <c r="H911" t="s">
        <v>2702</v>
      </c>
      <c r="I911" s="5">
        <v>41200</v>
      </c>
      <c r="J911" s="5">
        <v>500</v>
      </c>
      <c r="K911">
        <v>0</v>
      </c>
      <c r="L911" t="str">
        <f>INDEX(MatriceGrade,MATCH(Employé!G911,Filières!$A$1:$A$13,0),MATCH(Employé!H911,Filières!$A$1:$E$1,0))</f>
        <v>Consultant business junior</v>
      </c>
      <c r="M911" s="5" t="str">
        <f t="shared" si="72"/>
        <v>nouvel arrivant</v>
      </c>
      <c r="N911" s="6">
        <f t="shared" ca="1" si="73"/>
        <v>26</v>
      </c>
      <c r="O911" s="8">
        <f t="shared" si="74"/>
        <v>0</v>
      </c>
    </row>
    <row r="912" spans="1:15" x14ac:dyDescent="0.25">
      <c r="A912" t="str">
        <f t="shared" si="70"/>
        <v>EddGa24294</v>
      </c>
      <c r="B912" t="str">
        <f t="shared" si="71"/>
        <v>EddieGarrett24294</v>
      </c>
      <c r="C912" t="s">
        <v>458</v>
      </c>
      <c r="D912" t="s">
        <v>2150</v>
      </c>
      <c r="E912" t="s">
        <v>2698</v>
      </c>
      <c r="F912" s="1">
        <v>24294</v>
      </c>
      <c r="G912" t="s">
        <v>3027</v>
      </c>
      <c r="H912" t="s">
        <v>2700</v>
      </c>
      <c r="I912" s="5">
        <v>73200</v>
      </c>
      <c r="J912" s="5">
        <v>5500</v>
      </c>
      <c r="K912">
        <v>20</v>
      </c>
      <c r="L912" t="str">
        <f>INDEX(MatriceGrade,MATCH(Employé!G912,Filières!$A$1:$A$13,0),MATCH(Employé!H912,Filières!$A$1:$E$1,0))</f>
        <v>Directeur de projet</v>
      </c>
      <c r="M912" s="5">
        <f t="shared" si="72"/>
        <v>68100</v>
      </c>
      <c r="N912" s="6">
        <f t="shared" ca="1" si="73"/>
        <v>51</v>
      </c>
      <c r="O912" s="8">
        <f t="shared" si="74"/>
        <v>7.4889867841409691E-2</v>
      </c>
    </row>
    <row r="913" spans="1:15" x14ac:dyDescent="0.25">
      <c r="A913" t="str">
        <f t="shared" si="70"/>
        <v>DonGa23587</v>
      </c>
      <c r="B913" t="str">
        <f t="shared" si="71"/>
        <v>DonaldGartner23587</v>
      </c>
      <c r="C913" t="s">
        <v>133</v>
      </c>
      <c r="D913" t="s">
        <v>707</v>
      </c>
      <c r="E913" t="s">
        <v>2698</v>
      </c>
      <c r="F913" s="1">
        <v>23587</v>
      </c>
      <c r="G913" t="s">
        <v>3026</v>
      </c>
      <c r="H913" t="s">
        <v>2700</v>
      </c>
      <c r="I913" s="5">
        <v>69500</v>
      </c>
      <c r="J913" s="5">
        <v>4000</v>
      </c>
      <c r="K913">
        <v>13</v>
      </c>
      <c r="L913" t="str">
        <f>INDEX(MatriceGrade,MATCH(Employé!G913,Filières!$A$1:$A$13,0),MATCH(Employé!H913,Filières!$A$1:$E$1,0))</f>
        <v>Chef de projet</v>
      </c>
      <c r="M913" s="5">
        <f t="shared" si="72"/>
        <v>65600</v>
      </c>
      <c r="N913" s="6">
        <f t="shared" ca="1" si="73"/>
        <v>52</v>
      </c>
      <c r="O913" s="8">
        <f t="shared" si="74"/>
        <v>5.9451219512195119E-2</v>
      </c>
    </row>
    <row r="914" spans="1:15" x14ac:dyDescent="0.25">
      <c r="A914" t="str">
        <f t="shared" si="70"/>
        <v>TomGa22873</v>
      </c>
      <c r="B914" t="str">
        <f t="shared" si="71"/>
        <v>TommieGary22873</v>
      </c>
      <c r="C914" t="s">
        <v>1681</v>
      </c>
      <c r="D914" t="s">
        <v>1271</v>
      </c>
      <c r="E914" t="s">
        <v>2698</v>
      </c>
      <c r="F914" s="1">
        <v>22873</v>
      </c>
      <c r="G914" t="s">
        <v>3029</v>
      </c>
      <c r="H914" t="s">
        <v>2702</v>
      </c>
      <c r="I914" s="5">
        <v>135800</v>
      </c>
      <c r="J914" s="5">
        <v>11000</v>
      </c>
      <c r="K914">
        <v>12</v>
      </c>
      <c r="L914" t="str">
        <f>INDEX(MatriceGrade,MATCH(Employé!G914,Filières!$A$1:$A$13,0),MATCH(Employé!H914,Filières!$A$1:$E$1,0))</f>
        <v>Associé filière business</v>
      </c>
      <c r="M914" s="5">
        <f t="shared" si="72"/>
        <v>122300</v>
      </c>
      <c r="N914" s="6">
        <f t="shared" ca="1" si="73"/>
        <v>54</v>
      </c>
      <c r="O914" s="8">
        <f t="shared" si="74"/>
        <v>0.11038430089942763</v>
      </c>
    </row>
    <row r="915" spans="1:15" x14ac:dyDescent="0.25">
      <c r="A915" t="str">
        <f t="shared" si="70"/>
        <v>ChaGa27958</v>
      </c>
      <c r="B915" t="str">
        <f t="shared" si="71"/>
        <v>CharlesGarza27958</v>
      </c>
      <c r="C915" t="s">
        <v>82</v>
      </c>
      <c r="D915" t="s">
        <v>1498</v>
      </c>
      <c r="E915" t="s">
        <v>2698</v>
      </c>
      <c r="F915" s="1">
        <v>27958</v>
      </c>
      <c r="G915" t="s">
        <v>3027</v>
      </c>
      <c r="H915" t="s">
        <v>2703</v>
      </c>
      <c r="I915" s="5">
        <v>66000</v>
      </c>
      <c r="J915" s="5">
        <v>0</v>
      </c>
      <c r="K915">
        <v>5</v>
      </c>
      <c r="L915" t="str">
        <f>INDEX(MatriceGrade,MATCH(Employé!G915,Filières!$A$1:$A$13,0),MATCH(Employé!H915,Filières!$A$1:$E$1,0))</f>
        <v>Directeur d'agence</v>
      </c>
      <c r="M915" s="5">
        <f t="shared" si="72"/>
        <v>64000</v>
      </c>
      <c r="N915" s="6">
        <f t="shared" ca="1" si="73"/>
        <v>41</v>
      </c>
      <c r="O915" s="8">
        <f t="shared" si="74"/>
        <v>3.125E-2</v>
      </c>
    </row>
    <row r="916" spans="1:15" x14ac:dyDescent="0.25">
      <c r="A916" t="str">
        <f t="shared" si="70"/>
        <v>DavGa24926</v>
      </c>
      <c r="B916" t="str">
        <f t="shared" si="71"/>
        <v>DavidGarza24926</v>
      </c>
      <c r="C916" t="s">
        <v>65</v>
      </c>
      <c r="D916" t="s">
        <v>1498</v>
      </c>
      <c r="E916" t="s">
        <v>2698</v>
      </c>
      <c r="F916" s="1">
        <v>24926</v>
      </c>
      <c r="G916" t="s">
        <v>3025</v>
      </c>
      <c r="H916" t="s">
        <v>2701</v>
      </c>
      <c r="I916" s="5">
        <v>46300</v>
      </c>
      <c r="J916" s="5">
        <v>2500</v>
      </c>
      <c r="K916">
        <v>17</v>
      </c>
      <c r="L916" t="str">
        <f>INDEX(MatriceGrade,MATCH(Employé!G916,Filières!$A$1:$A$13,0),MATCH(Employé!H916,Filières!$A$1:$E$1,0))</f>
        <v>Consultant technique sénior</v>
      </c>
      <c r="M916" s="5">
        <f t="shared" si="72"/>
        <v>44000</v>
      </c>
      <c r="N916" s="6">
        <f t="shared" ca="1" si="73"/>
        <v>49</v>
      </c>
      <c r="O916" s="8">
        <f t="shared" si="74"/>
        <v>5.2272727272727269E-2</v>
      </c>
    </row>
    <row r="917" spans="1:15" x14ac:dyDescent="0.25">
      <c r="A917" t="str">
        <f t="shared" si="70"/>
        <v>JohGa32344</v>
      </c>
      <c r="B917" t="str">
        <f t="shared" si="71"/>
        <v>JohnGarza32344</v>
      </c>
      <c r="C917" t="s">
        <v>213</v>
      </c>
      <c r="D917" t="s">
        <v>1498</v>
      </c>
      <c r="E917" t="s">
        <v>2698</v>
      </c>
      <c r="F917" s="1">
        <v>32344</v>
      </c>
      <c r="G917" t="s">
        <v>3023</v>
      </c>
      <c r="H917" t="s">
        <v>2700</v>
      </c>
      <c r="I917" s="5">
        <v>45200</v>
      </c>
      <c r="J917" s="5">
        <v>500</v>
      </c>
      <c r="K917">
        <v>3</v>
      </c>
      <c r="L917" t="str">
        <f>INDEX(MatriceGrade,MATCH(Employé!G917,Filières!$A$1:$A$13,0),MATCH(Employé!H917,Filières!$A$1:$E$1,0))</f>
        <v>Consultant fonctionnel junior</v>
      </c>
      <c r="M917" s="5">
        <f t="shared" si="72"/>
        <v>40500</v>
      </c>
      <c r="N917" s="6">
        <f t="shared" ca="1" si="73"/>
        <v>29</v>
      </c>
      <c r="O917" s="8">
        <f t="shared" si="74"/>
        <v>0.11604938271604938</v>
      </c>
    </row>
    <row r="918" spans="1:15" x14ac:dyDescent="0.25">
      <c r="A918" t="str">
        <f t="shared" si="70"/>
        <v>RafGa31146</v>
      </c>
      <c r="B918" t="str">
        <f t="shared" si="71"/>
        <v>RafaelGarza31146</v>
      </c>
      <c r="C918" t="s">
        <v>1244</v>
      </c>
      <c r="D918" t="s">
        <v>1498</v>
      </c>
      <c r="E918" t="s">
        <v>2698</v>
      </c>
      <c r="F918" s="1">
        <v>31146</v>
      </c>
      <c r="G918" t="s">
        <v>3024</v>
      </c>
      <c r="H918" t="s">
        <v>2701</v>
      </c>
      <c r="I918" s="5">
        <v>51200</v>
      </c>
      <c r="J918" s="5">
        <v>1500</v>
      </c>
      <c r="K918">
        <v>1</v>
      </c>
      <c r="L918" t="str">
        <f>INDEX(MatriceGrade,MATCH(Employé!G918,Filières!$A$1:$A$13,0),MATCH(Employé!H918,Filières!$A$1:$E$1,0))</f>
        <v>Consultant technique</v>
      </c>
      <c r="M918" s="5">
        <f t="shared" si="72"/>
        <v>48600</v>
      </c>
      <c r="N918" s="6">
        <f t="shared" ca="1" si="73"/>
        <v>32</v>
      </c>
      <c r="O918" s="8">
        <f t="shared" si="74"/>
        <v>5.3497942386831275E-2</v>
      </c>
    </row>
    <row r="919" spans="1:15" x14ac:dyDescent="0.25">
      <c r="A919" t="str">
        <f t="shared" si="70"/>
        <v>AlbGa31268</v>
      </c>
      <c r="B919" t="str">
        <f t="shared" si="71"/>
        <v>AlbertGates31268</v>
      </c>
      <c r="C919" t="s">
        <v>507</v>
      </c>
      <c r="D919" t="s">
        <v>1185</v>
      </c>
      <c r="E919" t="s">
        <v>2698</v>
      </c>
      <c r="F919" s="1">
        <v>31268</v>
      </c>
      <c r="G919" t="s">
        <v>3023</v>
      </c>
      <c r="H919" t="s">
        <v>2703</v>
      </c>
      <c r="I919" s="5">
        <v>37800</v>
      </c>
      <c r="J919" s="5">
        <v>0</v>
      </c>
      <c r="K919">
        <v>3</v>
      </c>
      <c r="L919" t="str">
        <f>INDEX(MatriceGrade,MATCH(Employé!G919,Filières!$A$1:$A$13,0),MATCH(Employé!H919,Filières!$A$1:$E$1,0))</f>
        <v>Assistant agent de maîtrise</v>
      </c>
      <c r="M919" s="5">
        <f t="shared" si="72"/>
        <v>35500</v>
      </c>
      <c r="N919" s="6">
        <f t="shared" ca="1" si="73"/>
        <v>31</v>
      </c>
      <c r="O919" s="8">
        <f t="shared" si="74"/>
        <v>6.4788732394366194E-2</v>
      </c>
    </row>
    <row r="920" spans="1:15" x14ac:dyDescent="0.25">
      <c r="A920" t="str">
        <f t="shared" si="70"/>
        <v>RebGa32607</v>
      </c>
      <c r="B920" t="str">
        <f t="shared" si="71"/>
        <v>RebeccaGates32607</v>
      </c>
      <c r="C920" t="s">
        <v>1709</v>
      </c>
      <c r="D920" t="s">
        <v>1185</v>
      </c>
      <c r="E920" t="s">
        <v>2699</v>
      </c>
      <c r="F920" s="1">
        <v>32607</v>
      </c>
      <c r="G920" t="s">
        <v>3023</v>
      </c>
      <c r="H920" t="s">
        <v>2703</v>
      </c>
      <c r="I920" s="5">
        <v>34400</v>
      </c>
      <c r="J920" s="5">
        <v>2000</v>
      </c>
      <c r="K920">
        <v>0</v>
      </c>
      <c r="L920" t="str">
        <f>INDEX(MatriceGrade,MATCH(Employé!G920,Filières!$A$1:$A$13,0),MATCH(Employé!H920,Filières!$A$1:$E$1,0))</f>
        <v>Assistant agent de maîtrise</v>
      </c>
      <c r="M920" s="5" t="str">
        <f t="shared" si="72"/>
        <v>nouvel arrivant</v>
      </c>
      <c r="N920" s="6">
        <f t="shared" ca="1" si="73"/>
        <v>28</v>
      </c>
      <c r="O920" s="8">
        <f t="shared" si="74"/>
        <v>0</v>
      </c>
    </row>
    <row r="921" spans="1:15" x14ac:dyDescent="0.25">
      <c r="A921" t="str">
        <f t="shared" si="70"/>
        <v>ShaGa28964</v>
      </c>
      <c r="B921" t="str">
        <f t="shared" si="71"/>
        <v>ShawnGause28964</v>
      </c>
      <c r="C921" t="s">
        <v>711</v>
      </c>
      <c r="D921" t="s">
        <v>1728</v>
      </c>
      <c r="E921" t="s">
        <v>2698</v>
      </c>
      <c r="F921" s="1">
        <v>28964</v>
      </c>
      <c r="G921" t="s">
        <v>3028</v>
      </c>
      <c r="H921" t="s">
        <v>2700</v>
      </c>
      <c r="I921" s="5">
        <v>73700</v>
      </c>
      <c r="J921" s="5">
        <v>8500</v>
      </c>
      <c r="K921">
        <v>11</v>
      </c>
      <c r="L921" t="str">
        <f>INDEX(MatriceGrade,MATCH(Employé!G921,Filières!$A$1:$A$13,0),MATCH(Employé!H921,Filières!$A$1:$E$1,0))</f>
        <v>Responsable de Grands comptes</v>
      </c>
      <c r="M921" s="5">
        <f t="shared" si="72"/>
        <v>72300</v>
      </c>
      <c r="N921" s="6">
        <f t="shared" ca="1" si="73"/>
        <v>38</v>
      </c>
      <c r="O921" s="8">
        <f t="shared" si="74"/>
        <v>1.9363762102351315E-2</v>
      </c>
    </row>
    <row r="922" spans="1:15" x14ac:dyDescent="0.25">
      <c r="A922" t="str">
        <f t="shared" si="70"/>
        <v>AlbGe25820</v>
      </c>
      <c r="B922" t="str">
        <f t="shared" si="71"/>
        <v>AlbertGeisler25820</v>
      </c>
      <c r="C922" t="s">
        <v>507</v>
      </c>
      <c r="D922" t="s">
        <v>1500</v>
      </c>
      <c r="E922" t="s">
        <v>2698</v>
      </c>
      <c r="F922" s="1">
        <v>25820</v>
      </c>
      <c r="G922" t="s">
        <v>3028</v>
      </c>
      <c r="H922" t="s">
        <v>2702</v>
      </c>
      <c r="I922" s="5">
        <v>120000</v>
      </c>
      <c r="J922" s="5">
        <v>2500</v>
      </c>
      <c r="K922">
        <v>12</v>
      </c>
      <c r="L922" t="str">
        <f>INDEX(MatriceGrade,MATCH(Employé!G922,Filières!$A$1:$A$13,0),MATCH(Employé!H922,Filières!$A$1:$E$1,0))</f>
        <v>Responsable secteur business</v>
      </c>
      <c r="M922" s="5">
        <f t="shared" si="72"/>
        <v>113200</v>
      </c>
      <c r="N922" s="6">
        <f t="shared" ca="1" si="73"/>
        <v>46</v>
      </c>
      <c r="O922" s="8">
        <f t="shared" si="74"/>
        <v>6.0070671378091869E-2</v>
      </c>
    </row>
    <row r="923" spans="1:15" x14ac:dyDescent="0.25">
      <c r="A923" t="str">
        <f t="shared" si="70"/>
        <v>CliGe32946</v>
      </c>
      <c r="B923" t="str">
        <f t="shared" si="71"/>
        <v>ClintonGeller32946</v>
      </c>
      <c r="C923" t="s">
        <v>718</v>
      </c>
      <c r="D923" t="s">
        <v>883</v>
      </c>
      <c r="E923" t="s">
        <v>2698</v>
      </c>
      <c r="F923" s="1">
        <v>32946</v>
      </c>
      <c r="G923" t="s">
        <v>3023</v>
      </c>
      <c r="H923" t="s">
        <v>2701</v>
      </c>
      <c r="I923" s="5">
        <v>43100</v>
      </c>
      <c r="J923" s="5">
        <v>1000</v>
      </c>
      <c r="K923">
        <v>2</v>
      </c>
      <c r="L923" t="str">
        <f>INDEX(MatriceGrade,MATCH(Employé!G923,Filières!$A$1:$A$13,0),MATCH(Employé!H923,Filières!$A$1:$E$1,0))</f>
        <v>Consultant technique junior</v>
      </c>
      <c r="M923" s="5">
        <f t="shared" si="72"/>
        <v>40300</v>
      </c>
      <c r="N923" s="6">
        <f t="shared" ca="1" si="73"/>
        <v>27</v>
      </c>
      <c r="O923" s="8">
        <f t="shared" si="74"/>
        <v>6.9478908188585611E-2</v>
      </c>
    </row>
    <row r="924" spans="1:15" x14ac:dyDescent="0.25">
      <c r="A924" t="str">
        <f t="shared" si="70"/>
        <v>MarGe31656</v>
      </c>
      <c r="B924" t="str">
        <f t="shared" si="71"/>
        <v>MaryGeorge31656</v>
      </c>
      <c r="C924" t="s">
        <v>156</v>
      </c>
      <c r="D924" t="s">
        <v>92</v>
      </c>
      <c r="E924" t="s">
        <v>2699</v>
      </c>
      <c r="F924" s="1">
        <v>31656</v>
      </c>
      <c r="G924" t="s">
        <v>3023</v>
      </c>
      <c r="H924" t="s">
        <v>2702</v>
      </c>
      <c r="I924" s="5">
        <v>54800</v>
      </c>
      <c r="J924" s="5">
        <v>1000</v>
      </c>
      <c r="K924">
        <v>4</v>
      </c>
      <c r="L924" t="str">
        <f>INDEX(MatriceGrade,MATCH(Employé!G924,Filières!$A$1:$A$13,0),MATCH(Employé!H924,Filières!$A$1:$E$1,0))</f>
        <v>Consultant business</v>
      </c>
      <c r="M924" s="5">
        <f t="shared" si="72"/>
        <v>48900</v>
      </c>
      <c r="N924" s="6">
        <f t="shared" ca="1" si="73"/>
        <v>30</v>
      </c>
      <c r="O924" s="8">
        <f t="shared" si="74"/>
        <v>0.12065439672801637</v>
      </c>
    </row>
    <row r="925" spans="1:15" x14ac:dyDescent="0.25">
      <c r="A925" t="str">
        <f t="shared" si="70"/>
        <v>BetGe27255</v>
      </c>
      <c r="B925" t="str">
        <f t="shared" si="71"/>
        <v>BettyGerman27255</v>
      </c>
      <c r="C925" t="s">
        <v>966</v>
      </c>
      <c r="D925" t="s">
        <v>1962</v>
      </c>
      <c r="E925" t="s">
        <v>2699</v>
      </c>
      <c r="F925" s="1">
        <v>27255</v>
      </c>
      <c r="G925" t="s">
        <v>3026</v>
      </c>
      <c r="H925" t="s">
        <v>2702</v>
      </c>
      <c r="I925" s="5">
        <v>61900</v>
      </c>
      <c r="J925" s="5">
        <v>5500</v>
      </c>
      <c r="K925">
        <v>11</v>
      </c>
      <c r="L925" t="str">
        <f>INDEX(MatriceGrade,MATCH(Employé!G925,Filières!$A$1:$A$13,0),MATCH(Employé!H925,Filières!$A$1:$E$1,0))</f>
        <v>Responsable de consultant</v>
      </c>
      <c r="M925" s="5">
        <f t="shared" si="72"/>
        <v>55900</v>
      </c>
      <c r="N925" s="6">
        <f t="shared" ca="1" si="73"/>
        <v>42</v>
      </c>
      <c r="O925" s="8">
        <f t="shared" si="74"/>
        <v>0.1073345259391771</v>
      </c>
    </row>
    <row r="926" spans="1:15" x14ac:dyDescent="0.25">
      <c r="A926" t="str">
        <f t="shared" si="70"/>
        <v>GerGe31845</v>
      </c>
      <c r="B926" t="str">
        <f t="shared" si="71"/>
        <v>GermanGerson31845</v>
      </c>
      <c r="C926" t="s">
        <v>1962</v>
      </c>
      <c r="D926" t="s">
        <v>2209</v>
      </c>
      <c r="E926" t="s">
        <v>2698</v>
      </c>
      <c r="F926" s="1">
        <v>31845</v>
      </c>
      <c r="G926" t="s">
        <v>3022</v>
      </c>
      <c r="H926" t="s">
        <v>2700</v>
      </c>
      <c r="I926" s="5">
        <v>36800</v>
      </c>
      <c r="J926" s="5">
        <v>1000</v>
      </c>
      <c r="K926">
        <v>2</v>
      </c>
      <c r="L926" t="str">
        <f>INDEX(MatriceGrade,MATCH(Employé!G926,Filières!$A$1:$A$13,0),MATCH(Employé!H926,Filières!$A$1:$E$1,0))</f>
        <v>Analyste confirmé</v>
      </c>
      <c r="M926" s="5">
        <f t="shared" si="72"/>
        <v>34200</v>
      </c>
      <c r="N926" s="6">
        <f t="shared" ca="1" si="73"/>
        <v>30</v>
      </c>
      <c r="O926" s="8">
        <f t="shared" si="74"/>
        <v>7.6023391812865493E-2</v>
      </c>
    </row>
    <row r="927" spans="1:15" x14ac:dyDescent="0.25">
      <c r="A927" t="str">
        <f t="shared" si="70"/>
        <v>DarGe32017</v>
      </c>
      <c r="B927" t="str">
        <f t="shared" si="71"/>
        <v>DarylGeyer32017</v>
      </c>
      <c r="C927" t="s">
        <v>736</v>
      </c>
      <c r="D927" t="s">
        <v>1959</v>
      </c>
      <c r="E927" t="s">
        <v>2698</v>
      </c>
      <c r="F927" s="1">
        <v>32017</v>
      </c>
      <c r="G927" t="s">
        <v>3023</v>
      </c>
      <c r="H927" t="s">
        <v>2703</v>
      </c>
      <c r="I927" s="5">
        <v>34300</v>
      </c>
      <c r="J927" s="5">
        <v>1500</v>
      </c>
      <c r="K927">
        <v>2</v>
      </c>
      <c r="L927" t="str">
        <f>INDEX(MatriceGrade,MATCH(Employé!G927,Filières!$A$1:$A$13,0),MATCH(Employé!H927,Filières!$A$1:$E$1,0))</f>
        <v>Assistant agent de maîtrise</v>
      </c>
      <c r="M927" s="5">
        <f t="shared" si="72"/>
        <v>32400</v>
      </c>
      <c r="N927" s="6">
        <f t="shared" ca="1" si="73"/>
        <v>29</v>
      </c>
      <c r="O927" s="8">
        <f t="shared" si="74"/>
        <v>5.8641975308641972E-2</v>
      </c>
    </row>
    <row r="928" spans="1:15" x14ac:dyDescent="0.25">
      <c r="A928" t="str">
        <f t="shared" si="70"/>
        <v>MicGi25771</v>
      </c>
      <c r="B928" t="str">
        <f t="shared" si="71"/>
        <v>MichaelGibbons25771</v>
      </c>
      <c r="C928" t="s">
        <v>205</v>
      </c>
      <c r="D928" t="s">
        <v>2602</v>
      </c>
      <c r="E928" t="s">
        <v>2698</v>
      </c>
      <c r="F928" s="1">
        <v>25771</v>
      </c>
      <c r="G928" t="s">
        <v>3025</v>
      </c>
      <c r="H928" t="s">
        <v>2702</v>
      </c>
      <c r="I928" s="5">
        <v>75900</v>
      </c>
      <c r="J928" s="5">
        <v>3000</v>
      </c>
      <c r="K928">
        <v>2</v>
      </c>
      <c r="L928" t="str">
        <f>INDEX(MatriceGrade,MATCH(Employé!G928,Filières!$A$1:$A$13,0),MATCH(Employé!H928,Filières!$A$1:$E$1,0))</f>
        <v>Consultant business sénior</v>
      </c>
      <c r="M928" s="5">
        <f t="shared" si="72"/>
        <v>70300</v>
      </c>
      <c r="N928" s="6">
        <f t="shared" ca="1" si="73"/>
        <v>47</v>
      </c>
      <c r="O928" s="8">
        <f t="shared" si="74"/>
        <v>7.9658605974395447E-2</v>
      </c>
    </row>
    <row r="929" spans="1:15" x14ac:dyDescent="0.25">
      <c r="A929" t="str">
        <f t="shared" si="70"/>
        <v>GloGi24565</v>
      </c>
      <c r="B929" t="str">
        <f t="shared" si="71"/>
        <v>GloriaGibbs24565</v>
      </c>
      <c r="C929" t="s">
        <v>259</v>
      </c>
      <c r="D929" t="s">
        <v>267</v>
      </c>
      <c r="E929" t="s">
        <v>2699</v>
      </c>
      <c r="F929" s="1">
        <v>24565</v>
      </c>
      <c r="G929" t="s">
        <v>3026</v>
      </c>
      <c r="H929" t="s">
        <v>2701</v>
      </c>
      <c r="I929" s="5">
        <v>65800</v>
      </c>
      <c r="J929" s="5">
        <v>3000</v>
      </c>
      <c r="K929">
        <v>17</v>
      </c>
      <c r="L929" t="str">
        <f>INDEX(MatriceGrade,MATCH(Employé!G929,Filières!$A$1:$A$13,0),MATCH(Employé!H929,Filières!$A$1:$E$1,0))</f>
        <v>Expert technique</v>
      </c>
      <c r="M929" s="5">
        <f t="shared" si="72"/>
        <v>60900</v>
      </c>
      <c r="N929" s="6">
        <f t="shared" ca="1" si="73"/>
        <v>50</v>
      </c>
      <c r="O929" s="8">
        <f t="shared" si="74"/>
        <v>8.0459770114942528E-2</v>
      </c>
    </row>
    <row r="930" spans="1:15" x14ac:dyDescent="0.25">
      <c r="A930" t="str">
        <f t="shared" si="70"/>
        <v>RicGi31983</v>
      </c>
      <c r="B930" t="str">
        <f t="shared" si="71"/>
        <v>RichardGibbs31983</v>
      </c>
      <c r="C930" t="s">
        <v>9</v>
      </c>
      <c r="D930" t="s">
        <v>267</v>
      </c>
      <c r="E930" t="s">
        <v>2698</v>
      </c>
      <c r="F930" s="1">
        <v>31983</v>
      </c>
      <c r="G930" t="s">
        <v>3023</v>
      </c>
      <c r="H930" t="s">
        <v>2701</v>
      </c>
      <c r="I930" s="5">
        <v>44500</v>
      </c>
      <c r="J930" s="5">
        <v>1000</v>
      </c>
      <c r="K930">
        <v>4</v>
      </c>
      <c r="L930" t="str">
        <f>INDEX(MatriceGrade,MATCH(Employé!G930,Filières!$A$1:$A$13,0),MATCH(Employé!H930,Filières!$A$1:$E$1,0))</f>
        <v>Consultant technique junior</v>
      </c>
      <c r="M930" s="5">
        <f t="shared" si="72"/>
        <v>42800</v>
      </c>
      <c r="N930" s="6">
        <f t="shared" ca="1" si="73"/>
        <v>30</v>
      </c>
      <c r="O930" s="8">
        <f t="shared" si="74"/>
        <v>3.9719626168224297E-2</v>
      </c>
    </row>
    <row r="931" spans="1:15" x14ac:dyDescent="0.25">
      <c r="A931" t="str">
        <f t="shared" si="70"/>
        <v>PauGi31527</v>
      </c>
      <c r="B931" t="str">
        <f t="shared" si="71"/>
        <v>PaulineGibson31527</v>
      </c>
      <c r="C931" t="s">
        <v>2096</v>
      </c>
      <c r="D931" t="s">
        <v>2385</v>
      </c>
      <c r="E931" t="s">
        <v>2699</v>
      </c>
      <c r="F931" s="1">
        <v>31527</v>
      </c>
      <c r="G931" t="s">
        <v>3021</v>
      </c>
      <c r="H931" t="s">
        <v>2701</v>
      </c>
      <c r="I931" s="5">
        <v>36600</v>
      </c>
      <c r="J931" s="5">
        <v>500</v>
      </c>
      <c r="K931">
        <v>3</v>
      </c>
      <c r="L931" t="str">
        <f>INDEX(MatriceGrade,MATCH(Employé!G931,Filières!$A$1:$A$13,0),MATCH(Employé!H931,Filières!$A$1:$E$1,0))</f>
        <v>Développeur</v>
      </c>
      <c r="M931" s="5">
        <f t="shared" si="72"/>
        <v>32700</v>
      </c>
      <c r="N931" s="6">
        <f t="shared" ca="1" si="73"/>
        <v>31</v>
      </c>
      <c r="O931" s="8">
        <f t="shared" si="74"/>
        <v>0.11926605504587157</v>
      </c>
    </row>
    <row r="932" spans="1:15" x14ac:dyDescent="0.25">
      <c r="A932" t="str">
        <f t="shared" si="70"/>
        <v>RusGi29776</v>
      </c>
      <c r="B932" t="str">
        <f t="shared" si="71"/>
        <v>RussellGiddens29776</v>
      </c>
      <c r="C932" t="s">
        <v>459</v>
      </c>
      <c r="D932" t="s">
        <v>460</v>
      </c>
      <c r="E932" t="s">
        <v>2698</v>
      </c>
      <c r="F932" s="1">
        <v>29776</v>
      </c>
      <c r="G932" t="s">
        <v>3026</v>
      </c>
      <c r="H932" t="s">
        <v>2700</v>
      </c>
      <c r="I932" s="5">
        <v>64300</v>
      </c>
      <c r="J932" s="5">
        <v>3000</v>
      </c>
      <c r="K932">
        <v>12</v>
      </c>
      <c r="L932" t="str">
        <f>INDEX(MatriceGrade,MATCH(Employé!G932,Filières!$A$1:$A$13,0),MATCH(Employé!H932,Filières!$A$1:$E$1,0))</f>
        <v>Chef de projet</v>
      </c>
      <c r="M932" s="5">
        <f t="shared" si="72"/>
        <v>60100</v>
      </c>
      <c r="N932" s="6">
        <f t="shared" ca="1" si="73"/>
        <v>36</v>
      </c>
      <c r="O932" s="8">
        <f t="shared" si="74"/>
        <v>6.9883527454242922E-2</v>
      </c>
    </row>
    <row r="933" spans="1:15" x14ac:dyDescent="0.25">
      <c r="A933" t="str">
        <f t="shared" si="70"/>
        <v>DanGi31762</v>
      </c>
      <c r="B933" t="str">
        <f t="shared" si="71"/>
        <v>DannyGilbert31762</v>
      </c>
      <c r="C933" t="s">
        <v>428</v>
      </c>
      <c r="D933" t="s">
        <v>429</v>
      </c>
      <c r="E933" t="s">
        <v>2698</v>
      </c>
      <c r="F933" s="1">
        <v>31762</v>
      </c>
      <c r="G933" t="s">
        <v>3023</v>
      </c>
      <c r="H933" t="s">
        <v>2701</v>
      </c>
      <c r="I933" s="5">
        <v>35900</v>
      </c>
      <c r="J933" s="5">
        <v>1000</v>
      </c>
      <c r="K933">
        <v>2</v>
      </c>
      <c r="L933" t="str">
        <f>INDEX(MatriceGrade,MATCH(Employé!G933,Filières!$A$1:$A$13,0),MATCH(Employé!H933,Filières!$A$1:$E$1,0))</f>
        <v>Consultant technique junior</v>
      </c>
      <c r="M933" s="5">
        <f t="shared" si="72"/>
        <v>32900</v>
      </c>
      <c r="N933" s="6">
        <f t="shared" ca="1" si="73"/>
        <v>30</v>
      </c>
      <c r="O933" s="8">
        <f t="shared" si="74"/>
        <v>9.1185410334346503E-2</v>
      </c>
    </row>
    <row r="934" spans="1:15" x14ac:dyDescent="0.25">
      <c r="A934" t="str">
        <f t="shared" si="70"/>
        <v>HenGi33375</v>
      </c>
      <c r="B934" t="str">
        <f t="shared" si="71"/>
        <v>HenryGilbert33375</v>
      </c>
      <c r="C934" t="s">
        <v>23</v>
      </c>
      <c r="D934" t="s">
        <v>429</v>
      </c>
      <c r="E934" t="s">
        <v>2698</v>
      </c>
      <c r="F934" s="1">
        <v>33375</v>
      </c>
      <c r="G934" t="s">
        <v>3021</v>
      </c>
      <c r="H934" t="s">
        <v>2700</v>
      </c>
      <c r="I934" s="5">
        <v>40000</v>
      </c>
      <c r="J934" s="5">
        <v>500</v>
      </c>
      <c r="K934">
        <v>0</v>
      </c>
      <c r="L934" t="str">
        <f>INDEX(MatriceGrade,MATCH(Employé!G934,Filières!$A$1:$A$13,0),MATCH(Employé!H934,Filières!$A$1:$E$1,0))</f>
        <v xml:space="preserve">Analyste </v>
      </c>
      <c r="M934" s="5" t="str">
        <f t="shared" si="72"/>
        <v>nouvel arrivant</v>
      </c>
      <c r="N934" s="6">
        <f t="shared" ca="1" si="73"/>
        <v>26</v>
      </c>
      <c r="O934" s="8">
        <f t="shared" si="74"/>
        <v>0</v>
      </c>
    </row>
    <row r="935" spans="1:15" x14ac:dyDescent="0.25">
      <c r="A935" t="str">
        <f t="shared" si="70"/>
        <v>SteGi25188</v>
      </c>
      <c r="B935" t="str">
        <f t="shared" si="71"/>
        <v>StephenGilbert25188</v>
      </c>
      <c r="C935" t="s">
        <v>401</v>
      </c>
      <c r="D935" t="s">
        <v>429</v>
      </c>
      <c r="E935" t="s">
        <v>2698</v>
      </c>
      <c r="F935" s="1">
        <v>25188</v>
      </c>
      <c r="G935" t="s">
        <v>3027</v>
      </c>
      <c r="H935" t="s">
        <v>2701</v>
      </c>
      <c r="I935" s="5">
        <v>59800</v>
      </c>
      <c r="J935" s="5">
        <v>9000</v>
      </c>
      <c r="K935">
        <v>9</v>
      </c>
      <c r="L935" t="str">
        <f>INDEX(MatriceGrade,MATCH(Employé!G935,Filières!$A$1:$A$13,0),MATCH(Employé!H935,Filières!$A$1:$E$1,0))</f>
        <v>Directeur technique</v>
      </c>
      <c r="M935" s="5">
        <f t="shared" si="72"/>
        <v>55900</v>
      </c>
      <c r="N935" s="6">
        <f t="shared" ca="1" si="73"/>
        <v>48</v>
      </c>
      <c r="O935" s="8">
        <f t="shared" si="74"/>
        <v>6.9767441860465115E-2</v>
      </c>
    </row>
    <row r="936" spans="1:15" x14ac:dyDescent="0.25">
      <c r="A936" t="str">
        <f t="shared" si="70"/>
        <v>WilGi24048</v>
      </c>
      <c r="B936" t="str">
        <f t="shared" si="71"/>
        <v>WilliamGilbert24048</v>
      </c>
      <c r="C936" t="s">
        <v>63</v>
      </c>
      <c r="D936" t="s">
        <v>429</v>
      </c>
      <c r="E936" t="s">
        <v>2698</v>
      </c>
      <c r="F936" s="1">
        <v>24048</v>
      </c>
      <c r="G936" t="s">
        <v>3026</v>
      </c>
      <c r="H936" t="s">
        <v>2700</v>
      </c>
      <c r="I936" s="5">
        <v>64400</v>
      </c>
      <c r="J936" s="5">
        <v>4500</v>
      </c>
      <c r="K936">
        <v>8</v>
      </c>
      <c r="L936" t="str">
        <f>INDEX(MatriceGrade,MATCH(Employé!G936,Filières!$A$1:$A$13,0),MATCH(Employé!H936,Filières!$A$1:$E$1,0))</f>
        <v>Chef de projet</v>
      </c>
      <c r="M936" s="5">
        <f t="shared" si="72"/>
        <v>59600</v>
      </c>
      <c r="N936" s="6">
        <f t="shared" ca="1" si="73"/>
        <v>51</v>
      </c>
      <c r="O936" s="8">
        <f t="shared" si="74"/>
        <v>8.0536912751677847E-2</v>
      </c>
    </row>
    <row r="937" spans="1:15" x14ac:dyDescent="0.25">
      <c r="A937" t="str">
        <f t="shared" si="70"/>
        <v>DavGi31413</v>
      </c>
      <c r="B937" t="str">
        <f t="shared" si="71"/>
        <v>DavidGilbreath31413</v>
      </c>
      <c r="C937" t="s">
        <v>65</v>
      </c>
      <c r="D937" t="s">
        <v>473</v>
      </c>
      <c r="E937" t="s">
        <v>2698</v>
      </c>
      <c r="F937" s="1">
        <v>31413</v>
      </c>
      <c r="G937" t="s">
        <v>3024</v>
      </c>
      <c r="H937" t="s">
        <v>2701</v>
      </c>
      <c r="I937" s="5">
        <v>48000</v>
      </c>
      <c r="J937" s="5">
        <v>1000</v>
      </c>
      <c r="K937">
        <v>3</v>
      </c>
      <c r="L937" t="str">
        <f>INDEX(MatriceGrade,MATCH(Employé!G937,Filières!$A$1:$A$13,0),MATCH(Employé!H937,Filières!$A$1:$E$1,0))</f>
        <v>Consultant technique</v>
      </c>
      <c r="M937" s="5">
        <f t="shared" si="72"/>
        <v>43600</v>
      </c>
      <c r="N937" s="6">
        <f t="shared" ca="1" si="73"/>
        <v>31</v>
      </c>
      <c r="O937" s="8">
        <f t="shared" si="74"/>
        <v>0.10091743119266056</v>
      </c>
    </row>
    <row r="938" spans="1:15" x14ac:dyDescent="0.25">
      <c r="A938" t="str">
        <f t="shared" si="70"/>
        <v>DanGi33238</v>
      </c>
      <c r="B938" t="str">
        <f t="shared" si="71"/>
        <v>DanielGiles33238</v>
      </c>
      <c r="C938" t="s">
        <v>105</v>
      </c>
      <c r="D938" t="s">
        <v>2161</v>
      </c>
      <c r="E938" t="s">
        <v>2698</v>
      </c>
      <c r="F938" s="1">
        <v>33238</v>
      </c>
      <c r="G938" t="s">
        <v>3023</v>
      </c>
      <c r="H938" t="s">
        <v>2701</v>
      </c>
      <c r="I938" s="5">
        <v>43200</v>
      </c>
      <c r="J938" s="5">
        <v>1000</v>
      </c>
      <c r="K938">
        <v>0</v>
      </c>
      <c r="L938" t="str">
        <f>INDEX(MatriceGrade,MATCH(Employé!G938,Filières!$A$1:$A$13,0),MATCH(Employé!H938,Filières!$A$1:$E$1,0))</f>
        <v>Consultant technique junior</v>
      </c>
      <c r="M938" s="5" t="str">
        <f t="shared" si="72"/>
        <v>nouvel arrivant</v>
      </c>
      <c r="N938" s="6">
        <f t="shared" ca="1" si="73"/>
        <v>26</v>
      </c>
      <c r="O938" s="8">
        <f t="shared" si="74"/>
        <v>0</v>
      </c>
    </row>
    <row r="939" spans="1:15" x14ac:dyDescent="0.25">
      <c r="A939" t="str">
        <f t="shared" si="70"/>
        <v>RicGi30417</v>
      </c>
      <c r="B939" t="str">
        <f t="shared" si="71"/>
        <v>RichardGill30417</v>
      </c>
      <c r="C939" t="s">
        <v>9</v>
      </c>
      <c r="D939" t="s">
        <v>839</v>
      </c>
      <c r="E939" t="s">
        <v>2698</v>
      </c>
      <c r="F939" s="1">
        <v>30417</v>
      </c>
      <c r="G939" t="s">
        <v>3027</v>
      </c>
      <c r="H939" t="s">
        <v>2701</v>
      </c>
      <c r="I939" s="5">
        <v>58500</v>
      </c>
      <c r="J939" s="5">
        <v>7000</v>
      </c>
      <c r="K939">
        <v>10</v>
      </c>
      <c r="L939" t="str">
        <f>INDEX(MatriceGrade,MATCH(Employé!G939,Filières!$A$1:$A$13,0),MATCH(Employé!H939,Filières!$A$1:$E$1,0))</f>
        <v>Directeur technique</v>
      </c>
      <c r="M939" s="5">
        <f t="shared" si="72"/>
        <v>56800</v>
      </c>
      <c r="N939" s="6">
        <f t="shared" ca="1" si="73"/>
        <v>34</v>
      </c>
      <c r="O939" s="8">
        <f t="shared" si="74"/>
        <v>2.9929577464788731E-2</v>
      </c>
    </row>
    <row r="940" spans="1:15" x14ac:dyDescent="0.25">
      <c r="A940" t="str">
        <f t="shared" si="70"/>
        <v>RobGi22987</v>
      </c>
      <c r="B940" t="str">
        <f t="shared" si="71"/>
        <v>RobGill22987</v>
      </c>
      <c r="C940" t="s">
        <v>424</v>
      </c>
      <c r="D940" t="s">
        <v>839</v>
      </c>
      <c r="E940" t="s">
        <v>2698</v>
      </c>
      <c r="F940" s="1">
        <v>22987</v>
      </c>
      <c r="G940" t="s">
        <v>3029</v>
      </c>
      <c r="H940" t="s">
        <v>2700</v>
      </c>
      <c r="I940" s="5">
        <v>84600</v>
      </c>
      <c r="J940" s="5">
        <v>5500</v>
      </c>
      <c r="K940">
        <v>9</v>
      </c>
      <c r="L940" t="str">
        <f>INDEX(MatriceGrade,MATCH(Employé!G940,Filières!$A$1:$A$13,0),MATCH(Employé!H940,Filières!$A$1:$E$1,0))</f>
        <v>Associé filière fonctionnelle</v>
      </c>
      <c r="M940" s="5">
        <f t="shared" si="72"/>
        <v>76300</v>
      </c>
      <c r="N940" s="6">
        <f t="shared" ca="1" si="73"/>
        <v>54</v>
      </c>
      <c r="O940" s="8">
        <f t="shared" si="74"/>
        <v>0.10878112712975098</v>
      </c>
    </row>
    <row r="941" spans="1:15" x14ac:dyDescent="0.25">
      <c r="A941" t="str">
        <f t="shared" si="70"/>
        <v>JefGi33405</v>
      </c>
      <c r="B941" t="str">
        <f t="shared" si="71"/>
        <v>JeffreyGillespie33405</v>
      </c>
      <c r="C941" t="s">
        <v>536</v>
      </c>
      <c r="D941" t="s">
        <v>1112</v>
      </c>
      <c r="E941" t="s">
        <v>2698</v>
      </c>
      <c r="F941" s="1">
        <v>33405</v>
      </c>
      <c r="G941" t="s">
        <v>3021</v>
      </c>
      <c r="H941" t="s">
        <v>2700</v>
      </c>
      <c r="I941" s="5">
        <v>36800</v>
      </c>
      <c r="J941" s="5">
        <v>500</v>
      </c>
      <c r="K941">
        <v>0</v>
      </c>
      <c r="L941" t="str">
        <f>INDEX(MatriceGrade,MATCH(Employé!G941,Filières!$A$1:$A$13,0),MATCH(Employé!H941,Filières!$A$1:$E$1,0))</f>
        <v xml:space="preserve">Analyste </v>
      </c>
      <c r="M941" s="5" t="str">
        <f t="shared" si="72"/>
        <v>nouvel arrivant</v>
      </c>
      <c r="N941" s="6">
        <f t="shared" ca="1" si="73"/>
        <v>26</v>
      </c>
      <c r="O941" s="8">
        <f t="shared" si="74"/>
        <v>0</v>
      </c>
    </row>
    <row r="942" spans="1:15" x14ac:dyDescent="0.25">
      <c r="A942" t="str">
        <f t="shared" si="70"/>
        <v>RobGi28876</v>
      </c>
      <c r="B942" t="str">
        <f t="shared" si="71"/>
        <v>RobertGilley28876</v>
      </c>
      <c r="C942" t="s">
        <v>25</v>
      </c>
      <c r="D942" t="s">
        <v>500</v>
      </c>
      <c r="E942" t="s">
        <v>2698</v>
      </c>
      <c r="F942" s="1">
        <v>28876</v>
      </c>
      <c r="G942" t="s">
        <v>3025</v>
      </c>
      <c r="H942" t="s">
        <v>2701</v>
      </c>
      <c r="I942" s="5">
        <v>57900</v>
      </c>
      <c r="J942" s="5">
        <v>2500</v>
      </c>
      <c r="K942">
        <v>12</v>
      </c>
      <c r="L942" t="str">
        <f>INDEX(MatriceGrade,MATCH(Employé!G942,Filières!$A$1:$A$13,0),MATCH(Employé!H942,Filières!$A$1:$E$1,0))</f>
        <v>Consultant technique sénior</v>
      </c>
      <c r="M942" s="5">
        <f t="shared" si="72"/>
        <v>53100</v>
      </c>
      <c r="N942" s="6">
        <f t="shared" ca="1" si="73"/>
        <v>38</v>
      </c>
      <c r="O942" s="8">
        <f t="shared" si="74"/>
        <v>9.03954802259887E-2</v>
      </c>
    </row>
    <row r="943" spans="1:15" x14ac:dyDescent="0.25">
      <c r="A943" t="str">
        <f t="shared" si="70"/>
        <v>BerGi28251</v>
      </c>
      <c r="B943" t="str">
        <f t="shared" si="71"/>
        <v>BerthaGipson28251</v>
      </c>
      <c r="C943" t="s">
        <v>1081</v>
      </c>
      <c r="D943" t="s">
        <v>1793</v>
      </c>
      <c r="E943" t="s">
        <v>2699</v>
      </c>
      <c r="F943" s="1">
        <v>28251</v>
      </c>
      <c r="G943" t="s">
        <v>3026</v>
      </c>
      <c r="H943" t="s">
        <v>2702</v>
      </c>
      <c r="I943" s="5">
        <v>65400</v>
      </c>
      <c r="J943" s="5">
        <v>2500</v>
      </c>
      <c r="K943">
        <v>14</v>
      </c>
      <c r="L943" t="str">
        <f>INDEX(MatriceGrade,MATCH(Employé!G943,Filières!$A$1:$A$13,0),MATCH(Employé!H943,Filières!$A$1:$E$1,0))</f>
        <v>Responsable de consultant</v>
      </c>
      <c r="M943" s="5">
        <f t="shared" si="72"/>
        <v>59500</v>
      </c>
      <c r="N943" s="6">
        <f t="shared" ca="1" si="73"/>
        <v>40</v>
      </c>
      <c r="O943" s="8">
        <f t="shared" si="74"/>
        <v>9.9159663865546213E-2</v>
      </c>
    </row>
    <row r="944" spans="1:15" x14ac:dyDescent="0.25">
      <c r="A944" t="str">
        <f t="shared" si="70"/>
        <v>LinGi25052</v>
      </c>
      <c r="B944" t="str">
        <f t="shared" si="71"/>
        <v>LindaGirardi25052</v>
      </c>
      <c r="C944" t="s">
        <v>491</v>
      </c>
      <c r="D944" t="s">
        <v>2436</v>
      </c>
      <c r="E944" t="s">
        <v>2699</v>
      </c>
      <c r="F944" s="1">
        <v>25052</v>
      </c>
      <c r="G944" t="s">
        <v>3025</v>
      </c>
      <c r="H944" t="s">
        <v>2700</v>
      </c>
      <c r="I944" s="5">
        <v>45100</v>
      </c>
      <c r="J944" s="5">
        <v>3500</v>
      </c>
      <c r="K944">
        <v>8</v>
      </c>
      <c r="L944" t="str">
        <f>INDEX(MatriceGrade,MATCH(Employé!G944,Filières!$A$1:$A$13,0),MATCH(Employé!H944,Filières!$A$1:$E$1,0))</f>
        <v>Consultant fonctionnel sénior</v>
      </c>
      <c r="M944" s="5">
        <f t="shared" si="72"/>
        <v>42700</v>
      </c>
      <c r="N944" s="6">
        <f t="shared" ca="1" si="73"/>
        <v>48</v>
      </c>
      <c r="O944" s="8">
        <f t="shared" si="74"/>
        <v>5.6206088992974239E-2</v>
      </c>
    </row>
    <row r="945" spans="1:15" x14ac:dyDescent="0.25">
      <c r="A945" t="str">
        <f t="shared" si="70"/>
        <v>MarGi30210</v>
      </c>
      <c r="B945" t="str">
        <f t="shared" si="71"/>
        <v>MarioGist30210</v>
      </c>
      <c r="C945" t="s">
        <v>1417</v>
      </c>
      <c r="D945" t="s">
        <v>1418</v>
      </c>
      <c r="E945" t="s">
        <v>2698</v>
      </c>
      <c r="F945" s="1">
        <v>30210</v>
      </c>
      <c r="G945" t="s">
        <v>3027</v>
      </c>
      <c r="H945" t="s">
        <v>2700</v>
      </c>
      <c r="I945" s="5">
        <v>68400</v>
      </c>
      <c r="J945" s="5">
        <v>9500</v>
      </c>
      <c r="K945">
        <v>11</v>
      </c>
      <c r="L945" t="str">
        <f>INDEX(MatriceGrade,MATCH(Employé!G945,Filières!$A$1:$A$13,0),MATCH(Employé!H945,Filières!$A$1:$E$1,0))</f>
        <v>Directeur de projet</v>
      </c>
      <c r="M945" s="5">
        <f t="shared" si="72"/>
        <v>63900</v>
      </c>
      <c r="N945" s="6">
        <f t="shared" ca="1" si="73"/>
        <v>34</v>
      </c>
      <c r="O945" s="8">
        <f t="shared" si="74"/>
        <v>7.0422535211267609E-2</v>
      </c>
    </row>
    <row r="946" spans="1:15" x14ac:dyDescent="0.25">
      <c r="A946" t="str">
        <f t="shared" si="70"/>
        <v>MarGl33162</v>
      </c>
      <c r="B946" t="str">
        <f t="shared" si="71"/>
        <v>MaryGlasco33162</v>
      </c>
      <c r="C946" t="s">
        <v>156</v>
      </c>
      <c r="D946" t="s">
        <v>1485</v>
      </c>
      <c r="E946" t="s">
        <v>2699</v>
      </c>
      <c r="F946" s="1">
        <v>33162</v>
      </c>
      <c r="G946" t="s">
        <v>3022</v>
      </c>
      <c r="H946" t="s">
        <v>2703</v>
      </c>
      <c r="I946" s="5">
        <v>34200</v>
      </c>
      <c r="J946" s="5">
        <v>1500</v>
      </c>
      <c r="K946">
        <v>1</v>
      </c>
      <c r="L946" t="str">
        <f>INDEX(MatriceGrade,MATCH(Employé!G946,Filières!$A$1:$A$13,0),MATCH(Employé!H946,Filières!$A$1:$E$1,0))</f>
        <v>Agent expérimenté</v>
      </c>
      <c r="M946" s="5">
        <f t="shared" si="72"/>
        <v>31500</v>
      </c>
      <c r="N946" s="6">
        <f t="shared" ca="1" si="73"/>
        <v>26</v>
      </c>
      <c r="O946" s="8">
        <f t="shared" si="74"/>
        <v>8.5714285714285715E-2</v>
      </c>
    </row>
    <row r="947" spans="1:15" x14ac:dyDescent="0.25">
      <c r="A947" t="str">
        <f t="shared" si="70"/>
        <v>MicGl24889</v>
      </c>
      <c r="B947" t="str">
        <f t="shared" si="71"/>
        <v>MichelleGlatt24889</v>
      </c>
      <c r="C947" t="s">
        <v>1665</v>
      </c>
      <c r="D947" t="s">
        <v>2176</v>
      </c>
      <c r="E947" t="s">
        <v>2699</v>
      </c>
      <c r="F947" s="1">
        <v>24889</v>
      </c>
      <c r="G947" t="s">
        <v>3027</v>
      </c>
      <c r="H947" t="s">
        <v>2701</v>
      </c>
      <c r="I947" s="5">
        <v>64200</v>
      </c>
      <c r="J947" s="5">
        <v>1000</v>
      </c>
      <c r="K947">
        <v>20</v>
      </c>
      <c r="L947" t="str">
        <f>INDEX(MatriceGrade,MATCH(Employé!G947,Filières!$A$1:$A$13,0),MATCH(Employé!H947,Filières!$A$1:$E$1,0))</f>
        <v>Directeur technique</v>
      </c>
      <c r="M947" s="5">
        <f t="shared" si="72"/>
        <v>58700</v>
      </c>
      <c r="N947" s="6">
        <f t="shared" ca="1" si="73"/>
        <v>49</v>
      </c>
      <c r="O947" s="8">
        <f t="shared" si="74"/>
        <v>9.3696763202725727E-2</v>
      </c>
    </row>
    <row r="948" spans="1:15" x14ac:dyDescent="0.25">
      <c r="A948" t="str">
        <f t="shared" si="70"/>
        <v>RicGl28879</v>
      </c>
      <c r="B948" t="str">
        <f t="shared" si="71"/>
        <v>RichardGleason28879</v>
      </c>
      <c r="C948" t="s">
        <v>9</v>
      </c>
      <c r="D948" t="s">
        <v>2286</v>
      </c>
      <c r="E948" t="s">
        <v>2698</v>
      </c>
      <c r="F948" s="1">
        <v>28879</v>
      </c>
      <c r="G948" t="s">
        <v>3027</v>
      </c>
      <c r="H948" t="s">
        <v>2700</v>
      </c>
      <c r="I948" s="5">
        <v>75400</v>
      </c>
      <c r="J948" s="5">
        <v>4000</v>
      </c>
      <c r="K948">
        <v>10</v>
      </c>
      <c r="L948" t="str">
        <f>INDEX(MatriceGrade,MATCH(Employé!G948,Filières!$A$1:$A$13,0),MATCH(Employé!H948,Filières!$A$1:$E$1,0))</f>
        <v>Directeur de projet</v>
      </c>
      <c r="M948" s="5">
        <f t="shared" si="72"/>
        <v>68600</v>
      </c>
      <c r="N948" s="6">
        <f t="shared" ca="1" si="73"/>
        <v>38</v>
      </c>
      <c r="O948" s="8">
        <f t="shared" si="74"/>
        <v>9.9125364431486881E-2</v>
      </c>
    </row>
    <row r="949" spans="1:15" x14ac:dyDescent="0.25">
      <c r="A949" t="str">
        <f t="shared" si="70"/>
        <v>KylGl33780</v>
      </c>
      <c r="B949" t="str">
        <f t="shared" si="71"/>
        <v>KyleGleaton33780</v>
      </c>
      <c r="C949" t="s">
        <v>1374</v>
      </c>
      <c r="D949" t="s">
        <v>1375</v>
      </c>
      <c r="E949" t="s">
        <v>2698</v>
      </c>
      <c r="F949" s="1">
        <v>33780</v>
      </c>
      <c r="G949" t="s">
        <v>3019</v>
      </c>
      <c r="H949" t="s">
        <v>2701</v>
      </c>
      <c r="I949" s="5">
        <v>32200</v>
      </c>
      <c r="J949" s="5">
        <v>0</v>
      </c>
      <c r="K949">
        <v>0</v>
      </c>
      <c r="L949" t="str">
        <f>INDEX(MatriceGrade,MATCH(Employé!G949,Filières!$A$1:$A$13,0),MATCH(Employé!H949,Filières!$A$1:$E$1,0))</f>
        <v>Développeur novice</v>
      </c>
      <c r="M949" s="5" t="str">
        <f t="shared" si="72"/>
        <v>nouvel arrivant</v>
      </c>
      <c r="N949" s="6">
        <f t="shared" ca="1" si="73"/>
        <v>25</v>
      </c>
      <c r="O949" s="8">
        <f t="shared" si="74"/>
        <v>0</v>
      </c>
    </row>
    <row r="950" spans="1:15" x14ac:dyDescent="0.25">
      <c r="A950" t="str">
        <f t="shared" si="70"/>
        <v>DebGl28375</v>
      </c>
      <c r="B950" t="str">
        <f t="shared" si="71"/>
        <v>DebraGlen28375</v>
      </c>
      <c r="C950" t="s">
        <v>406</v>
      </c>
      <c r="D950" t="s">
        <v>1168</v>
      </c>
      <c r="E950" t="s">
        <v>2699</v>
      </c>
      <c r="F950" s="1">
        <v>28375</v>
      </c>
      <c r="G950" t="s">
        <v>3026</v>
      </c>
      <c r="H950" t="s">
        <v>2701</v>
      </c>
      <c r="I950" s="5">
        <v>56000</v>
      </c>
      <c r="J950" s="5">
        <v>3500</v>
      </c>
      <c r="K950">
        <v>2</v>
      </c>
      <c r="L950" t="str">
        <f>INDEX(MatriceGrade,MATCH(Employé!G950,Filières!$A$1:$A$13,0),MATCH(Employé!H950,Filières!$A$1:$E$1,0))</f>
        <v>Expert technique</v>
      </c>
      <c r="M950" s="5">
        <f t="shared" si="72"/>
        <v>53300</v>
      </c>
      <c r="N950" s="6">
        <f t="shared" ca="1" si="73"/>
        <v>39</v>
      </c>
      <c r="O950" s="8">
        <f t="shared" si="74"/>
        <v>5.0656660412757973E-2</v>
      </c>
    </row>
    <row r="951" spans="1:15" x14ac:dyDescent="0.25">
      <c r="A951" t="str">
        <f t="shared" si="70"/>
        <v>JohGl29337</v>
      </c>
      <c r="B951" t="str">
        <f t="shared" si="71"/>
        <v>JohnGlover29337</v>
      </c>
      <c r="C951" t="s">
        <v>213</v>
      </c>
      <c r="D951" t="s">
        <v>1317</v>
      </c>
      <c r="E951" t="s">
        <v>2698</v>
      </c>
      <c r="F951" s="1">
        <v>29337</v>
      </c>
      <c r="G951" t="s">
        <v>3027</v>
      </c>
      <c r="H951" t="s">
        <v>2702</v>
      </c>
      <c r="I951" s="5">
        <v>78100</v>
      </c>
      <c r="J951" s="5">
        <v>6500</v>
      </c>
      <c r="K951">
        <v>9</v>
      </c>
      <c r="L951" t="str">
        <f>INDEX(MatriceGrade,MATCH(Employé!G951,Filières!$A$1:$A$13,0),MATCH(Employé!H951,Filières!$A$1:$E$1,0))</f>
        <v>Directeur business</v>
      </c>
      <c r="M951" s="5">
        <f t="shared" si="72"/>
        <v>73700</v>
      </c>
      <c r="N951" s="6">
        <f t="shared" ca="1" si="73"/>
        <v>37</v>
      </c>
      <c r="O951" s="8">
        <f t="shared" si="74"/>
        <v>5.9701492537313432E-2</v>
      </c>
    </row>
    <row r="952" spans="1:15" x14ac:dyDescent="0.25">
      <c r="A952" t="str">
        <f t="shared" si="70"/>
        <v>RicGo32509</v>
      </c>
      <c r="B952" t="str">
        <f t="shared" si="71"/>
        <v>RickyGodwin32509</v>
      </c>
      <c r="C952" t="s">
        <v>1016</v>
      </c>
      <c r="D952" t="s">
        <v>2107</v>
      </c>
      <c r="E952" t="s">
        <v>2698</v>
      </c>
      <c r="F952" s="1">
        <v>32509</v>
      </c>
      <c r="G952" t="s">
        <v>3022</v>
      </c>
      <c r="H952" t="s">
        <v>2702</v>
      </c>
      <c r="I952" s="5">
        <v>48000</v>
      </c>
      <c r="J952" s="5">
        <v>500</v>
      </c>
      <c r="K952">
        <v>5</v>
      </c>
      <c r="L952" t="str">
        <f>INDEX(MatriceGrade,MATCH(Employé!G952,Filières!$A$1:$A$13,0),MATCH(Employé!H952,Filières!$A$1:$E$1,0))</f>
        <v>Consultant business junior</v>
      </c>
      <c r="M952" s="5">
        <f t="shared" si="72"/>
        <v>45700</v>
      </c>
      <c r="N952" s="6">
        <f t="shared" ca="1" si="73"/>
        <v>28</v>
      </c>
      <c r="O952" s="8">
        <f t="shared" si="74"/>
        <v>5.0328227571115977E-2</v>
      </c>
    </row>
    <row r="953" spans="1:15" x14ac:dyDescent="0.25">
      <c r="A953" t="str">
        <f t="shared" si="70"/>
        <v>VerGo33908</v>
      </c>
      <c r="B953" t="str">
        <f t="shared" si="71"/>
        <v>VerenaGoforth33908</v>
      </c>
      <c r="C953" t="s">
        <v>2266</v>
      </c>
      <c r="D953" t="s">
        <v>2267</v>
      </c>
      <c r="E953" t="s">
        <v>2699</v>
      </c>
      <c r="F953" s="1">
        <v>33908</v>
      </c>
      <c r="G953" t="s">
        <v>3021</v>
      </c>
      <c r="H953" t="s">
        <v>2702</v>
      </c>
      <c r="I953" s="5">
        <v>38000</v>
      </c>
      <c r="J953" s="5">
        <v>1000</v>
      </c>
      <c r="K953">
        <v>1</v>
      </c>
      <c r="L953" t="str">
        <f>INDEX(MatriceGrade,MATCH(Employé!G953,Filières!$A$1:$A$13,0),MATCH(Employé!H953,Filières!$A$1:$E$1,0))</f>
        <v>Consultant business junior</v>
      </c>
      <c r="M953" s="5">
        <f t="shared" si="72"/>
        <v>33700</v>
      </c>
      <c r="N953" s="6">
        <f t="shared" ca="1" si="73"/>
        <v>24</v>
      </c>
      <c r="O953" s="8">
        <f t="shared" si="74"/>
        <v>0.12759643916913946</v>
      </c>
    </row>
    <row r="954" spans="1:15" x14ac:dyDescent="0.25">
      <c r="A954" t="str">
        <f t="shared" si="70"/>
        <v>RobGo25771</v>
      </c>
      <c r="B954" t="str">
        <f t="shared" si="71"/>
        <v>RobertGoheen25771</v>
      </c>
      <c r="C954" t="s">
        <v>25</v>
      </c>
      <c r="D954" t="s">
        <v>832</v>
      </c>
      <c r="E954" t="s">
        <v>2698</v>
      </c>
      <c r="F954" s="1">
        <v>25771</v>
      </c>
      <c r="G954" t="s">
        <v>3025</v>
      </c>
      <c r="H954" t="s">
        <v>2701</v>
      </c>
      <c r="I954" s="5">
        <v>45300</v>
      </c>
      <c r="J954" s="5">
        <v>1000</v>
      </c>
      <c r="K954">
        <v>4</v>
      </c>
      <c r="L954" t="str">
        <f>INDEX(MatriceGrade,MATCH(Employé!G954,Filières!$A$1:$A$13,0),MATCH(Employé!H954,Filières!$A$1:$E$1,0))</f>
        <v>Consultant technique sénior</v>
      </c>
      <c r="M954" s="5">
        <f t="shared" si="72"/>
        <v>41200</v>
      </c>
      <c r="N954" s="6">
        <f t="shared" ca="1" si="73"/>
        <v>47</v>
      </c>
      <c r="O954" s="8">
        <f t="shared" si="74"/>
        <v>9.9514563106796114E-2</v>
      </c>
    </row>
    <row r="955" spans="1:15" x14ac:dyDescent="0.25">
      <c r="A955" t="str">
        <f t="shared" si="70"/>
        <v>JacGo28897</v>
      </c>
      <c r="B955" t="str">
        <f t="shared" si="71"/>
        <v>JackieGoins28897</v>
      </c>
      <c r="C955" t="s">
        <v>2466</v>
      </c>
      <c r="D955" t="s">
        <v>2586</v>
      </c>
      <c r="E955" t="s">
        <v>2699</v>
      </c>
      <c r="F955" s="1">
        <v>28897</v>
      </c>
      <c r="G955" t="s">
        <v>3027</v>
      </c>
      <c r="H955" t="s">
        <v>2700</v>
      </c>
      <c r="I955" s="5">
        <v>62400</v>
      </c>
      <c r="J955" s="5">
        <v>6000</v>
      </c>
      <c r="K955">
        <v>9</v>
      </c>
      <c r="L955" t="str">
        <f>INDEX(MatriceGrade,MATCH(Employé!G955,Filières!$A$1:$A$13,0),MATCH(Employé!H955,Filières!$A$1:$E$1,0))</f>
        <v>Directeur de projet</v>
      </c>
      <c r="M955" s="5">
        <f t="shared" si="72"/>
        <v>60400</v>
      </c>
      <c r="N955" s="6">
        <f t="shared" ca="1" si="73"/>
        <v>38</v>
      </c>
      <c r="O955" s="8">
        <f t="shared" si="74"/>
        <v>3.3112582781456956E-2</v>
      </c>
    </row>
    <row r="956" spans="1:15" x14ac:dyDescent="0.25">
      <c r="A956" t="str">
        <f t="shared" si="70"/>
        <v>SheGo28605</v>
      </c>
      <c r="B956" t="str">
        <f t="shared" si="71"/>
        <v>SheliaGoins28605</v>
      </c>
      <c r="C956" t="s">
        <v>2585</v>
      </c>
      <c r="D956" t="s">
        <v>2586</v>
      </c>
      <c r="E956" t="s">
        <v>2699</v>
      </c>
      <c r="F956" s="1">
        <v>28605</v>
      </c>
      <c r="G956" t="s">
        <v>3025</v>
      </c>
      <c r="H956" t="s">
        <v>2700</v>
      </c>
      <c r="I956" s="5">
        <v>61500</v>
      </c>
      <c r="J956" s="5">
        <v>2500</v>
      </c>
      <c r="K956">
        <v>9</v>
      </c>
      <c r="L956" t="str">
        <f>INDEX(MatriceGrade,MATCH(Employé!G956,Filières!$A$1:$A$13,0),MATCH(Employé!H956,Filières!$A$1:$E$1,0))</f>
        <v>Consultant fonctionnel sénior</v>
      </c>
      <c r="M956" s="5">
        <f t="shared" si="72"/>
        <v>58800</v>
      </c>
      <c r="N956" s="6">
        <f t="shared" ca="1" si="73"/>
        <v>39</v>
      </c>
      <c r="O956" s="8">
        <f t="shared" si="74"/>
        <v>4.5918367346938778E-2</v>
      </c>
    </row>
    <row r="957" spans="1:15" x14ac:dyDescent="0.25">
      <c r="A957" t="str">
        <f t="shared" si="70"/>
        <v>WilGo27864</v>
      </c>
      <c r="B957" t="str">
        <f t="shared" si="71"/>
        <v>WilliamGoldberg27864</v>
      </c>
      <c r="C957" t="s">
        <v>63</v>
      </c>
      <c r="D957" t="s">
        <v>1306</v>
      </c>
      <c r="E957" t="s">
        <v>2698</v>
      </c>
      <c r="F957" s="1">
        <v>27864</v>
      </c>
      <c r="G957" t="s">
        <v>3026</v>
      </c>
      <c r="H957" t="s">
        <v>2700</v>
      </c>
      <c r="I957" s="5">
        <v>59300</v>
      </c>
      <c r="J957" s="5">
        <v>3000</v>
      </c>
      <c r="K957">
        <v>8</v>
      </c>
      <c r="L957" t="str">
        <f>INDEX(MatriceGrade,MATCH(Employé!G957,Filières!$A$1:$A$13,0),MATCH(Employé!H957,Filières!$A$1:$E$1,0))</f>
        <v>Chef de projet</v>
      </c>
      <c r="M957" s="5">
        <f t="shared" si="72"/>
        <v>54900</v>
      </c>
      <c r="N957" s="6">
        <f t="shared" ca="1" si="73"/>
        <v>41</v>
      </c>
      <c r="O957" s="8">
        <f t="shared" si="74"/>
        <v>8.0145719489981782E-2</v>
      </c>
    </row>
    <row r="958" spans="1:15" x14ac:dyDescent="0.25">
      <c r="A958" t="str">
        <f t="shared" si="70"/>
        <v>CaiGo33464</v>
      </c>
      <c r="B958" t="str">
        <f t="shared" si="71"/>
        <v>CaitlinGoldsmith33464</v>
      </c>
      <c r="C958" t="s">
        <v>594</v>
      </c>
      <c r="D958" t="s">
        <v>1050</v>
      </c>
      <c r="E958" t="s">
        <v>2699</v>
      </c>
      <c r="F958" s="1">
        <v>33464</v>
      </c>
      <c r="G958" t="s">
        <v>3023</v>
      </c>
      <c r="H958" t="s">
        <v>2700</v>
      </c>
      <c r="I958" s="5">
        <v>47600</v>
      </c>
      <c r="J958" s="5">
        <v>2000</v>
      </c>
      <c r="K958">
        <v>0</v>
      </c>
      <c r="L958" t="str">
        <f>INDEX(MatriceGrade,MATCH(Employé!G958,Filières!$A$1:$A$13,0),MATCH(Employé!H958,Filières!$A$1:$E$1,0))</f>
        <v>Consultant fonctionnel junior</v>
      </c>
      <c r="M958" s="5" t="str">
        <f t="shared" si="72"/>
        <v>nouvel arrivant</v>
      </c>
      <c r="N958" s="6">
        <f t="shared" ca="1" si="73"/>
        <v>25</v>
      </c>
      <c r="O958" s="8">
        <f t="shared" si="74"/>
        <v>0</v>
      </c>
    </row>
    <row r="959" spans="1:15" x14ac:dyDescent="0.25">
      <c r="A959" t="str">
        <f t="shared" si="70"/>
        <v>MarGo26995</v>
      </c>
      <c r="B959" t="str">
        <f t="shared" si="71"/>
        <v>MaryGoldstein26995</v>
      </c>
      <c r="C959" t="s">
        <v>156</v>
      </c>
      <c r="D959" t="s">
        <v>2103</v>
      </c>
      <c r="E959" t="s">
        <v>2699</v>
      </c>
      <c r="F959" s="1">
        <v>26995</v>
      </c>
      <c r="G959" t="s">
        <v>3027</v>
      </c>
      <c r="H959" t="s">
        <v>2702</v>
      </c>
      <c r="I959" s="5">
        <v>104400</v>
      </c>
      <c r="J959" s="5">
        <v>8000</v>
      </c>
      <c r="K959">
        <v>12</v>
      </c>
      <c r="L959" t="str">
        <f>INDEX(MatriceGrade,MATCH(Employé!G959,Filières!$A$1:$A$13,0),MATCH(Employé!H959,Filières!$A$1:$E$1,0))</f>
        <v>Directeur business</v>
      </c>
      <c r="M959" s="5">
        <f t="shared" si="72"/>
        <v>97600</v>
      </c>
      <c r="N959" s="6">
        <f t="shared" ca="1" si="73"/>
        <v>43</v>
      </c>
      <c r="O959" s="8">
        <f t="shared" si="74"/>
        <v>6.9672131147540978E-2</v>
      </c>
    </row>
    <row r="960" spans="1:15" x14ac:dyDescent="0.25">
      <c r="A960" t="str">
        <f t="shared" si="70"/>
        <v>RicGo25691</v>
      </c>
      <c r="B960" t="str">
        <f t="shared" si="71"/>
        <v>RichardGomes25691</v>
      </c>
      <c r="C960" t="s">
        <v>9</v>
      </c>
      <c r="D960" t="s">
        <v>2149</v>
      </c>
      <c r="E960" t="s">
        <v>2698</v>
      </c>
      <c r="F960" s="1">
        <v>25691</v>
      </c>
      <c r="G960" t="s">
        <v>3027</v>
      </c>
      <c r="H960" t="s">
        <v>2700</v>
      </c>
      <c r="I960" s="5">
        <v>66500</v>
      </c>
      <c r="J960" s="5">
        <v>4000</v>
      </c>
      <c r="K960">
        <v>10</v>
      </c>
      <c r="L960" t="str">
        <f>INDEX(MatriceGrade,MATCH(Employé!G960,Filières!$A$1:$A$13,0),MATCH(Employé!H960,Filières!$A$1:$E$1,0))</f>
        <v>Directeur de projet</v>
      </c>
      <c r="M960" s="5">
        <f t="shared" si="72"/>
        <v>62400</v>
      </c>
      <c r="N960" s="6">
        <f t="shared" ca="1" si="73"/>
        <v>47</v>
      </c>
      <c r="O960" s="8">
        <f t="shared" si="74"/>
        <v>6.5705128205128208E-2</v>
      </c>
    </row>
    <row r="961" spans="1:15" x14ac:dyDescent="0.25">
      <c r="A961" t="str">
        <f t="shared" si="70"/>
        <v>WilGo31489</v>
      </c>
      <c r="B961" t="str">
        <f t="shared" si="71"/>
        <v>WilliamGomes31489</v>
      </c>
      <c r="C961" t="s">
        <v>63</v>
      </c>
      <c r="D961" t="s">
        <v>2149</v>
      </c>
      <c r="E961" t="s">
        <v>2698</v>
      </c>
      <c r="F961" s="1">
        <v>31489</v>
      </c>
      <c r="G961" t="s">
        <v>3022</v>
      </c>
      <c r="H961" t="s">
        <v>2701</v>
      </c>
      <c r="I961" s="5">
        <v>33600</v>
      </c>
      <c r="J961" s="5">
        <v>500</v>
      </c>
      <c r="K961">
        <v>0</v>
      </c>
      <c r="L961" t="str">
        <f>INDEX(MatriceGrade,MATCH(Employé!G961,Filières!$A$1:$A$13,0),MATCH(Employé!H961,Filières!$A$1:$E$1,0))</f>
        <v>Développeur confirmé</v>
      </c>
      <c r="M961" s="5" t="str">
        <f t="shared" si="72"/>
        <v>nouvel arrivant</v>
      </c>
      <c r="N961" s="6">
        <f t="shared" ca="1" si="73"/>
        <v>31</v>
      </c>
      <c r="O961" s="8">
        <f t="shared" si="74"/>
        <v>0</v>
      </c>
    </row>
    <row r="962" spans="1:15" x14ac:dyDescent="0.25">
      <c r="A962" t="str">
        <f t="shared" ref="A962:A1025" si="75">_xlfn.CONCAT(LEFT(C962,3),LEFT(D962,2),F962)</f>
        <v>WilGo33016</v>
      </c>
      <c r="B962" t="str">
        <f t="shared" ref="B962:B1025" si="76">_xlfn.CONCAT(C962,D962,F962)</f>
        <v>WilliamGomez33016</v>
      </c>
      <c r="C962" t="s">
        <v>63</v>
      </c>
      <c r="D962" t="s">
        <v>1677</v>
      </c>
      <c r="E962" t="s">
        <v>2698</v>
      </c>
      <c r="F962" s="1">
        <v>33016</v>
      </c>
      <c r="G962" t="s">
        <v>3023</v>
      </c>
      <c r="H962" t="s">
        <v>2700</v>
      </c>
      <c r="I962" s="5">
        <v>47300</v>
      </c>
      <c r="J962" s="5">
        <v>1000</v>
      </c>
      <c r="K962">
        <v>0</v>
      </c>
      <c r="L962" t="str">
        <f>INDEX(MatriceGrade,MATCH(Employé!G962,Filières!$A$1:$A$13,0),MATCH(Employé!H962,Filières!$A$1:$E$1,0))</f>
        <v>Consultant fonctionnel junior</v>
      </c>
      <c r="M962" s="5" t="str">
        <f t="shared" ref="M962:M1025" si="77">IF(ISERROR(VLOOKUP(A962,InfoN1,9,FALSE)),"nouvel arrivant",VLOOKUP(A962,InfoN1,9,FALSE))</f>
        <v>nouvel arrivant</v>
      </c>
      <c r="N962" s="6">
        <f t="shared" ref="N962:N1025" ca="1" si="78">IF(DATE(2017,MONTH(F962),DAY(F962))&gt;TODAY(),2017-YEAR(F962)-1,2017-YEAR(F962))</f>
        <v>27</v>
      </c>
      <c r="O962" s="8">
        <f t="shared" si="74"/>
        <v>0</v>
      </c>
    </row>
    <row r="963" spans="1:15" x14ac:dyDescent="0.25">
      <c r="A963" t="str">
        <f t="shared" si="75"/>
        <v>BraGo23987</v>
      </c>
      <c r="B963" t="str">
        <f t="shared" si="76"/>
        <v>BradleyGonzales23987</v>
      </c>
      <c r="C963" t="s">
        <v>956</v>
      </c>
      <c r="D963" t="s">
        <v>50</v>
      </c>
      <c r="E963" t="s">
        <v>2698</v>
      </c>
      <c r="F963" s="1">
        <v>23987</v>
      </c>
      <c r="G963" t="s">
        <v>3028</v>
      </c>
      <c r="H963" t="s">
        <v>2700</v>
      </c>
      <c r="I963" s="5">
        <v>82400</v>
      </c>
      <c r="J963" s="5">
        <v>12000</v>
      </c>
      <c r="K963">
        <v>24</v>
      </c>
      <c r="L963" t="str">
        <f>INDEX(MatriceGrade,MATCH(Employé!G963,Filières!$A$1:$A$13,0),MATCH(Employé!H963,Filières!$A$1:$E$1,0))</f>
        <v>Responsable de Grands comptes</v>
      </c>
      <c r="M963" s="5">
        <f t="shared" si="77"/>
        <v>74200</v>
      </c>
      <c r="N963" s="6">
        <f t="shared" ca="1" si="78"/>
        <v>51</v>
      </c>
      <c r="O963" s="8">
        <f t="shared" ref="O963:O1026" si="79">IF(ISNUMBER(M963),(I963-M963)/M963,0)</f>
        <v>0.11051212938005391</v>
      </c>
    </row>
    <row r="964" spans="1:15" x14ac:dyDescent="0.25">
      <c r="A964" t="str">
        <f t="shared" si="75"/>
        <v>ChaGo32739</v>
      </c>
      <c r="B964" t="str">
        <f t="shared" si="76"/>
        <v>CharlieGonzales32739</v>
      </c>
      <c r="C964" t="s">
        <v>49</v>
      </c>
      <c r="D964" t="s">
        <v>50</v>
      </c>
      <c r="E964" t="s">
        <v>2698</v>
      </c>
      <c r="F964" s="1">
        <v>32739</v>
      </c>
      <c r="G964" t="s">
        <v>3023</v>
      </c>
      <c r="H964" t="s">
        <v>2700</v>
      </c>
      <c r="I964" s="5">
        <v>43700</v>
      </c>
      <c r="J964" s="5">
        <v>2000</v>
      </c>
      <c r="K964">
        <v>4</v>
      </c>
      <c r="L964" t="str">
        <f>INDEX(MatriceGrade,MATCH(Employé!G964,Filières!$A$1:$A$13,0),MATCH(Employé!H964,Filières!$A$1:$E$1,0))</f>
        <v>Consultant fonctionnel junior</v>
      </c>
      <c r="M964" s="5">
        <f t="shared" si="77"/>
        <v>40100</v>
      </c>
      <c r="N964" s="6">
        <f t="shared" ca="1" si="78"/>
        <v>27</v>
      </c>
      <c r="O964" s="8">
        <f t="shared" si="79"/>
        <v>8.9775561097256859E-2</v>
      </c>
    </row>
    <row r="965" spans="1:15" x14ac:dyDescent="0.25">
      <c r="A965" t="str">
        <f t="shared" si="75"/>
        <v>LinGo25357</v>
      </c>
      <c r="B965" t="str">
        <f t="shared" si="76"/>
        <v>LindaGonzales25357</v>
      </c>
      <c r="C965" t="s">
        <v>491</v>
      </c>
      <c r="D965" t="s">
        <v>50</v>
      </c>
      <c r="E965" t="s">
        <v>2699</v>
      </c>
      <c r="F965" s="1">
        <v>25357</v>
      </c>
      <c r="G965" t="s">
        <v>3028</v>
      </c>
      <c r="H965" t="s">
        <v>2703</v>
      </c>
      <c r="I965" s="5">
        <v>75200</v>
      </c>
      <c r="J965" s="5">
        <v>1000</v>
      </c>
      <c r="K965">
        <v>10</v>
      </c>
      <c r="L965" t="str">
        <f>INDEX(MatriceGrade,MATCH(Employé!G965,Filières!$A$1:$A$13,0),MATCH(Employé!H965,Filières!$A$1:$E$1,0))</f>
        <v>Responsable d'un secteur</v>
      </c>
      <c r="M965" s="5">
        <f t="shared" si="77"/>
        <v>68900</v>
      </c>
      <c r="N965" s="6">
        <f t="shared" ca="1" si="78"/>
        <v>48</v>
      </c>
      <c r="O965" s="8">
        <f t="shared" si="79"/>
        <v>9.1436865021770689E-2</v>
      </c>
    </row>
    <row r="966" spans="1:15" x14ac:dyDescent="0.25">
      <c r="A966" t="str">
        <f t="shared" si="75"/>
        <v>PetGo32860</v>
      </c>
      <c r="B966" t="str">
        <f t="shared" si="76"/>
        <v>PeterGonzales32860</v>
      </c>
      <c r="C966" t="s">
        <v>589</v>
      </c>
      <c r="D966" t="s">
        <v>50</v>
      </c>
      <c r="E966" t="s">
        <v>2698</v>
      </c>
      <c r="F966" s="1">
        <v>32860</v>
      </c>
      <c r="G966" t="s">
        <v>3022</v>
      </c>
      <c r="H966" t="s">
        <v>2702</v>
      </c>
      <c r="I966" s="5">
        <v>47500</v>
      </c>
      <c r="J966" s="5">
        <v>0</v>
      </c>
      <c r="K966">
        <v>3</v>
      </c>
      <c r="L966" t="str">
        <f>INDEX(MatriceGrade,MATCH(Employé!G966,Filières!$A$1:$A$13,0),MATCH(Employé!H966,Filières!$A$1:$E$1,0))</f>
        <v>Consultant business junior</v>
      </c>
      <c r="M966" s="5">
        <f t="shared" si="77"/>
        <v>43100</v>
      </c>
      <c r="N966" s="6">
        <f t="shared" ca="1" si="78"/>
        <v>27</v>
      </c>
      <c r="O966" s="8">
        <f t="shared" si="79"/>
        <v>0.10208816705336426</v>
      </c>
    </row>
    <row r="967" spans="1:15" x14ac:dyDescent="0.25">
      <c r="A967" t="str">
        <f t="shared" si="75"/>
        <v>TimGo33185</v>
      </c>
      <c r="B967" t="str">
        <f t="shared" si="76"/>
        <v>TimGonzales33185</v>
      </c>
      <c r="C967" t="s">
        <v>996</v>
      </c>
      <c r="D967" t="s">
        <v>50</v>
      </c>
      <c r="E967" t="s">
        <v>2698</v>
      </c>
      <c r="F967" s="1">
        <v>33185</v>
      </c>
      <c r="G967" t="s">
        <v>3020</v>
      </c>
      <c r="H967" t="s">
        <v>2702</v>
      </c>
      <c r="I967" s="5">
        <v>41000</v>
      </c>
      <c r="J967" s="5">
        <v>0</v>
      </c>
      <c r="K967">
        <v>1</v>
      </c>
      <c r="L967" t="str">
        <f>INDEX(MatriceGrade,MATCH(Employé!G967,Filières!$A$1:$A$13,0),MATCH(Employé!H967,Filières!$A$1:$E$1,0))</f>
        <v>Consultant business junior</v>
      </c>
      <c r="M967" s="5">
        <f t="shared" si="77"/>
        <v>36800</v>
      </c>
      <c r="N967" s="6">
        <f t="shared" ca="1" si="78"/>
        <v>26</v>
      </c>
      <c r="O967" s="8">
        <f t="shared" si="79"/>
        <v>0.11413043478260869</v>
      </c>
    </row>
    <row r="968" spans="1:15" x14ac:dyDescent="0.25">
      <c r="A968" t="str">
        <f t="shared" si="75"/>
        <v>AmaGo29178</v>
      </c>
      <c r="B968" t="str">
        <f t="shared" si="76"/>
        <v>AmandaGonzalez29178</v>
      </c>
      <c r="C968" t="s">
        <v>30</v>
      </c>
      <c r="D968" t="s">
        <v>241</v>
      </c>
      <c r="E968" t="s">
        <v>2699</v>
      </c>
      <c r="F968" s="1">
        <v>29178</v>
      </c>
      <c r="G968" t="s">
        <v>3028</v>
      </c>
      <c r="H968" t="s">
        <v>2701</v>
      </c>
      <c r="I968" s="5">
        <v>76800</v>
      </c>
      <c r="J968" s="5">
        <v>1500</v>
      </c>
      <c r="K968">
        <v>4</v>
      </c>
      <c r="L968" t="str">
        <f>INDEX(MatriceGrade,MATCH(Employé!G968,Filières!$A$1:$A$13,0),MATCH(Employé!H968,Filières!$A$1:$E$1,0))</f>
        <v>Responsable technique Grands Comptes</v>
      </c>
      <c r="M968" s="5">
        <f t="shared" si="77"/>
        <v>73100</v>
      </c>
      <c r="N968" s="6">
        <f t="shared" ca="1" si="78"/>
        <v>37</v>
      </c>
      <c r="O968" s="8">
        <f t="shared" si="79"/>
        <v>5.0615595075239397E-2</v>
      </c>
    </row>
    <row r="969" spans="1:15" x14ac:dyDescent="0.25">
      <c r="A969" t="str">
        <f t="shared" si="75"/>
        <v>CarGo23415</v>
      </c>
      <c r="B969" t="str">
        <f t="shared" si="76"/>
        <v>CarolGonzalez23415</v>
      </c>
      <c r="C969" t="s">
        <v>849</v>
      </c>
      <c r="D969" t="s">
        <v>241</v>
      </c>
      <c r="E969" t="s">
        <v>2699</v>
      </c>
      <c r="F969" s="1">
        <v>23415</v>
      </c>
      <c r="G969" t="s">
        <v>3029</v>
      </c>
      <c r="H969" t="s">
        <v>2701</v>
      </c>
      <c r="I969" s="5">
        <v>85200</v>
      </c>
      <c r="J969" s="5">
        <v>10000</v>
      </c>
      <c r="K969">
        <v>24</v>
      </c>
      <c r="L969" t="str">
        <f>INDEX(MatriceGrade,MATCH(Employé!G969,Filières!$A$1:$A$13,0),MATCH(Employé!H969,Filières!$A$1:$E$1,0))</f>
        <v>Associé filière technique</v>
      </c>
      <c r="M969" s="5">
        <f t="shared" si="77"/>
        <v>75400</v>
      </c>
      <c r="N969" s="6">
        <f t="shared" ca="1" si="78"/>
        <v>53</v>
      </c>
      <c r="O969" s="8">
        <f t="shared" si="79"/>
        <v>0.129973474801061</v>
      </c>
    </row>
    <row r="970" spans="1:15" x14ac:dyDescent="0.25">
      <c r="A970" t="str">
        <f t="shared" si="75"/>
        <v>DamGo31326</v>
      </c>
      <c r="B970" t="str">
        <f t="shared" si="76"/>
        <v>DamianGonzalez31326</v>
      </c>
      <c r="C970" t="s">
        <v>1521</v>
      </c>
      <c r="D970" t="s">
        <v>241</v>
      </c>
      <c r="E970" t="s">
        <v>2698</v>
      </c>
      <c r="F970" s="1">
        <v>31326</v>
      </c>
      <c r="G970" t="s">
        <v>3023</v>
      </c>
      <c r="H970" t="s">
        <v>2702</v>
      </c>
      <c r="I970" s="5">
        <v>77000</v>
      </c>
      <c r="J970" s="5">
        <v>500</v>
      </c>
      <c r="K970">
        <v>0</v>
      </c>
      <c r="L970" t="str">
        <f>INDEX(MatriceGrade,MATCH(Employé!G970,Filières!$A$1:$A$13,0),MATCH(Employé!H970,Filières!$A$1:$E$1,0))</f>
        <v>Consultant business</v>
      </c>
      <c r="M970" s="5">
        <f t="shared" si="77"/>
        <v>77000</v>
      </c>
      <c r="N970" s="6">
        <f t="shared" ca="1" si="78"/>
        <v>31</v>
      </c>
      <c r="O970" s="8">
        <f t="shared" si="79"/>
        <v>0</v>
      </c>
    </row>
    <row r="971" spans="1:15" x14ac:dyDescent="0.25">
      <c r="A971" t="str">
        <f t="shared" si="75"/>
        <v>DamGo27016</v>
      </c>
      <c r="B971" t="str">
        <f t="shared" si="76"/>
        <v>DamianGonzalez27016</v>
      </c>
      <c r="C971" t="s">
        <v>1521</v>
      </c>
      <c r="D971" t="s">
        <v>241</v>
      </c>
      <c r="E971" t="s">
        <v>2698</v>
      </c>
      <c r="F971" s="1">
        <v>27016</v>
      </c>
      <c r="G971" t="s">
        <v>3029</v>
      </c>
      <c r="H971" t="s">
        <v>2700</v>
      </c>
      <c r="I971" s="5">
        <v>83900</v>
      </c>
      <c r="J971" s="5">
        <v>6000</v>
      </c>
      <c r="K971">
        <v>3</v>
      </c>
      <c r="L971" t="str">
        <f>INDEX(MatriceGrade,MATCH(Employé!G971,Filières!$A$1:$A$13,0),MATCH(Employé!H971,Filières!$A$1:$E$1,0))</f>
        <v>Associé filière fonctionnelle</v>
      </c>
      <c r="M971" s="5" t="str">
        <f t="shared" si="77"/>
        <v>nouvel arrivant</v>
      </c>
      <c r="N971" s="6">
        <f t="shared" ca="1" si="78"/>
        <v>43</v>
      </c>
      <c r="O971" s="8">
        <f t="shared" si="79"/>
        <v>0</v>
      </c>
    </row>
    <row r="972" spans="1:15" x14ac:dyDescent="0.25">
      <c r="A972" t="str">
        <f t="shared" si="75"/>
        <v>DebGo24347</v>
      </c>
      <c r="B972" t="str">
        <f t="shared" si="76"/>
        <v>DeborahGonzalez24347</v>
      </c>
      <c r="C972" t="s">
        <v>1128</v>
      </c>
      <c r="D972" t="s">
        <v>241</v>
      </c>
      <c r="E972" t="s">
        <v>2699</v>
      </c>
      <c r="F972" s="1">
        <v>24347</v>
      </c>
      <c r="G972" t="s">
        <v>3026</v>
      </c>
      <c r="H972" t="s">
        <v>2700</v>
      </c>
      <c r="I972" s="5">
        <v>59000</v>
      </c>
      <c r="J972" s="5">
        <v>5000</v>
      </c>
      <c r="K972">
        <v>24</v>
      </c>
      <c r="L972" t="str">
        <f>INDEX(MatriceGrade,MATCH(Employé!G972,Filières!$A$1:$A$13,0),MATCH(Employé!H972,Filières!$A$1:$E$1,0))</f>
        <v>Chef de projet</v>
      </c>
      <c r="M972" s="5">
        <f t="shared" si="77"/>
        <v>53600</v>
      </c>
      <c r="N972" s="6">
        <f t="shared" ca="1" si="78"/>
        <v>50</v>
      </c>
      <c r="O972" s="8">
        <f t="shared" si="79"/>
        <v>0.10074626865671642</v>
      </c>
    </row>
    <row r="973" spans="1:15" x14ac:dyDescent="0.25">
      <c r="A973" t="str">
        <f t="shared" si="75"/>
        <v>GeoGo31566</v>
      </c>
      <c r="B973" t="str">
        <f t="shared" si="76"/>
        <v>GeorgeGonzalez31566</v>
      </c>
      <c r="C973" t="s">
        <v>92</v>
      </c>
      <c r="D973" t="s">
        <v>241</v>
      </c>
      <c r="E973" t="s">
        <v>2698</v>
      </c>
      <c r="F973" s="1">
        <v>31566</v>
      </c>
      <c r="G973" t="s">
        <v>3023</v>
      </c>
      <c r="H973" t="s">
        <v>2701</v>
      </c>
      <c r="I973" s="5">
        <v>36700</v>
      </c>
      <c r="J973" s="5">
        <v>2000</v>
      </c>
      <c r="K973">
        <v>0</v>
      </c>
      <c r="L973" t="str">
        <f>INDEX(MatriceGrade,MATCH(Employé!G973,Filières!$A$1:$A$13,0),MATCH(Employé!H973,Filières!$A$1:$E$1,0))</f>
        <v>Consultant technique junior</v>
      </c>
      <c r="M973" s="5" t="str">
        <f t="shared" si="77"/>
        <v>nouvel arrivant</v>
      </c>
      <c r="N973" s="6">
        <f t="shared" ca="1" si="78"/>
        <v>31</v>
      </c>
      <c r="O973" s="8">
        <f t="shared" si="79"/>
        <v>0</v>
      </c>
    </row>
    <row r="974" spans="1:15" x14ac:dyDescent="0.25">
      <c r="A974" t="str">
        <f t="shared" si="75"/>
        <v>VerGo28823</v>
      </c>
      <c r="B974" t="str">
        <f t="shared" si="76"/>
        <v>VernonGonzalez28823</v>
      </c>
      <c r="C974" t="s">
        <v>1379</v>
      </c>
      <c r="D974" t="s">
        <v>241</v>
      </c>
      <c r="E974" t="s">
        <v>2698</v>
      </c>
      <c r="F974" s="1">
        <v>28823</v>
      </c>
      <c r="G974" t="s">
        <v>3028</v>
      </c>
      <c r="H974" t="s">
        <v>2700</v>
      </c>
      <c r="I974" s="5">
        <v>82600</v>
      </c>
      <c r="J974" s="5">
        <v>8500</v>
      </c>
      <c r="K974">
        <v>10</v>
      </c>
      <c r="L974" t="str">
        <f>INDEX(MatriceGrade,MATCH(Employé!G974,Filières!$A$1:$A$13,0),MATCH(Employé!H974,Filières!$A$1:$E$1,0))</f>
        <v>Responsable de Grands comptes</v>
      </c>
      <c r="M974" s="5">
        <f t="shared" si="77"/>
        <v>81000</v>
      </c>
      <c r="N974" s="6">
        <f t="shared" ca="1" si="78"/>
        <v>38</v>
      </c>
      <c r="O974" s="8">
        <f t="shared" si="79"/>
        <v>1.9753086419753086E-2</v>
      </c>
    </row>
    <row r="975" spans="1:15" x14ac:dyDescent="0.25">
      <c r="A975" t="str">
        <f t="shared" si="75"/>
        <v>VicGo23461</v>
      </c>
      <c r="B975" t="str">
        <f t="shared" si="76"/>
        <v>VictorGonzalez23461</v>
      </c>
      <c r="C975" t="s">
        <v>11</v>
      </c>
      <c r="D975" t="s">
        <v>241</v>
      </c>
      <c r="E975" t="s">
        <v>2698</v>
      </c>
      <c r="F975" s="1">
        <v>23461</v>
      </c>
      <c r="G975" t="s">
        <v>3029</v>
      </c>
      <c r="H975" t="s">
        <v>2703</v>
      </c>
      <c r="I975" s="5">
        <v>154400</v>
      </c>
      <c r="J975" s="5">
        <v>4000</v>
      </c>
      <c r="K975">
        <v>4</v>
      </c>
      <c r="L975" t="str">
        <f>INDEX(MatriceGrade,MATCH(Employé!G975,Filières!$A$1:$A$13,0),MATCH(Employé!H975,Filières!$A$1:$E$1,0))</f>
        <v>Associé filière fonctions transverses</v>
      </c>
      <c r="M975" s="5">
        <f t="shared" si="77"/>
        <v>145700</v>
      </c>
      <c r="N975" s="6">
        <f t="shared" ca="1" si="78"/>
        <v>53</v>
      </c>
      <c r="O975" s="8">
        <f t="shared" si="79"/>
        <v>5.9711736444749489E-2</v>
      </c>
    </row>
    <row r="976" spans="1:15" x14ac:dyDescent="0.25">
      <c r="A976" t="str">
        <f t="shared" si="75"/>
        <v>AndGo26551</v>
      </c>
      <c r="B976" t="str">
        <f t="shared" si="76"/>
        <v>AndrewGoode26551</v>
      </c>
      <c r="C976" t="s">
        <v>874</v>
      </c>
      <c r="D976" t="s">
        <v>141</v>
      </c>
      <c r="E976" t="s">
        <v>2698</v>
      </c>
      <c r="F976" s="1">
        <v>26551</v>
      </c>
      <c r="G976" t="s">
        <v>3026</v>
      </c>
      <c r="H976" t="s">
        <v>2700</v>
      </c>
      <c r="I976" s="5">
        <v>66300</v>
      </c>
      <c r="J976" s="5">
        <v>4500</v>
      </c>
      <c r="K976">
        <v>21</v>
      </c>
      <c r="L976" t="str">
        <f>INDEX(MatriceGrade,MATCH(Employé!G976,Filières!$A$1:$A$13,0),MATCH(Employé!H976,Filières!$A$1:$E$1,0))</f>
        <v>Chef de projet</v>
      </c>
      <c r="M976" s="5">
        <f t="shared" si="77"/>
        <v>63700</v>
      </c>
      <c r="N976" s="6">
        <f t="shared" ca="1" si="78"/>
        <v>44</v>
      </c>
      <c r="O976" s="8">
        <f t="shared" si="79"/>
        <v>4.0816326530612242E-2</v>
      </c>
    </row>
    <row r="977" spans="1:15" x14ac:dyDescent="0.25">
      <c r="A977" t="str">
        <f t="shared" si="75"/>
        <v>TonGo30059</v>
      </c>
      <c r="B977" t="str">
        <f t="shared" si="76"/>
        <v>TonyaGoode30059</v>
      </c>
      <c r="C977" t="s">
        <v>140</v>
      </c>
      <c r="D977" t="s">
        <v>141</v>
      </c>
      <c r="E977" t="s">
        <v>2699</v>
      </c>
      <c r="F977" s="1">
        <v>30059</v>
      </c>
      <c r="G977" t="s">
        <v>3028</v>
      </c>
      <c r="H977" t="s">
        <v>2700</v>
      </c>
      <c r="I977" s="5">
        <v>78400</v>
      </c>
      <c r="J977" s="5">
        <v>8500</v>
      </c>
      <c r="K977">
        <v>10</v>
      </c>
      <c r="L977" t="str">
        <f>INDEX(MatriceGrade,MATCH(Employé!G977,Filières!$A$1:$A$13,0),MATCH(Employé!H977,Filières!$A$1:$E$1,0))</f>
        <v>Responsable de Grands comptes</v>
      </c>
      <c r="M977" s="5">
        <f t="shared" si="77"/>
        <v>73300</v>
      </c>
      <c r="N977" s="6">
        <f t="shared" ca="1" si="78"/>
        <v>35</v>
      </c>
      <c r="O977" s="8">
        <f t="shared" si="79"/>
        <v>6.9577080491132329E-2</v>
      </c>
    </row>
    <row r="978" spans="1:15" x14ac:dyDescent="0.25">
      <c r="A978" t="str">
        <f t="shared" si="75"/>
        <v>EvaGo29917</v>
      </c>
      <c r="B978" t="str">
        <f t="shared" si="76"/>
        <v>EvanGoodman29917</v>
      </c>
      <c r="C978" t="s">
        <v>372</v>
      </c>
      <c r="D978" t="s">
        <v>653</v>
      </c>
      <c r="E978" t="s">
        <v>2698</v>
      </c>
      <c r="F978" s="1">
        <v>29917</v>
      </c>
      <c r="G978" t="s">
        <v>3027</v>
      </c>
      <c r="H978" t="s">
        <v>2702</v>
      </c>
      <c r="I978" s="5">
        <v>72400</v>
      </c>
      <c r="J978" s="5">
        <v>5000</v>
      </c>
      <c r="K978">
        <v>6</v>
      </c>
      <c r="L978" t="str">
        <f>INDEX(MatriceGrade,MATCH(Employé!G978,Filières!$A$1:$A$13,0),MATCH(Employé!H978,Filières!$A$1:$E$1,0))</f>
        <v>Directeur business</v>
      </c>
      <c r="M978" s="5">
        <f t="shared" si="77"/>
        <v>65600</v>
      </c>
      <c r="N978" s="6">
        <f t="shared" ca="1" si="78"/>
        <v>35</v>
      </c>
      <c r="O978" s="8">
        <f t="shared" si="79"/>
        <v>0.10365853658536585</v>
      </c>
    </row>
    <row r="979" spans="1:15" x14ac:dyDescent="0.25">
      <c r="A979" t="str">
        <f t="shared" si="75"/>
        <v>HowGo33459</v>
      </c>
      <c r="B979" t="str">
        <f t="shared" si="76"/>
        <v>HowardGoodman33459</v>
      </c>
      <c r="C979" t="s">
        <v>497</v>
      </c>
      <c r="D979" t="s">
        <v>653</v>
      </c>
      <c r="E979" t="s">
        <v>2698</v>
      </c>
      <c r="F979" s="1">
        <v>33459</v>
      </c>
      <c r="G979" t="s">
        <v>3023</v>
      </c>
      <c r="H979" t="s">
        <v>2700</v>
      </c>
      <c r="I979" s="5">
        <v>50400</v>
      </c>
      <c r="J979" s="5">
        <v>1500</v>
      </c>
      <c r="K979">
        <v>0</v>
      </c>
      <c r="L979" t="str">
        <f>INDEX(MatriceGrade,MATCH(Employé!G979,Filières!$A$1:$A$13,0),MATCH(Employé!H979,Filières!$A$1:$E$1,0))</f>
        <v>Consultant fonctionnel junior</v>
      </c>
      <c r="M979" s="5" t="str">
        <f t="shared" si="77"/>
        <v>nouvel arrivant</v>
      </c>
      <c r="N979" s="6">
        <f t="shared" ca="1" si="78"/>
        <v>25</v>
      </c>
      <c r="O979" s="8">
        <f t="shared" si="79"/>
        <v>0</v>
      </c>
    </row>
    <row r="980" spans="1:15" x14ac:dyDescent="0.25">
      <c r="A980" t="str">
        <f t="shared" si="75"/>
        <v>JefGo29580</v>
      </c>
      <c r="B980" t="str">
        <f t="shared" si="76"/>
        <v>JeffGoodman29580</v>
      </c>
      <c r="C980" t="s">
        <v>1662</v>
      </c>
      <c r="D980" t="s">
        <v>653</v>
      </c>
      <c r="E980" t="s">
        <v>2698</v>
      </c>
      <c r="F980" s="1">
        <v>29580</v>
      </c>
      <c r="G980" t="s">
        <v>3025</v>
      </c>
      <c r="H980" t="s">
        <v>2703</v>
      </c>
      <c r="I980" s="5">
        <v>41200</v>
      </c>
      <c r="J980" s="5">
        <v>2500</v>
      </c>
      <c r="K980">
        <v>0</v>
      </c>
      <c r="L980" t="str">
        <f>INDEX(MatriceGrade,MATCH(Employé!G980,Filières!$A$1:$A$13,0),MATCH(Employé!H980,Filières!$A$1:$E$1,0))</f>
        <v>Directeur des agents de maîtrise</v>
      </c>
      <c r="M980" s="5" t="str">
        <f t="shared" si="77"/>
        <v>nouvel arrivant</v>
      </c>
      <c r="N980" s="6">
        <f t="shared" ca="1" si="78"/>
        <v>36</v>
      </c>
      <c r="O980" s="8">
        <f t="shared" si="79"/>
        <v>0</v>
      </c>
    </row>
    <row r="981" spans="1:15" x14ac:dyDescent="0.25">
      <c r="A981" t="str">
        <f t="shared" si="75"/>
        <v>BerGo32569</v>
      </c>
      <c r="B981" t="str">
        <f t="shared" si="76"/>
        <v>BernardGoodrich32569</v>
      </c>
      <c r="C981" t="s">
        <v>2268</v>
      </c>
      <c r="D981" t="s">
        <v>2439</v>
      </c>
      <c r="E981" t="s">
        <v>2698</v>
      </c>
      <c r="F981" s="1">
        <v>32569</v>
      </c>
      <c r="G981" t="s">
        <v>3022</v>
      </c>
      <c r="H981" t="s">
        <v>2702</v>
      </c>
      <c r="I981" s="5">
        <v>48300</v>
      </c>
      <c r="J981" s="5">
        <v>500</v>
      </c>
      <c r="K981">
        <v>2</v>
      </c>
      <c r="L981" t="str">
        <f>INDEX(MatriceGrade,MATCH(Employé!G981,Filières!$A$1:$A$13,0),MATCH(Employé!H981,Filières!$A$1:$E$1,0))</f>
        <v>Consultant business junior</v>
      </c>
      <c r="M981" s="5">
        <f t="shared" si="77"/>
        <v>46800</v>
      </c>
      <c r="N981" s="6">
        <f t="shared" ca="1" si="78"/>
        <v>28</v>
      </c>
      <c r="O981" s="8">
        <f t="shared" si="79"/>
        <v>3.2051282051282048E-2</v>
      </c>
    </row>
    <row r="982" spans="1:15" x14ac:dyDescent="0.25">
      <c r="A982" t="str">
        <f t="shared" si="75"/>
        <v>EdwGo33480</v>
      </c>
      <c r="B982" t="str">
        <f t="shared" si="76"/>
        <v>EdwardGoodwin33480</v>
      </c>
      <c r="C982" t="s">
        <v>1040</v>
      </c>
      <c r="D982" t="s">
        <v>748</v>
      </c>
      <c r="E982" t="s">
        <v>2698</v>
      </c>
      <c r="F982" s="1">
        <v>33480</v>
      </c>
      <c r="G982" t="s">
        <v>3021</v>
      </c>
      <c r="H982" t="s">
        <v>2701</v>
      </c>
      <c r="I982" s="5">
        <v>32400</v>
      </c>
      <c r="J982" s="5">
        <v>500</v>
      </c>
      <c r="K982">
        <v>1</v>
      </c>
      <c r="L982" t="str">
        <f>INDEX(MatriceGrade,MATCH(Employé!G982,Filières!$A$1:$A$13,0),MATCH(Employé!H982,Filières!$A$1:$E$1,0))</f>
        <v>Développeur</v>
      </c>
      <c r="M982" s="5">
        <f t="shared" si="77"/>
        <v>29900</v>
      </c>
      <c r="N982" s="6">
        <f t="shared" ca="1" si="78"/>
        <v>25</v>
      </c>
      <c r="O982" s="8">
        <f t="shared" si="79"/>
        <v>8.3612040133779264E-2</v>
      </c>
    </row>
    <row r="983" spans="1:15" x14ac:dyDescent="0.25">
      <c r="A983" t="str">
        <f t="shared" si="75"/>
        <v>LorGo34139</v>
      </c>
      <c r="B983" t="str">
        <f t="shared" si="76"/>
        <v>LoriGoodwin34139</v>
      </c>
      <c r="C983" t="s">
        <v>374</v>
      </c>
      <c r="D983" t="s">
        <v>748</v>
      </c>
      <c r="E983" t="s">
        <v>2699</v>
      </c>
      <c r="F983" s="1">
        <v>34139</v>
      </c>
      <c r="G983" t="s">
        <v>3019</v>
      </c>
      <c r="H983" t="s">
        <v>2701</v>
      </c>
      <c r="I983" s="5">
        <v>31800</v>
      </c>
      <c r="J983" s="5">
        <v>0</v>
      </c>
      <c r="K983">
        <v>0</v>
      </c>
      <c r="L983" t="str">
        <f>INDEX(MatriceGrade,MATCH(Employé!G983,Filières!$A$1:$A$13,0),MATCH(Employé!H983,Filières!$A$1:$E$1,0))</f>
        <v>Développeur novice</v>
      </c>
      <c r="M983" s="5" t="str">
        <f t="shared" si="77"/>
        <v>nouvel arrivant</v>
      </c>
      <c r="N983" s="6">
        <f t="shared" ca="1" si="78"/>
        <v>24</v>
      </c>
      <c r="O983" s="8">
        <f t="shared" si="79"/>
        <v>0</v>
      </c>
    </row>
    <row r="984" spans="1:15" x14ac:dyDescent="0.25">
      <c r="A984" t="str">
        <f t="shared" si="75"/>
        <v>GreGo30107</v>
      </c>
      <c r="B984" t="str">
        <f t="shared" si="76"/>
        <v>GregGordon30107</v>
      </c>
      <c r="C984" t="s">
        <v>57</v>
      </c>
      <c r="D984" t="s">
        <v>58</v>
      </c>
      <c r="E984" t="s">
        <v>2698</v>
      </c>
      <c r="F984" s="1">
        <v>30107</v>
      </c>
      <c r="G984" t="s">
        <v>3027</v>
      </c>
      <c r="H984" t="s">
        <v>2701</v>
      </c>
      <c r="I984" s="5">
        <v>63100</v>
      </c>
      <c r="J984" s="5">
        <v>1000</v>
      </c>
      <c r="K984">
        <v>1</v>
      </c>
      <c r="L984" t="str">
        <f>INDEX(MatriceGrade,MATCH(Employé!G984,Filières!$A$1:$A$13,0),MATCH(Employé!H984,Filières!$A$1:$E$1,0))</f>
        <v>Directeur technique</v>
      </c>
      <c r="M984" s="5">
        <f t="shared" si="77"/>
        <v>59000</v>
      </c>
      <c r="N984" s="6">
        <f t="shared" ca="1" si="78"/>
        <v>35</v>
      </c>
      <c r="O984" s="8">
        <f t="shared" si="79"/>
        <v>6.9491525423728814E-2</v>
      </c>
    </row>
    <row r="985" spans="1:15" x14ac:dyDescent="0.25">
      <c r="A985" t="str">
        <f t="shared" si="75"/>
        <v>ThoGo26915</v>
      </c>
      <c r="B985" t="str">
        <f t="shared" si="76"/>
        <v>ThomasGordon26915</v>
      </c>
      <c r="C985" t="s">
        <v>269</v>
      </c>
      <c r="D985" t="s">
        <v>58</v>
      </c>
      <c r="E985" t="s">
        <v>2698</v>
      </c>
      <c r="F985" s="1">
        <v>26915</v>
      </c>
      <c r="G985" t="s">
        <v>3025</v>
      </c>
      <c r="H985" t="s">
        <v>2703</v>
      </c>
      <c r="I985" s="5">
        <v>55100</v>
      </c>
      <c r="J985" s="5">
        <v>3000</v>
      </c>
      <c r="K985">
        <v>20</v>
      </c>
      <c r="L985" t="str">
        <f>INDEX(MatriceGrade,MATCH(Employé!G985,Filières!$A$1:$A$13,0),MATCH(Employé!H985,Filières!$A$1:$E$1,0))</f>
        <v>Directeur des agents de maîtrise</v>
      </c>
      <c r="M985" s="5">
        <f t="shared" si="77"/>
        <v>50600</v>
      </c>
      <c r="N985" s="6">
        <f t="shared" ca="1" si="78"/>
        <v>43</v>
      </c>
      <c r="O985" s="8">
        <f t="shared" si="79"/>
        <v>8.8932806324110672E-2</v>
      </c>
    </row>
    <row r="986" spans="1:15" x14ac:dyDescent="0.25">
      <c r="A986" t="str">
        <f t="shared" si="75"/>
        <v>AleGo27210</v>
      </c>
      <c r="B986" t="str">
        <f t="shared" si="76"/>
        <v>AlexGoree27210</v>
      </c>
      <c r="C986" t="s">
        <v>1813</v>
      </c>
      <c r="D986" t="s">
        <v>1814</v>
      </c>
      <c r="E986" t="s">
        <v>2698</v>
      </c>
      <c r="F986" s="1">
        <v>27210</v>
      </c>
      <c r="G986" t="s">
        <v>3027</v>
      </c>
      <c r="H986" t="s">
        <v>2701</v>
      </c>
      <c r="I986" s="5">
        <v>59900</v>
      </c>
      <c r="J986" s="5">
        <v>5000</v>
      </c>
      <c r="K986">
        <v>17</v>
      </c>
      <c r="L986" t="str">
        <f>INDEX(MatriceGrade,MATCH(Employé!G986,Filières!$A$1:$A$13,0),MATCH(Employé!H986,Filières!$A$1:$E$1,0))</f>
        <v>Directeur technique</v>
      </c>
      <c r="M986" s="5">
        <f t="shared" si="77"/>
        <v>56400</v>
      </c>
      <c r="N986" s="6">
        <f t="shared" ca="1" si="78"/>
        <v>43</v>
      </c>
      <c r="O986" s="8">
        <f t="shared" si="79"/>
        <v>6.2056737588652482E-2</v>
      </c>
    </row>
    <row r="987" spans="1:15" x14ac:dyDescent="0.25">
      <c r="A987" t="str">
        <f t="shared" si="75"/>
        <v>BarGo22072</v>
      </c>
      <c r="B987" t="str">
        <f t="shared" si="76"/>
        <v>BarbaraGorman22072</v>
      </c>
      <c r="C987" t="s">
        <v>248</v>
      </c>
      <c r="D987" t="s">
        <v>2563</v>
      </c>
      <c r="E987" t="s">
        <v>2699</v>
      </c>
      <c r="F987" s="1">
        <v>22072</v>
      </c>
      <c r="G987" t="s">
        <v>3029</v>
      </c>
      <c r="H987" t="s">
        <v>2702</v>
      </c>
      <c r="I987" s="5">
        <v>101500</v>
      </c>
      <c r="J987" s="5">
        <v>10500</v>
      </c>
      <c r="K987">
        <v>1</v>
      </c>
      <c r="L987" t="str">
        <f>INDEX(MatriceGrade,MATCH(Employé!G987,Filières!$A$1:$A$13,0),MATCH(Employé!H987,Filières!$A$1:$E$1,0))</f>
        <v>Associé filière business</v>
      </c>
      <c r="M987" s="5">
        <f t="shared" si="77"/>
        <v>97900</v>
      </c>
      <c r="N987" s="6">
        <f t="shared" ca="1" si="78"/>
        <v>57</v>
      </c>
      <c r="O987" s="8">
        <f t="shared" si="79"/>
        <v>3.6772216547497447E-2</v>
      </c>
    </row>
    <row r="988" spans="1:15" x14ac:dyDescent="0.25">
      <c r="A988" t="str">
        <f t="shared" si="75"/>
        <v>IvaGo24112</v>
      </c>
      <c r="B988" t="str">
        <f t="shared" si="76"/>
        <v>IvanGosser24112</v>
      </c>
      <c r="C988" t="s">
        <v>673</v>
      </c>
      <c r="D988" t="s">
        <v>674</v>
      </c>
      <c r="E988" t="s">
        <v>2698</v>
      </c>
      <c r="F988" s="1">
        <v>24112</v>
      </c>
      <c r="G988" t="s">
        <v>3028</v>
      </c>
      <c r="H988" t="s">
        <v>2701</v>
      </c>
      <c r="I988" s="5">
        <v>62700</v>
      </c>
      <c r="J988" s="5">
        <v>4000</v>
      </c>
      <c r="K988">
        <v>0</v>
      </c>
      <c r="L988" t="str">
        <f>INDEX(MatriceGrade,MATCH(Employé!G988,Filières!$A$1:$A$13,0),MATCH(Employé!H988,Filières!$A$1:$E$1,0))</f>
        <v>Responsable technique Grands Comptes</v>
      </c>
      <c r="M988" s="5" t="str">
        <f t="shared" si="77"/>
        <v>nouvel arrivant</v>
      </c>
      <c r="N988" s="6">
        <f t="shared" ca="1" si="78"/>
        <v>51</v>
      </c>
      <c r="O988" s="8">
        <f t="shared" si="79"/>
        <v>0</v>
      </c>
    </row>
    <row r="989" spans="1:15" x14ac:dyDescent="0.25">
      <c r="A989" t="str">
        <f t="shared" si="75"/>
        <v>MirGr34048</v>
      </c>
      <c r="B989" t="str">
        <f t="shared" si="76"/>
        <v>MiriamGrady34048</v>
      </c>
      <c r="C989" t="s">
        <v>1302</v>
      </c>
      <c r="D989" t="s">
        <v>1550</v>
      </c>
      <c r="E989" t="s">
        <v>2699</v>
      </c>
      <c r="F989" s="1">
        <v>34048</v>
      </c>
      <c r="G989" t="s">
        <v>3019</v>
      </c>
      <c r="H989" t="s">
        <v>2701</v>
      </c>
      <c r="I989" s="5">
        <v>30800</v>
      </c>
      <c r="J989" s="5">
        <v>0</v>
      </c>
      <c r="K989">
        <v>0</v>
      </c>
      <c r="L989" t="str">
        <f>INDEX(MatriceGrade,MATCH(Employé!G989,Filières!$A$1:$A$13,0),MATCH(Employé!H989,Filières!$A$1:$E$1,0))</f>
        <v>Développeur novice</v>
      </c>
      <c r="M989" s="5" t="str">
        <f t="shared" si="77"/>
        <v>nouvel arrivant</v>
      </c>
      <c r="N989" s="6">
        <f t="shared" ca="1" si="78"/>
        <v>24</v>
      </c>
      <c r="O989" s="8">
        <f t="shared" si="79"/>
        <v>0</v>
      </c>
    </row>
    <row r="990" spans="1:15" x14ac:dyDescent="0.25">
      <c r="A990" t="str">
        <f t="shared" si="75"/>
        <v>DeiGr32157</v>
      </c>
      <c r="B990" t="str">
        <f t="shared" si="76"/>
        <v>DeirdreGraham32157</v>
      </c>
      <c r="C990" t="s">
        <v>1834</v>
      </c>
      <c r="D990" t="s">
        <v>102</v>
      </c>
      <c r="E990" t="s">
        <v>2699</v>
      </c>
      <c r="F990" s="1">
        <v>32157</v>
      </c>
      <c r="G990" t="s">
        <v>3022</v>
      </c>
      <c r="H990" t="s">
        <v>2702</v>
      </c>
      <c r="I990" s="5">
        <v>50800</v>
      </c>
      <c r="J990" s="5">
        <v>1000</v>
      </c>
      <c r="K990">
        <v>2</v>
      </c>
      <c r="L990" t="str">
        <f>INDEX(MatriceGrade,MATCH(Employé!G990,Filières!$A$1:$A$13,0),MATCH(Employé!H990,Filières!$A$1:$E$1,0))</f>
        <v>Consultant business junior</v>
      </c>
      <c r="M990" s="5">
        <f t="shared" si="77"/>
        <v>47700</v>
      </c>
      <c r="N990" s="6">
        <f t="shared" ca="1" si="78"/>
        <v>29</v>
      </c>
      <c r="O990" s="8">
        <f t="shared" si="79"/>
        <v>6.4989517819706494E-2</v>
      </c>
    </row>
    <row r="991" spans="1:15" x14ac:dyDescent="0.25">
      <c r="A991" t="str">
        <f t="shared" si="75"/>
        <v>EriGr25261</v>
      </c>
      <c r="B991" t="str">
        <f t="shared" si="76"/>
        <v>EricGraham25261</v>
      </c>
      <c r="C991" t="s">
        <v>121</v>
      </c>
      <c r="D991" t="s">
        <v>102</v>
      </c>
      <c r="E991" t="s">
        <v>2698</v>
      </c>
      <c r="F991" s="1">
        <v>25261</v>
      </c>
      <c r="G991" t="s">
        <v>3027</v>
      </c>
      <c r="H991" t="s">
        <v>2702</v>
      </c>
      <c r="I991" s="5">
        <v>75400</v>
      </c>
      <c r="J991" s="5">
        <v>1000</v>
      </c>
      <c r="K991">
        <v>22</v>
      </c>
      <c r="L991" t="str">
        <f>INDEX(MatriceGrade,MATCH(Employé!G991,Filières!$A$1:$A$13,0),MATCH(Employé!H991,Filières!$A$1:$E$1,0))</f>
        <v>Directeur business</v>
      </c>
      <c r="M991" s="5">
        <f t="shared" si="77"/>
        <v>71800</v>
      </c>
      <c r="N991" s="6">
        <f t="shared" ca="1" si="78"/>
        <v>48</v>
      </c>
      <c r="O991" s="8">
        <f t="shared" si="79"/>
        <v>5.0139275766016712E-2</v>
      </c>
    </row>
    <row r="992" spans="1:15" x14ac:dyDescent="0.25">
      <c r="A992" t="str">
        <f t="shared" si="75"/>
        <v>JuaGr25680</v>
      </c>
      <c r="B992" t="str">
        <f t="shared" si="76"/>
        <v>JuanGraham25680</v>
      </c>
      <c r="C992" t="s">
        <v>567</v>
      </c>
      <c r="D992" t="s">
        <v>102</v>
      </c>
      <c r="E992" t="s">
        <v>2698</v>
      </c>
      <c r="F992" s="1">
        <v>25680</v>
      </c>
      <c r="G992" t="s">
        <v>3025</v>
      </c>
      <c r="H992" t="s">
        <v>2700</v>
      </c>
      <c r="I992" s="5">
        <v>47600</v>
      </c>
      <c r="J992" s="5">
        <v>2500</v>
      </c>
      <c r="K992">
        <v>18</v>
      </c>
      <c r="L992" t="str">
        <f>INDEX(MatriceGrade,MATCH(Employé!G992,Filières!$A$1:$A$13,0),MATCH(Employé!H992,Filières!$A$1:$E$1,0))</f>
        <v>Consultant fonctionnel sénior</v>
      </c>
      <c r="M992" s="5">
        <f t="shared" si="77"/>
        <v>44600</v>
      </c>
      <c r="N992" s="6">
        <f t="shared" ca="1" si="78"/>
        <v>47</v>
      </c>
      <c r="O992" s="8">
        <f t="shared" si="79"/>
        <v>6.726457399103139E-2</v>
      </c>
    </row>
    <row r="993" spans="1:15" x14ac:dyDescent="0.25">
      <c r="A993" t="str">
        <f t="shared" si="75"/>
        <v>LawGr26816</v>
      </c>
      <c r="B993" t="str">
        <f t="shared" si="76"/>
        <v>LawrenceGraham26816</v>
      </c>
      <c r="C993" t="s">
        <v>593</v>
      </c>
      <c r="D993" t="s">
        <v>102</v>
      </c>
      <c r="E993" t="s">
        <v>2698</v>
      </c>
      <c r="F993" s="1">
        <v>26816</v>
      </c>
      <c r="G993" t="s">
        <v>3028</v>
      </c>
      <c r="H993" t="s">
        <v>2701</v>
      </c>
      <c r="I993" s="5">
        <v>74400</v>
      </c>
      <c r="J993" s="5">
        <v>8500</v>
      </c>
      <c r="K993">
        <v>6</v>
      </c>
      <c r="L993" t="str">
        <f>INDEX(MatriceGrade,MATCH(Employé!G993,Filières!$A$1:$A$13,0),MATCH(Employé!H993,Filières!$A$1:$E$1,0))</f>
        <v>Responsable technique Grands Comptes</v>
      </c>
      <c r="M993" s="5">
        <f t="shared" si="77"/>
        <v>65800</v>
      </c>
      <c r="N993" s="6">
        <f t="shared" ca="1" si="78"/>
        <v>44</v>
      </c>
      <c r="O993" s="8">
        <f t="shared" si="79"/>
        <v>0.13069908814589665</v>
      </c>
    </row>
    <row r="994" spans="1:15" x14ac:dyDescent="0.25">
      <c r="A994" t="str">
        <f t="shared" si="75"/>
        <v>VioGr24058</v>
      </c>
      <c r="B994" t="str">
        <f t="shared" si="76"/>
        <v>ViolaGraham24058</v>
      </c>
      <c r="C994" t="s">
        <v>101</v>
      </c>
      <c r="D994" t="s">
        <v>102</v>
      </c>
      <c r="E994" t="s">
        <v>2699</v>
      </c>
      <c r="F994" s="1">
        <v>24058</v>
      </c>
      <c r="G994" t="s">
        <v>3028</v>
      </c>
      <c r="H994" t="s">
        <v>2700</v>
      </c>
      <c r="I994" s="5">
        <v>76600</v>
      </c>
      <c r="J994" s="5">
        <v>2000</v>
      </c>
      <c r="K994">
        <v>19</v>
      </c>
      <c r="L994" t="str">
        <f>INDEX(MatriceGrade,MATCH(Employé!G994,Filières!$A$1:$A$13,0),MATCH(Employé!H994,Filières!$A$1:$E$1,0))</f>
        <v>Responsable de Grands comptes</v>
      </c>
      <c r="M994" s="5">
        <f t="shared" si="77"/>
        <v>70300</v>
      </c>
      <c r="N994" s="6">
        <f t="shared" ca="1" si="78"/>
        <v>51</v>
      </c>
      <c r="O994" s="8">
        <f t="shared" si="79"/>
        <v>8.9615931721194877E-2</v>
      </c>
    </row>
    <row r="995" spans="1:15" x14ac:dyDescent="0.25">
      <c r="A995" t="str">
        <f t="shared" si="75"/>
        <v>WilGr31969</v>
      </c>
      <c r="B995" t="str">
        <f t="shared" si="76"/>
        <v>WillieGraham31969</v>
      </c>
      <c r="C995" t="s">
        <v>817</v>
      </c>
      <c r="D995" t="s">
        <v>102</v>
      </c>
      <c r="E995" t="s">
        <v>2698</v>
      </c>
      <c r="F995" s="1">
        <v>31969</v>
      </c>
      <c r="G995" t="s">
        <v>3023</v>
      </c>
      <c r="H995" t="s">
        <v>2701</v>
      </c>
      <c r="I995" s="5">
        <v>40300</v>
      </c>
      <c r="J995" s="5">
        <v>500</v>
      </c>
      <c r="K995">
        <v>3</v>
      </c>
      <c r="L995" t="str">
        <f>INDEX(MatriceGrade,MATCH(Employé!G995,Filières!$A$1:$A$13,0),MATCH(Employé!H995,Filières!$A$1:$E$1,0))</f>
        <v>Consultant technique junior</v>
      </c>
      <c r="M995" s="5">
        <f t="shared" si="77"/>
        <v>37900</v>
      </c>
      <c r="N995" s="6">
        <f t="shared" ca="1" si="78"/>
        <v>30</v>
      </c>
      <c r="O995" s="8">
        <f t="shared" si="79"/>
        <v>6.3324538258575203E-2</v>
      </c>
    </row>
    <row r="996" spans="1:15" x14ac:dyDescent="0.25">
      <c r="A996" t="str">
        <f t="shared" si="75"/>
        <v>WilGr25492</v>
      </c>
      <c r="B996" t="str">
        <f t="shared" si="76"/>
        <v>WilliamGranata25492</v>
      </c>
      <c r="C996" t="s">
        <v>63</v>
      </c>
      <c r="D996" t="s">
        <v>1378</v>
      </c>
      <c r="E996" t="s">
        <v>2698</v>
      </c>
      <c r="F996" s="1">
        <v>25492</v>
      </c>
      <c r="G996" t="s">
        <v>3026</v>
      </c>
      <c r="H996" t="s">
        <v>2702</v>
      </c>
      <c r="I996" s="5">
        <v>62100</v>
      </c>
      <c r="J996" s="5">
        <v>6000</v>
      </c>
      <c r="K996">
        <v>16</v>
      </c>
      <c r="L996" t="str">
        <f>INDEX(MatriceGrade,MATCH(Employé!G996,Filières!$A$1:$A$13,0),MATCH(Employé!H996,Filières!$A$1:$E$1,0))</f>
        <v>Responsable de consultant</v>
      </c>
      <c r="M996" s="5">
        <f t="shared" si="77"/>
        <v>57500</v>
      </c>
      <c r="N996" s="6">
        <f t="shared" ca="1" si="78"/>
        <v>47</v>
      </c>
      <c r="O996" s="8">
        <f t="shared" si="79"/>
        <v>0.08</v>
      </c>
    </row>
    <row r="997" spans="1:15" x14ac:dyDescent="0.25">
      <c r="A997" t="str">
        <f t="shared" si="75"/>
        <v>AngGr30678</v>
      </c>
      <c r="B997" t="str">
        <f t="shared" si="76"/>
        <v>AngelaGranderson30678</v>
      </c>
      <c r="C997" t="s">
        <v>1101</v>
      </c>
      <c r="D997" t="s">
        <v>1102</v>
      </c>
      <c r="E997" t="s">
        <v>2699</v>
      </c>
      <c r="F997" s="1">
        <v>30678</v>
      </c>
      <c r="G997" t="s">
        <v>3025</v>
      </c>
      <c r="H997" t="s">
        <v>2701</v>
      </c>
      <c r="I997" s="5">
        <v>50600</v>
      </c>
      <c r="J997" s="5">
        <v>4000</v>
      </c>
      <c r="K997">
        <v>10</v>
      </c>
      <c r="L997" t="str">
        <f>INDEX(MatriceGrade,MATCH(Employé!G997,Filières!$A$1:$A$13,0),MATCH(Employé!H997,Filières!$A$1:$E$1,0))</f>
        <v>Consultant technique sénior</v>
      </c>
      <c r="M997" s="5">
        <f t="shared" si="77"/>
        <v>46900</v>
      </c>
      <c r="N997" s="6">
        <f t="shared" ca="1" si="78"/>
        <v>33</v>
      </c>
      <c r="O997" s="8">
        <f t="shared" si="79"/>
        <v>7.8891257995735611E-2</v>
      </c>
    </row>
    <row r="998" spans="1:15" x14ac:dyDescent="0.25">
      <c r="A998" t="str">
        <f t="shared" si="75"/>
        <v>NelGr23609</v>
      </c>
      <c r="B998" t="str">
        <f t="shared" si="76"/>
        <v>NellieGranger23609</v>
      </c>
      <c r="C998" t="s">
        <v>175</v>
      </c>
      <c r="D998" t="s">
        <v>176</v>
      </c>
      <c r="E998" t="s">
        <v>2699</v>
      </c>
      <c r="F998" s="1">
        <v>23609</v>
      </c>
      <c r="G998" t="s">
        <v>3028</v>
      </c>
      <c r="H998" t="s">
        <v>2702</v>
      </c>
      <c r="I998" s="5">
        <v>114300</v>
      </c>
      <c r="J998" s="5">
        <v>7000</v>
      </c>
      <c r="K998">
        <v>16</v>
      </c>
      <c r="L998" t="str">
        <f>INDEX(MatriceGrade,MATCH(Employé!G998,Filières!$A$1:$A$13,0),MATCH(Employé!H998,Filières!$A$1:$E$1,0))</f>
        <v>Responsable secteur business</v>
      </c>
      <c r="M998" s="5">
        <f t="shared" si="77"/>
        <v>104900</v>
      </c>
      <c r="N998" s="6">
        <f t="shared" ca="1" si="78"/>
        <v>52</v>
      </c>
      <c r="O998" s="8">
        <f t="shared" si="79"/>
        <v>8.9609151572926593E-2</v>
      </c>
    </row>
    <row r="999" spans="1:15" x14ac:dyDescent="0.25">
      <c r="A999" t="str">
        <f t="shared" si="75"/>
        <v>AmyGr27214</v>
      </c>
      <c r="B999" t="str">
        <f t="shared" si="76"/>
        <v>AmyGrant27214</v>
      </c>
      <c r="C999" t="s">
        <v>657</v>
      </c>
      <c r="D999" t="s">
        <v>1546</v>
      </c>
      <c r="E999" t="s">
        <v>2699</v>
      </c>
      <c r="F999" s="1">
        <v>27214</v>
      </c>
      <c r="G999" t="s">
        <v>3025</v>
      </c>
      <c r="H999" t="s">
        <v>2701</v>
      </c>
      <c r="I999" s="5">
        <v>44400</v>
      </c>
      <c r="J999" s="5">
        <v>2500</v>
      </c>
      <c r="K999">
        <v>8</v>
      </c>
      <c r="L999" t="str">
        <f>INDEX(MatriceGrade,MATCH(Employé!G999,Filières!$A$1:$A$13,0),MATCH(Employé!H999,Filières!$A$1:$E$1,0))</f>
        <v>Consultant technique sénior</v>
      </c>
      <c r="M999" s="5">
        <f t="shared" si="77"/>
        <v>41600</v>
      </c>
      <c r="N999" s="6">
        <f t="shared" ca="1" si="78"/>
        <v>43</v>
      </c>
      <c r="O999" s="8">
        <f t="shared" si="79"/>
        <v>6.7307692307692304E-2</v>
      </c>
    </row>
    <row r="1000" spans="1:15" x14ac:dyDescent="0.25">
      <c r="A1000" t="str">
        <f t="shared" si="75"/>
        <v>VinGr23034</v>
      </c>
      <c r="B1000" t="str">
        <f t="shared" si="76"/>
        <v>VincentGranville23034</v>
      </c>
      <c r="C1000" t="s">
        <v>1079</v>
      </c>
      <c r="D1000" t="s">
        <v>1080</v>
      </c>
      <c r="E1000" t="s">
        <v>2698</v>
      </c>
      <c r="F1000" s="1">
        <v>23034</v>
      </c>
      <c r="G1000" t="s">
        <v>3027</v>
      </c>
      <c r="H1000" t="s">
        <v>2701</v>
      </c>
      <c r="I1000" s="5">
        <v>52300</v>
      </c>
      <c r="J1000" s="5">
        <v>7000</v>
      </c>
      <c r="K1000">
        <v>15</v>
      </c>
      <c r="L1000" t="str">
        <f>INDEX(MatriceGrade,MATCH(Employé!G1000,Filières!$A$1:$A$13,0),MATCH(Employé!H1000,Filières!$A$1:$E$1,0))</f>
        <v>Directeur technique</v>
      </c>
      <c r="M1000" s="5">
        <f t="shared" si="77"/>
        <v>48000</v>
      </c>
      <c r="N1000" s="6">
        <f t="shared" ca="1" si="78"/>
        <v>54</v>
      </c>
      <c r="O1000" s="8">
        <f t="shared" si="79"/>
        <v>8.9583333333333334E-2</v>
      </c>
    </row>
    <row r="1001" spans="1:15" x14ac:dyDescent="0.25">
      <c r="A1001" t="str">
        <f t="shared" si="75"/>
        <v>ThoGr31096</v>
      </c>
      <c r="B1001" t="str">
        <f t="shared" si="76"/>
        <v>ThomasGrasser31096</v>
      </c>
      <c r="C1001" t="s">
        <v>269</v>
      </c>
      <c r="D1001" t="s">
        <v>1348</v>
      </c>
      <c r="E1001" t="s">
        <v>2698</v>
      </c>
      <c r="F1001" s="1">
        <v>31096</v>
      </c>
      <c r="G1001" t="s">
        <v>3027</v>
      </c>
      <c r="H1001" t="s">
        <v>2700</v>
      </c>
      <c r="I1001" s="5">
        <v>80200</v>
      </c>
      <c r="J1001" s="5">
        <v>6000</v>
      </c>
      <c r="K1001">
        <v>9</v>
      </c>
      <c r="L1001" t="str">
        <f>INDEX(MatriceGrade,MATCH(Employé!G1001,Filières!$A$1:$A$13,0),MATCH(Employé!H1001,Filières!$A$1:$E$1,0))</f>
        <v>Directeur de projet</v>
      </c>
      <c r="M1001" s="5">
        <f t="shared" si="77"/>
        <v>72300</v>
      </c>
      <c r="N1001" s="6">
        <f t="shared" ca="1" si="78"/>
        <v>32</v>
      </c>
      <c r="O1001" s="8">
        <f t="shared" si="79"/>
        <v>0.10926694329183956</v>
      </c>
    </row>
    <row r="1002" spans="1:15" x14ac:dyDescent="0.25">
      <c r="A1002" t="str">
        <f t="shared" si="75"/>
        <v>EvaGr33403</v>
      </c>
      <c r="B1002" t="str">
        <f t="shared" si="76"/>
        <v>EvangelinaGraves33403</v>
      </c>
      <c r="C1002" t="s">
        <v>1369</v>
      </c>
      <c r="D1002" t="s">
        <v>847</v>
      </c>
      <c r="E1002" t="s">
        <v>2699</v>
      </c>
      <c r="F1002" s="1">
        <v>33403</v>
      </c>
      <c r="G1002" t="s">
        <v>3019</v>
      </c>
      <c r="H1002" t="s">
        <v>2701</v>
      </c>
      <c r="I1002" s="5">
        <v>29600</v>
      </c>
      <c r="J1002" s="5">
        <v>0</v>
      </c>
      <c r="K1002">
        <v>1</v>
      </c>
      <c r="L1002" t="str">
        <f>INDEX(MatriceGrade,MATCH(Employé!G1002,Filières!$A$1:$A$13,0),MATCH(Employé!H1002,Filières!$A$1:$E$1,0))</f>
        <v>Développeur novice</v>
      </c>
      <c r="M1002" s="5">
        <f t="shared" si="77"/>
        <v>28100</v>
      </c>
      <c r="N1002" s="6">
        <f t="shared" ca="1" si="78"/>
        <v>26</v>
      </c>
      <c r="O1002" s="8">
        <f t="shared" si="79"/>
        <v>5.3380782918149468E-2</v>
      </c>
    </row>
    <row r="1003" spans="1:15" x14ac:dyDescent="0.25">
      <c r="A1003" t="str">
        <f t="shared" si="75"/>
        <v>PauGr29337</v>
      </c>
      <c r="B1003" t="str">
        <f t="shared" si="76"/>
        <v>PaulaGraves29337</v>
      </c>
      <c r="C1003" t="s">
        <v>391</v>
      </c>
      <c r="D1003" t="s">
        <v>847</v>
      </c>
      <c r="E1003" t="s">
        <v>2699</v>
      </c>
      <c r="F1003" s="1">
        <v>29337</v>
      </c>
      <c r="G1003" t="s">
        <v>3027</v>
      </c>
      <c r="H1003" t="s">
        <v>2703</v>
      </c>
      <c r="I1003" s="5">
        <v>80800</v>
      </c>
      <c r="J1003" s="5">
        <v>2500</v>
      </c>
      <c r="K1003">
        <v>8</v>
      </c>
      <c r="L1003" t="str">
        <f>INDEX(MatriceGrade,MATCH(Employé!G1003,Filières!$A$1:$A$13,0),MATCH(Employé!H1003,Filières!$A$1:$E$1,0))</f>
        <v>Directeur d'agence</v>
      </c>
      <c r="M1003" s="5">
        <f t="shared" si="77"/>
        <v>76200</v>
      </c>
      <c r="N1003" s="6">
        <f t="shared" ca="1" si="78"/>
        <v>37</v>
      </c>
      <c r="O1003" s="8">
        <f t="shared" si="79"/>
        <v>6.0367454068241469E-2</v>
      </c>
    </row>
    <row r="1004" spans="1:15" x14ac:dyDescent="0.25">
      <c r="A1004" t="str">
        <f t="shared" si="75"/>
        <v>RobGr27382</v>
      </c>
      <c r="B1004" t="str">
        <f t="shared" si="76"/>
        <v>RobertGravitt27382</v>
      </c>
      <c r="C1004" t="s">
        <v>25</v>
      </c>
      <c r="D1004" t="s">
        <v>1534</v>
      </c>
      <c r="E1004" t="s">
        <v>2698</v>
      </c>
      <c r="F1004" s="1">
        <v>27382</v>
      </c>
      <c r="G1004" t="s">
        <v>3025</v>
      </c>
      <c r="H1004" t="s">
        <v>2703</v>
      </c>
      <c r="I1004" s="5">
        <v>36400</v>
      </c>
      <c r="J1004" s="5">
        <v>3500</v>
      </c>
      <c r="K1004">
        <v>6</v>
      </c>
      <c r="L1004" t="str">
        <f>INDEX(MatriceGrade,MATCH(Employé!G1004,Filières!$A$1:$A$13,0),MATCH(Employé!H1004,Filières!$A$1:$E$1,0))</f>
        <v>Directeur des agents de maîtrise</v>
      </c>
      <c r="M1004" s="5">
        <f t="shared" si="77"/>
        <v>35100</v>
      </c>
      <c r="N1004" s="6">
        <f t="shared" ca="1" si="78"/>
        <v>42</v>
      </c>
      <c r="O1004" s="8">
        <f t="shared" si="79"/>
        <v>3.7037037037037035E-2</v>
      </c>
    </row>
    <row r="1005" spans="1:15" x14ac:dyDescent="0.25">
      <c r="A1005" t="str">
        <f t="shared" si="75"/>
        <v>EleGr30823</v>
      </c>
      <c r="B1005" t="str">
        <f t="shared" si="76"/>
        <v>ElenaGray30823</v>
      </c>
      <c r="C1005" t="s">
        <v>1532</v>
      </c>
      <c r="D1005" t="s">
        <v>1166</v>
      </c>
      <c r="E1005" t="s">
        <v>2699</v>
      </c>
      <c r="F1005" s="1">
        <v>30823</v>
      </c>
      <c r="G1005" t="s">
        <v>3028</v>
      </c>
      <c r="H1005" t="s">
        <v>2703</v>
      </c>
      <c r="I1005" s="5">
        <v>87300</v>
      </c>
      <c r="J1005" s="5">
        <v>6000</v>
      </c>
      <c r="K1005">
        <v>5</v>
      </c>
      <c r="L1005" t="str">
        <f>INDEX(MatriceGrade,MATCH(Employé!G1005,Filières!$A$1:$A$13,0),MATCH(Employé!H1005,Filières!$A$1:$E$1,0))</f>
        <v>Responsable d'un secteur</v>
      </c>
      <c r="M1005" s="5">
        <f t="shared" si="77"/>
        <v>82400</v>
      </c>
      <c r="N1005" s="6">
        <f t="shared" ca="1" si="78"/>
        <v>33</v>
      </c>
      <c r="O1005" s="8">
        <f t="shared" si="79"/>
        <v>5.946601941747573E-2</v>
      </c>
    </row>
    <row r="1006" spans="1:15" x14ac:dyDescent="0.25">
      <c r="A1006" t="str">
        <f t="shared" si="75"/>
        <v>HarGr23711</v>
      </c>
      <c r="B1006" t="str">
        <f t="shared" si="76"/>
        <v>HarryGray23711</v>
      </c>
      <c r="C1006" t="s">
        <v>1247</v>
      </c>
      <c r="D1006" t="s">
        <v>1166</v>
      </c>
      <c r="E1006" t="s">
        <v>2698</v>
      </c>
      <c r="F1006" s="1">
        <v>23711</v>
      </c>
      <c r="G1006" t="s">
        <v>3028</v>
      </c>
      <c r="H1006" t="s">
        <v>2701</v>
      </c>
      <c r="I1006" s="5">
        <v>69000</v>
      </c>
      <c r="J1006" s="5">
        <v>7500</v>
      </c>
      <c r="K1006">
        <v>27</v>
      </c>
      <c r="L1006" t="str">
        <f>INDEX(MatriceGrade,MATCH(Employé!G1006,Filières!$A$1:$A$13,0),MATCH(Employé!H1006,Filières!$A$1:$E$1,0))</f>
        <v>Responsable technique Grands Comptes</v>
      </c>
      <c r="M1006" s="5">
        <f t="shared" si="77"/>
        <v>67500</v>
      </c>
      <c r="N1006" s="6">
        <f t="shared" ca="1" si="78"/>
        <v>52</v>
      </c>
      <c r="O1006" s="8">
        <f t="shared" si="79"/>
        <v>2.2222222222222223E-2</v>
      </c>
    </row>
    <row r="1007" spans="1:15" x14ac:dyDescent="0.25">
      <c r="A1007" t="str">
        <f t="shared" si="75"/>
        <v>LawGr33229</v>
      </c>
      <c r="B1007" t="str">
        <f t="shared" si="76"/>
        <v>LawrenceGray33229</v>
      </c>
      <c r="C1007" t="s">
        <v>593</v>
      </c>
      <c r="D1007" t="s">
        <v>1166</v>
      </c>
      <c r="E1007" t="s">
        <v>2698</v>
      </c>
      <c r="F1007" s="1">
        <v>33229</v>
      </c>
      <c r="G1007" t="s">
        <v>3023</v>
      </c>
      <c r="H1007" t="s">
        <v>2702</v>
      </c>
      <c r="I1007" s="5">
        <v>45700</v>
      </c>
      <c r="J1007" s="5">
        <v>1000</v>
      </c>
      <c r="K1007">
        <v>1</v>
      </c>
      <c r="L1007" t="str">
        <f>INDEX(MatriceGrade,MATCH(Employé!G1007,Filières!$A$1:$A$13,0),MATCH(Employé!H1007,Filières!$A$1:$E$1,0))</f>
        <v>Consultant business</v>
      </c>
      <c r="M1007" s="5">
        <f t="shared" si="77"/>
        <v>41300</v>
      </c>
      <c r="N1007" s="6">
        <f t="shared" ca="1" si="78"/>
        <v>26</v>
      </c>
      <c r="O1007" s="8">
        <f t="shared" si="79"/>
        <v>0.10653753026634383</v>
      </c>
    </row>
    <row r="1008" spans="1:15" x14ac:dyDescent="0.25">
      <c r="A1008" t="str">
        <f t="shared" si="75"/>
        <v>LeoGr27014</v>
      </c>
      <c r="B1008" t="str">
        <f t="shared" si="76"/>
        <v>LeoGray27014</v>
      </c>
      <c r="C1008" t="s">
        <v>2540</v>
      </c>
      <c r="D1008" t="s">
        <v>1166</v>
      </c>
      <c r="E1008" t="s">
        <v>2698</v>
      </c>
      <c r="F1008" s="1">
        <v>27014</v>
      </c>
      <c r="G1008" t="s">
        <v>3027</v>
      </c>
      <c r="H1008" t="s">
        <v>2700</v>
      </c>
      <c r="I1008" s="5">
        <v>60800</v>
      </c>
      <c r="J1008" s="5">
        <v>4000</v>
      </c>
      <c r="K1008">
        <v>19</v>
      </c>
      <c r="L1008" t="str">
        <f>INDEX(MatriceGrade,MATCH(Employé!G1008,Filières!$A$1:$A$13,0),MATCH(Employé!H1008,Filières!$A$1:$E$1,0))</f>
        <v>Directeur de projet</v>
      </c>
      <c r="M1008" s="5">
        <f t="shared" si="77"/>
        <v>58000</v>
      </c>
      <c r="N1008" s="6">
        <f t="shared" ca="1" si="78"/>
        <v>43</v>
      </c>
      <c r="O1008" s="8">
        <f t="shared" si="79"/>
        <v>4.8275862068965517E-2</v>
      </c>
    </row>
    <row r="1009" spans="1:15" x14ac:dyDescent="0.25">
      <c r="A1009" t="str">
        <f t="shared" si="75"/>
        <v>RooGr25235</v>
      </c>
      <c r="B1009" t="str">
        <f t="shared" si="76"/>
        <v>RooseveltGray25235</v>
      </c>
      <c r="C1009" t="s">
        <v>1869</v>
      </c>
      <c r="D1009" t="s">
        <v>1166</v>
      </c>
      <c r="E1009" t="s">
        <v>2698</v>
      </c>
      <c r="F1009" s="1">
        <v>25235</v>
      </c>
      <c r="G1009" t="s">
        <v>3028</v>
      </c>
      <c r="H1009" t="s">
        <v>2700</v>
      </c>
      <c r="I1009" s="5">
        <v>76700</v>
      </c>
      <c r="J1009" s="5">
        <v>500</v>
      </c>
      <c r="K1009">
        <v>14</v>
      </c>
      <c r="L1009" t="str">
        <f>INDEX(MatriceGrade,MATCH(Employé!G1009,Filières!$A$1:$A$13,0),MATCH(Employé!H1009,Filières!$A$1:$E$1,0))</f>
        <v>Responsable de Grands comptes</v>
      </c>
      <c r="M1009" s="5">
        <f t="shared" si="77"/>
        <v>73000</v>
      </c>
      <c r="N1009" s="6">
        <f t="shared" ca="1" si="78"/>
        <v>48</v>
      </c>
      <c r="O1009" s="8">
        <f t="shared" si="79"/>
        <v>5.0684931506849315E-2</v>
      </c>
    </row>
    <row r="1010" spans="1:15" x14ac:dyDescent="0.25">
      <c r="A1010" t="str">
        <f t="shared" si="75"/>
        <v>TifGr31596</v>
      </c>
      <c r="B1010" t="str">
        <f t="shared" si="76"/>
        <v>TiffanyGray31596</v>
      </c>
      <c r="C1010" t="s">
        <v>1464</v>
      </c>
      <c r="D1010" t="s">
        <v>1166</v>
      </c>
      <c r="E1010" t="s">
        <v>2699</v>
      </c>
      <c r="F1010" s="1">
        <v>31596</v>
      </c>
      <c r="G1010" t="s">
        <v>3023</v>
      </c>
      <c r="H1010" t="s">
        <v>2703</v>
      </c>
      <c r="I1010" s="5">
        <v>32600</v>
      </c>
      <c r="J1010" s="5">
        <v>500</v>
      </c>
      <c r="K1010">
        <v>1</v>
      </c>
      <c r="L1010" t="str">
        <f>INDEX(MatriceGrade,MATCH(Employé!G1010,Filières!$A$1:$A$13,0),MATCH(Employé!H1010,Filières!$A$1:$E$1,0))</f>
        <v>Assistant agent de maîtrise</v>
      </c>
      <c r="M1010" s="5">
        <f t="shared" si="77"/>
        <v>29500</v>
      </c>
      <c r="N1010" s="6">
        <f t="shared" ca="1" si="78"/>
        <v>31</v>
      </c>
      <c r="O1010" s="8">
        <f t="shared" si="79"/>
        <v>0.10508474576271186</v>
      </c>
    </row>
    <row r="1011" spans="1:15" x14ac:dyDescent="0.25">
      <c r="A1011" t="str">
        <f t="shared" si="75"/>
        <v>AarGr27811</v>
      </c>
      <c r="B1011" t="str">
        <f t="shared" si="76"/>
        <v>AaronGreen27811</v>
      </c>
      <c r="C1011" t="s">
        <v>380</v>
      </c>
      <c r="D1011" t="s">
        <v>355</v>
      </c>
      <c r="E1011" t="s">
        <v>2698</v>
      </c>
      <c r="F1011" s="1">
        <v>27811</v>
      </c>
      <c r="G1011" t="s">
        <v>3026</v>
      </c>
      <c r="H1011" t="s">
        <v>2701</v>
      </c>
      <c r="I1011" s="5">
        <v>56100</v>
      </c>
      <c r="J1011" s="5">
        <v>2500</v>
      </c>
      <c r="K1011">
        <v>4</v>
      </c>
      <c r="L1011" t="str">
        <f>INDEX(MatriceGrade,MATCH(Employé!G1011,Filières!$A$1:$A$13,0),MATCH(Employé!H1011,Filières!$A$1:$E$1,0))</f>
        <v>Expert technique</v>
      </c>
      <c r="M1011" s="5">
        <f t="shared" si="77"/>
        <v>53900</v>
      </c>
      <c r="N1011" s="6">
        <f t="shared" ca="1" si="78"/>
        <v>41</v>
      </c>
      <c r="O1011" s="8">
        <f t="shared" si="79"/>
        <v>4.0816326530612242E-2</v>
      </c>
    </row>
    <row r="1012" spans="1:15" x14ac:dyDescent="0.25">
      <c r="A1012" t="str">
        <f t="shared" si="75"/>
        <v>CaiGr24070</v>
      </c>
      <c r="B1012" t="str">
        <f t="shared" si="76"/>
        <v>CaitlinGreen24070</v>
      </c>
      <c r="C1012" t="s">
        <v>594</v>
      </c>
      <c r="D1012" t="s">
        <v>355</v>
      </c>
      <c r="E1012" t="s">
        <v>2699</v>
      </c>
      <c r="F1012" s="1">
        <v>24070</v>
      </c>
      <c r="G1012" t="s">
        <v>3029</v>
      </c>
      <c r="H1012" t="s">
        <v>2701</v>
      </c>
      <c r="I1012" s="5">
        <v>89900</v>
      </c>
      <c r="J1012" s="5">
        <v>10500</v>
      </c>
      <c r="K1012">
        <v>5</v>
      </c>
      <c r="L1012" t="str">
        <f>INDEX(MatriceGrade,MATCH(Employé!G1012,Filières!$A$1:$A$13,0),MATCH(Employé!H1012,Filières!$A$1:$E$1,0))</f>
        <v>Associé filière technique</v>
      </c>
      <c r="M1012" s="5">
        <f t="shared" si="77"/>
        <v>82400</v>
      </c>
      <c r="N1012" s="6">
        <f t="shared" ca="1" si="78"/>
        <v>51</v>
      </c>
      <c r="O1012" s="8">
        <f t="shared" si="79"/>
        <v>9.1019417475728157E-2</v>
      </c>
    </row>
    <row r="1013" spans="1:15" x14ac:dyDescent="0.25">
      <c r="A1013" t="str">
        <f t="shared" si="75"/>
        <v>ChaGr24137</v>
      </c>
      <c r="B1013" t="str">
        <f t="shared" si="76"/>
        <v>CharlesGreen24137</v>
      </c>
      <c r="C1013" t="s">
        <v>82</v>
      </c>
      <c r="D1013" t="s">
        <v>355</v>
      </c>
      <c r="E1013" t="s">
        <v>2698</v>
      </c>
      <c r="F1013" s="1">
        <v>24137</v>
      </c>
      <c r="G1013" t="s">
        <v>3028</v>
      </c>
      <c r="H1013" t="s">
        <v>2700</v>
      </c>
      <c r="I1013" s="5">
        <v>78700</v>
      </c>
      <c r="J1013" s="5">
        <v>3500</v>
      </c>
      <c r="K1013">
        <v>0</v>
      </c>
      <c r="L1013" t="str">
        <f>INDEX(MatriceGrade,MATCH(Employé!G1013,Filières!$A$1:$A$13,0),MATCH(Employé!H1013,Filières!$A$1:$E$1,0))</f>
        <v>Responsable de Grands comptes</v>
      </c>
      <c r="M1013" s="5" t="str">
        <f t="shared" si="77"/>
        <v>nouvel arrivant</v>
      </c>
      <c r="N1013" s="6">
        <f t="shared" ca="1" si="78"/>
        <v>51</v>
      </c>
      <c r="O1013" s="8">
        <f t="shared" si="79"/>
        <v>0</v>
      </c>
    </row>
    <row r="1014" spans="1:15" x14ac:dyDescent="0.25">
      <c r="A1014" t="str">
        <f t="shared" si="75"/>
        <v>GreGr24924</v>
      </c>
      <c r="B1014" t="str">
        <f t="shared" si="76"/>
        <v>GregoryGreen24924</v>
      </c>
      <c r="C1014" t="s">
        <v>806</v>
      </c>
      <c r="D1014" t="s">
        <v>355</v>
      </c>
      <c r="E1014" t="s">
        <v>2698</v>
      </c>
      <c r="F1014" s="1">
        <v>24924</v>
      </c>
      <c r="G1014" t="s">
        <v>3028</v>
      </c>
      <c r="H1014" t="s">
        <v>2700</v>
      </c>
      <c r="I1014" s="5">
        <v>92200</v>
      </c>
      <c r="J1014" s="5">
        <v>6500</v>
      </c>
      <c r="K1014">
        <v>13</v>
      </c>
      <c r="L1014" t="str">
        <f>INDEX(MatriceGrade,MATCH(Employé!G1014,Filières!$A$1:$A$13,0),MATCH(Employé!H1014,Filières!$A$1:$E$1,0))</f>
        <v>Responsable de Grands comptes</v>
      </c>
      <c r="M1014" s="5">
        <f t="shared" si="77"/>
        <v>87800</v>
      </c>
      <c r="N1014" s="6">
        <f t="shared" ca="1" si="78"/>
        <v>49</v>
      </c>
      <c r="O1014" s="8">
        <f t="shared" si="79"/>
        <v>5.011389521640091E-2</v>
      </c>
    </row>
    <row r="1015" spans="1:15" x14ac:dyDescent="0.25">
      <c r="A1015" t="str">
        <f t="shared" si="75"/>
        <v>LeoGr28381</v>
      </c>
      <c r="B1015" t="str">
        <f t="shared" si="76"/>
        <v>LeoneGreen28381</v>
      </c>
      <c r="C1015" t="s">
        <v>949</v>
      </c>
      <c r="D1015" t="s">
        <v>355</v>
      </c>
      <c r="E1015" t="s">
        <v>2699</v>
      </c>
      <c r="F1015" s="1">
        <v>28381</v>
      </c>
      <c r="G1015" t="s">
        <v>3028</v>
      </c>
      <c r="H1015" t="s">
        <v>2700</v>
      </c>
      <c r="I1015" s="5">
        <v>93300</v>
      </c>
      <c r="J1015" s="5">
        <v>8500</v>
      </c>
      <c r="K1015">
        <v>9</v>
      </c>
      <c r="L1015" t="str">
        <f>INDEX(MatriceGrade,MATCH(Employé!G1015,Filières!$A$1:$A$13,0),MATCH(Employé!H1015,Filières!$A$1:$E$1,0))</f>
        <v>Responsable de Grands comptes</v>
      </c>
      <c r="M1015" s="5">
        <f t="shared" si="77"/>
        <v>87700</v>
      </c>
      <c r="N1015" s="6">
        <f t="shared" ca="1" si="78"/>
        <v>39</v>
      </c>
      <c r="O1015" s="8">
        <f t="shared" si="79"/>
        <v>6.385404789053592E-2</v>
      </c>
    </row>
    <row r="1016" spans="1:15" x14ac:dyDescent="0.25">
      <c r="A1016" t="str">
        <f t="shared" si="75"/>
        <v>RyaGr33475</v>
      </c>
      <c r="B1016" t="str">
        <f t="shared" si="76"/>
        <v>RyanGreen33475</v>
      </c>
      <c r="C1016" t="s">
        <v>438</v>
      </c>
      <c r="D1016" t="s">
        <v>355</v>
      </c>
      <c r="E1016" t="s">
        <v>2698</v>
      </c>
      <c r="F1016" s="1">
        <v>33475</v>
      </c>
      <c r="G1016" t="s">
        <v>3023</v>
      </c>
      <c r="H1016" t="s">
        <v>2702</v>
      </c>
      <c r="I1016" s="5">
        <v>52900</v>
      </c>
      <c r="J1016" s="5">
        <v>1000</v>
      </c>
      <c r="K1016">
        <v>0</v>
      </c>
      <c r="L1016" t="str">
        <f>INDEX(MatriceGrade,MATCH(Employé!G1016,Filières!$A$1:$A$13,0),MATCH(Employé!H1016,Filières!$A$1:$E$1,0))</f>
        <v>Consultant business</v>
      </c>
      <c r="M1016" s="5" t="str">
        <f t="shared" si="77"/>
        <v>nouvel arrivant</v>
      </c>
      <c r="N1016" s="6">
        <f t="shared" ca="1" si="78"/>
        <v>25</v>
      </c>
      <c r="O1016" s="8">
        <f t="shared" si="79"/>
        <v>0</v>
      </c>
    </row>
    <row r="1017" spans="1:15" x14ac:dyDescent="0.25">
      <c r="A1017" t="str">
        <f t="shared" si="75"/>
        <v>FerGr25101</v>
      </c>
      <c r="B1017" t="str">
        <f t="shared" si="76"/>
        <v>FerdinandGreenberg25101</v>
      </c>
      <c r="C1017" t="s">
        <v>2461</v>
      </c>
      <c r="D1017" t="s">
        <v>2462</v>
      </c>
      <c r="E1017" t="s">
        <v>2698</v>
      </c>
      <c r="F1017" s="1">
        <v>25101</v>
      </c>
      <c r="G1017" t="s">
        <v>3028</v>
      </c>
      <c r="H1017" t="s">
        <v>2700</v>
      </c>
      <c r="I1017" s="5">
        <v>76600</v>
      </c>
      <c r="J1017" s="5">
        <v>1500</v>
      </c>
      <c r="K1017">
        <v>6</v>
      </c>
      <c r="L1017" t="str">
        <f>INDEX(MatriceGrade,MATCH(Employé!G1017,Filières!$A$1:$A$13,0),MATCH(Employé!H1017,Filières!$A$1:$E$1,0))</f>
        <v>Responsable de Grands comptes</v>
      </c>
      <c r="M1017" s="5">
        <f t="shared" si="77"/>
        <v>74300</v>
      </c>
      <c r="N1017" s="6">
        <f t="shared" ca="1" si="78"/>
        <v>48</v>
      </c>
      <c r="O1017" s="8">
        <f t="shared" si="79"/>
        <v>3.095558546433378E-2</v>
      </c>
    </row>
    <row r="1018" spans="1:15" x14ac:dyDescent="0.25">
      <c r="A1018" t="str">
        <f t="shared" si="75"/>
        <v>DavGr28919</v>
      </c>
      <c r="B1018" t="str">
        <f t="shared" si="76"/>
        <v>DavidGreene28919</v>
      </c>
      <c r="C1018" t="s">
        <v>65</v>
      </c>
      <c r="D1018" t="s">
        <v>1256</v>
      </c>
      <c r="E1018" t="s">
        <v>2698</v>
      </c>
      <c r="F1018" s="1">
        <v>28919</v>
      </c>
      <c r="G1018" t="s">
        <v>3026</v>
      </c>
      <c r="H1018" t="s">
        <v>2700</v>
      </c>
      <c r="I1018" s="5">
        <v>70300</v>
      </c>
      <c r="J1018" s="5">
        <v>4500</v>
      </c>
      <c r="K1018">
        <v>13</v>
      </c>
      <c r="L1018" t="str">
        <f>INDEX(MatriceGrade,MATCH(Employé!G1018,Filières!$A$1:$A$13,0),MATCH(Employé!H1018,Filières!$A$1:$E$1,0))</f>
        <v>Chef de projet</v>
      </c>
      <c r="M1018" s="5">
        <f t="shared" si="77"/>
        <v>65100</v>
      </c>
      <c r="N1018" s="6">
        <f t="shared" ca="1" si="78"/>
        <v>38</v>
      </c>
      <c r="O1018" s="8">
        <f t="shared" si="79"/>
        <v>7.9877112135176648E-2</v>
      </c>
    </row>
    <row r="1019" spans="1:15" x14ac:dyDescent="0.25">
      <c r="A1019" t="str">
        <f t="shared" si="75"/>
        <v>StaGr28569</v>
      </c>
      <c r="B1019" t="str">
        <f t="shared" si="76"/>
        <v>StanleyGreene28569</v>
      </c>
      <c r="C1019" t="s">
        <v>615</v>
      </c>
      <c r="D1019" t="s">
        <v>1256</v>
      </c>
      <c r="E1019" t="s">
        <v>2698</v>
      </c>
      <c r="F1019" s="1">
        <v>28569</v>
      </c>
      <c r="G1019" t="s">
        <v>3027</v>
      </c>
      <c r="H1019" t="s">
        <v>2701</v>
      </c>
      <c r="I1019" s="5">
        <v>57800</v>
      </c>
      <c r="J1019" s="5">
        <v>7000</v>
      </c>
      <c r="K1019">
        <v>15</v>
      </c>
      <c r="L1019" t="str">
        <f>INDEX(MatriceGrade,MATCH(Employé!G1019,Filières!$A$1:$A$13,0),MATCH(Employé!H1019,Filières!$A$1:$E$1,0))</f>
        <v>Directeur technique</v>
      </c>
      <c r="M1019" s="5">
        <f t="shared" si="77"/>
        <v>56800</v>
      </c>
      <c r="N1019" s="6">
        <f t="shared" ca="1" si="78"/>
        <v>39</v>
      </c>
      <c r="O1019" s="8">
        <f t="shared" si="79"/>
        <v>1.7605633802816902E-2</v>
      </c>
    </row>
    <row r="1020" spans="1:15" x14ac:dyDescent="0.25">
      <c r="A1020" t="str">
        <f t="shared" si="75"/>
        <v>RayGr25590</v>
      </c>
      <c r="B1020" t="str">
        <f t="shared" si="76"/>
        <v>RaymondGreenstein25590</v>
      </c>
      <c r="C1020" t="s">
        <v>974</v>
      </c>
      <c r="D1020" t="s">
        <v>2572</v>
      </c>
      <c r="E1020" t="s">
        <v>2698</v>
      </c>
      <c r="F1020" s="1">
        <v>25590</v>
      </c>
      <c r="G1020" t="s">
        <v>3025</v>
      </c>
      <c r="H1020" t="s">
        <v>2700</v>
      </c>
      <c r="I1020" s="5">
        <v>58100</v>
      </c>
      <c r="J1020" s="5">
        <v>3500</v>
      </c>
      <c r="K1020">
        <v>6</v>
      </c>
      <c r="L1020" t="str">
        <f>INDEX(MatriceGrade,MATCH(Employé!G1020,Filières!$A$1:$A$13,0),MATCH(Employé!H1020,Filières!$A$1:$E$1,0))</f>
        <v>Consultant fonctionnel sénior</v>
      </c>
      <c r="M1020" s="5">
        <f t="shared" si="77"/>
        <v>54400</v>
      </c>
      <c r="N1020" s="6">
        <f t="shared" ca="1" si="78"/>
        <v>47</v>
      </c>
      <c r="O1020" s="8">
        <f t="shared" si="79"/>
        <v>6.8014705882352935E-2</v>
      </c>
    </row>
    <row r="1021" spans="1:15" x14ac:dyDescent="0.25">
      <c r="A1021" t="str">
        <f t="shared" si="75"/>
        <v>EddGr32776</v>
      </c>
      <c r="B1021" t="str">
        <f t="shared" si="76"/>
        <v>EddieGreer32776</v>
      </c>
      <c r="C1021" t="s">
        <v>458</v>
      </c>
      <c r="D1021" t="s">
        <v>917</v>
      </c>
      <c r="E1021" t="s">
        <v>2698</v>
      </c>
      <c r="F1021" s="1">
        <v>32776</v>
      </c>
      <c r="G1021" t="s">
        <v>3022</v>
      </c>
      <c r="H1021" t="s">
        <v>2702</v>
      </c>
      <c r="I1021" s="5">
        <v>40200</v>
      </c>
      <c r="J1021" s="5">
        <v>500</v>
      </c>
      <c r="K1021">
        <v>4</v>
      </c>
      <c r="L1021" t="str">
        <f>INDEX(MatriceGrade,MATCH(Employé!G1021,Filières!$A$1:$A$13,0),MATCH(Employé!H1021,Filières!$A$1:$E$1,0))</f>
        <v>Consultant business junior</v>
      </c>
      <c r="M1021" s="5">
        <f t="shared" si="77"/>
        <v>37500</v>
      </c>
      <c r="N1021" s="6">
        <f t="shared" ca="1" si="78"/>
        <v>27</v>
      </c>
      <c r="O1021" s="8">
        <f t="shared" si="79"/>
        <v>7.1999999999999995E-2</v>
      </c>
    </row>
    <row r="1022" spans="1:15" x14ac:dyDescent="0.25">
      <c r="A1022" t="str">
        <f t="shared" si="75"/>
        <v>WilGr34132</v>
      </c>
      <c r="B1022" t="str">
        <f t="shared" si="76"/>
        <v>WilliamGregg34132</v>
      </c>
      <c r="C1022" t="s">
        <v>63</v>
      </c>
      <c r="D1022" t="s">
        <v>1242</v>
      </c>
      <c r="E1022" t="s">
        <v>2698</v>
      </c>
      <c r="F1022" s="1">
        <v>34132</v>
      </c>
      <c r="G1022" t="s">
        <v>3021</v>
      </c>
      <c r="H1022" t="s">
        <v>2700</v>
      </c>
      <c r="I1022" s="5">
        <v>40300</v>
      </c>
      <c r="J1022" s="5">
        <v>500</v>
      </c>
      <c r="K1022">
        <v>0</v>
      </c>
      <c r="L1022" t="str">
        <f>INDEX(MatriceGrade,MATCH(Employé!G1022,Filières!$A$1:$A$13,0),MATCH(Employé!H1022,Filières!$A$1:$E$1,0))</f>
        <v xml:space="preserve">Analyste </v>
      </c>
      <c r="M1022" s="5" t="str">
        <f t="shared" si="77"/>
        <v>nouvel arrivant</v>
      </c>
      <c r="N1022" s="6">
        <f t="shared" ca="1" si="78"/>
        <v>24</v>
      </c>
      <c r="O1022" s="8">
        <f t="shared" si="79"/>
        <v>0</v>
      </c>
    </row>
    <row r="1023" spans="1:15" x14ac:dyDescent="0.25">
      <c r="A1023" t="str">
        <f t="shared" si="75"/>
        <v>DarGr24289</v>
      </c>
      <c r="B1023" t="str">
        <f t="shared" si="76"/>
        <v>DarlaGregory24289</v>
      </c>
      <c r="C1023" t="s">
        <v>207</v>
      </c>
      <c r="D1023" t="s">
        <v>806</v>
      </c>
      <c r="E1023" t="s">
        <v>2699</v>
      </c>
      <c r="F1023" s="1">
        <v>24289</v>
      </c>
      <c r="G1023" t="s">
        <v>3027</v>
      </c>
      <c r="H1023" t="s">
        <v>2703</v>
      </c>
      <c r="I1023" s="5">
        <v>57400</v>
      </c>
      <c r="J1023" s="5">
        <v>7000</v>
      </c>
      <c r="K1023">
        <v>8</v>
      </c>
      <c r="L1023" t="str">
        <f>INDEX(MatriceGrade,MATCH(Employé!G1023,Filières!$A$1:$A$13,0),MATCH(Employé!H1023,Filières!$A$1:$E$1,0))</f>
        <v>Directeur d'agence</v>
      </c>
      <c r="M1023" s="5">
        <f t="shared" si="77"/>
        <v>52500</v>
      </c>
      <c r="N1023" s="6">
        <f t="shared" ca="1" si="78"/>
        <v>51</v>
      </c>
      <c r="O1023" s="8">
        <f t="shared" si="79"/>
        <v>9.3333333333333338E-2</v>
      </c>
    </row>
    <row r="1024" spans="1:15" x14ac:dyDescent="0.25">
      <c r="A1024" t="str">
        <f t="shared" si="75"/>
        <v>DouGr24978</v>
      </c>
      <c r="B1024" t="str">
        <f t="shared" si="76"/>
        <v>DouglasGriffen24978</v>
      </c>
      <c r="C1024" t="s">
        <v>499</v>
      </c>
      <c r="D1024" t="s">
        <v>2396</v>
      </c>
      <c r="E1024" t="s">
        <v>2698</v>
      </c>
      <c r="F1024" s="1">
        <v>24978</v>
      </c>
      <c r="G1024" t="s">
        <v>3026</v>
      </c>
      <c r="H1024" t="s">
        <v>2702</v>
      </c>
      <c r="I1024" s="5">
        <v>76600</v>
      </c>
      <c r="J1024" s="5">
        <v>2000</v>
      </c>
      <c r="K1024">
        <v>18</v>
      </c>
      <c r="L1024" t="str">
        <f>INDEX(MatriceGrade,MATCH(Employé!G1024,Filières!$A$1:$A$13,0),MATCH(Employé!H1024,Filières!$A$1:$E$1,0))</f>
        <v>Responsable de consultant</v>
      </c>
      <c r="M1024" s="5">
        <f t="shared" si="77"/>
        <v>72100</v>
      </c>
      <c r="N1024" s="6">
        <f t="shared" ca="1" si="78"/>
        <v>49</v>
      </c>
      <c r="O1024" s="8">
        <f t="shared" si="79"/>
        <v>6.2413314840499307E-2</v>
      </c>
    </row>
    <row r="1025" spans="1:15" x14ac:dyDescent="0.25">
      <c r="A1025" t="str">
        <f t="shared" si="75"/>
        <v>EdGr32218</v>
      </c>
      <c r="B1025" t="str">
        <f t="shared" si="76"/>
        <v>EdGriffin32218</v>
      </c>
      <c r="C1025" t="s">
        <v>142</v>
      </c>
      <c r="D1025" t="s">
        <v>143</v>
      </c>
      <c r="E1025" t="s">
        <v>2698</v>
      </c>
      <c r="F1025" s="1">
        <v>32218</v>
      </c>
      <c r="G1025" t="s">
        <v>3022</v>
      </c>
      <c r="H1025" t="s">
        <v>2700</v>
      </c>
      <c r="I1025" s="5">
        <v>35800</v>
      </c>
      <c r="J1025" s="5">
        <v>1000</v>
      </c>
      <c r="K1025">
        <v>3</v>
      </c>
      <c r="L1025" t="str">
        <f>INDEX(MatriceGrade,MATCH(Employé!G1025,Filières!$A$1:$A$13,0),MATCH(Employé!H1025,Filières!$A$1:$E$1,0))</f>
        <v>Analyste confirmé</v>
      </c>
      <c r="M1025" s="5">
        <f t="shared" si="77"/>
        <v>32500</v>
      </c>
      <c r="N1025" s="6">
        <f t="shared" ca="1" si="78"/>
        <v>29</v>
      </c>
      <c r="O1025" s="8">
        <f t="shared" si="79"/>
        <v>0.10153846153846154</v>
      </c>
    </row>
    <row r="1026" spans="1:15" x14ac:dyDescent="0.25">
      <c r="A1026" t="str">
        <f t="shared" ref="A1026:A1089" si="80">_xlfn.CONCAT(LEFT(C1026,3),LEFT(D1026,2),F1026)</f>
        <v>LoiGr26123</v>
      </c>
      <c r="B1026" t="str">
        <f t="shared" ref="B1026:B1089" si="81">_xlfn.CONCAT(C1026,D1026,F1026)</f>
        <v>LoisGriffin26123</v>
      </c>
      <c r="C1026" t="s">
        <v>880</v>
      </c>
      <c r="D1026" t="s">
        <v>143</v>
      </c>
      <c r="E1026" t="s">
        <v>2699</v>
      </c>
      <c r="F1026" s="1">
        <v>26123</v>
      </c>
      <c r="G1026" t="s">
        <v>3025</v>
      </c>
      <c r="H1026" t="s">
        <v>2700</v>
      </c>
      <c r="I1026" s="5">
        <v>64700</v>
      </c>
      <c r="J1026" s="5">
        <v>3500</v>
      </c>
      <c r="K1026">
        <v>22</v>
      </c>
      <c r="L1026" t="str">
        <f>INDEX(MatriceGrade,MATCH(Employé!G1026,Filières!$A$1:$A$13,0),MATCH(Employé!H1026,Filières!$A$1:$E$1,0))</f>
        <v>Consultant fonctionnel sénior</v>
      </c>
      <c r="M1026" s="5">
        <f t="shared" ref="M1026:M1089" si="82">IF(ISERROR(VLOOKUP(A1026,InfoN1,9,FALSE)),"nouvel arrivant",VLOOKUP(A1026,InfoN1,9,FALSE))</f>
        <v>61600</v>
      </c>
      <c r="N1026" s="6">
        <f t="shared" ref="N1026:N1089" ca="1" si="83">IF(DATE(2017,MONTH(F1026),DAY(F1026))&gt;TODAY(),2017-YEAR(F1026)-1,2017-YEAR(F1026))</f>
        <v>46</v>
      </c>
      <c r="O1026" s="8">
        <f t="shared" si="79"/>
        <v>5.0324675324675328E-2</v>
      </c>
    </row>
    <row r="1027" spans="1:15" x14ac:dyDescent="0.25">
      <c r="A1027" t="str">
        <f t="shared" si="80"/>
        <v>DavGr32021</v>
      </c>
      <c r="B1027" t="str">
        <f t="shared" si="81"/>
        <v>DavidGriffis32021</v>
      </c>
      <c r="C1027" t="s">
        <v>65</v>
      </c>
      <c r="D1027" t="s">
        <v>66</v>
      </c>
      <c r="E1027" t="s">
        <v>2698</v>
      </c>
      <c r="F1027" s="1">
        <v>32021</v>
      </c>
      <c r="G1027" t="s">
        <v>3023</v>
      </c>
      <c r="H1027" t="s">
        <v>2702</v>
      </c>
      <c r="I1027" s="5">
        <v>55800</v>
      </c>
      <c r="J1027" s="5">
        <v>1000</v>
      </c>
      <c r="K1027">
        <v>3</v>
      </c>
      <c r="L1027" t="str">
        <f>INDEX(MatriceGrade,MATCH(Employé!G1027,Filières!$A$1:$A$13,0),MATCH(Employé!H1027,Filières!$A$1:$E$1,0))</f>
        <v>Consultant business</v>
      </c>
      <c r="M1027" s="5">
        <f t="shared" si="82"/>
        <v>51700</v>
      </c>
      <c r="N1027" s="6">
        <f t="shared" ca="1" si="83"/>
        <v>29</v>
      </c>
      <c r="O1027" s="8">
        <f t="shared" ref="O1027:O1090" si="84">IF(ISNUMBER(M1027),(I1027-M1027)/M1027,0)</f>
        <v>7.9303675048355893E-2</v>
      </c>
    </row>
    <row r="1028" spans="1:15" x14ac:dyDescent="0.25">
      <c r="A1028" t="str">
        <f t="shared" si="80"/>
        <v>RicGr26099</v>
      </c>
      <c r="B1028" t="str">
        <f t="shared" si="81"/>
        <v>RickyGriffith26099</v>
      </c>
      <c r="C1028" t="s">
        <v>1016</v>
      </c>
      <c r="D1028" t="s">
        <v>1017</v>
      </c>
      <c r="E1028" t="s">
        <v>2698</v>
      </c>
      <c r="F1028" s="1">
        <v>26099</v>
      </c>
      <c r="G1028" t="s">
        <v>3025</v>
      </c>
      <c r="H1028" t="s">
        <v>2700</v>
      </c>
      <c r="I1028" s="5">
        <v>51300</v>
      </c>
      <c r="J1028" s="5">
        <v>0</v>
      </c>
      <c r="K1028">
        <v>2</v>
      </c>
      <c r="L1028" t="str">
        <f>INDEX(MatriceGrade,MATCH(Employé!G1028,Filières!$A$1:$A$13,0),MATCH(Employé!H1028,Filières!$A$1:$E$1,0))</f>
        <v>Consultant fonctionnel sénior</v>
      </c>
      <c r="M1028" s="5">
        <f t="shared" si="82"/>
        <v>49800</v>
      </c>
      <c r="N1028" s="6">
        <f t="shared" ca="1" si="83"/>
        <v>46</v>
      </c>
      <c r="O1028" s="8">
        <f t="shared" si="84"/>
        <v>3.0120481927710843E-2</v>
      </c>
    </row>
    <row r="1029" spans="1:15" x14ac:dyDescent="0.25">
      <c r="A1029" t="str">
        <f t="shared" si="80"/>
        <v>KatGr31927</v>
      </c>
      <c r="B1029" t="str">
        <f t="shared" si="81"/>
        <v>KathleenGriner31927</v>
      </c>
      <c r="C1029" t="s">
        <v>179</v>
      </c>
      <c r="D1029" t="s">
        <v>1188</v>
      </c>
      <c r="E1029" t="s">
        <v>2699</v>
      </c>
      <c r="F1029" s="1">
        <v>31927</v>
      </c>
      <c r="G1029" t="s">
        <v>3023</v>
      </c>
      <c r="H1029" t="s">
        <v>2701</v>
      </c>
      <c r="I1029" s="5">
        <v>39800</v>
      </c>
      <c r="J1029" s="5">
        <v>0</v>
      </c>
      <c r="K1029">
        <v>2</v>
      </c>
      <c r="L1029" t="str">
        <f>INDEX(MatriceGrade,MATCH(Employé!G1029,Filières!$A$1:$A$13,0),MATCH(Employé!H1029,Filières!$A$1:$E$1,0))</f>
        <v>Consultant technique junior</v>
      </c>
      <c r="M1029" s="5">
        <f t="shared" si="82"/>
        <v>35000</v>
      </c>
      <c r="N1029" s="6">
        <f t="shared" ca="1" si="83"/>
        <v>30</v>
      </c>
      <c r="O1029" s="8">
        <f t="shared" si="84"/>
        <v>0.13714285714285715</v>
      </c>
    </row>
    <row r="1030" spans="1:15" x14ac:dyDescent="0.25">
      <c r="A1030" t="str">
        <f t="shared" si="80"/>
        <v>JohGr34046</v>
      </c>
      <c r="B1030" t="str">
        <f t="shared" si="81"/>
        <v>JohnGrisham34046</v>
      </c>
      <c r="C1030" t="s">
        <v>213</v>
      </c>
      <c r="D1030" t="s">
        <v>1761</v>
      </c>
      <c r="E1030" t="s">
        <v>2698</v>
      </c>
      <c r="F1030" s="1">
        <v>34046</v>
      </c>
      <c r="G1030" t="s">
        <v>3020</v>
      </c>
      <c r="H1030" t="s">
        <v>2701</v>
      </c>
      <c r="I1030" s="5">
        <v>33100</v>
      </c>
      <c r="J1030" s="5">
        <v>0</v>
      </c>
      <c r="K1030">
        <v>0</v>
      </c>
      <c r="L1030" t="str">
        <f>INDEX(MatriceGrade,MATCH(Employé!G1030,Filières!$A$1:$A$13,0),MATCH(Employé!H1030,Filières!$A$1:$E$1,0))</f>
        <v>Développeur junior</v>
      </c>
      <c r="M1030" s="5" t="str">
        <f t="shared" si="82"/>
        <v>nouvel arrivant</v>
      </c>
      <c r="N1030" s="6">
        <f t="shared" ca="1" si="83"/>
        <v>24</v>
      </c>
      <c r="O1030" s="8">
        <f t="shared" si="84"/>
        <v>0</v>
      </c>
    </row>
    <row r="1031" spans="1:15" x14ac:dyDescent="0.25">
      <c r="A1031" t="str">
        <f t="shared" si="80"/>
        <v>ScoGr28299</v>
      </c>
      <c r="B1031" t="str">
        <f t="shared" si="81"/>
        <v>ScottGrosz28299</v>
      </c>
      <c r="C1031" t="s">
        <v>341</v>
      </c>
      <c r="D1031" t="s">
        <v>2609</v>
      </c>
      <c r="E1031" t="s">
        <v>2698</v>
      </c>
      <c r="F1031" s="1">
        <v>28299</v>
      </c>
      <c r="G1031" t="s">
        <v>3026</v>
      </c>
      <c r="H1031" t="s">
        <v>2700</v>
      </c>
      <c r="I1031" s="5">
        <v>50200</v>
      </c>
      <c r="J1031" s="5">
        <v>2000</v>
      </c>
      <c r="K1031">
        <v>3</v>
      </c>
      <c r="L1031" t="str">
        <f>INDEX(MatriceGrade,MATCH(Employé!G1031,Filières!$A$1:$A$13,0),MATCH(Employé!H1031,Filières!$A$1:$E$1,0))</f>
        <v>Chef de projet</v>
      </c>
      <c r="M1031" s="5">
        <f t="shared" si="82"/>
        <v>47700</v>
      </c>
      <c r="N1031" s="6">
        <f t="shared" ca="1" si="83"/>
        <v>40</v>
      </c>
      <c r="O1031" s="8">
        <f t="shared" si="84"/>
        <v>5.2410901467505239E-2</v>
      </c>
    </row>
    <row r="1032" spans="1:15" x14ac:dyDescent="0.25">
      <c r="A1032" t="str">
        <f t="shared" si="80"/>
        <v>SamGu27672</v>
      </c>
      <c r="B1032" t="str">
        <f t="shared" si="81"/>
        <v>SamuelGuercio27672</v>
      </c>
      <c r="C1032" t="s">
        <v>666</v>
      </c>
      <c r="D1032" t="s">
        <v>2165</v>
      </c>
      <c r="E1032" t="s">
        <v>2698</v>
      </c>
      <c r="F1032" s="1">
        <v>27672</v>
      </c>
      <c r="G1032" t="s">
        <v>3026</v>
      </c>
      <c r="H1032" t="s">
        <v>2702</v>
      </c>
      <c r="I1032" s="5">
        <v>81700</v>
      </c>
      <c r="J1032" s="5">
        <v>6000</v>
      </c>
      <c r="K1032">
        <v>10</v>
      </c>
      <c r="L1032" t="str">
        <f>INDEX(MatriceGrade,MATCH(Employé!G1032,Filières!$A$1:$A$13,0),MATCH(Employé!H1032,Filières!$A$1:$E$1,0))</f>
        <v>Responsable de consultant</v>
      </c>
      <c r="M1032" s="5">
        <f t="shared" si="82"/>
        <v>75600</v>
      </c>
      <c r="N1032" s="6">
        <f t="shared" ca="1" si="83"/>
        <v>41</v>
      </c>
      <c r="O1032" s="8">
        <f t="shared" si="84"/>
        <v>8.0687830687830683E-2</v>
      </c>
    </row>
    <row r="1033" spans="1:15" x14ac:dyDescent="0.25">
      <c r="A1033" t="str">
        <f t="shared" si="80"/>
        <v>JarGu26317</v>
      </c>
      <c r="B1033" t="str">
        <f t="shared" si="81"/>
        <v>JarredGuerrero26317</v>
      </c>
      <c r="C1033" t="s">
        <v>474</v>
      </c>
      <c r="D1033" t="s">
        <v>1837</v>
      </c>
      <c r="E1033" t="s">
        <v>2698</v>
      </c>
      <c r="F1033" s="1">
        <v>26317</v>
      </c>
      <c r="G1033" t="s">
        <v>3025</v>
      </c>
      <c r="H1033" t="s">
        <v>2701</v>
      </c>
      <c r="I1033" s="5">
        <v>40100</v>
      </c>
      <c r="J1033" s="5">
        <v>2000</v>
      </c>
      <c r="K1033">
        <v>4</v>
      </c>
      <c r="L1033" t="str">
        <f>INDEX(MatriceGrade,MATCH(Employé!G1033,Filières!$A$1:$A$13,0),MATCH(Employé!H1033,Filières!$A$1:$E$1,0))</f>
        <v>Consultant technique sénior</v>
      </c>
      <c r="M1033" s="5">
        <f t="shared" si="82"/>
        <v>38700</v>
      </c>
      <c r="N1033" s="6">
        <f t="shared" ca="1" si="83"/>
        <v>45</v>
      </c>
      <c r="O1033" s="8">
        <f t="shared" si="84"/>
        <v>3.6175710594315243E-2</v>
      </c>
    </row>
    <row r="1034" spans="1:15" x14ac:dyDescent="0.25">
      <c r="A1034" t="str">
        <f t="shared" si="80"/>
        <v>RyaGu28746</v>
      </c>
      <c r="B1034" t="str">
        <f t="shared" si="81"/>
        <v>RyanGuerrero28746</v>
      </c>
      <c r="C1034" t="s">
        <v>438</v>
      </c>
      <c r="D1034" t="s">
        <v>1837</v>
      </c>
      <c r="E1034" t="s">
        <v>2698</v>
      </c>
      <c r="F1034" s="1">
        <v>28746</v>
      </c>
      <c r="G1034" t="s">
        <v>3026</v>
      </c>
      <c r="H1034" t="s">
        <v>2701</v>
      </c>
      <c r="I1034" s="5">
        <v>49200</v>
      </c>
      <c r="J1034" s="5">
        <v>0</v>
      </c>
      <c r="K1034">
        <v>8</v>
      </c>
      <c r="L1034" t="str">
        <f>INDEX(MatriceGrade,MATCH(Employé!G1034,Filières!$A$1:$A$13,0),MATCH(Employé!H1034,Filières!$A$1:$E$1,0))</f>
        <v>Expert technique</v>
      </c>
      <c r="M1034" s="5">
        <f t="shared" si="82"/>
        <v>45800</v>
      </c>
      <c r="N1034" s="6">
        <f t="shared" ca="1" si="83"/>
        <v>38</v>
      </c>
      <c r="O1034" s="8">
        <f t="shared" si="84"/>
        <v>7.4235807860262015E-2</v>
      </c>
    </row>
    <row r="1035" spans="1:15" x14ac:dyDescent="0.25">
      <c r="A1035" t="str">
        <f t="shared" si="80"/>
        <v>KelGu32251</v>
      </c>
      <c r="B1035" t="str">
        <f t="shared" si="81"/>
        <v>KellieGuidry32251</v>
      </c>
      <c r="C1035" t="s">
        <v>2557</v>
      </c>
      <c r="D1035" t="s">
        <v>2558</v>
      </c>
      <c r="E1035" t="s">
        <v>2699</v>
      </c>
      <c r="F1035" s="1">
        <v>32251</v>
      </c>
      <c r="G1035" t="s">
        <v>3024</v>
      </c>
      <c r="H1035" t="s">
        <v>2703</v>
      </c>
      <c r="I1035" s="5">
        <v>38100</v>
      </c>
      <c r="J1035" s="5">
        <v>1500</v>
      </c>
      <c r="K1035">
        <v>4</v>
      </c>
      <c r="L1035" t="str">
        <f>INDEX(MatriceGrade,MATCH(Employé!G1035,Filières!$A$1:$A$13,0),MATCH(Employé!H1035,Filières!$A$1:$E$1,0))</f>
        <v>Agent de maîtrise</v>
      </c>
      <c r="M1035" s="5">
        <f t="shared" si="82"/>
        <v>35600</v>
      </c>
      <c r="N1035" s="6">
        <f t="shared" ca="1" si="83"/>
        <v>29</v>
      </c>
      <c r="O1035" s="8">
        <f t="shared" si="84"/>
        <v>7.02247191011236E-2</v>
      </c>
    </row>
    <row r="1036" spans="1:15" x14ac:dyDescent="0.25">
      <c r="A1036" t="str">
        <f t="shared" si="80"/>
        <v>DawGu29941</v>
      </c>
      <c r="B1036" t="str">
        <f t="shared" si="81"/>
        <v>DawnGuillory29941</v>
      </c>
      <c r="C1036" t="s">
        <v>532</v>
      </c>
      <c r="D1036" t="s">
        <v>691</v>
      </c>
      <c r="E1036" t="s">
        <v>2699</v>
      </c>
      <c r="F1036" s="1">
        <v>29941</v>
      </c>
      <c r="G1036" t="s">
        <v>3025</v>
      </c>
      <c r="H1036" t="s">
        <v>2701</v>
      </c>
      <c r="I1036" s="5">
        <v>50100</v>
      </c>
      <c r="J1036" s="5">
        <v>500</v>
      </c>
      <c r="K1036">
        <v>0</v>
      </c>
      <c r="L1036" t="str">
        <f>INDEX(MatriceGrade,MATCH(Employé!G1036,Filières!$A$1:$A$13,0),MATCH(Employé!H1036,Filières!$A$1:$E$1,0))</f>
        <v>Consultant technique sénior</v>
      </c>
      <c r="M1036" s="5" t="str">
        <f t="shared" si="82"/>
        <v>nouvel arrivant</v>
      </c>
      <c r="N1036" s="6">
        <f t="shared" ca="1" si="83"/>
        <v>35</v>
      </c>
      <c r="O1036" s="8">
        <f t="shared" si="84"/>
        <v>0</v>
      </c>
    </row>
    <row r="1037" spans="1:15" x14ac:dyDescent="0.25">
      <c r="A1037" t="str">
        <f t="shared" si="80"/>
        <v>BraGu28875</v>
      </c>
      <c r="B1037" t="str">
        <f t="shared" si="81"/>
        <v>BradleyGulley28875</v>
      </c>
      <c r="C1037" t="s">
        <v>956</v>
      </c>
      <c r="D1037" t="s">
        <v>957</v>
      </c>
      <c r="E1037" t="s">
        <v>2698</v>
      </c>
      <c r="F1037" s="1">
        <v>28875</v>
      </c>
      <c r="G1037" t="s">
        <v>3028</v>
      </c>
      <c r="H1037" t="s">
        <v>2702</v>
      </c>
      <c r="I1037" s="5">
        <v>102600</v>
      </c>
      <c r="J1037" s="5">
        <v>1500</v>
      </c>
      <c r="K1037">
        <v>0</v>
      </c>
      <c r="L1037" t="str">
        <f>INDEX(MatriceGrade,MATCH(Employé!G1037,Filières!$A$1:$A$13,0),MATCH(Employé!H1037,Filières!$A$1:$E$1,0))</f>
        <v>Responsable secteur business</v>
      </c>
      <c r="M1037" s="5" t="str">
        <f t="shared" si="82"/>
        <v>nouvel arrivant</v>
      </c>
      <c r="N1037" s="6">
        <f t="shared" ca="1" si="83"/>
        <v>38</v>
      </c>
      <c r="O1037" s="8">
        <f t="shared" si="84"/>
        <v>0</v>
      </c>
    </row>
    <row r="1038" spans="1:15" x14ac:dyDescent="0.25">
      <c r="A1038" t="str">
        <f t="shared" si="80"/>
        <v>NatGu23865</v>
      </c>
      <c r="B1038" t="str">
        <f t="shared" si="81"/>
        <v>NathanGurney23865</v>
      </c>
      <c r="C1038" t="s">
        <v>857</v>
      </c>
      <c r="D1038" t="s">
        <v>2123</v>
      </c>
      <c r="E1038" t="s">
        <v>2698</v>
      </c>
      <c r="F1038" s="1">
        <v>23865</v>
      </c>
      <c r="G1038" t="s">
        <v>3027</v>
      </c>
      <c r="H1038" t="s">
        <v>2701</v>
      </c>
      <c r="I1038" s="5">
        <v>63700</v>
      </c>
      <c r="J1038" s="5">
        <v>5000</v>
      </c>
      <c r="K1038">
        <v>0</v>
      </c>
      <c r="L1038" t="str">
        <f>INDEX(MatriceGrade,MATCH(Employé!G1038,Filières!$A$1:$A$13,0),MATCH(Employé!H1038,Filières!$A$1:$E$1,0))</f>
        <v>Directeur technique</v>
      </c>
      <c r="M1038" s="5" t="str">
        <f t="shared" si="82"/>
        <v>nouvel arrivant</v>
      </c>
      <c r="N1038" s="6">
        <f t="shared" ca="1" si="83"/>
        <v>52</v>
      </c>
      <c r="O1038" s="8">
        <f t="shared" si="84"/>
        <v>0</v>
      </c>
    </row>
    <row r="1039" spans="1:15" x14ac:dyDescent="0.25">
      <c r="A1039" t="str">
        <f t="shared" si="80"/>
        <v>JenGu29405</v>
      </c>
      <c r="B1039" t="str">
        <f t="shared" si="81"/>
        <v>JennieGuthrie29405</v>
      </c>
      <c r="C1039" t="s">
        <v>1018</v>
      </c>
      <c r="D1039" t="s">
        <v>1627</v>
      </c>
      <c r="E1039" t="s">
        <v>2699</v>
      </c>
      <c r="F1039" s="1">
        <v>29405</v>
      </c>
      <c r="G1039" t="s">
        <v>3027</v>
      </c>
      <c r="H1039" t="s">
        <v>2703</v>
      </c>
      <c r="I1039" s="5">
        <v>76900</v>
      </c>
      <c r="J1039" s="5">
        <v>5500</v>
      </c>
      <c r="K1039">
        <v>6</v>
      </c>
      <c r="L1039" t="str">
        <f>INDEX(MatriceGrade,MATCH(Employé!G1039,Filières!$A$1:$A$13,0),MATCH(Employé!H1039,Filières!$A$1:$E$1,0))</f>
        <v>Directeur d'agence</v>
      </c>
      <c r="M1039" s="5">
        <f t="shared" si="82"/>
        <v>71200</v>
      </c>
      <c r="N1039" s="6">
        <f t="shared" ca="1" si="83"/>
        <v>37</v>
      </c>
      <c r="O1039" s="8">
        <f t="shared" si="84"/>
        <v>8.00561797752809E-2</v>
      </c>
    </row>
    <row r="1040" spans="1:15" x14ac:dyDescent="0.25">
      <c r="A1040" t="str">
        <f t="shared" si="80"/>
        <v>AnnGu31518</v>
      </c>
      <c r="B1040" t="str">
        <f t="shared" si="81"/>
        <v>AnnGutierrez31518</v>
      </c>
      <c r="C1040" t="s">
        <v>480</v>
      </c>
      <c r="D1040" t="s">
        <v>656</v>
      </c>
      <c r="E1040" t="s">
        <v>2699</v>
      </c>
      <c r="F1040" s="1">
        <v>31518</v>
      </c>
      <c r="G1040" t="s">
        <v>3022</v>
      </c>
      <c r="H1040" t="s">
        <v>2701</v>
      </c>
      <c r="I1040" s="5">
        <v>34000</v>
      </c>
      <c r="J1040" s="5">
        <v>1000</v>
      </c>
      <c r="K1040">
        <v>3</v>
      </c>
      <c r="L1040" t="str">
        <f>INDEX(MatriceGrade,MATCH(Employé!G1040,Filières!$A$1:$A$13,0),MATCH(Employé!H1040,Filières!$A$1:$E$1,0))</f>
        <v>Développeur confirmé</v>
      </c>
      <c r="M1040" s="5">
        <f t="shared" si="82"/>
        <v>31800</v>
      </c>
      <c r="N1040" s="6">
        <f t="shared" ca="1" si="83"/>
        <v>31</v>
      </c>
      <c r="O1040" s="8">
        <f t="shared" si="84"/>
        <v>6.9182389937106917E-2</v>
      </c>
    </row>
    <row r="1041" spans="1:15" x14ac:dyDescent="0.25">
      <c r="A1041" t="str">
        <f t="shared" si="80"/>
        <v>BonGu26096</v>
      </c>
      <c r="B1041" t="str">
        <f t="shared" si="81"/>
        <v>BonnieGutierrez26096</v>
      </c>
      <c r="C1041" t="s">
        <v>655</v>
      </c>
      <c r="D1041" t="s">
        <v>656</v>
      </c>
      <c r="E1041" t="s">
        <v>2699</v>
      </c>
      <c r="F1041" s="1">
        <v>26096</v>
      </c>
      <c r="G1041" t="s">
        <v>3027</v>
      </c>
      <c r="H1041" t="s">
        <v>2700</v>
      </c>
      <c r="I1041" s="5">
        <v>80100</v>
      </c>
      <c r="J1041" s="5">
        <v>5500</v>
      </c>
      <c r="K1041">
        <v>8</v>
      </c>
      <c r="L1041" t="str">
        <f>INDEX(MatriceGrade,MATCH(Employé!G1041,Filières!$A$1:$A$13,0),MATCH(Employé!H1041,Filières!$A$1:$E$1,0))</f>
        <v>Directeur de projet</v>
      </c>
      <c r="M1041" s="5">
        <f t="shared" si="82"/>
        <v>73500</v>
      </c>
      <c r="N1041" s="6">
        <f t="shared" ca="1" si="83"/>
        <v>46</v>
      </c>
      <c r="O1041" s="8">
        <f t="shared" si="84"/>
        <v>8.9795918367346933E-2</v>
      </c>
    </row>
    <row r="1042" spans="1:15" x14ac:dyDescent="0.25">
      <c r="A1042" t="str">
        <f t="shared" si="80"/>
        <v>DonGu32273</v>
      </c>
      <c r="B1042" t="str">
        <f t="shared" si="81"/>
        <v>DonnaGutierrez32273</v>
      </c>
      <c r="C1042" t="s">
        <v>15</v>
      </c>
      <c r="D1042" t="s">
        <v>656</v>
      </c>
      <c r="E1042" t="s">
        <v>2699</v>
      </c>
      <c r="F1042" s="1">
        <v>32273</v>
      </c>
      <c r="G1042" t="s">
        <v>3023</v>
      </c>
      <c r="H1042" t="s">
        <v>2703</v>
      </c>
      <c r="I1042" s="5">
        <v>32600</v>
      </c>
      <c r="J1042" s="5">
        <v>500</v>
      </c>
      <c r="K1042">
        <v>2</v>
      </c>
      <c r="L1042" t="str">
        <f>INDEX(MatriceGrade,MATCH(Employé!G1042,Filières!$A$1:$A$13,0),MATCH(Employé!H1042,Filières!$A$1:$E$1,0))</f>
        <v>Assistant agent de maîtrise</v>
      </c>
      <c r="M1042" s="5">
        <f t="shared" si="82"/>
        <v>29600</v>
      </c>
      <c r="N1042" s="6">
        <f t="shared" ca="1" si="83"/>
        <v>29</v>
      </c>
      <c r="O1042" s="8">
        <f t="shared" si="84"/>
        <v>0.10135135135135136</v>
      </c>
    </row>
    <row r="1043" spans="1:15" x14ac:dyDescent="0.25">
      <c r="A1043" t="str">
        <f t="shared" si="80"/>
        <v>SteGu28638</v>
      </c>
      <c r="B1043" t="str">
        <f t="shared" si="81"/>
        <v>StevenGutierrez28638</v>
      </c>
      <c r="C1043" t="s">
        <v>786</v>
      </c>
      <c r="D1043" t="s">
        <v>656</v>
      </c>
      <c r="E1043" t="s">
        <v>2698</v>
      </c>
      <c r="F1043" s="1">
        <v>28638</v>
      </c>
      <c r="G1043" t="s">
        <v>3028</v>
      </c>
      <c r="H1043" t="s">
        <v>2702</v>
      </c>
      <c r="I1043" s="5">
        <v>92300</v>
      </c>
      <c r="J1043" s="5">
        <v>3500</v>
      </c>
      <c r="K1043">
        <v>1</v>
      </c>
      <c r="L1043" t="str">
        <f>INDEX(MatriceGrade,MATCH(Employé!G1043,Filières!$A$1:$A$13,0),MATCH(Employé!H1043,Filières!$A$1:$E$1,0))</f>
        <v>Responsable secteur business</v>
      </c>
      <c r="M1043" s="5">
        <f t="shared" si="82"/>
        <v>84700</v>
      </c>
      <c r="N1043" s="6">
        <f t="shared" ca="1" si="83"/>
        <v>39</v>
      </c>
      <c r="O1043" s="8">
        <f t="shared" si="84"/>
        <v>8.9728453364816996E-2</v>
      </c>
    </row>
    <row r="1044" spans="1:15" x14ac:dyDescent="0.25">
      <c r="A1044" t="str">
        <f t="shared" si="80"/>
        <v>AbeGu33795</v>
      </c>
      <c r="B1044" t="str">
        <f t="shared" si="81"/>
        <v>AbelGuzman33795</v>
      </c>
      <c r="C1044" t="s">
        <v>621</v>
      </c>
      <c r="D1044" t="s">
        <v>622</v>
      </c>
      <c r="E1044" t="s">
        <v>2698</v>
      </c>
      <c r="F1044" s="1">
        <v>33795</v>
      </c>
      <c r="G1044" t="s">
        <v>3020</v>
      </c>
      <c r="H1044" t="s">
        <v>2701</v>
      </c>
      <c r="I1044" s="5">
        <v>32200</v>
      </c>
      <c r="J1044" s="5">
        <v>500</v>
      </c>
      <c r="K1044">
        <v>1</v>
      </c>
      <c r="L1044" t="str">
        <f>INDEX(MatriceGrade,MATCH(Employé!G1044,Filières!$A$1:$A$13,0),MATCH(Employé!H1044,Filières!$A$1:$E$1,0))</f>
        <v>Développeur junior</v>
      </c>
      <c r="M1044" s="5">
        <f t="shared" si="82"/>
        <v>30800</v>
      </c>
      <c r="N1044" s="6">
        <f t="shared" ca="1" si="83"/>
        <v>25</v>
      </c>
      <c r="O1044" s="8">
        <f t="shared" si="84"/>
        <v>4.5454545454545456E-2</v>
      </c>
    </row>
    <row r="1045" spans="1:15" x14ac:dyDescent="0.25">
      <c r="A1045" t="str">
        <f t="shared" si="80"/>
        <v>JamGu31118</v>
      </c>
      <c r="B1045" t="str">
        <f t="shared" si="81"/>
        <v>JamesGuzman31118</v>
      </c>
      <c r="C1045" t="s">
        <v>147</v>
      </c>
      <c r="D1045" t="s">
        <v>622</v>
      </c>
      <c r="E1045" t="s">
        <v>2698</v>
      </c>
      <c r="F1045" s="1">
        <v>31118</v>
      </c>
      <c r="G1045" t="s">
        <v>3026</v>
      </c>
      <c r="H1045" t="s">
        <v>2700</v>
      </c>
      <c r="I1045" s="5">
        <v>58100</v>
      </c>
      <c r="J1045" s="5">
        <v>5000</v>
      </c>
      <c r="K1045">
        <v>1</v>
      </c>
      <c r="L1045" t="str">
        <f>INDEX(MatriceGrade,MATCH(Employé!G1045,Filières!$A$1:$A$13,0),MATCH(Employé!H1045,Filières!$A$1:$E$1,0))</f>
        <v>Chef de projet</v>
      </c>
      <c r="M1045" s="5">
        <f t="shared" si="82"/>
        <v>54000</v>
      </c>
      <c r="N1045" s="6">
        <f t="shared" ca="1" si="83"/>
        <v>32</v>
      </c>
      <c r="O1045" s="8">
        <f t="shared" si="84"/>
        <v>7.5925925925925924E-2</v>
      </c>
    </row>
    <row r="1046" spans="1:15" x14ac:dyDescent="0.25">
      <c r="A1046" t="str">
        <f t="shared" si="80"/>
        <v>AmyHa30222</v>
      </c>
      <c r="B1046" t="str">
        <f t="shared" si="81"/>
        <v>AmyHacker30222</v>
      </c>
      <c r="C1046" t="s">
        <v>657</v>
      </c>
      <c r="D1046" t="s">
        <v>1227</v>
      </c>
      <c r="E1046" t="s">
        <v>2699</v>
      </c>
      <c r="F1046" s="1">
        <v>30222</v>
      </c>
      <c r="G1046" t="s">
        <v>3027</v>
      </c>
      <c r="H1046" t="s">
        <v>2702</v>
      </c>
      <c r="I1046" s="5">
        <v>81600</v>
      </c>
      <c r="J1046" s="5">
        <v>4500</v>
      </c>
      <c r="K1046">
        <v>11</v>
      </c>
      <c r="L1046" t="str">
        <f>INDEX(MatriceGrade,MATCH(Employé!G1046,Filières!$A$1:$A$13,0),MATCH(Employé!H1046,Filières!$A$1:$E$1,0))</f>
        <v>Directeur business</v>
      </c>
      <c r="M1046" s="5">
        <f t="shared" si="82"/>
        <v>72200</v>
      </c>
      <c r="N1046" s="6">
        <f t="shared" ca="1" si="83"/>
        <v>34</v>
      </c>
      <c r="O1046" s="8">
        <f t="shared" si="84"/>
        <v>0.13019390581717452</v>
      </c>
    </row>
    <row r="1047" spans="1:15" x14ac:dyDescent="0.25">
      <c r="A1047" t="str">
        <f t="shared" si="80"/>
        <v>MicHa33360</v>
      </c>
      <c r="B1047" t="str">
        <f t="shared" si="81"/>
        <v>MichaelHacker33360</v>
      </c>
      <c r="C1047" t="s">
        <v>205</v>
      </c>
      <c r="D1047" t="s">
        <v>1227</v>
      </c>
      <c r="E1047" t="s">
        <v>2698</v>
      </c>
      <c r="F1047" s="1">
        <v>33360</v>
      </c>
      <c r="G1047" t="s">
        <v>3023</v>
      </c>
      <c r="H1047" t="s">
        <v>2703</v>
      </c>
      <c r="I1047" s="5">
        <v>36400</v>
      </c>
      <c r="J1047" s="5">
        <v>1500</v>
      </c>
      <c r="K1047">
        <v>1</v>
      </c>
      <c r="L1047" t="str">
        <f>INDEX(MatriceGrade,MATCH(Employé!G1047,Filières!$A$1:$A$13,0),MATCH(Employé!H1047,Filières!$A$1:$E$1,0))</f>
        <v>Assistant agent de maîtrise</v>
      </c>
      <c r="M1047" s="5">
        <f t="shared" si="82"/>
        <v>32700</v>
      </c>
      <c r="N1047" s="6">
        <f t="shared" ca="1" si="83"/>
        <v>26</v>
      </c>
      <c r="O1047" s="8">
        <f t="shared" si="84"/>
        <v>0.11314984709480122</v>
      </c>
    </row>
    <row r="1048" spans="1:15" x14ac:dyDescent="0.25">
      <c r="A1048" t="str">
        <f t="shared" si="80"/>
        <v>HenHa29275</v>
      </c>
      <c r="B1048" t="str">
        <f t="shared" si="81"/>
        <v>HenryHackney29275</v>
      </c>
      <c r="C1048" t="s">
        <v>23</v>
      </c>
      <c r="D1048" t="s">
        <v>2133</v>
      </c>
      <c r="E1048" t="s">
        <v>2698</v>
      </c>
      <c r="F1048" s="1">
        <v>29275</v>
      </c>
      <c r="G1048" t="s">
        <v>3026</v>
      </c>
      <c r="H1048" t="s">
        <v>2700</v>
      </c>
      <c r="I1048" s="5">
        <v>57600</v>
      </c>
      <c r="J1048" s="5">
        <v>3000</v>
      </c>
      <c r="K1048">
        <v>4</v>
      </c>
      <c r="L1048" t="str">
        <f>INDEX(MatriceGrade,MATCH(Employé!G1048,Filières!$A$1:$A$13,0),MATCH(Employé!H1048,Filières!$A$1:$E$1,0))</f>
        <v>Chef de projet</v>
      </c>
      <c r="M1048" s="5">
        <f t="shared" si="82"/>
        <v>54000</v>
      </c>
      <c r="N1048" s="6">
        <f t="shared" ca="1" si="83"/>
        <v>37</v>
      </c>
      <c r="O1048" s="8">
        <f t="shared" si="84"/>
        <v>6.6666666666666666E-2</v>
      </c>
    </row>
    <row r="1049" spans="1:15" x14ac:dyDescent="0.25">
      <c r="A1049" t="str">
        <f t="shared" si="80"/>
        <v>GerHa31354</v>
      </c>
      <c r="B1049" t="str">
        <f t="shared" si="81"/>
        <v>GeraldineHaddock31354</v>
      </c>
      <c r="C1049" t="s">
        <v>1446</v>
      </c>
      <c r="D1049" t="s">
        <v>2227</v>
      </c>
      <c r="E1049" t="s">
        <v>2699</v>
      </c>
      <c r="F1049" s="1">
        <v>31354</v>
      </c>
      <c r="G1049" t="s">
        <v>3024</v>
      </c>
      <c r="H1049" t="s">
        <v>2701</v>
      </c>
      <c r="I1049" s="5">
        <v>44800</v>
      </c>
      <c r="J1049" s="5">
        <v>3000</v>
      </c>
      <c r="K1049">
        <v>2</v>
      </c>
      <c r="L1049" t="str">
        <f>INDEX(MatriceGrade,MATCH(Employé!G1049,Filières!$A$1:$A$13,0),MATCH(Employé!H1049,Filières!$A$1:$E$1,0))</f>
        <v>Consultant technique</v>
      </c>
      <c r="M1049" s="5">
        <f t="shared" si="82"/>
        <v>44200</v>
      </c>
      <c r="N1049" s="6">
        <f t="shared" ca="1" si="83"/>
        <v>31</v>
      </c>
      <c r="O1049" s="8">
        <f t="shared" si="84"/>
        <v>1.3574660633484163E-2</v>
      </c>
    </row>
    <row r="1050" spans="1:15" x14ac:dyDescent="0.25">
      <c r="A1050" t="str">
        <f t="shared" si="80"/>
        <v>JefHa26075</v>
      </c>
      <c r="B1050" t="str">
        <f t="shared" si="81"/>
        <v>JeffreyHaffey26075</v>
      </c>
      <c r="C1050" t="s">
        <v>536</v>
      </c>
      <c r="D1050" t="s">
        <v>537</v>
      </c>
      <c r="E1050" t="s">
        <v>2698</v>
      </c>
      <c r="F1050" s="1">
        <v>26075</v>
      </c>
      <c r="G1050" t="s">
        <v>3029</v>
      </c>
      <c r="H1050" t="s">
        <v>2700</v>
      </c>
      <c r="I1050" s="5">
        <v>89300</v>
      </c>
      <c r="J1050" s="5">
        <v>11000</v>
      </c>
      <c r="K1050">
        <v>6</v>
      </c>
      <c r="L1050" t="str">
        <f>INDEX(MatriceGrade,MATCH(Employé!G1050,Filières!$A$1:$A$13,0),MATCH(Employé!H1050,Filières!$A$1:$E$1,0))</f>
        <v>Associé filière fonctionnelle</v>
      </c>
      <c r="M1050" s="5">
        <f t="shared" si="82"/>
        <v>85900</v>
      </c>
      <c r="N1050" s="6">
        <f t="shared" ca="1" si="83"/>
        <v>46</v>
      </c>
      <c r="O1050" s="8">
        <f t="shared" si="84"/>
        <v>3.9580908032596042E-2</v>
      </c>
    </row>
    <row r="1051" spans="1:15" x14ac:dyDescent="0.25">
      <c r="A1051" t="str">
        <f t="shared" si="80"/>
        <v>EliHa30468</v>
      </c>
      <c r="B1051" t="str">
        <f t="shared" si="81"/>
        <v>ElizabethHafford30468</v>
      </c>
      <c r="C1051" t="s">
        <v>699</v>
      </c>
      <c r="D1051" t="s">
        <v>1252</v>
      </c>
      <c r="E1051" t="s">
        <v>2699</v>
      </c>
      <c r="F1051" s="1">
        <v>30468</v>
      </c>
      <c r="G1051" t="s">
        <v>3027</v>
      </c>
      <c r="H1051" t="s">
        <v>2701</v>
      </c>
      <c r="I1051" s="5">
        <v>57500</v>
      </c>
      <c r="J1051" s="5">
        <v>6000</v>
      </c>
      <c r="K1051">
        <v>10</v>
      </c>
      <c r="L1051" t="str">
        <f>INDEX(MatriceGrade,MATCH(Employé!G1051,Filières!$A$1:$A$13,0),MATCH(Employé!H1051,Filières!$A$1:$E$1,0))</f>
        <v>Directeur technique</v>
      </c>
      <c r="M1051" s="5">
        <f t="shared" si="82"/>
        <v>53200</v>
      </c>
      <c r="N1051" s="6">
        <f t="shared" ca="1" si="83"/>
        <v>34</v>
      </c>
      <c r="O1051" s="8">
        <f t="shared" si="84"/>
        <v>8.0827067669172928E-2</v>
      </c>
    </row>
    <row r="1052" spans="1:15" x14ac:dyDescent="0.25">
      <c r="A1052" t="str">
        <f t="shared" si="80"/>
        <v>KatHa27852</v>
      </c>
      <c r="B1052" t="str">
        <f t="shared" si="81"/>
        <v>KathleenHafford27852</v>
      </c>
      <c r="C1052" t="s">
        <v>179</v>
      </c>
      <c r="D1052" t="s">
        <v>1252</v>
      </c>
      <c r="E1052" t="s">
        <v>2699</v>
      </c>
      <c r="F1052" s="1">
        <v>27852</v>
      </c>
      <c r="G1052" t="s">
        <v>3027</v>
      </c>
      <c r="H1052" t="s">
        <v>2701</v>
      </c>
      <c r="I1052" s="5">
        <v>56600</v>
      </c>
      <c r="J1052" s="5">
        <v>3500</v>
      </c>
      <c r="K1052">
        <v>0</v>
      </c>
      <c r="L1052" t="str">
        <f>INDEX(MatriceGrade,MATCH(Employé!G1052,Filières!$A$1:$A$13,0),MATCH(Employé!H1052,Filières!$A$1:$E$1,0))</f>
        <v>Directeur technique</v>
      </c>
      <c r="M1052" s="5" t="str">
        <f t="shared" si="82"/>
        <v>nouvel arrivant</v>
      </c>
      <c r="N1052" s="6">
        <f t="shared" ca="1" si="83"/>
        <v>41</v>
      </c>
      <c r="O1052" s="8">
        <f t="shared" si="84"/>
        <v>0</v>
      </c>
    </row>
    <row r="1053" spans="1:15" x14ac:dyDescent="0.25">
      <c r="A1053" t="str">
        <f t="shared" si="80"/>
        <v>MatHa33985</v>
      </c>
      <c r="B1053" t="str">
        <f t="shared" si="81"/>
        <v>MatthewHafford33985</v>
      </c>
      <c r="C1053" t="s">
        <v>130</v>
      </c>
      <c r="D1053" t="s">
        <v>1252</v>
      </c>
      <c r="E1053" t="s">
        <v>2698</v>
      </c>
      <c r="F1053" s="1">
        <v>33985</v>
      </c>
      <c r="G1053" t="s">
        <v>3019</v>
      </c>
      <c r="H1053" t="s">
        <v>2702</v>
      </c>
      <c r="I1053" s="5">
        <v>32800</v>
      </c>
      <c r="J1053" s="5">
        <v>0</v>
      </c>
      <c r="K1053">
        <v>1</v>
      </c>
      <c r="L1053" t="str">
        <f>INDEX(MatriceGrade,MATCH(Employé!G1053,Filières!$A$1:$A$13,0),MATCH(Employé!H1053,Filières!$A$1:$E$1,0))</f>
        <v>Apprenti business</v>
      </c>
      <c r="M1053" s="5">
        <f t="shared" si="82"/>
        <v>30800</v>
      </c>
      <c r="N1053" s="6">
        <f t="shared" ca="1" si="83"/>
        <v>24</v>
      </c>
      <c r="O1053" s="8">
        <f t="shared" si="84"/>
        <v>6.4935064935064929E-2</v>
      </c>
    </row>
    <row r="1054" spans="1:15" x14ac:dyDescent="0.25">
      <c r="A1054" t="str">
        <f t="shared" si="80"/>
        <v>PatHa28145</v>
      </c>
      <c r="B1054" t="str">
        <f t="shared" si="81"/>
        <v>PatriciaHaggard28145</v>
      </c>
      <c r="C1054" t="s">
        <v>232</v>
      </c>
      <c r="D1054" t="s">
        <v>2369</v>
      </c>
      <c r="E1054" t="s">
        <v>2699</v>
      </c>
      <c r="F1054" s="1">
        <v>28145</v>
      </c>
      <c r="G1054" t="s">
        <v>3028</v>
      </c>
      <c r="H1054" t="s">
        <v>2702</v>
      </c>
      <c r="I1054" s="5">
        <v>82400</v>
      </c>
      <c r="J1054" s="5">
        <v>5000</v>
      </c>
      <c r="K1054">
        <v>2</v>
      </c>
      <c r="L1054" t="str">
        <f>INDEX(MatriceGrade,MATCH(Employé!G1054,Filières!$A$1:$A$13,0),MATCH(Employé!H1054,Filières!$A$1:$E$1,0))</f>
        <v>Responsable secteur business</v>
      </c>
      <c r="M1054" s="5">
        <f t="shared" si="82"/>
        <v>76300</v>
      </c>
      <c r="N1054" s="6">
        <f t="shared" ca="1" si="83"/>
        <v>40</v>
      </c>
      <c r="O1054" s="8">
        <f t="shared" si="84"/>
        <v>7.9947575360419396E-2</v>
      </c>
    </row>
    <row r="1055" spans="1:15" x14ac:dyDescent="0.25">
      <c r="A1055" t="str">
        <f t="shared" si="80"/>
        <v>DenHa32057</v>
      </c>
      <c r="B1055" t="str">
        <f t="shared" si="81"/>
        <v>DennisHaight32057</v>
      </c>
      <c r="C1055" t="s">
        <v>914</v>
      </c>
      <c r="D1055" t="s">
        <v>2427</v>
      </c>
      <c r="E1055" t="s">
        <v>2698</v>
      </c>
      <c r="F1055" s="1">
        <v>32057</v>
      </c>
      <c r="G1055" t="s">
        <v>3023</v>
      </c>
      <c r="H1055" t="s">
        <v>2700</v>
      </c>
      <c r="I1055" s="5">
        <v>48000</v>
      </c>
      <c r="J1055" s="5">
        <v>1500</v>
      </c>
      <c r="K1055">
        <v>0</v>
      </c>
      <c r="L1055" t="str">
        <f>INDEX(MatriceGrade,MATCH(Employé!G1055,Filières!$A$1:$A$13,0),MATCH(Employé!H1055,Filières!$A$1:$E$1,0))</f>
        <v>Consultant fonctionnel junior</v>
      </c>
      <c r="M1055" s="5" t="str">
        <f t="shared" si="82"/>
        <v>nouvel arrivant</v>
      </c>
      <c r="N1055" s="6">
        <f t="shared" ca="1" si="83"/>
        <v>29</v>
      </c>
      <c r="O1055" s="8">
        <f t="shared" si="84"/>
        <v>0</v>
      </c>
    </row>
    <row r="1056" spans="1:15" x14ac:dyDescent="0.25">
      <c r="A1056" t="str">
        <f t="shared" si="80"/>
        <v>JenHa26750</v>
      </c>
      <c r="B1056" t="str">
        <f t="shared" si="81"/>
        <v>JenniferHales26750</v>
      </c>
      <c r="C1056" t="s">
        <v>461</v>
      </c>
      <c r="D1056" t="s">
        <v>1931</v>
      </c>
      <c r="E1056" t="s">
        <v>2699</v>
      </c>
      <c r="F1056" s="1">
        <v>26750</v>
      </c>
      <c r="G1056" t="s">
        <v>3025</v>
      </c>
      <c r="H1056" t="s">
        <v>2700</v>
      </c>
      <c r="I1056" s="5">
        <v>54100</v>
      </c>
      <c r="J1056" s="5">
        <v>1500</v>
      </c>
      <c r="K1056">
        <v>10</v>
      </c>
      <c r="L1056" t="str">
        <f>INDEX(MatriceGrade,MATCH(Employé!G1056,Filières!$A$1:$A$13,0),MATCH(Employé!H1056,Filières!$A$1:$E$1,0))</f>
        <v>Consultant fonctionnel sénior</v>
      </c>
      <c r="M1056" s="5">
        <f t="shared" si="82"/>
        <v>47500</v>
      </c>
      <c r="N1056" s="6">
        <f t="shared" ca="1" si="83"/>
        <v>44</v>
      </c>
      <c r="O1056" s="8">
        <f t="shared" si="84"/>
        <v>0.13894736842105262</v>
      </c>
    </row>
    <row r="1057" spans="1:15" x14ac:dyDescent="0.25">
      <c r="A1057" t="str">
        <f t="shared" si="80"/>
        <v>ChaHa28431</v>
      </c>
      <c r="B1057" t="str">
        <f t="shared" si="81"/>
        <v>CharlesHall28431</v>
      </c>
      <c r="C1057" t="s">
        <v>82</v>
      </c>
      <c r="D1057" t="s">
        <v>1257</v>
      </c>
      <c r="E1057" t="s">
        <v>2698</v>
      </c>
      <c r="F1057" s="1">
        <v>28431</v>
      </c>
      <c r="G1057" t="s">
        <v>3026</v>
      </c>
      <c r="H1057" t="s">
        <v>2702</v>
      </c>
      <c r="I1057" s="5">
        <v>63200</v>
      </c>
      <c r="J1057" s="5">
        <v>2000</v>
      </c>
      <c r="K1057">
        <v>11</v>
      </c>
      <c r="L1057" t="str">
        <f>INDEX(MatriceGrade,MATCH(Employé!G1057,Filières!$A$1:$A$13,0),MATCH(Employé!H1057,Filières!$A$1:$E$1,0))</f>
        <v>Responsable de consultant</v>
      </c>
      <c r="M1057" s="5">
        <f t="shared" si="82"/>
        <v>56400</v>
      </c>
      <c r="N1057" s="6">
        <f t="shared" ca="1" si="83"/>
        <v>39</v>
      </c>
      <c r="O1057" s="8">
        <f t="shared" si="84"/>
        <v>0.12056737588652482</v>
      </c>
    </row>
    <row r="1058" spans="1:15" x14ac:dyDescent="0.25">
      <c r="A1058" t="str">
        <f t="shared" si="80"/>
        <v>CynHa28846</v>
      </c>
      <c r="B1058" t="str">
        <f t="shared" si="81"/>
        <v>CynthiaHall28846</v>
      </c>
      <c r="C1058" t="s">
        <v>442</v>
      </c>
      <c r="D1058" t="s">
        <v>1257</v>
      </c>
      <c r="E1058" t="s">
        <v>2699</v>
      </c>
      <c r="F1058" s="1">
        <v>28846</v>
      </c>
      <c r="G1058" t="s">
        <v>3026</v>
      </c>
      <c r="H1058" t="s">
        <v>2701</v>
      </c>
      <c r="I1058" s="5">
        <v>53200</v>
      </c>
      <c r="J1058" s="5">
        <v>4000</v>
      </c>
      <c r="K1058">
        <v>0</v>
      </c>
      <c r="L1058" t="str">
        <f>INDEX(MatriceGrade,MATCH(Employé!G1058,Filières!$A$1:$A$13,0),MATCH(Employé!H1058,Filières!$A$1:$E$1,0))</f>
        <v>Expert technique</v>
      </c>
      <c r="M1058" s="5" t="str">
        <f t="shared" si="82"/>
        <v>nouvel arrivant</v>
      </c>
      <c r="N1058" s="6">
        <f t="shared" ca="1" si="83"/>
        <v>38</v>
      </c>
      <c r="O1058" s="8">
        <f t="shared" si="84"/>
        <v>0</v>
      </c>
    </row>
    <row r="1059" spans="1:15" x14ac:dyDescent="0.25">
      <c r="A1059" t="str">
        <f t="shared" si="80"/>
        <v>HazHa29612</v>
      </c>
      <c r="B1059" t="str">
        <f t="shared" si="81"/>
        <v>HazelHall29612</v>
      </c>
      <c r="C1059" t="s">
        <v>1140</v>
      </c>
      <c r="D1059" t="s">
        <v>1257</v>
      </c>
      <c r="E1059" t="s">
        <v>2699</v>
      </c>
      <c r="F1059" s="1">
        <v>29612</v>
      </c>
      <c r="G1059" t="s">
        <v>3026</v>
      </c>
      <c r="H1059" t="s">
        <v>2701</v>
      </c>
      <c r="I1059" s="5">
        <v>57300</v>
      </c>
      <c r="J1059" s="5">
        <v>4000</v>
      </c>
      <c r="K1059">
        <v>13</v>
      </c>
      <c r="L1059" t="str">
        <f>INDEX(MatriceGrade,MATCH(Employé!G1059,Filières!$A$1:$A$13,0),MATCH(Employé!H1059,Filières!$A$1:$E$1,0))</f>
        <v>Expert technique</v>
      </c>
      <c r="M1059" s="5">
        <f t="shared" si="82"/>
        <v>53600</v>
      </c>
      <c r="N1059" s="6">
        <f t="shared" ca="1" si="83"/>
        <v>36</v>
      </c>
      <c r="O1059" s="8">
        <f t="shared" si="84"/>
        <v>6.9029850746268662E-2</v>
      </c>
    </row>
    <row r="1060" spans="1:15" x14ac:dyDescent="0.25">
      <c r="A1060" t="str">
        <f t="shared" si="80"/>
        <v>KeiHa26556</v>
      </c>
      <c r="B1060" t="str">
        <f t="shared" si="81"/>
        <v>KeithHall26556</v>
      </c>
      <c r="C1060" t="s">
        <v>162</v>
      </c>
      <c r="D1060" t="s">
        <v>1257</v>
      </c>
      <c r="E1060" t="s">
        <v>2698</v>
      </c>
      <c r="F1060" s="1">
        <v>26556</v>
      </c>
      <c r="G1060" t="s">
        <v>3027</v>
      </c>
      <c r="H1060" t="s">
        <v>2701</v>
      </c>
      <c r="I1060" s="5">
        <v>60700</v>
      </c>
      <c r="J1060" s="5">
        <v>500</v>
      </c>
      <c r="K1060">
        <v>12</v>
      </c>
      <c r="L1060" t="str">
        <f>INDEX(MatriceGrade,MATCH(Employé!G1060,Filières!$A$1:$A$13,0),MATCH(Employé!H1060,Filières!$A$1:$E$1,0))</f>
        <v>Directeur technique</v>
      </c>
      <c r="M1060" s="5">
        <f t="shared" si="82"/>
        <v>58900</v>
      </c>
      <c r="N1060" s="6">
        <f t="shared" ca="1" si="83"/>
        <v>44</v>
      </c>
      <c r="O1060" s="8">
        <f t="shared" si="84"/>
        <v>3.0560271646859084E-2</v>
      </c>
    </row>
    <row r="1061" spans="1:15" x14ac:dyDescent="0.25">
      <c r="A1061" t="str">
        <f t="shared" si="80"/>
        <v>LisHa31466</v>
      </c>
      <c r="B1061" t="str">
        <f t="shared" si="81"/>
        <v>LisaHall31466</v>
      </c>
      <c r="C1061" t="s">
        <v>493</v>
      </c>
      <c r="D1061" t="s">
        <v>1257</v>
      </c>
      <c r="E1061" t="s">
        <v>2699</v>
      </c>
      <c r="F1061" s="1">
        <v>31466</v>
      </c>
      <c r="G1061" t="s">
        <v>3021</v>
      </c>
      <c r="H1061" t="s">
        <v>2702</v>
      </c>
      <c r="I1061" s="5">
        <v>37200</v>
      </c>
      <c r="J1061" s="5">
        <v>500</v>
      </c>
      <c r="K1061">
        <v>1</v>
      </c>
      <c r="L1061" t="str">
        <f>INDEX(MatriceGrade,MATCH(Employé!G1061,Filières!$A$1:$A$13,0),MATCH(Employé!H1061,Filières!$A$1:$E$1,0))</f>
        <v>Consultant business junior</v>
      </c>
      <c r="M1061" s="5">
        <f t="shared" si="82"/>
        <v>34300</v>
      </c>
      <c r="N1061" s="6">
        <f t="shared" ca="1" si="83"/>
        <v>31</v>
      </c>
      <c r="O1061" s="8">
        <f t="shared" si="84"/>
        <v>8.4548104956268216E-2</v>
      </c>
    </row>
    <row r="1062" spans="1:15" x14ac:dyDescent="0.25">
      <c r="A1062" t="str">
        <f t="shared" si="80"/>
        <v>NicHa24900</v>
      </c>
      <c r="B1062" t="str">
        <f t="shared" si="81"/>
        <v>NickHall24900</v>
      </c>
      <c r="C1062" t="s">
        <v>1548</v>
      </c>
      <c r="D1062" t="s">
        <v>1257</v>
      </c>
      <c r="E1062" t="s">
        <v>2698</v>
      </c>
      <c r="F1062" s="1">
        <v>24900</v>
      </c>
      <c r="G1062" t="s">
        <v>3027</v>
      </c>
      <c r="H1062" t="s">
        <v>2702</v>
      </c>
      <c r="I1062" s="5">
        <v>66500</v>
      </c>
      <c r="J1062" s="5">
        <v>500</v>
      </c>
      <c r="K1062">
        <v>4</v>
      </c>
      <c r="L1062" t="str">
        <f>INDEX(MatriceGrade,MATCH(Employé!G1062,Filières!$A$1:$A$13,0),MATCH(Employé!H1062,Filières!$A$1:$E$1,0))</f>
        <v>Directeur business</v>
      </c>
      <c r="M1062" s="5">
        <f t="shared" si="82"/>
        <v>63300</v>
      </c>
      <c r="N1062" s="6">
        <f t="shared" ca="1" si="83"/>
        <v>49</v>
      </c>
      <c r="O1062" s="8">
        <f t="shared" si="84"/>
        <v>5.0552922590837282E-2</v>
      </c>
    </row>
    <row r="1063" spans="1:15" x14ac:dyDescent="0.25">
      <c r="A1063" t="str">
        <f t="shared" si="80"/>
        <v>WilHa32458</v>
      </c>
      <c r="B1063" t="str">
        <f t="shared" si="81"/>
        <v>WilliamHall32458</v>
      </c>
      <c r="C1063" t="s">
        <v>63</v>
      </c>
      <c r="D1063" t="s">
        <v>1257</v>
      </c>
      <c r="E1063" t="s">
        <v>2698</v>
      </c>
      <c r="F1063" s="1">
        <v>32458</v>
      </c>
      <c r="G1063" t="s">
        <v>3023</v>
      </c>
      <c r="H1063" t="s">
        <v>2702</v>
      </c>
      <c r="I1063" s="5">
        <v>53700</v>
      </c>
      <c r="J1063" s="5">
        <v>1000</v>
      </c>
      <c r="K1063">
        <v>3</v>
      </c>
      <c r="L1063" t="str">
        <f>INDEX(MatriceGrade,MATCH(Employé!G1063,Filières!$A$1:$A$13,0),MATCH(Employé!H1063,Filières!$A$1:$E$1,0))</f>
        <v>Consultant business</v>
      </c>
      <c r="M1063" s="5">
        <f t="shared" si="82"/>
        <v>50000</v>
      </c>
      <c r="N1063" s="6">
        <f t="shared" ca="1" si="83"/>
        <v>28</v>
      </c>
      <c r="O1063" s="8">
        <f t="shared" si="84"/>
        <v>7.3999999999999996E-2</v>
      </c>
    </row>
    <row r="1064" spans="1:15" x14ac:dyDescent="0.25">
      <c r="A1064" t="str">
        <f t="shared" si="80"/>
        <v>DavHa31672</v>
      </c>
      <c r="B1064" t="str">
        <f t="shared" si="81"/>
        <v>DavidHaller31672</v>
      </c>
      <c r="C1064" t="s">
        <v>65</v>
      </c>
      <c r="D1064" t="s">
        <v>178</v>
      </c>
      <c r="E1064" t="s">
        <v>2698</v>
      </c>
      <c r="F1064" s="1">
        <v>31672</v>
      </c>
      <c r="G1064" t="s">
        <v>3023</v>
      </c>
      <c r="H1064" t="s">
        <v>2700</v>
      </c>
      <c r="I1064" s="5">
        <v>40600</v>
      </c>
      <c r="J1064" s="5">
        <v>500</v>
      </c>
      <c r="K1064">
        <v>4</v>
      </c>
      <c r="L1064" t="str">
        <f>INDEX(MatriceGrade,MATCH(Employé!G1064,Filières!$A$1:$A$13,0),MATCH(Employé!H1064,Filières!$A$1:$E$1,0))</f>
        <v>Consultant fonctionnel junior</v>
      </c>
      <c r="M1064" s="5">
        <f t="shared" si="82"/>
        <v>39300</v>
      </c>
      <c r="N1064" s="6">
        <f t="shared" ca="1" si="83"/>
        <v>30</v>
      </c>
      <c r="O1064" s="8">
        <f t="shared" si="84"/>
        <v>3.3078880407124679E-2</v>
      </c>
    </row>
    <row r="1065" spans="1:15" x14ac:dyDescent="0.25">
      <c r="A1065" t="str">
        <f t="shared" si="80"/>
        <v>JosHa30632</v>
      </c>
      <c r="B1065" t="str">
        <f t="shared" si="81"/>
        <v>JoshuaHaller30632</v>
      </c>
      <c r="C1065" t="s">
        <v>177</v>
      </c>
      <c r="D1065" t="s">
        <v>178</v>
      </c>
      <c r="E1065" t="s">
        <v>2698</v>
      </c>
      <c r="F1065" s="1">
        <v>30632</v>
      </c>
      <c r="G1065" t="s">
        <v>3025</v>
      </c>
      <c r="H1065" t="s">
        <v>2701</v>
      </c>
      <c r="I1065" s="5">
        <v>54800</v>
      </c>
      <c r="J1065" s="5">
        <v>3500</v>
      </c>
      <c r="K1065">
        <v>7</v>
      </c>
      <c r="L1065" t="str">
        <f>INDEX(MatriceGrade,MATCH(Employé!G1065,Filières!$A$1:$A$13,0),MATCH(Employé!H1065,Filières!$A$1:$E$1,0))</f>
        <v>Consultant technique sénior</v>
      </c>
      <c r="M1065" s="5">
        <f t="shared" si="82"/>
        <v>52700</v>
      </c>
      <c r="N1065" s="6">
        <f t="shared" ca="1" si="83"/>
        <v>33</v>
      </c>
      <c r="O1065" s="8">
        <f t="shared" si="84"/>
        <v>3.9848197343453511E-2</v>
      </c>
    </row>
    <row r="1066" spans="1:15" x14ac:dyDescent="0.25">
      <c r="A1066" t="str">
        <f t="shared" si="80"/>
        <v>LorHa30055</v>
      </c>
      <c r="B1066" t="str">
        <f t="shared" si="81"/>
        <v>LoriHalliburton30055</v>
      </c>
      <c r="C1066" t="s">
        <v>374</v>
      </c>
      <c r="D1066" t="s">
        <v>440</v>
      </c>
      <c r="E1066" t="s">
        <v>2699</v>
      </c>
      <c r="F1066" s="1">
        <v>30055</v>
      </c>
      <c r="G1066" t="s">
        <v>3027</v>
      </c>
      <c r="H1066" t="s">
        <v>2701</v>
      </c>
      <c r="I1066" s="5">
        <v>56000</v>
      </c>
      <c r="J1066" s="5">
        <v>7500</v>
      </c>
      <c r="K1066">
        <v>11</v>
      </c>
      <c r="L1066" t="str">
        <f>INDEX(MatriceGrade,MATCH(Employé!G1066,Filières!$A$1:$A$13,0),MATCH(Employé!H1066,Filières!$A$1:$E$1,0))</f>
        <v>Directeur technique</v>
      </c>
      <c r="M1066" s="5">
        <f t="shared" si="82"/>
        <v>54900</v>
      </c>
      <c r="N1066" s="6">
        <f t="shared" ca="1" si="83"/>
        <v>35</v>
      </c>
      <c r="O1066" s="8">
        <f t="shared" si="84"/>
        <v>2.0036429872495445E-2</v>
      </c>
    </row>
    <row r="1067" spans="1:15" x14ac:dyDescent="0.25">
      <c r="A1067" t="str">
        <f t="shared" si="80"/>
        <v>CarHa31704</v>
      </c>
      <c r="B1067" t="str">
        <f t="shared" si="81"/>
        <v>CarolHam31704</v>
      </c>
      <c r="C1067" t="s">
        <v>849</v>
      </c>
      <c r="D1067" t="s">
        <v>1479</v>
      </c>
      <c r="E1067" t="s">
        <v>2699</v>
      </c>
      <c r="F1067" s="1">
        <v>31704</v>
      </c>
      <c r="G1067" t="s">
        <v>3023</v>
      </c>
      <c r="H1067" t="s">
        <v>2700</v>
      </c>
      <c r="I1067" s="5">
        <v>46500</v>
      </c>
      <c r="J1067" s="5">
        <v>1500</v>
      </c>
      <c r="K1067">
        <v>2</v>
      </c>
      <c r="L1067" t="str">
        <f>INDEX(MatriceGrade,MATCH(Employé!G1067,Filières!$A$1:$A$13,0),MATCH(Employé!H1067,Filières!$A$1:$E$1,0))</f>
        <v>Consultant fonctionnel junior</v>
      </c>
      <c r="M1067" s="5">
        <f t="shared" si="82"/>
        <v>44100</v>
      </c>
      <c r="N1067" s="6">
        <f t="shared" ca="1" si="83"/>
        <v>30</v>
      </c>
      <c r="O1067" s="8">
        <f t="shared" si="84"/>
        <v>5.4421768707482991E-2</v>
      </c>
    </row>
    <row r="1068" spans="1:15" x14ac:dyDescent="0.25">
      <c r="A1068" t="str">
        <f t="shared" si="80"/>
        <v>PatHa29387</v>
      </c>
      <c r="B1068" t="str">
        <f t="shared" si="81"/>
        <v>PatriciaHaman29387</v>
      </c>
      <c r="C1068" t="s">
        <v>232</v>
      </c>
      <c r="D1068" t="s">
        <v>233</v>
      </c>
      <c r="E1068" t="s">
        <v>2699</v>
      </c>
      <c r="F1068" s="1">
        <v>29387</v>
      </c>
      <c r="G1068" t="s">
        <v>3028</v>
      </c>
      <c r="H1068" t="s">
        <v>2700</v>
      </c>
      <c r="I1068" s="5">
        <v>89900</v>
      </c>
      <c r="J1068" s="5">
        <v>1500</v>
      </c>
      <c r="K1068">
        <v>3</v>
      </c>
      <c r="L1068" t="str">
        <f>INDEX(MatriceGrade,MATCH(Employé!G1068,Filières!$A$1:$A$13,0),MATCH(Employé!H1068,Filières!$A$1:$E$1,0))</f>
        <v>Responsable de Grands comptes</v>
      </c>
      <c r="M1068" s="5">
        <f t="shared" si="82"/>
        <v>79600</v>
      </c>
      <c r="N1068" s="6">
        <f t="shared" ca="1" si="83"/>
        <v>37</v>
      </c>
      <c r="O1068" s="8">
        <f t="shared" si="84"/>
        <v>0.12939698492462312</v>
      </c>
    </row>
    <row r="1069" spans="1:15" x14ac:dyDescent="0.25">
      <c r="A1069" t="str">
        <f t="shared" si="80"/>
        <v>IriHa34224</v>
      </c>
      <c r="B1069" t="str">
        <f t="shared" si="81"/>
        <v>IrisHamilton34224</v>
      </c>
      <c r="C1069" t="s">
        <v>1354</v>
      </c>
      <c r="D1069" t="s">
        <v>163</v>
      </c>
      <c r="E1069" t="s">
        <v>2699</v>
      </c>
      <c r="F1069" s="1">
        <v>34224</v>
      </c>
      <c r="G1069" t="s">
        <v>3020</v>
      </c>
      <c r="H1069" t="s">
        <v>2702</v>
      </c>
      <c r="I1069" s="5">
        <v>38700</v>
      </c>
      <c r="J1069" s="5">
        <v>500</v>
      </c>
      <c r="K1069">
        <v>0</v>
      </c>
      <c r="L1069" t="str">
        <f>INDEX(MatriceGrade,MATCH(Employé!G1069,Filières!$A$1:$A$13,0),MATCH(Employé!H1069,Filières!$A$1:$E$1,0))</f>
        <v>Consultant business junior</v>
      </c>
      <c r="M1069" s="5" t="str">
        <f t="shared" si="82"/>
        <v>nouvel arrivant</v>
      </c>
      <c r="N1069" s="6">
        <f t="shared" ca="1" si="83"/>
        <v>23</v>
      </c>
      <c r="O1069" s="8">
        <f t="shared" si="84"/>
        <v>0</v>
      </c>
    </row>
    <row r="1070" spans="1:15" x14ac:dyDescent="0.25">
      <c r="A1070" t="str">
        <f t="shared" si="80"/>
        <v>KeiHa27007</v>
      </c>
      <c r="B1070" t="str">
        <f t="shared" si="81"/>
        <v>KeithHamilton27007</v>
      </c>
      <c r="C1070" t="s">
        <v>162</v>
      </c>
      <c r="D1070" t="s">
        <v>163</v>
      </c>
      <c r="E1070" t="s">
        <v>2698</v>
      </c>
      <c r="F1070" s="1">
        <v>27007</v>
      </c>
      <c r="G1070" t="s">
        <v>3027</v>
      </c>
      <c r="H1070" t="s">
        <v>2700</v>
      </c>
      <c r="I1070" s="5">
        <v>62700</v>
      </c>
      <c r="J1070" s="5">
        <v>1500</v>
      </c>
      <c r="K1070">
        <v>20</v>
      </c>
      <c r="L1070" t="str">
        <f>INDEX(MatriceGrade,MATCH(Employé!G1070,Filières!$A$1:$A$13,0),MATCH(Employé!H1070,Filières!$A$1:$E$1,0))</f>
        <v>Directeur de projet</v>
      </c>
      <c r="M1070" s="5">
        <f t="shared" si="82"/>
        <v>57000</v>
      </c>
      <c r="N1070" s="6">
        <f t="shared" ca="1" si="83"/>
        <v>43</v>
      </c>
      <c r="O1070" s="8">
        <f t="shared" si="84"/>
        <v>0.1</v>
      </c>
    </row>
    <row r="1071" spans="1:15" x14ac:dyDescent="0.25">
      <c r="A1071" t="str">
        <f t="shared" si="80"/>
        <v>WilHa24739</v>
      </c>
      <c r="B1071" t="str">
        <f t="shared" si="81"/>
        <v>WillardHamlet24739</v>
      </c>
      <c r="C1071" t="s">
        <v>1218</v>
      </c>
      <c r="D1071" t="s">
        <v>1219</v>
      </c>
      <c r="E1071" t="s">
        <v>2698</v>
      </c>
      <c r="F1071" s="1">
        <v>24739</v>
      </c>
      <c r="G1071" t="s">
        <v>3026</v>
      </c>
      <c r="H1071" t="s">
        <v>2700</v>
      </c>
      <c r="I1071" s="5">
        <v>50600</v>
      </c>
      <c r="J1071" s="5">
        <v>2000</v>
      </c>
      <c r="K1071">
        <v>20</v>
      </c>
      <c r="L1071" t="str">
        <f>INDEX(MatriceGrade,MATCH(Employé!G1071,Filières!$A$1:$A$13,0),MATCH(Employé!H1071,Filières!$A$1:$E$1,0))</f>
        <v>Chef de projet</v>
      </c>
      <c r="M1071" s="5">
        <f t="shared" si="82"/>
        <v>47300</v>
      </c>
      <c r="N1071" s="6">
        <f t="shared" ca="1" si="83"/>
        <v>49</v>
      </c>
      <c r="O1071" s="8">
        <f t="shared" si="84"/>
        <v>6.9767441860465115E-2</v>
      </c>
    </row>
    <row r="1072" spans="1:15" x14ac:dyDescent="0.25">
      <c r="A1072" t="str">
        <f t="shared" si="80"/>
        <v>LynHa23800</v>
      </c>
      <c r="B1072" t="str">
        <f t="shared" si="81"/>
        <v>LynnHamm23800</v>
      </c>
      <c r="C1072" t="s">
        <v>526</v>
      </c>
      <c r="D1072" t="s">
        <v>2210</v>
      </c>
      <c r="E1072" t="s">
        <v>2699</v>
      </c>
      <c r="F1072" s="1">
        <v>23800</v>
      </c>
      <c r="G1072" t="s">
        <v>3027</v>
      </c>
      <c r="H1072" t="s">
        <v>2701</v>
      </c>
      <c r="I1072" s="5">
        <v>68100</v>
      </c>
      <c r="J1072" s="5">
        <v>1500</v>
      </c>
      <c r="K1072">
        <v>4</v>
      </c>
      <c r="L1072" t="str">
        <f>INDEX(MatriceGrade,MATCH(Employé!G1072,Filières!$A$1:$A$13,0),MATCH(Employé!H1072,Filières!$A$1:$E$1,0))</f>
        <v>Directeur technique</v>
      </c>
      <c r="M1072" s="5">
        <f t="shared" si="82"/>
        <v>64400</v>
      </c>
      <c r="N1072" s="6">
        <f t="shared" ca="1" si="83"/>
        <v>52</v>
      </c>
      <c r="O1072" s="8">
        <f t="shared" si="84"/>
        <v>5.745341614906832E-2</v>
      </c>
    </row>
    <row r="1073" spans="1:15" x14ac:dyDescent="0.25">
      <c r="A1073" t="str">
        <f t="shared" si="80"/>
        <v>JosHa26779</v>
      </c>
      <c r="B1073" t="str">
        <f t="shared" si="81"/>
        <v>JoshuaHammon26779</v>
      </c>
      <c r="C1073" t="s">
        <v>177</v>
      </c>
      <c r="D1073" t="s">
        <v>2420</v>
      </c>
      <c r="E1073" t="s">
        <v>2698</v>
      </c>
      <c r="F1073" s="1">
        <v>26779</v>
      </c>
      <c r="G1073" t="s">
        <v>3025</v>
      </c>
      <c r="H1073" t="s">
        <v>2701</v>
      </c>
      <c r="I1073" s="5">
        <v>51200</v>
      </c>
      <c r="J1073" s="5">
        <v>3500</v>
      </c>
      <c r="K1073">
        <v>10</v>
      </c>
      <c r="L1073" t="str">
        <f>INDEX(MatriceGrade,MATCH(Employé!G1073,Filières!$A$1:$A$13,0),MATCH(Employé!H1073,Filières!$A$1:$E$1,0))</f>
        <v>Consultant technique sénior</v>
      </c>
      <c r="M1073" s="5">
        <f t="shared" si="82"/>
        <v>47500</v>
      </c>
      <c r="N1073" s="6">
        <f t="shared" ca="1" si="83"/>
        <v>44</v>
      </c>
      <c r="O1073" s="8">
        <f t="shared" si="84"/>
        <v>7.7894736842105267E-2</v>
      </c>
    </row>
    <row r="1074" spans="1:15" x14ac:dyDescent="0.25">
      <c r="A1074" t="str">
        <f t="shared" si="80"/>
        <v>ElbHa31223</v>
      </c>
      <c r="B1074" t="str">
        <f t="shared" si="81"/>
        <v>ElbertHammond31223</v>
      </c>
      <c r="C1074" t="s">
        <v>2399</v>
      </c>
      <c r="D1074" t="s">
        <v>2620</v>
      </c>
      <c r="E1074" t="s">
        <v>2698</v>
      </c>
      <c r="F1074" s="1">
        <v>31223</v>
      </c>
      <c r="G1074" t="s">
        <v>3023</v>
      </c>
      <c r="H1074" t="s">
        <v>2700</v>
      </c>
      <c r="I1074" s="5">
        <v>50700</v>
      </c>
      <c r="J1074" s="5">
        <v>0</v>
      </c>
      <c r="K1074">
        <v>1</v>
      </c>
      <c r="L1074" t="str">
        <f>INDEX(MatriceGrade,MATCH(Employé!G1074,Filières!$A$1:$A$13,0),MATCH(Employé!H1074,Filières!$A$1:$E$1,0))</f>
        <v>Consultant fonctionnel junior</v>
      </c>
      <c r="M1074" s="5">
        <f t="shared" si="82"/>
        <v>48200</v>
      </c>
      <c r="N1074" s="6">
        <f t="shared" ca="1" si="83"/>
        <v>32</v>
      </c>
      <c r="O1074" s="8">
        <f t="shared" si="84"/>
        <v>5.1867219917012451E-2</v>
      </c>
    </row>
    <row r="1075" spans="1:15" x14ac:dyDescent="0.25">
      <c r="A1075" t="str">
        <f t="shared" si="80"/>
        <v>FraHa25282</v>
      </c>
      <c r="B1075" t="str">
        <f t="shared" si="81"/>
        <v>FranHamrick25282</v>
      </c>
      <c r="C1075" t="s">
        <v>2679</v>
      </c>
      <c r="D1075" t="s">
        <v>2680</v>
      </c>
      <c r="E1075" t="s">
        <v>2699</v>
      </c>
      <c r="F1075" s="1">
        <v>25282</v>
      </c>
      <c r="G1075" t="s">
        <v>3028</v>
      </c>
      <c r="H1075" t="s">
        <v>2701</v>
      </c>
      <c r="I1075" s="5">
        <v>77700</v>
      </c>
      <c r="J1075" s="5">
        <v>1500</v>
      </c>
      <c r="K1075">
        <v>19</v>
      </c>
      <c r="L1075" t="str">
        <f>INDEX(MatriceGrade,MATCH(Employé!G1075,Filières!$A$1:$A$13,0),MATCH(Employé!H1075,Filières!$A$1:$E$1,0))</f>
        <v>Responsable technique Grands Comptes</v>
      </c>
      <c r="M1075" s="5">
        <f t="shared" si="82"/>
        <v>69300</v>
      </c>
      <c r="N1075" s="6">
        <f t="shared" ca="1" si="83"/>
        <v>48</v>
      </c>
      <c r="O1075" s="8">
        <f t="shared" si="84"/>
        <v>0.12121212121212122</v>
      </c>
    </row>
    <row r="1076" spans="1:15" x14ac:dyDescent="0.25">
      <c r="A1076" t="str">
        <f t="shared" si="80"/>
        <v>MelHa34217</v>
      </c>
      <c r="B1076" t="str">
        <f t="shared" si="81"/>
        <v>MelvinHancock34217</v>
      </c>
      <c r="C1076" t="s">
        <v>272</v>
      </c>
      <c r="D1076" t="s">
        <v>496</v>
      </c>
      <c r="E1076" t="s">
        <v>2698</v>
      </c>
      <c r="F1076" s="1">
        <v>34217</v>
      </c>
      <c r="G1076" t="s">
        <v>3021</v>
      </c>
      <c r="H1076" t="s">
        <v>2703</v>
      </c>
      <c r="I1076" s="5">
        <v>30700</v>
      </c>
      <c r="J1076" s="5">
        <v>0</v>
      </c>
      <c r="K1076">
        <v>1</v>
      </c>
      <c r="L1076" t="str">
        <f>INDEX(MatriceGrade,MATCH(Employé!G1076,Filières!$A$1:$A$13,0),MATCH(Employé!H1076,Filières!$A$1:$E$1,0))</f>
        <v>Agent opérationnel</v>
      </c>
      <c r="M1076" s="5">
        <f t="shared" si="82"/>
        <v>28700</v>
      </c>
      <c r="N1076" s="6">
        <f t="shared" ca="1" si="83"/>
        <v>23</v>
      </c>
      <c r="O1076" s="8">
        <f t="shared" si="84"/>
        <v>6.968641114982578E-2</v>
      </c>
    </row>
    <row r="1077" spans="1:15" x14ac:dyDescent="0.25">
      <c r="A1077" t="str">
        <f t="shared" si="80"/>
        <v>ErnHa26521</v>
      </c>
      <c r="B1077" t="str">
        <f t="shared" si="81"/>
        <v>ErnestHand26521</v>
      </c>
      <c r="C1077" t="s">
        <v>1001</v>
      </c>
      <c r="D1077" t="s">
        <v>1002</v>
      </c>
      <c r="E1077" t="s">
        <v>2698</v>
      </c>
      <c r="F1077" s="1">
        <v>26521</v>
      </c>
      <c r="G1077" t="s">
        <v>3027</v>
      </c>
      <c r="H1077" t="s">
        <v>2701</v>
      </c>
      <c r="I1077" s="5">
        <v>66300</v>
      </c>
      <c r="J1077" s="5">
        <v>1500</v>
      </c>
      <c r="K1077">
        <v>18</v>
      </c>
      <c r="L1077" t="str">
        <f>INDEX(MatriceGrade,MATCH(Employé!G1077,Filières!$A$1:$A$13,0),MATCH(Employé!H1077,Filières!$A$1:$E$1,0))</f>
        <v>Directeur technique</v>
      </c>
      <c r="M1077" s="5">
        <f t="shared" si="82"/>
        <v>58700</v>
      </c>
      <c r="N1077" s="6">
        <f t="shared" ca="1" si="83"/>
        <v>44</v>
      </c>
      <c r="O1077" s="8">
        <f t="shared" si="84"/>
        <v>0.12947189097103917</v>
      </c>
    </row>
    <row r="1078" spans="1:15" x14ac:dyDescent="0.25">
      <c r="A1078" t="str">
        <f t="shared" si="80"/>
        <v>AliHa29826</v>
      </c>
      <c r="B1078" t="str">
        <f t="shared" si="81"/>
        <v>AliciaHaney29826</v>
      </c>
      <c r="C1078" t="s">
        <v>893</v>
      </c>
      <c r="D1078" t="s">
        <v>2137</v>
      </c>
      <c r="E1078" t="s">
        <v>2699</v>
      </c>
      <c r="F1078" s="1">
        <v>29826</v>
      </c>
      <c r="G1078" t="s">
        <v>3027</v>
      </c>
      <c r="H1078" t="s">
        <v>2700</v>
      </c>
      <c r="I1078" s="5">
        <v>81300</v>
      </c>
      <c r="J1078" s="5">
        <v>6500</v>
      </c>
      <c r="K1078">
        <v>8</v>
      </c>
      <c r="L1078" t="str">
        <f>INDEX(MatriceGrade,MATCH(Employé!G1078,Filières!$A$1:$A$13,0),MATCH(Employé!H1078,Filières!$A$1:$E$1,0))</f>
        <v>Directeur de projet</v>
      </c>
      <c r="M1078" s="5">
        <f t="shared" si="82"/>
        <v>79700</v>
      </c>
      <c r="N1078" s="6">
        <f t="shared" ca="1" si="83"/>
        <v>35</v>
      </c>
      <c r="O1078" s="8">
        <f t="shared" si="84"/>
        <v>2.0075282308657464E-2</v>
      </c>
    </row>
    <row r="1079" spans="1:15" x14ac:dyDescent="0.25">
      <c r="A1079" t="str">
        <f t="shared" si="80"/>
        <v>JosHa28371</v>
      </c>
      <c r="B1079" t="str">
        <f t="shared" si="81"/>
        <v>JoshuaHankins28371</v>
      </c>
      <c r="C1079" t="s">
        <v>177</v>
      </c>
      <c r="D1079" t="s">
        <v>1273</v>
      </c>
      <c r="E1079" t="s">
        <v>2698</v>
      </c>
      <c r="F1079" s="1">
        <v>28371</v>
      </c>
      <c r="G1079" t="s">
        <v>3026</v>
      </c>
      <c r="H1079" t="s">
        <v>2702</v>
      </c>
      <c r="I1079" s="5">
        <v>76900</v>
      </c>
      <c r="J1079" s="5">
        <v>1000</v>
      </c>
      <c r="K1079">
        <v>5</v>
      </c>
      <c r="L1079" t="str">
        <f>INDEX(MatriceGrade,MATCH(Employé!G1079,Filières!$A$1:$A$13,0),MATCH(Employé!H1079,Filières!$A$1:$E$1,0))</f>
        <v>Responsable de consultant</v>
      </c>
      <c r="M1079" s="5">
        <f t="shared" si="82"/>
        <v>69900</v>
      </c>
      <c r="N1079" s="6">
        <f t="shared" ca="1" si="83"/>
        <v>39</v>
      </c>
      <c r="O1079" s="8">
        <f t="shared" si="84"/>
        <v>0.10014306151645208</v>
      </c>
    </row>
    <row r="1080" spans="1:15" x14ac:dyDescent="0.25">
      <c r="A1080" t="str">
        <f t="shared" si="80"/>
        <v>JamHa34124</v>
      </c>
      <c r="B1080" t="str">
        <f t="shared" si="81"/>
        <v>JamesHansen34124</v>
      </c>
      <c r="C1080" t="s">
        <v>147</v>
      </c>
      <c r="D1080" t="s">
        <v>989</v>
      </c>
      <c r="E1080" t="s">
        <v>2698</v>
      </c>
      <c r="F1080" s="1">
        <v>34124</v>
      </c>
      <c r="G1080" t="s">
        <v>3021</v>
      </c>
      <c r="H1080" t="s">
        <v>2700</v>
      </c>
      <c r="I1080" s="5">
        <v>39600</v>
      </c>
      <c r="J1080" s="5">
        <v>500</v>
      </c>
      <c r="K1080">
        <v>0</v>
      </c>
      <c r="L1080" t="str">
        <f>INDEX(MatriceGrade,MATCH(Employé!G1080,Filières!$A$1:$A$13,0),MATCH(Employé!H1080,Filières!$A$1:$E$1,0))</f>
        <v xml:space="preserve">Analyste </v>
      </c>
      <c r="M1080" s="5" t="str">
        <f t="shared" si="82"/>
        <v>nouvel arrivant</v>
      </c>
      <c r="N1080" s="6">
        <f t="shared" ca="1" si="83"/>
        <v>24</v>
      </c>
      <c r="O1080" s="8">
        <f t="shared" si="84"/>
        <v>0</v>
      </c>
    </row>
    <row r="1081" spans="1:15" x14ac:dyDescent="0.25">
      <c r="A1081" t="str">
        <f t="shared" si="80"/>
        <v>MarHa29528</v>
      </c>
      <c r="B1081" t="str">
        <f t="shared" si="81"/>
        <v>MarkHanshaw29528</v>
      </c>
      <c r="C1081" t="s">
        <v>252</v>
      </c>
      <c r="D1081" t="s">
        <v>785</v>
      </c>
      <c r="E1081" t="s">
        <v>2698</v>
      </c>
      <c r="F1081" s="1">
        <v>29528</v>
      </c>
      <c r="G1081" t="s">
        <v>3027</v>
      </c>
      <c r="H1081" t="s">
        <v>2702</v>
      </c>
      <c r="I1081" s="5">
        <v>74800</v>
      </c>
      <c r="J1081" s="5">
        <v>1000</v>
      </c>
      <c r="K1081">
        <v>13</v>
      </c>
      <c r="L1081" t="str">
        <f>INDEX(MatriceGrade,MATCH(Employé!G1081,Filières!$A$1:$A$13,0),MATCH(Employé!H1081,Filières!$A$1:$E$1,0))</f>
        <v>Directeur business</v>
      </c>
      <c r="M1081" s="5">
        <f t="shared" si="82"/>
        <v>71200</v>
      </c>
      <c r="N1081" s="6">
        <f t="shared" ca="1" si="83"/>
        <v>36</v>
      </c>
      <c r="O1081" s="8">
        <f t="shared" si="84"/>
        <v>5.0561797752808987E-2</v>
      </c>
    </row>
    <row r="1082" spans="1:15" x14ac:dyDescent="0.25">
      <c r="A1082" t="str">
        <f t="shared" si="80"/>
        <v>CurHa27784</v>
      </c>
      <c r="B1082" t="str">
        <f t="shared" si="81"/>
        <v>CurtHanson27784</v>
      </c>
      <c r="C1082" t="s">
        <v>190</v>
      </c>
      <c r="D1082" t="s">
        <v>191</v>
      </c>
      <c r="E1082" t="s">
        <v>2698</v>
      </c>
      <c r="F1082" s="1">
        <v>27784</v>
      </c>
      <c r="G1082" t="s">
        <v>3026</v>
      </c>
      <c r="H1082" t="s">
        <v>2703</v>
      </c>
      <c r="I1082" s="5">
        <v>52800</v>
      </c>
      <c r="J1082" s="5">
        <v>2500</v>
      </c>
      <c r="K1082">
        <v>1</v>
      </c>
      <c r="L1082" t="str">
        <f>INDEX(MatriceGrade,MATCH(Employé!G1082,Filières!$A$1:$A$13,0),MATCH(Employé!H1082,Filières!$A$1:$E$1,0))</f>
        <v>Responsable d'entité</v>
      </c>
      <c r="M1082" s="5">
        <f t="shared" si="82"/>
        <v>50300</v>
      </c>
      <c r="N1082" s="6">
        <f t="shared" ca="1" si="83"/>
        <v>41</v>
      </c>
      <c r="O1082" s="8">
        <f t="shared" si="84"/>
        <v>4.9701789264413522E-2</v>
      </c>
    </row>
    <row r="1083" spans="1:15" x14ac:dyDescent="0.25">
      <c r="A1083" t="str">
        <f t="shared" si="80"/>
        <v>LibHa28044</v>
      </c>
      <c r="B1083" t="str">
        <f t="shared" si="81"/>
        <v>LibbyHanson28044</v>
      </c>
      <c r="C1083" t="s">
        <v>735</v>
      </c>
      <c r="D1083" t="s">
        <v>191</v>
      </c>
      <c r="E1083" t="s">
        <v>2699</v>
      </c>
      <c r="F1083" s="1">
        <v>28044</v>
      </c>
      <c r="G1083" t="s">
        <v>3027</v>
      </c>
      <c r="H1083" t="s">
        <v>2701</v>
      </c>
      <c r="I1083" s="5">
        <v>65900</v>
      </c>
      <c r="J1083" s="5">
        <v>2000</v>
      </c>
      <c r="K1083">
        <v>3</v>
      </c>
      <c r="L1083" t="str">
        <f>INDEX(MatriceGrade,MATCH(Employé!G1083,Filières!$A$1:$A$13,0),MATCH(Employé!H1083,Filières!$A$1:$E$1,0))</f>
        <v>Directeur technique</v>
      </c>
      <c r="M1083" s="5">
        <f t="shared" si="82"/>
        <v>64000</v>
      </c>
      <c r="N1083" s="6">
        <f t="shared" ca="1" si="83"/>
        <v>40</v>
      </c>
      <c r="O1083" s="8">
        <f t="shared" si="84"/>
        <v>2.9687499999999999E-2</v>
      </c>
    </row>
    <row r="1084" spans="1:15" x14ac:dyDescent="0.25">
      <c r="A1084" t="str">
        <f t="shared" si="80"/>
        <v>MarHa32720</v>
      </c>
      <c r="B1084" t="str">
        <f t="shared" si="81"/>
        <v>MarvinHardaway32720</v>
      </c>
      <c r="C1084" t="s">
        <v>2008</v>
      </c>
      <c r="D1084" t="s">
        <v>2365</v>
      </c>
      <c r="E1084" t="s">
        <v>2698</v>
      </c>
      <c r="F1084" s="1">
        <v>32720</v>
      </c>
      <c r="G1084" t="s">
        <v>3023</v>
      </c>
      <c r="H1084" t="s">
        <v>2700</v>
      </c>
      <c r="I1084" s="5">
        <v>48800</v>
      </c>
      <c r="J1084" s="5">
        <v>1500</v>
      </c>
      <c r="K1084">
        <v>2</v>
      </c>
      <c r="L1084" t="str">
        <f>INDEX(MatriceGrade,MATCH(Employé!G1084,Filières!$A$1:$A$13,0),MATCH(Employé!H1084,Filières!$A$1:$E$1,0))</f>
        <v>Consultant fonctionnel junior</v>
      </c>
      <c r="M1084" s="5">
        <f t="shared" si="82"/>
        <v>45600</v>
      </c>
      <c r="N1084" s="6">
        <f t="shared" ca="1" si="83"/>
        <v>27</v>
      </c>
      <c r="O1084" s="8">
        <f t="shared" si="84"/>
        <v>7.0175438596491224E-2</v>
      </c>
    </row>
    <row r="1085" spans="1:15" x14ac:dyDescent="0.25">
      <c r="A1085" t="str">
        <f t="shared" si="80"/>
        <v>KenHa24979</v>
      </c>
      <c r="B1085" t="str">
        <f t="shared" si="81"/>
        <v>KennethHardee24979</v>
      </c>
      <c r="C1085" t="s">
        <v>139</v>
      </c>
      <c r="D1085" t="s">
        <v>1621</v>
      </c>
      <c r="E1085" t="s">
        <v>2698</v>
      </c>
      <c r="F1085" s="1">
        <v>24979</v>
      </c>
      <c r="G1085" t="s">
        <v>3026</v>
      </c>
      <c r="H1085" t="s">
        <v>2700</v>
      </c>
      <c r="I1085" s="5">
        <v>52500</v>
      </c>
      <c r="J1085" s="5">
        <v>1000</v>
      </c>
      <c r="K1085">
        <v>19</v>
      </c>
      <c r="L1085" t="str">
        <f>INDEX(MatriceGrade,MATCH(Employé!G1085,Filières!$A$1:$A$13,0),MATCH(Employé!H1085,Filières!$A$1:$E$1,0))</f>
        <v>Chef de projet</v>
      </c>
      <c r="M1085" s="5">
        <f t="shared" si="82"/>
        <v>46300</v>
      </c>
      <c r="N1085" s="6">
        <f t="shared" ca="1" si="83"/>
        <v>49</v>
      </c>
      <c r="O1085" s="8">
        <f t="shared" si="84"/>
        <v>0.13390928725701945</v>
      </c>
    </row>
    <row r="1086" spans="1:15" x14ac:dyDescent="0.25">
      <c r="A1086" t="str">
        <f t="shared" si="80"/>
        <v>LawHa24391</v>
      </c>
      <c r="B1086" t="str">
        <f t="shared" si="81"/>
        <v>LawandaHarder24391</v>
      </c>
      <c r="C1086" t="s">
        <v>1126</v>
      </c>
      <c r="D1086" t="s">
        <v>1127</v>
      </c>
      <c r="E1086" t="s">
        <v>2699</v>
      </c>
      <c r="F1086" s="1">
        <v>24391</v>
      </c>
      <c r="G1086" t="s">
        <v>3025</v>
      </c>
      <c r="H1086" t="s">
        <v>2703</v>
      </c>
      <c r="I1086" s="5">
        <v>37100</v>
      </c>
      <c r="J1086" s="5">
        <v>2500</v>
      </c>
      <c r="K1086">
        <v>7</v>
      </c>
      <c r="L1086" t="str">
        <f>INDEX(MatriceGrade,MATCH(Employé!G1086,Filières!$A$1:$A$13,0),MATCH(Employé!H1086,Filières!$A$1:$E$1,0))</f>
        <v>Directeur des agents de maîtrise</v>
      </c>
      <c r="M1086" s="5">
        <f t="shared" si="82"/>
        <v>33800</v>
      </c>
      <c r="N1086" s="6">
        <f t="shared" ca="1" si="83"/>
        <v>50</v>
      </c>
      <c r="O1086" s="8">
        <f t="shared" si="84"/>
        <v>9.7633136094674555E-2</v>
      </c>
    </row>
    <row r="1087" spans="1:15" x14ac:dyDescent="0.25">
      <c r="A1087" t="str">
        <f t="shared" si="80"/>
        <v>GloHa33601</v>
      </c>
      <c r="B1087" t="str">
        <f t="shared" si="81"/>
        <v>GloriaHardesty33601</v>
      </c>
      <c r="C1087" t="s">
        <v>259</v>
      </c>
      <c r="D1087" t="s">
        <v>260</v>
      </c>
      <c r="E1087" t="s">
        <v>2699</v>
      </c>
      <c r="F1087" s="1">
        <v>33601</v>
      </c>
      <c r="G1087" t="s">
        <v>3020</v>
      </c>
      <c r="H1087" t="s">
        <v>2701</v>
      </c>
      <c r="I1087" s="5">
        <v>30200</v>
      </c>
      <c r="J1087" s="5">
        <v>0</v>
      </c>
      <c r="K1087">
        <v>1</v>
      </c>
      <c r="L1087" t="str">
        <f>INDEX(MatriceGrade,MATCH(Employé!G1087,Filières!$A$1:$A$13,0),MATCH(Employé!H1087,Filières!$A$1:$E$1,0))</f>
        <v>Développeur junior</v>
      </c>
      <c r="M1087" s="5">
        <f t="shared" si="82"/>
        <v>29700</v>
      </c>
      <c r="N1087" s="6">
        <f t="shared" ca="1" si="83"/>
        <v>25</v>
      </c>
      <c r="O1087" s="8">
        <f t="shared" si="84"/>
        <v>1.6835016835016835E-2</v>
      </c>
    </row>
    <row r="1088" spans="1:15" x14ac:dyDescent="0.25">
      <c r="A1088" t="str">
        <f t="shared" si="80"/>
        <v>DavHa25223</v>
      </c>
      <c r="B1088" t="str">
        <f t="shared" si="81"/>
        <v>DavidHardiman25223</v>
      </c>
      <c r="C1088" t="s">
        <v>65</v>
      </c>
      <c r="D1088" t="s">
        <v>1723</v>
      </c>
      <c r="E1088" t="s">
        <v>2698</v>
      </c>
      <c r="F1088" s="1">
        <v>25223</v>
      </c>
      <c r="G1088" t="s">
        <v>3027</v>
      </c>
      <c r="H1088" t="s">
        <v>2702</v>
      </c>
      <c r="I1088" s="5">
        <v>78700</v>
      </c>
      <c r="J1088" s="5">
        <v>5500</v>
      </c>
      <c r="K1088">
        <v>3</v>
      </c>
      <c r="L1088" t="str">
        <f>INDEX(MatriceGrade,MATCH(Employé!G1088,Filières!$A$1:$A$13,0),MATCH(Employé!H1088,Filières!$A$1:$E$1,0))</f>
        <v>Directeur business</v>
      </c>
      <c r="M1088" s="5">
        <f t="shared" si="82"/>
        <v>72900</v>
      </c>
      <c r="N1088" s="6">
        <f t="shared" ca="1" si="83"/>
        <v>48</v>
      </c>
      <c r="O1088" s="8">
        <f t="shared" si="84"/>
        <v>7.956104252400549E-2</v>
      </c>
    </row>
    <row r="1089" spans="1:15" x14ac:dyDescent="0.25">
      <c r="A1089" t="str">
        <f t="shared" si="80"/>
        <v>MicHa30819</v>
      </c>
      <c r="B1089" t="str">
        <f t="shared" si="81"/>
        <v>MichaelHardiman30819</v>
      </c>
      <c r="C1089" t="s">
        <v>205</v>
      </c>
      <c r="D1089" t="s">
        <v>1723</v>
      </c>
      <c r="E1089" t="s">
        <v>2698</v>
      </c>
      <c r="F1089" s="1">
        <v>30819</v>
      </c>
      <c r="G1089" t="s">
        <v>3027</v>
      </c>
      <c r="H1089" t="s">
        <v>2700</v>
      </c>
      <c r="I1089" s="5">
        <v>76600</v>
      </c>
      <c r="J1089" s="5">
        <v>6500</v>
      </c>
      <c r="K1089">
        <v>1</v>
      </c>
      <c r="L1089" t="str">
        <f>INDEX(MatriceGrade,MATCH(Employé!G1089,Filières!$A$1:$A$13,0),MATCH(Employé!H1089,Filières!$A$1:$E$1,0))</f>
        <v>Directeur de projet</v>
      </c>
      <c r="M1089" s="5">
        <f t="shared" si="82"/>
        <v>66900</v>
      </c>
      <c r="N1089" s="6">
        <f t="shared" ca="1" si="83"/>
        <v>33</v>
      </c>
      <c r="O1089" s="8">
        <f t="shared" si="84"/>
        <v>0.14499252615844543</v>
      </c>
    </row>
    <row r="1090" spans="1:15" x14ac:dyDescent="0.25">
      <c r="A1090" t="str">
        <f t="shared" ref="A1090:A1153" si="85">_xlfn.CONCAT(LEFT(C1090,3),LEFT(D1090,2),F1090)</f>
        <v>EvaHa27229</v>
      </c>
      <c r="B1090" t="str">
        <f t="shared" ref="B1090:B1153" si="86">_xlfn.CONCAT(C1090,D1090,F1090)</f>
        <v>EvaHardin27229</v>
      </c>
      <c r="C1090" t="s">
        <v>2029</v>
      </c>
      <c r="D1090" t="s">
        <v>547</v>
      </c>
      <c r="E1090" t="s">
        <v>2699</v>
      </c>
      <c r="F1090" s="1">
        <v>27229</v>
      </c>
      <c r="G1090" t="s">
        <v>3027</v>
      </c>
      <c r="H1090" t="s">
        <v>2700</v>
      </c>
      <c r="I1090" s="5">
        <v>65700</v>
      </c>
      <c r="J1090" s="5">
        <v>7000</v>
      </c>
      <c r="K1090">
        <v>9</v>
      </c>
      <c r="L1090" t="str">
        <f>INDEX(MatriceGrade,MATCH(Employé!G1090,Filières!$A$1:$A$13,0),MATCH(Employé!H1090,Filières!$A$1:$E$1,0))</f>
        <v>Directeur de projet</v>
      </c>
      <c r="M1090" s="5">
        <f t="shared" ref="M1090:M1153" si="87">IF(ISERROR(VLOOKUP(A1090,InfoN1,9,FALSE)),"nouvel arrivant",VLOOKUP(A1090,InfoN1,9,FALSE))</f>
        <v>60800</v>
      </c>
      <c r="N1090" s="6">
        <f t="shared" ref="N1090:N1153" ca="1" si="88">IF(DATE(2017,MONTH(F1090),DAY(F1090))&gt;TODAY(),2017-YEAR(F1090)-1,2017-YEAR(F1090))</f>
        <v>43</v>
      </c>
      <c r="O1090" s="8">
        <f t="shared" si="84"/>
        <v>8.0592105263157895E-2</v>
      </c>
    </row>
    <row r="1091" spans="1:15" x14ac:dyDescent="0.25">
      <c r="A1091" t="str">
        <f t="shared" si="85"/>
        <v>JosHa27367</v>
      </c>
      <c r="B1091" t="str">
        <f t="shared" si="86"/>
        <v>JosieHardin27367</v>
      </c>
      <c r="C1091" t="s">
        <v>546</v>
      </c>
      <c r="D1091" t="s">
        <v>547</v>
      </c>
      <c r="E1091" t="s">
        <v>2699</v>
      </c>
      <c r="F1091" s="1">
        <v>27367</v>
      </c>
      <c r="G1091" t="s">
        <v>3029</v>
      </c>
      <c r="H1091" t="s">
        <v>2702</v>
      </c>
      <c r="I1091" s="5">
        <v>115500</v>
      </c>
      <c r="J1091" s="5">
        <v>1000</v>
      </c>
      <c r="K1091">
        <v>19</v>
      </c>
      <c r="L1091" t="str">
        <f>INDEX(MatriceGrade,MATCH(Employé!G1091,Filières!$A$1:$A$13,0),MATCH(Employé!H1091,Filières!$A$1:$E$1,0))</f>
        <v>Associé filière business</v>
      </c>
      <c r="M1091" s="5">
        <f t="shared" si="87"/>
        <v>106900</v>
      </c>
      <c r="N1091" s="6">
        <f t="shared" ca="1" si="88"/>
        <v>42</v>
      </c>
      <c r="O1091" s="8">
        <f t="shared" ref="O1091:O1154" si="89">IF(ISNUMBER(M1091),(I1091-M1091)/M1091,0)</f>
        <v>8.0449017773620207E-2</v>
      </c>
    </row>
    <row r="1092" spans="1:15" x14ac:dyDescent="0.25">
      <c r="A1092" t="str">
        <f t="shared" si="85"/>
        <v>AprHa26315</v>
      </c>
      <c r="B1092" t="str">
        <f t="shared" si="86"/>
        <v>AprilHardy26315</v>
      </c>
      <c r="C1092" t="s">
        <v>697</v>
      </c>
      <c r="D1092" t="s">
        <v>698</v>
      </c>
      <c r="E1092" t="s">
        <v>2699</v>
      </c>
      <c r="F1092" s="1">
        <v>26315</v>
      </c>
      <c r="G1092" t="s">
        <v>3027</v>
      </c>
      <c r="H1092" t="s">
        <v>2702</v>
      </c>
      <c r="I1092" s="5">
        <v>103500</v>
      </c>
      <c r="J1092" s="5">
        <v>5000</v>
      </c>
      <c r="K1092">
        <v>21</v>
      </c>
      <c r="L1092" t="str">
        <f>INDEX(MatriceGrade,MATCH(Employé!G1092,Filières!$A$1:$A$13,0),MATCH(Employé!H1092,Filières!$A$1:$E$1,0))</f>
        <v>Directeur business</v>
      </c>
      <c r="M1092" s="5">
        <f t="shared" si="87"/>
        <v>91600</v>
      </c>
      <c r="N1092" s="6">
        <f t="shared" ca="1" si="88"/>
        <v>45</v>
      </c>
      <c r="O1092" s="8">
        <f t="shared" si="89"/>
        <v>0.12991266375545851</v>
      </c>
    </row>
    <row r="1093" spans="1:15" x14ac:dyDescent="0.25">
      <c r="A1093" t="str">
        <f t="shared" si="85"/>
        <v>DouHa27284</v>
      </c>
      <c r="B1093" t="str">
        <f t="shared" si="86"/>
        <v>DouglasHardy27284</v>
      </c>
      <c r="C1093" t="s">
        <v>499</v>
      </c>
      <c r="D1093" t="s">
        <v>698</v>
      </c>
      <c r="E1093" t="s">
        <v>2698</v>
      </c>
      <c r="F1093" s="1">
        <v>27284</v>
      </c>
      <c r="G1093" t="s">
        <v>3025</v>
      </c>
      <c r="H1093" t="s">
        <v>2702</v>
      </c>
      <c r="I1093" s="5">
        <v>67100</v>
      </c>
      <c r="J1093" s="5">
        <v>500</v>
      </c>
      <c r="K1093">
        <v>1</v>
      </c>
      <c r="L1093" t="str">
        <f>INDEX(MatriceGrade,MATCH(Employé!G1093,Filières!$A$1:$A$13,0),MATCH(Employé!H1093,Filières!$A$1:$E$1,0))</f>
        <v>Consultant business sénior</v>
      </c>
      <c r="M1093" s="5">
        <f t="shared" si="87"/>
        <v>60500</v>
      </c>
      <c r="N1093" s="6">
        <f t="shared" ca="1" si="88"/>
        <v>42</v>
      </c>
      <c r="O1093" s="8">
        <f t="shared" si="89"/>
        <v>0.10909090909090909</v>
      </c>
    </row>
    <row r="1094" spans="1:15" x14ac:dyDescent="0.25">
      <c r="A1094" t="str">
        <f t="shared" si="85"/>
        <v>RicHa28143</v>
      </c>
      <c r="B1094" t="str">
        <f t="shared" si="86"/>
        <v>RichardHardy28143</v>
      </c>
      <c r="C1094" t="s">
        <v>9</v>
      </c>
      <c r="D1094" t="s">
        <v>698</v>
      </c>
      <c r="E1094" t="s">
        <v>2698</v>
      </c>
      <c r="F1094" s="1">
        <v>28143</v>
      </c>
      <c r="G1094" t="s">
        <v>3026</v>
      </c>
      <c r="H1094" t="s">
        <v>2701</v>
      </c>
      <c r="I1094" s="5">
        <v>63900</v>
      </c>
      <c r="J1094" s="5">
        <v>3000</v>
      </c>
      <c r="K1094">
        <v>6</v>
      </c>
      <c r="L1094" t="str">
        <f>INDEX(MatriceGrade,MATCH(Employé!G1094,Filières!$A$1:$A$13,0),MATCH(Employé!H1094,Filières!$A$1:$E$1,0))</f>
        <v>Expert technique</v>
      </c>
      <c r="M1094" s="5">
        <f t="shared" si="87"/>
        <v>60900</v>
      </c>
      <c r="N1094" s="6">
        <f t="shared" ca="1" si="88"/>
        <v>40</v>
      </c>
      <c r="O1094" s="8">
        <f t="shared" si="89"/>
        <v>4.9261083743842367E-2</v>
      </c>
    </row>
    <row r="1095" spans="1:15" x14ac:dyDescent="0.25">
      <c r="A1095" t="str">
        <f t="shared" si="85"/>
        <v>RonHa34044</v>
      </c>
      <c r="B1095" t="str">
        <f t="shared" si="86"/>
        <v>RonaldHardy34044</v>
      </c>
      <c r="C1095" t="s">
        <v>32</v>
      </c>
      <c r="D1095" t="s">
        <v>698</v>
      </c>
      <c r="E1095" t="s">
        <v>2698</v>
      </c>
      <c r="F1095" s="1">
        <v>34044</v>
      </c>
      <c r="G1095" t="s">
        <v>3021</v>
      </c>
      <c r="H1095" t="s">
        <v>2703</v>
      </c>
      <c r="I1095" s="5">
        <v>28900</v>
      </c>
      <c r="J1095" s="5">
        <v>1000</v>
      </c>
      <c r="K1095">
        <v>0</v>
      </c>
      <c r="L1095" t="str">
        <f>INDEX(MatriceGrade,MATCH(Employé!G1095,Filières!$A$1:$A$13,0),MATCH(Employé!H1095,Filières!$A$1:$E$1,0))</f>
        <v>Agent opérationnel</v>
      </c>
      <c r="M1095" s="5" t="str">
        <f t="shared" si="87"/>
        <v>nouvel arrivant</v>
      </c>
      <c r="N1095" s="6">
        <f t="shared" ca="1" si="88"/>
        <v>24</v>
      </c>
      <c r="O1095" s="8">
        <f t="shared" si="89"/>
        <v>0</v>
      </c>
    </row>
    <row r="1096" spans="1:15" x14ac:dyDescent="0.25">
      <c r="A1096" t="str">
        <f t="shared" si="85"/>
        <v>RobHa25471</v>
      </c>
      <c r="B1096" t="str">
        <f t="shared" si="86"/>
        <v>RobertHare25471</v>
      </c>
      <c r="C1096" t="s">
        <v>25</v>
      </c>
      <c r="D1096" t="s">
        <v>1747</v>
      </c>
      <c r="E1096" t="s">
        <v>2698</v>
      </c>
      <c r="F1096" s="1">
        <v>25471</v>
      </c>
      <c r="G1096" t="s">
        <v>3027</v>
      </c>
      <c r="H1096" t="s">
        <v>2703</v>
      </c>
      <c r="I1096" s="5">
        <v>85800</v>
      </c>
      <c r="J1096" s="5">
        <v>6000</v>
      </c>
      <c r="K1096">
        <v>3</v>
      </c>
      <c r="L1096" t="str">
        <f>INDEX(MatriceGrade,MATCH(Employé!G1096,Filières!$A$1:$A$13,0),MATCH(Employé!H1096,Filières!$A$1:$E$1,0))</f>
        <v>Directeur d'agence</v>
      </c>
      <c r="M1096" s="5">
        <f t="shared" si="87"/>
        <v>79400</v>
      </c>
      <c r="N1096" s="6">
        <f t="shared" ca="1" si="88"/>
        <v>47</v>
      </c>
      <c r="O1096" s="8">
        <f t="shared" si="89"/>
        <v>8.0604534005037781E-2</v>
      </c>
    </row>
    <row r="1097" spans="1:15" x14ac:dyDescent="0.25">
      <c r="A1097" t="str">
        <f t="shared" si="85"/>
        <v>SheHa23718</v>
      </c>
      <c r="B1097" t="str">
        <f t="shared" si="86"/>
        <v>SheilaHarkins23718</v>
      </c>
      <c r="C1097" t="s">
        <v>1058</v>
      </c>
      <c r="D1097" t="s">
        <v>1233</v>
      </c>
      <c r="E1097" t="s">
        <v>2699</v>
      </c>
      <c r="F1097" s="1">
        <v>23718</v>
      </c>
      <c r="G1097" t="s">
        <v>3027</v>
      </c>
      <c r="H1097" t="s">
        <v>2702</v>
      </c>
      <c r="I1097" s="5">
        <v>109100</v>
      </c>
      <c r="J1097" s="5">
        <v>7000</v>
      </c>
      <c r="K1097">
        <v>28</v>
      </c>
      <c r="L1097" t="str">
        <f>INDEX(MatriceGrade,MATCH(Employé!G1097,Filières!$A$1:$A$13,0),MATCH(Employé!H1097,Filières!$A$1:$E$1,0))</f>
        <v>Directeur business</v>
      </c>
      <c r="M1097" s="5">
        <f t="shared" si="87"/>
        <v>98300</v>
      </c>
      <c r="N1097" s="6">
        <f t="shared" ca="1" si="88"/>
        <v>52</v>
      </c>
      <c r="O1097" s="8">
        <f t="shared" si="89"/>
        <v>0.10986775178026449</v>
      </c>
    </row>
    <row r="1098" spans="1:15" x14ac:dyDescent="0.25">
      <c r="A1098" t="str">
        <f t="shared" si="85"/>
        <v>MicHa31097</v>
      </c>
      <c r="B1098" t="str">
        <f t="shared" si="86"/>
        <v>MichaelHarless31097</v>
      </c>
      <c r="C1098" t="s">
        <v>205</v>
      </c>
      <c r="D1098" t="s">
        <v>1376</v>
      </c>
      <c r="E1098" t="s">
        <v>2698</v>
      </c>
      <c r="F1098" s="1">
        <v>31097</v>
      </c>
      <c r="G1098" t="s">
        <v>3028</v>
      </c>
      <c r="H1098" t="s">
        <v>2701</v>
      </c>
      <c r="I1098" s="5">
        <v>83100</v>
      </c>
      <c r="J1098" s="5">
        <v>5500</v>
      </c>
      <c r="K1098">
        <v>1</v>
      </c>
      <c r="L1098" t="str">
        <f>INDEX(MatriceGrade,MATCH(Employé!G1098,Filières!$A$1:$A$13,0),MATCH(Employé!H1098,Filières!$A$1:$E$1,0))</f>
        <v>Responsable technique Grands Comptes</v>
      </c>
      <c r="M1098" s="5">
        <f t="shared" si="87"/>
        <v>80700</v>
      </c>
      <c r="N1098" s="6">
        <f t="shared" ca="1" si="88"/>
        <v>32</v>
      </c>
      <c r="O1098" s="8">
        <f t="shared" si="89"/>
        <v>2.9739776951672861E-2</v>
      </c>
    </row>
    <row r="1099" spans="1:15" x14ac:dyDescent="0.25">
      <c r="A1099" t="str">
        <f t="shared" si="85"/>
        <v>WilHa33065</v>
      </c>
      <c r="B1099" t="str">
        <f t="shared" si="86"/>
        <v>WillardHarmer33065</v>
      </c>
      <c r="C1099" t="s">
        <v>1218</v>
      </c>
      <c r="D1099" t="s">
        <v>2039</v>
      </c>
      <c r="E1099" t="s">
        <v>2698</v>
      </c>
      <c r="F1099" s="1">
        <v>33065</v>
      </c>
      <c r="G1099" t="s">
        <v>3019</v>
      </c>
      <c r="H1099" t="s">
        <v>2703</v>
      </c>
      <c r="I1099" s="5">
        <v>24300</v>
      </c>
      <c r="J1099" s="5">
        <v>0</v>
      </c>
      <c r="K1099">
        <v>0</v>
      </c>
      <c r="L1099" t="str">
        <f>INDEX(MatriceGrade,MATCH(Employé!G1099,Filières!$A$1:$A$13,0),MATCH(Employé!H1099,Filières!$A$1:$E$1,0))</f>
        <v>Agent</v>
      </c>
      <c r="M1099" s="5" t="str">
        <f t="shared" si="87"/>
        <v>nouvel arrivant</v>
      </c>
      <c r="N1099" s="6">
        <f t="shared" ca="1" si="88"/>
        <v>27</v>
      </c>
      <c r="O1099" s="8">
        <f t="shared" si="89"/>
        <v>0</v>
      </c>
    </row>
    <row r="1100" spans="1:15" x14ac:dyDescent="0.25">
      <c r="A1100" t="str">
        <f t="shared" si="85"/>
        <v>TerHa30521</v>
      </c>
      <c r="B1100" t="str">
        <f t="shared" si="86"/>
        <v>TerryHarmon30521</v>
      </c>
      <c r="C1100" t="s">
        <v>157</v>
      </c>
      <c r="D1100" t="s">
        <v>1811</v>
      </c>
      <c r="E1100" t="s">
        <v>2698</v>
      </c>
      <c r="F1100" s="1">
        <v>30521</v>
      </c>
      <c r="G1100" t="s">
        <v>3025</v>
      </c>
      <c r="H1100" t="s">
        <v>2702</v>
      </c>
      <c r="I1100" s="5">
        <v>76000</v>
      </c>
      <c r="J1100" s="5">
        <v>1500</v>
      </c>
      <c r="K1100">
        <v>9</v>
      </c>
      <c r="L1100" t="str">
        <f>INDEX(MatriceGrade,MATCH(Employé!G1100,Filières!$A$1:$A$13,0),MATCH(Employé!H1100,Filières!$A$1:$E$1,0))</f>
        <v>Consultant business sénior</v>
      </c>
      <c r="M1100" s="5">
        <f t="shared" si="87"/>
        <v>69100</v>
      </c>
      <c r="N1100" s="6">
        <f t="shared" ca="1" si="88"/>
        <v>34</v>
      </c>
      <c r="O1100" s="8">
        <f t="shared" si="89"/>
        <v>9.9855282199710571E-2</v>
      </c>
    </row>
    <row r="1101" spans="1:15" x14ac:dyDescent="0.25">
      <c r="A1101" t="str">
        <f t="shared" si="85"/>
        <v>PreHa33802</v>
      </c>
      <c r="B1101" t="str">
        <f t="shared" si="86"/>
        <v>PrestonHarnden33802</v>
      </c>
      <c r="C1101" t="s">
        <v>1325</v>
      </c>
      <c r="D1101" t="s">
        <v>1326</v>
      </c>
      <c r="E1101" t="s">
        <v>2698</v>
      </c>
      <c r="F1101" s="1">
        <v>33802</v>
      </c>
      <c r="G1101" t="s">
        <v>3020</v>
      </c>
      <c r="H1101" t="s">
        <v>2701</v>
      </c>
      <c r="I1101" s="5">
        <v>29200</v>
      </c>
      <c r="J1101" s="5">
        <v>500</v>
      </c>
      <c r="K1101">
        <v>0</v>
      </c>
      <c r="L1101" t="str">
        <f>INDEX(MatriceGrade,MATCH(Employé!G1101,Filières!$A$1:$A$13,0),MATCH(Employé!H1101,Filières!$A$1:$E$1,0))</f>
        <v>Développeur junior</v>
      </c>
      <c r="M1101" s="5" t="str">
        <f t="shared" si="87"/>
        <v>nouvel arrivant</v>
      </c>
      <c r="N1101" s="6">
        <f t="shared" ca="1" si="88"/>
        <v>25</v>
      </c>
      <c r="O1101" s="8">
        <f t="shared" si="89"/>
        <v>0</v>
      </c>
    </row>
    <row r="1102" spans="1:15" x14ac:dyDescent="0.25">
      <c r="A1102" t="str">
        <f t="shared" si="85"/>
        <v>VioHa27997</v>
      </c>
      <c r="B1102" t="str">
        <f t="shared" si="86"/>
        <v>ViolaHarrell27997</v>
      </c>
      <c r="C1102" t="s">
        <v>101</v>
      </c>
      <c r="D1102" t="s">
        <v>2517</v>
      </c>
      <c r="E1102" t="s">
        <v>2699</v>
      </c>
      <c r="F1102" s="1">
        <v>27997</v>
      </c>
      <c r="G1102" t="s">
        <v>3028</v>
      </c>
      <c r="H1102" t="s">
        <v>2702</v>
      </c>
      <c r="I1102" s="5">
        <v>98600</v>
      </c>
      <c r="J1102" s="5">
        <v>10000</v>
      </c>
      <c r="K1102">
        <v>13</v>
      </c>
      <c r="L1102" t="str">
        <f>INDEX(MatriceGrade,MATCH(Employé!G1102,Filières!$A$1:$A$13,0),MATCH(Employé!H1102,Filières!$A$1:$E$1,0))</f>
        <v>Responsable secteur business</v>
      </c>
      <c r="M1102" s="5">
        <f t="shared" si="87"/>
        <v>93900</v>
      </c>
      <c r="N1102" s="6">
        <f t="shared" ca="1" si="88"/>
        <v>40</v>
      </c>
      <c r="O1102" s="8">
        <f t="shared" si="89"/>
        <v>5.0053248136315232E-2</v>
      </c>
    </row>
    <row r="1103" spans="1:15" x14ac:dyDescent="0.25">
      <c r="A1103" t="str">
        <f t="shared" si="85"/>
        <v>SteHa28236</v>
      </c>
      <c r="B1103" t="str">
        <f t="shared" si="86"/>
        <v>StevenHarrelson28236</v>
      </c>
      <c r="C1103" t="s">
        <v>786</v>
      </c>
      <c r="D1103" t="s">
        <v>2297</v>
      </c>
      <c r="E1103" t="s">
        <v>2698</v>
      </c>
      <c r="F1103" s="1">
        <v>28236</v>
      </c>
      <c r="G1103" t="s">
        <v>3028</v>
      </c>
      <c r="H1103" t="s">
        <v>2703</v>
      </c>
      <c r="I1103" s="5">
        <v>97500</v>
      </c>
      <c r="J1103" s="5">
        <v>1500</v>
      </c>
      <c r="K1103">
        <v>13</v>
      </c>
      <c r="L1103" t="str">
        <f>INDEX(MatriceGrade,MATCH(Employé!G1103,Filières!$A$1:$A$13,0),MATCH(Employé!H1103,Filières!$A$1:$E$1,0))</f>
        <v>Responsable d'un secteur</v>
      </c>
      <c r="M1103" s="5">
        <f t="shared" si="87"/>
        <v>87800</v>
      </c>
      <c r="N1103" s="6">
        <f t="shared" ca="1" si="88"/>
        <v>40</v>
      </c>
      <c r="O1103" s="8">
        <f t="shared" si="89"/>
        <v>0.11047835990888383</v>
      </c>
    </row>
    <row r="1104" spans="1:15" x14ac:dyDescent="0.25">
      <c r="A1104" t="str">
        <f t="shared" si="85"/>
        <v>GarHa33818</v>
      </c>
      <c r="B1104" t="str">
        <f t="shared" si="86"/>
        <v>GarryHarrington33818</v>
      </c>
      <c r="C1104" t="s">
        <v>115</v>
      </c>
      <c r="D1104" t="s">
        <v>116</v>
      </c>
      <c r="E1104" t="s">
        <v>2698</v>
      </c>
      <c r="F1104" s="1">
        <v>33818</v>
      </c>
      <c r="G1104" t="s">
        <v>3021</v>
      </c>
      <c r="H1104" t="s">
        <v>2700</v>
      </c>
      <c r="I1104" s="5">
        <v>37600</v>
      </c>
      <c r="J1104" s="5">
        <v>500</v>
      </c>
      <c r="K1104">
        <v>0</v>
      </c>
      <c r="L1104" t="str">
        <f>INDEX(MatriceGrade,MATCH(Employé!G1104,Filières!$A$1:$A$13,0),MATCH(Employé!H1104,Filières!$A$1:$E$1,0))</f>
        <v xml:space="preserve">Analyste </v>
      </c>
      <c r="M1104" s="5" t="str">
        <f t="shared" si="87"/>
        <v>nouvel arrivant</v>
      </c>
      <c r="N1104" s="6">
        <f t="shared" ca="1" si="88"/>
        <v>24</v>
      </c>
      <c r="O1104" s="8">
        <f t="shared" si="89"/>
        <v>0</v>
      </c>
    </row>
    <row r="1105" spans="1:15" x14ac:dyDescent="0.25">
      <c r="A1105" t="str">
        <f t="shared" si="85"/>
        <v>BarHa32105</v>
      </c>
      <c r="B1105" t="str">
        <f t="shared" si="86"/>
        <v>BarbaraHarris32105</v>
      </c>
      <c r="C1105" t="s">
        <v>248</v>
      </c>
      <c r="D1105" t="s">
        <v>596</v>
      </c>
      <c r="E1105" t="s">
        <v>2699</v>
      </c>
      <c r="F1105" s="1">
        <v>32105</v>
      </c>
      <c r="G1105" t="s">
        <v>3023</v>
      </c>
      <c r="H1105" t="s">
        <v>2700</v>
      </c>
      <c r="I1105" s="5">
        <v>47100</v>
      </c>
      <c r="J1105" s="5">
        <v>2000</v>
      </c>
      <c r="K1105">
        <v>4</v>
      </c>
      <c r="L1105" t="str">
        <f>INDEX(MatriceGrade,MATCH(Employé!G1105,Filières!$A$1:$A$13,0),MATCH(Employé!H1105,Filières!$A$1:$E$1,0))</f>
        <v>Consultant fonctionnel junior</v>
      </c>
      <c r="M1105" s="5">
        <f t="shared" si="87"/>
        <v>45500</v>
      </c>
      <c r="N1105" s="6">
        <f t="shared" ca="1" si="88"/>
        <v>29</v>
      </c>
      <c r="O1105" s="8">
        <f t="shared" si="89"/>
        <v>3.5164835164835165E-2</v>
      </c>
    </row>
    <row r="1106" spans="1:15" x14ac:dyDescent="0.25">
      <c r="A1106" t="str">
        <f t="shared" si="85"/>
        <v>JosHa24097</v>
      </c>
      <c r="B1106" t="str">
        <f t="shared" si="86"/>
        <v>JosephHarris24097</v>
      </c>
      <c r="C1106" t="s">
        <v>90</v>
      </c>
      <c r="D1106" t="s">
        <v>596</v>
      </c>
      <c r="E1106" t="s">
        <v>2698</v>
      </c>
      <c r="F1106" s="1">
        <v>24097</v>
      </c>
      <c r="G1106" t="s">
        <v>3029</v>
      </c>
      <c r="H1106" t="s">
        <v>2700</v>
      </c>
      <c r="I1106" s="5">
        <v>106200</v>
      </c>
      <c r="J1106" s="5">
        <v>6500</v>
      </c>
      <c r="K1106">
        <v>0</v>
      </c>
      <c r="L1106" t="str">
        <f>INDEX(MatriceGrade,MATCH(Employé!G1106,Filières!$A$1:$A$13,0),MATCH(Employé!H1106,Filières!$A$1:$E$1,0))</f>
        <v>Associé filière fonctionnelle</v>
      </c>
      <c r="M1106" s="5" t="str">
        <f t="shared" si="87"/>
        <v>nouvel arrivant</v>
      </c>
      <c r="N1106" s="6">
        <f t="shared" ca="1" si="88"/>
        <v>51</v>
      </c>
      <c r="O1106" s="8">
        <f t="shared" si="89"/>
        <v>0</v>
      </c>
    </row>
    <row r="1107" spans="1:15" x14ac:dyDescent="0.25">
      <c r="A1107" t="str">
        <f t="shared" si="85"/>
        <v>LauHa26560</v>
      </c>
      <c r="B1107" t="str">
        <f t="shared" si="86"/>
        <v>LauraHarris26560</v>
      </c>
      <c r="C1107" t="s">
        <v>646</v>
      </c>
      <c r="D1107" t="s">
        <v>596</v>
      </c>
      <c r="E1107" t="s">
        <v>2699</v>
      </c>
      <c r="F1107" s="1">
        <v>26560</v>
      </c>
      <c r="G1107" t="s">
        <v>3028</v>
      </c>
      <c r="H1107" t="s">
        <v>2703</v>
      </c>
      <c r="I1107" s="5">
        <v>75400</v>
      </c>
      <c r="J1107" s="5">
        <v>5500</v>
      </c>
      <c r="K1107">
        <v>17</v>
      </c>
      <c r="L1107" t="str">
        <f>INDEX(MatriceGrade,MATCH(Employé!G1107,Filières!$A$1:$A$13,0),MATCH(Employé!H1107,Filières!$A$1:$E$1,0))</f>
        <v>Responsable d'un secteur</v>
      </c>
      <c r="M1107" s="5">
        <f t="shared" si="87"/>
        <v>69200</v>
      </c>
      <c r="N1107" s="6">
        <f t="shared" ca="1" si="88"/>
        <v>44</v>
      </c>
      <c r="O1107" s="8">
        <f t="shared" si="89"/>
        <v>8.9595375722543349E-2</v>
      </c>
    </row>
    <row r="1108" spans="1:15" x14ac:dyDescent="0.25">
      <c r="A1108" t="str">
        <f t="shared" si="85"/>
        <v>MigHa33910</v>
      </c>
      <c r="B1108" t="str">
        <f t="shared" si="86"/>
        <v>MigdaliaHarris33910</v>
      </c>
      <c r="C1108" t="s">
        <v>595</v>
      </c>
      <c r="D1108" t="s">
        <v>596</v>
      </c>
      <c r="E1108" t="s">
        <v>2699</v>
      </c>
      <c r="F1108" s="1">
        <v>33910</v>
      </c>
      <c r="G1108" t="s">
        <v>3021</v>
      </c>
      <c r="H1108" t="s">
        <v>2700</v>
      </c>
      <c r="I1108" s="5">
        <v>39400</v>
      </c>
      <c r="J1108" s="5">
        <v>0</v>
      </c>
      <c r="K1108">
        <v>0</v>
      </c>
      <c r="L1108" t="str">
        <f>INDEX(MatriceGrade,MATCH(Employé!G1108,Filières!$A$1:$A$13,0),MATCH(Employé!H1108,Filières!$A$1:$E$1,0))</f>
        <v xml:space="preserve">Analyste </v>
      </c>
      <c r="M1108" s="5" t="str">
        <f t="shared" si="87"/>
        <v>nouvel arrivant</v>
      </c>
      <c r="N1108" s="6">
        <f t="shared" ca="1" si="88"/>
        <v>24</v>
      </c>
      <c r="O1108" s="8">
        <f t="shared" si="89"/>
        <v>0</v>
      </c>
    </row>
    <row r="1109" spans="1:15" x14ac:dyDescent="0.25">
      <c r="A1109" t="str">
        <f t="shared" si="85"/>
        <v>OscHa24724</v>
      </c>
      <c r="B1109" t="str">
        <f t="shared" si="86"/>
        <v>OscarHarris24724</v>
      </c>
      <c r="C1109" t="s">
        <v>370</v>
      </c>
      <c r="D1109" t="s">
        <v>596</v>
      </c>
      <c r="E1109" t="s">
        <v>2698</v>
      </c>
      <c r="F1109" s="1">
        <v>24724</v>
      </c>
      <c r="G1109" t="s">
        <v>3027</v>
      </c>
      <c r="H1109" t="s">
        <v>2702</v>
      </c>
      <c r="I1109" s="5">
        <v>65400</v>
      </c>
      <c r="J1109" s="5">
        <v>500</v>
      </c>
      <c r="K1109">
        <v>6</v>
      </c>
      <c r="L1109" t="str">
        <f>INDEX(MatriceGrade,MATCH(Employé!G1109,Filières!$A$1:$A$13,0),MATCH(Employé!H1109,Filières!$A$1:$E$1,0))</f>
        <v>Directeur business</v>
      </c>
      <c r="M1109" s="5">
        <f t="shared" si="87"/>
        <v>58400</v>
      </c>
      <c r="N1109" s="6">
        <f t="shared" ca="1" si="88"/>
        <v>49</v>
      </c>
      <c r="O1109" s="8">
        <f t="shared" si="89"/>
        <v>0.11986301369863013</v>
      </c>
    </row>
    <row r="1110" spans="1:15" x14ac:dyDescent="0.25">
      <c r="A1110" t="str">
        <f t="shared" si="85"/>
        <v>SteHa29580</v>
      </c>
      <c r="B1110" t="str">
        <f t="shared" si="86"/>
        <v>StevenHarris29580</v>
      </c>
      <c r="C1110" t="s">
        <v>786</v>
      </c>
      <c r="D1110" t="s">
        <v>596</v>
      </c>
      <c r="E1110" t="s">
        <v>2698</v>
      </c>
      <c r="F1110" s="1">
        <v>29580</v>
      </c>
      <c r="G1110" t="s">
        <v>3025</v>
      </c>
      <c r="H1110" t="s">
        <v>2701</v>
      </c>
      <c r="I1110" s="5">
        <v>41600</v>
      </c>
      <c r="J1110" s="5">
        <v>2000</v>
      </c>
      <c r="K1110">
        <v>2</v>
      </c>
      <c r="L1110" t="str">
        <f>INDEX(MatriceGrade,MATCH(Employé!G1110,Filières!$A$1:$A$13,0),MATCH(Employé!H1110,Filières!$A$1:$E$1,0))</f>
        <v>Consultant technique sénior</v>
      </c>
      <c r="M1110" s="5">
        <f t="shared" si="87"/>
        <v>39900</v>
      </c>
      <c r="N1110" s="6">
        <f t="shared" ca="1" si="88"/>
        <v>36</v>
      </c>
      <c r="O1110" s="8">
        <f t="shared" si="89"/>
        <v>4.2606516290726815E-2</v>
      </c>
    </row>
    <row r="1111" spans="1:15" x14ac:dyDescent="0.25">
      <c r="A1111" t="str">
        <f t="shared" si="85"/>
        <v>CarHa34125</v>
      </c>
      <c r="B1111" t="str">
        <f t="shared" si="86"/>
        <v>CarolHarrison34125</v>
      </c>
      <c r="C1111" t="s">
        <v>849</v>
      </c>
      <c r="D1111" t="s">
        <v>1408</v>
      </c>
      <c r="E1111" t="s">
        <v>2699</v>
      </c>
      <c r="F1111" s="1">
        <v>34125</v>
      </c>
      <c r="G1111" t="s">
        <v>3020</v>
      </c>
      <c r="H1111" t="s">
        <v>2701</v>
      </c>
      <c r="I1111" s="5">
        <v>29300</v>
      </c>
      <c r="J1111" s="5">
        <v>500</v>
      </c>
      <c r="K1111">
        <v>1</v>
      </c>
      <c r="L1111" t="str">
        <f>INDEX(MatriceGrade,MATCH(Employé!G1111,Filières!$A$1:$A$13,0),MATCH(Employé!H1111,Filières!$A$1:$E$1,0))</f>
        <v>Développeur junior</v>
      </c>
      <c r="M1111" s="5">
        <f t="shared" si="87"/>
        <v>28800</v>
      </c>
      <c r="N1111" s="6">
        <f t="shared" ca="1" si="88"/>
        <v>24</v>
      </c>
      <c r="O1111" s="8">
        <f t="shared" si="89"/>
        <v>1.7361111111111112E-2</v>
      </c>
    </row>
    <row r="1112" spans="1:15" x14ac:dyDescent="0.25">
      <c r="A1112" t="str">
        <f t="shared" si="85"/>
        <v>MicHa29032</v>
      </c>
      <c r="B1112" t="str">
        <f t="shared" si="86"/>
        <v>MichaelHarrison29032</v>
      </c>
      <c r="C1112" t="s">
        <v>205</v>
      </c>
      <c r="D1112" t="s">
        <v>1408</v>
      </c>
      <c r="E1112" t="s">
        <v>2698</v>
      </c>
      <c r="F1112" s="1">
        <v>29032</v>
      </c>
      <c r="G1112" t="s">
        <v>3027</v>
      </c>
      <c r="H1112" t="s">
        <v>2701</v>
      </c>
      <c r="I1112" s="5">
        <v>54800</v>
      </c>
      <c r="J1112" s="5">
        <v>1500</v>
      </c>
      <c r="K1112">
        <v>13</v>
      </c>
      <c r="L1112" t="str">
        <f>INDEX(MatriceGrade,MATCH(Employé!G1112,Filières!$A$1:$A$13,0),MATCH(Employé!H1112,Filières!$A$1:$E$1,0))</f>
        <v>Directeur technique</v>
      </c>
      <c r="M1112" s="5">
        <f t="shared" si="87"/>
        <v>49400</v>
      </c>
      <c r="N1112" s="6">
        <f t="shared" ca="1" si="88"/>
        <v>38</v>
      </c>
      <c r="O1112" s="8">
        <f t="shared" si="89"/>
        <v>0.10931174089068826</v>
      </c>
    </row>
    <row r="1113" spans="1:15" x14ac:dyDescent="0.25">
      <c r="A1113" t="str">
        <f t="shared" si="85"/>
        <v>DebHa28939</v>
      </c>
      <c r="B1113" t="str">
        <f t="shared" si="86"/>
        <v>DebrahHartman28939</v>
      </c>
      <c r="C1113" t="s">
        <v>775</v>
      </c>
      <c r="D1113" t="s">
        <v>472</v>
      </c>
      <c r="E1113" t="s">
        <v>2699</v>
      </c>
      <c r="F1113" s="1">
        <v>28939</v>
      </c>
      <c r="G1113" t="s">
        <v>3027</v>
      </c>
      <c r="H1113" t="s">
        <v>2701</v>
      </c>
      <c r="I1113" s="5">
        <v>65600</v>
      </c>
      <c r="J1113" s="5">
        <v>6000</v>
      </c>
      <c r="K1113">
        <v>0</v>
      </c>
      <c r="L1113" t="str">
        <f>INDEX(MatriceGrade,MATCH(Employé!G1113,Filières!$A$1:$A$13,0),MATCH(Employé!H1113,Filières!$A$1:$E$1,0))</f>
        <v>Directeur technique</v>
      </c>
      <c r="M1113" s="5" t="str">
        <f t="shared" si="87"/>
        <v>nouvel arrivant</v>
      </c>
      <c r="N1113" s="6">
        <f t="shared" ca="1" si="88"/>
        <v>38</v>
      </c>
      <c r="O1113" s="8">
        <f t="shared" si="89"/>
        <v>0</v>
      </c>
    </row>
    <row r="1114" spans="1:15" x14ac:dyDescent="0.25">
      <c r="A1114" t="str">
        <f t="shared" si="85"/>
        <v>JerHa23710</v>
      </c>
      <c r="B1114" t="str">
        <f t="shared" si="86"/>
        <v>JerryHartman23710</v>
      </c>
      <c r="C1114" t="s">
        <v>632</v>
      </c>
      <c r="D1114" t="s">
        <v>472</v>
      </c>
      <c r="E1114" t="s">
        <v>2698</v>
      </c>
      <c r="F1114" s="1">
        <v>23710</v>
      </c>
      <c r="G1114" t="s">
        <v>3027</v>
      </c>
      <c r="H1114" t="s">
        <v>2701</v>
      </c>
      <c r="I1114" s="5">
        <v>73700</v>
      </c>
      <c r="J1114" s="5">
        <v>2000</v>
      </c>
      <c r="K1114">
        <v>11</v>
      </c>
      <c r="L1114" t="str">
        <f>INDEX(MatriceGrade,MATCH(Employé!G1114,Filières!$A$1:$A$13,0),MATCH(Employé!H1114,Filières!$A$1:$E$1,0))</f>
        <v>Directeur technique</v>
      </c>
      <c r="M1114" s="5">
        <f t="shared" si="87"/>
        <v>67600</v>
      </c>
      <c r="N1114" s="6">
        <f t="shared" ca="1" si="88"/>
        <v>52</v>
      </c>
      <c r="O1114" s="8">
        <f t="shared" si="89"/>
        <v>9.0236686390532547E-2</v>
      </c>
    </row>
    <row r="1115" spans="1:15" x14ac:dyDescent="0.25">
      <c r="A1115" t="str">
        <f t="shared" si="85"/>
        <v>TayHa34351</v>
      </c>
      <c r="B1115" t="str">
        <f t="shared" si="86"/>
        <v>TaylorHartman34351</v>
      </c>
      <c r="C1115" t="s">
        <v>28</v>
      </c>
      <c r="D1115" t="s">
        <v>472</v>
      </c>
      <c r="E1115" t="s">
        <v>2698</v>
      </c>
      <c r="F1115" s="1">
        <v>34351</v>
      </c>
      <c r="G1115" t="s">
        <v>3023</v>
      </c>
      <c r="H1115" t="s">
        <v>2700</v>
      </c>
      <c r="I1115" s="5">
        <v>42700</v>
      </c>
      <c r="J1115" s="5">
        <v>2000</v>
      </c>
      <c r="K1115">
        <v>0</v>
      </c>
      <c r="L1115" t="str">
        <f>INDEX(MatriceGrade,MATCH(Employé!G1115,Filières!$A$1:$A$13,0),MATCH(Employé!H1115,Filières!$A$1:$E$1,0))</f>
        <v>Consultant fonctionnel junior</v>
      </c>
      <c r="M1115" s="5" t="str">
        <f t="shared" si="87"/>
        <v>nouvel arrivant</v>
      </c>
      <c r="N1115" s="6">
        <f t="shared" ca="1" si="88"/>
        <v>23</v>
      </c>
      <c r="O1115" s="8">
        <f t="shared" si="89"/>
        <v>0</v>
      </c>
    </row>
    <row r="1116" spans="1:15" x14ac:dyDescent="0.25">
      <c r="A1116" t="str">
        <f t="shared" si="85"/>
        <v>EriHa27922</v>
      </c>
      <c r="B1116" t="str">
        <f t="shared" si="86"/>
        <v>EricHarvey27922</v>
      </c>
      <c r="C1116" t="s">
        <v>121</v>
      </c>
      <c r="D1116" t="s">
        <v>199</v>
      </c>
      <c r="E1116" t="s">
        <v>2698</v>
      </c>
      <c r="F1116" s="1">
        <v>27922</v>
      </c>
      <c r="G1116" t="s">
        <v>3026</v>
      </c>
      <c r="H1116" t="s">
        <v>2701</v>
      </c>
      <c r="I1116" s="5">
        <v>63800</v>
      </c>
      <c r="J1116" s="5">
        <v>2000</v>
      </c>
      <c r="K1116">
        <v>7</v>
      </c>
      <c r="L1116" t="str">
        <f>INDEX(MatriceGrade,MATCH(Employé!G1116,Filières!$A$1:$A$13,0),MATCH(Employé!H1116,Filières!$A$1:$E$1,0))</f>
        <v>Expert technique</v>
      </c>
      <c r="M1116" s="5">
        <f t="shared" si="87"/>
        <v>61300</v>
      </c>
      <c r="N1116" s="6">
        <f t="shared" ca="1" si="88"/>
        <v>41</v>
      </c>
      <c r="O1116" s="8">
        <f t="shared" si="89"/>
        <v>4.0783034257748776E-2</v>
      </c>
    </row>
    <row r="1117" spans="1:15" x14ac:dyDescent="0.25">
      <c r="A1117" t="str">
        <f t="shared" si="85"/>
        <v>RogHa27367</v>
      </c>
      <c r="B1117" t="str">
        <f t="shared" si="86"/>
        <v>RogerHarvey27367</v>
      </c>
      <c r="C1117" t="s">
        <v>195</v>
      </c>
      <c r="D1117" t="s">
        <v>199</v>
      </c>
      <c r="E1117" t="s">
        <v>2698</v>
      </c>
      <c r="F1117" s="1">
        <v>27367</v>
      </c>
      <c r="G1117" t="s">
        <v>3026</v>
      </c>
      <c r="H1117" t="s">
        <v>2702</v>
      </c>
      <c r="I1117" s="5">
        <v>68800</v>
      </c>
      <c r="J1117" s="5">
        <v>4500</v>
      </c>
      <c r="K1117">
        <v>19</v>
      </c>
      <c r="L1117" t="str">
        <f>INDEX(MatriceGrade,MATCH(Employé!G1117,Filières!$A$1:$A$13,0),MATCH(Employé!H1117,Filières!$A$1:$E$1,0))</f>
        <v>Responsable de consultant</v>
      </c>
      <c r="M1117" s="5">
        <f t="shared" si="87"/>
        <v>62500</v>
      </c>
      <c r="N1117" s="6">
        <f t="shared" ca="1" si="88"/>
        <v>42</v>
      </c>
      <c r="O1117" s="8">
        <f t="shared" si="89"/>
        <v>0.1008</v>
      </c>
    </row>
    <row r="1118" spans="1:15" x14ac:dyDescent="0.25">
      <c r="A1118" t="str">
        <f t="shared" si="85"/>
        <v>PhiHa24236</v>
      </c>
      <c r="B1118" t="str">
        <f t="shared" si="86"/>
        <v>PhillipHaskell24236</v>
      </c>
      <c r="C1118" t="s">
        <v>550</v>
      </c>
      <c r="D1118" t="s">
        <v>1217</v>
      </c>
      <c r="E1118" t="s">
        <v>2698</v>
      </c>
      <c r="F1118" s="1">
        <v>24236</v>
      </c>
      <c r="G1118" t="s">
        <v>3026</v>
      </c>
      <c r="H1118" t="s">
        <v>2702</v>
      </c>
      <c r="I1118" s="5">
        <v>71900</v>
      </c>
      <c r="J1118" s="5">
        <v>2000</v>
      </c>
      <c r="K1118">
        <v>5</v>
      </c>
      <c r="L1118" t="str">
        <f>INDEX(MatriceGrade,MATCH(Employé!G1118,Filières!$A$1:$A$13,0),MATCH(Employé!H1118,Filières!$A$1:$E$1,0))</f>
        <v>Responsable de consultant</v>
      </c>
      <c r="M1118" s="5">
        <f t="shared" si="87"/>
        <v>68500</v>
      </c>
      <c r="N1118" s="6">
        <f t="shared" ca="1" si="88"/>
        <v>51</v>
      </c>
      <c r="O1118" s="8">
        <f t="shared" si="89"/>
        <v>4.9635036496350364E-2</v>
      </c>
    </row>
    <row r="1119" spans="1:15" x14ac:dyDescent="0.25">
      <c r="A1119" t="str">
        <f t="shared" si="85"/>
        <v>MarHa31430</v>
      </c>
      <c r="B1119" t="str">
        <f t="shared" si="86"/>
        <v>MarkHatchett31430</v>
      </c>
      <c r="C1119" t="s">
        <v>252</v>
      </c>
      <c r="D1119" t="s">
        <v>1724</v>
      </c>
      <c r="E1119" t="s">
        <v>2698</v>
      </c>
      <c r="F1119" s="1">
        <v>31430</v>
      </c>
      <c r="G1119" t="s">
        <v>3023</v>
      </c>
      <c r="H1119" t="s">
        <v>2701</v>
      </c>
      <c r="I1119" s="5">
        <v>35700</v>
      </c>
      <c r="J1119" s="5">
        <v>2000</v>
      </c>
      <c r="K1119">
        <v>0</v>
      </c>
      <c r="L1119" t="str">
        <f>INDEX(MatriceGrade,MATCH(Employé!G1119,Filières!$A$1:$A$13,0),MATCH(Employé!H1119,Filières!$A$1:$E$1,0))</f>
        <v>Consultant technique junior</v>
      </c>
      <c r="M1119" s="5" t="str">
        <f t="shared" si="87"/>
        <v>nouvel arrivant</v>
      </c>
      <c r="N1119" s="6">
        <f t="shared" ca="1" si="88"/>
        <v>31</v>
      </c>
      <c r="O1119" s="8">
        <f t="shared" si="89"/>
        <v>0</v>
      </c>
    </row>
    <row r="1120" spans="1:15" x14ac:dyDescent="0.25">
      <c r="A1120" t="str">
        <f t="shared" si="85"/>
        <v>MarHa25125</v>
      </c>
      <c r="B1120" t="str">
        <f t="shared" si="86"/>
        <v>MarcoHathaway25125</v>
      </c>
      <c r="C1120" t="s">
        <v>1121</v>
      </c>
      <c r="D1120" t="s">
        <v>1313</v>
      </c>
      <c r="E1120" t="s">
        <v>2698</v>
      </c>
      <c r="F1120" s="1">
        <v>25125</v>
      </c>
      <c r="G1120" t="s">
        <v>3027</v>
      </c>
      <c r="H1120" t="s">
        <v>2701</v>
      </c>
      <c r="I1120" s="5">
        <v>59400</v>
      </c>
      <c r="J1120" s="5">
        <v>7000</v>
      </c>
      <c r="K1120">
        <v>5</v>
      </c>
      <c r="L1120" t="str">
        <f>INDEX(MatriceGrade,MATCH(Employé!G1120,Filières!$A$1:$A$13,0),MATCH(Employé!H1120,Filières!$A$1:$E$1,0))</f>
        <v>Directeur technique</v>
      </c>
      <c r="M1120" s="5">
        <f t="shared" si="87"/>
        <v>58200</v>
      </c>
      <c r="N1120" s="6">
        <f t="shared" ca="1" si="88"/>
        <v>48</v>
      </c>
      <c r="O1120" s="8">
        <f t="shared" si="89"/>
        <v>2.0618556701030927E-2</v>
      </c>
    </row>
    <row r="1121" spans="1:15" x14ac:dyDescent="0.25">
      <c r="A1121" t="str">
        <f t="shared" si="85"/>
        <v>BroHa30016</v>
      </c>
      <c r="B1121" t="str">
        <f t="shared" si="86"/>
        <v>BrockHathorn30016</v>
      </c>
      <c r="C1121" t="s">
        <v>173</v>
      </c>
      <c r="D1121" t="s">
        <v>792</v>
      </c>
      <c r="E1121" t="s">
        <v>2698</v>
      </c>
      <c r="F1121" s="1">
        <v>30016</v>
      </c>
      <c r="G1121" t="s">
        <v>3025</v>
      </c>
      <c r="H1121" t="s">
        <v>2700</v>
      </c>
      <c r="I1121" s="5">
        <v>59600</v>
      </c>
      <c r="J1121" s="5">
        <v>0</v>
      </c>
      <c r="K1121">
        <v>3</v>
      </c>
      <c r="L1121" t="str">
        <f>INDEX(MatriceGrade,MATCH(Employé!G1121,Filières!$A$1:$A$13,0),MATCH(Employé!H1121,Filières!$A$1:$E$1,0))</f>
        <v>Consultant fonctionnel sénior</v>
      </c>
      <c r="M1121" s="5">
        <f t="shared" si="87"/>
        <v>54200</v>
      </c>
      <c r="N1121" s="6">
        <f t="shared" ca="1" si="88"/>
        <v>35</v>
      </c>
      <c r="O1121" s="8">
        <f t="shared" si="89"/>
        <v>9.9630996309963096E-2</v>
      </c>
    </row>
    <row r="1122" spans="1:15" x14ac:dyDescent="0.25">
      <c r="A1122" t="str">
        <f t="shared" si="85"/>
        <v>AndHa33541</v>
      </c>
      <c r="B1122" t="str">
        <f t="shared" si="86"/>
        <v>AndreHaubrich33541</v>
      </c>
      <c r="C1122" t="s">
        <v>833</v>
      </c>
      <c r="D1122" t="s">
        <v>834</v>
      </c>
      <c r="E1122" t="s">
        <v>2698</v>
      </c>
      <c r="F1122" s="1">
        <v>33541</v>
      </c>
      <c r="G1122" t="s">
        <v>3020</v>
      </c>
      <c r="H1122" t="s">
        <v>2702</v>
      </c>
      <c r="I1122" s="5">
        <v>36400</v>
      </c>
      <c r="J1122" s="5">
        <v>0</v>
      </c>
      <c r="K1122">
        <v>0</v>
      </c>
      <c r="L1122" t="str">
        <f>INDEX(MatriceGrade,MATCH(Employé!G1122,Filières!$A$1:$A$13,0),MATCH(Employé!H1122,Filières!$A$1:$E$1,0))</f>
        <v>Consultant business junior</v>
      </c>
      <c r="M1122" s="5" t="str">
        <f t="shared" si="87"/>
        <v>nouvel arrivant</v>
      </c>
      <c r="N1122" s="6">
        <f t="shared" ca="1" si="88"/>
        <v>25</v>
      </c>
      <c r="O1122" s="8">
        <f t="shared" si="89"/>
        <v>0</v>
      </c>
    </row>
    <row r="1123" spans="1:15" x14ac:dyDescent="0.25">
      <c r="A1123" t="str">
        <f t="shared" si="85"/>
        <v>DiaHa25034</v>
      </c>
      <c r="B1123" t="str">
        <f t="shared" si="86"/>
        <v>DianeHaven25034</v>
      </c>
      <c r="C1123" t="s">
        <v>59</v>
      </c>
      <c r="D1123" t="s">
        <v>437</v>
      </c>
      <c r="E1123" t="s">
        <v>2699</v>
      </c>
      <c r="F1123" s="1">
        <v>25034</v>
      </c>
      <c r="G1123" t="s">
        <v>3026</v>
      </c>
      <c r="H1123" t="s">
        <v>2700</v>
      </c>
      <c r="I1123" s="5">
        <v>58700</v>
      </c>
      <c r="J1123" s="5">
        <v>1000</v>
      </c>
      <c r="K1123">
        <v>14</v>
      </c>
      <c r="L1123" t="str">
        <f>INDEX(MatriceGrade,MATCH(Employé!G1123,Filières!$A$1:$A$13,0),MATCH(Employé!H1123,Filières!$A$1:$E$1,0))</f>
        <v>Chef de projet</v>
      </c>
      <c r="M1123" s="5">
        <f t="shared" si="87"/>
        <v>57500</v>
      </c>
      <c r="N1123" s="6">
        <f t="shared" ca="1" si="88"/>
        <v>49</v>
      </c>
      <c r="O1123" s="8">
        <f t="shared" si="89"/>
        <v>2.0869565217391306E-2</v>
      </c>
    </row>
    <row r="1124" spans="1:15" x14ac:dyDescent="0.25">
      <c r="A1124" t="str">
        <f t="shared" si="85"/>
        <v>TamHa28125</v>
      </c>
      <c r="B1124" t="str">
        <f t="shared" si="86"/>
        <v>TammyHawes28125</v>
      </c>
      <c r="C1124" t="s">
        <v>376</v>
      </c>
      <c r="D1124" t="s">
        <v>2595</v>
      </c>
      <c r="E1124" t="s">
        <v>2699</v>
      </c>
      <c r="F1124" s="1">
        <v>28125</v>
      </c>
      <c r="G1124" t="s">
        <v>3027</v>
      </c>
      <c r="H1124" t="s">
        <v>2702</v>
      </c>
      <c r="I1124" s="5">
        <v>93300</v>
      </c>
      <c r="J1124" s="5">
        <v>500</v>
      </c>
      <c r="K1124">
        <v>1</v>
      </c>
      <c r="L1124" t="str">
        <f>INDEX(MatriceGrade,MATCH(Employé!G1124,Filières!$A$1:$A$13,0),MATCH(Employé!H1124,Filières!$A$1:$E$1,0))</f>
        <v>Directeur business</v>
      </c>
      <c r="M1124" s="5">
        <f t="shared" si="87"/>
        <v>86900</v>
      </c>
      <c r="N1124" s="6">
        <f t="shared" ca="1" si="88"/>
        <v>40</v>
      </c>
      <c r="O1124" s="8">
        <f t="shared" si="89"/>
        <v>7.3647871116225547E-2</v>
      </c>
    </row>
    <row r="1125" spans="1:15" x14ac:dyDescent="0.25">
      <c r="A1125" t="str">
        <f t="shared" si="85"/>
        <v>AllHa31087</v>
      </c>
      <c r="B1125" t="str">
        <f t="shared" si="86"/>
        <v>AllenHawkins31087</v>
      </c>
      <c r="C1125" t="s">
        <v>194</v>
      </c>
      <c r="D1125" t="s">
        <v>146</v>
      </c>
      <c r="E1125" t="s">
        <v>2698</v>
      </c>
      <c r="F1125" s="1">
        <v>31087</v>
      </c>
      <c r="G1125" t="s">
        <v>3025</v>
      </c>
      <c r="H1125" t="s">
        <v>2702</v>
      </c>
      <c r="I1125" s="5">
        <v>69900</v>
      </c>
      <c r="J1125" s="5">
        <v>2000</v>
      </c>
      <c r="K1125">
        <v>7</v>
      </c>
      <c r="L1125" t="str">
        <f>INDEX(MatriceGrade,MATCH(Employé!G1125,Filières!$A$1:$A$13,0),MATCH(Employé!H1125,Filières!$A$1:$E$1,0))</f>
        <v>Consultant business sénior</v>
      </c>
      <c r="M1125" s="5">
        <f t="shared" si="87"/>
        <v>62400</v>
      </c>
      <c r="N1125" s="6">
        <f t="shared" ca="1" si="88"/>
        <v>32</v>
      </c>
      <c r="O1125" s="8">
        <f t="shared" si="89"/>
        <v>0.1201923076923077</v>
      </c>
    </row>
    <row r="1126" spans="1:15" x14ac:dyDescent="0.25">
      <c r="A1126" t="str">
        <f t="shared" si="85"/>
        <v>EmiHa24173</v>
      </c>
      <c r="B1126" t="str">
        <f t="shared" si="86"/>
        <v>EmilyHawkins24173</v>
      </c>
      <c r="C1126" t="s">
        <v>145</v>
      </c>
      <c r="D1126" t="s">
        <v>146</v>
      </c>
      <c r="E1126" t="s">
        <v>2699</v>
      </c>
      <c r="F1126" s="1">
        <v>24173</v>
      </c>
      <c r="G1126" t="s">
        <v>3025</v>
      </c>
      <c r="H1126" t="s">
        <v>2703</v>
      </c>
      <c r="I1126" s="5">
        <v>53500</v>
      </c>
      <c r="J1126" s="5">
        <v>1500</v>
      </c>
      <c r="K1126">
        <v>11</v>
      </c>
      <c r="L1126" t="str">
        <f>INDEX(MatriceGrade,MATCH(Employé!G1126,Filières!$A$1:$A$13,0),MATCH(Employé!H1126,Filières!$A$1:$E$1,0))</f>
        <v>Directeur des agents de maîtrise</v>
      </c>
      <c r="M1126" s="5">
        <f t="shared" si="87"/>
        <v>47300</v>
      </c>
      <c r="N1126" s="6">
        <f t="shared" ca="1" si="88"/>
        <v>51</v>
      </c>
      <c r="O1126" s="8">
        <f t="shared" si="89"/>
        <v>0.13107822410147993</v>
      </c>
    </row>
    <row r="1127" spans="1:15" x14ac:dyDescent="0.25">
      <c r="A1127" t="str">
        <f t="shared" si="85"/>
        <v>LorHa23809</v>
      </c>
      <c r="B1127" t="str">
        <f t="shared" si="86"/>
        <v>LorenzoHawkins23809</v>
      </c>
      <c r="C1127" t="s">
        <v>744</v>
      </c>
      <c r="D1127" t="s">
        <v>146</v>
      </c>
      <c r="E1127" t="s">
        <v>2698</v>
      </c>
      <c r="F1127" s="1">
        <v>23809</v>
      </c>
      <c r="G1127" t="s">
        <v>3028</v>
      </c>
      <c r="H1127" t="s">
        <v>2702</v>
      </c>
      <c r="I1127" s="5">
        <v>80600</v>
      </c>
      <c r="J1127" s="5">
        <v>10000</v>
      </c>
      <c r="K1127">
        <v>7</v>
      </c>
      <c r="L1127" t="str">
        <f>INDEX(MatriceGrade,MATCH(Employé!G1127,Filières!$A$1:$A$13,0),MATCH(Employé!H1127,Filières!$A$1:$E$1,0))</f>
        <v>Responsable secteur business</v>
      </c>
      <c r="M1127" s="5">
        <f t="shared" si="87"/>
        <v>72600</v>
      </c>
      <c r="N1127" s="6">
        <f t="shared" ca="1" si="88"/>
        <v>52</v>
      </c>
      <c r="O1127" s="8">
        <f t="shared" si="89"/>
        <v>0.11019283746556474</v>
      </c>
    </row>
    <row r="1128" spans="1:15" x14ac:dyDescent="0.25">
      <c r="A1128" t="str">
        <f t="shared" si="85"/>
        <v>JamHa33224</v>
      </c>
      <c r="B1128" t="str">
        <f t="shared" si="86"/>
        <v>JamesHawthorne33224</v>
      </c>
      <c r="C1128" t="s">
        <v>147</v>
      </c>
      <c r="D1128" t="s">
        <v>1568</v>
      </c>
      <c r="E1128" t="s">
        <v>2698</v>
      </c>
      <c r="F1128" s="1">
        <v>33224</v>
      </c>
      <c r="G1128" t="s">
        <v>3021</v>
      </c>
      <c r="H1128" t="s">
        <v>2703</v>
      </c>
      <c r="I1128" s="5">
        <v>30200</v>
      </c>
      <c r="J1128" s="5">
        <v>500</v>
      </c>
      <c r="K1128">
        <v>0</v>
      </c>
      <c r="L1128" t="str">
        <f>INDEX(MatriceGrade,MATCH(Employé!G1128,Filières!$A$1:$A$13,0),MATCH(Employé!H1128,Filières!$A$1:$E$1,0))</f>
        <v>Agent opérationnel</v>
      </c>
      <c r="M1128" s="5" t="str">
        <f t="shared" si="87"/>
        <v>nouvel arrivant</v>
      </c>
      <c r="N1128" s="6">
        <f t="shared" ca="1" si="88"/>
        <v>26</v>
      </c>
      <c r="O1128" s="8">
        <f t="shared" si="89"/>
        <v>0</v>
      </c>
    </row>
    <row r="1129" spans="1:15" x14ac:dyDescent="0.25">
      <c r="A1129" t="str">
        <f t="shared" si="85"/>
        <v>SamHa27926</v>
      </c>
      <c r="B1129" t="str">
        <f t="shared" si="86"/>
        <v>SamanthaHawthorne27926</v>
      </c>
      <c r="C1129" t="s">
        <v>904</v>
      </c>
      <c r="D1129" t="s">
        <v>1568</v>
      </c>
      <c r="E1129" t="s">
        <v>2699</v>
      </c>
      <c r="F1129" s="1">
        <v>27926</v>
      </c>
      <c r="G1129" t="s">
        <v>3027</v>
      </c>
      <c r="H1129" t="s">
        <v>2702</v>
      </c>
      <c r="I1129" s="5">
        <v>91400</v>
      </c>
      <c r="J1129" s="5">
        <v>2500</v>
      </c>
      <c r="K1129">
        <v>8</v>
      </c>
      <c r="L1129" t="str">
        <f>INDEX(MatriceGrade,MATCH(Employé!G1129,Filières!$A$1:$A$13,0),MATCH(Employé!H1129,Filières!$A$1:$E$1,0))</f>
        <v>Directeur business</v>
      </c>
      <c r="M1129" s="5">
        <f t="shared" si="87"/>
        <v>88700</v>
      </c>
      <c r="N1129" s="6">
        <f t="shared" ca="1" si="88"/>
        <v>41</v>
      </c>
      <c r="O1129" s="8">
        <f t="shared" si="89"/>
        <v>3.0439684329199548E-2</v>
      </c>
    </row>
    <row r="1130" spans="1:15" x14ac:dyDescent="0.25">
      <c r="A1130" t="str">
        <f t="shared" si="85"/>
        <v>MauHa29014</v>
      </c>
      <c r="B1130" t="str">
        <f t="shared" si="86"/>
        <v>MauriceHayden29014</v>
      </c>
      <c r="C1130" t="s">
        <v>209</v>
      </c>
      <c r="D1130" t="s">
        <v>449</v>
      </c>
      <c r="E1130" t="s">
        <v>2698</v>
      </c>
      <c r="F1130" s="1">
        <v>29014</v>
      </c>
      <c r="G1130" t="s">
        <v>3026</v>
      </c>
      <c r="H1130" t="s">
        <v>2703</v>
      </c>
      <c r="I1130" s="5">
        <v>58000</v>
      </c>
      <c r="J1130" s="5">
        <v>1000</v>
      </c>
      <c r="K1130">
        <v>10</v>
      </c>
      <c r="L1130" t="str">
        <f>INDEX(MatriceGrade,MATCH(Employé!G1130,Filières!$A$1:$A$13,0),MATCH(Employé!H1130,Filières!$A$1:$E$1,0))</f>
        <v>Responsable d'entité</v>
      </c>
      <c r="M1130" s="5">
        <f t="shared" si="87"/>
        <v>55200</v>
      </c>
      <c r="N1130" s="6">
        <f t="shared" ca="1" si="88"/>
        <v>38</v>
      </c>
      <c r="O1130" s="8">
        <f t="shared" si="89"/>
        <v>5.0724637681159424E-2</v>
      </c>
    </row>
    <row r="1131" spans="1:15" x14ac:dyDescent="0.25">
      <c r="A1131" t="str">
        <f t="shared" si="85"/>
        <v>AnnHa25719</v>
      </c>
      <c r="B1131" t="str">
        <f t="shared" si="86"/>
        <v>AnnieHayes25719</v>
      </c>
      <c r="C1131" t="s">
        <v>1783</v>
      </c>
      <c r="D1131" t="s">
        <v>1924</v>
      </c>
      <c r="E1131" t="s">
        <v>2699</v>
      </c>
      <c r="F1131" s="1">
        <v>25719</v>
      </c>
      <c r="G1131" t="s">
        <v>3025</v>
      </c>
      <c r="H1131" t="s">
        <v>2701</v>
      </c>
      <c r="I1131" s="5">
        <v>45500</v>
      </c>
      <c r="J1131" s="5">
        <v>2000</v>
      </c>
      <c r="K1131">
        <v>23</v>
      </c>
      <c r="L1131" t="str">
        <f>INDEX(MatriceGrade,MATCH(Employé!G1131,Filières!$A$1:$A$13,0),MATCH(Employé!H1131,Filières!$A$1:$E$1,0))</f>
        <v>Consultant technique sénior</v>
      </c>
      <c r="M1131" s="5">
        <f t="shared" si="87"/>
        <v>41400</v>
      </c>
      <c r="N1131" s="6">
        <f t="shared" ca="1" si="88"/>
        <v>47</v>
      </c>
      <c r="O1131" s="8">
        <f t="shared" si="89"/>
        <v>9.9033816425120769E-2</v>
      </c>
    </row>
    <row r="1132" spans="1:15" x14ac:dyDescent="0.25">
      <c r="A1132" t="str">
        <f t="shared" si="85"/>
        <v>WilHa28538</v>
      </c>
      <c r="B1132" t="str">
        <f t="shared" si="86"/>
        <v>WilliamHaynes28538</v>
      </c>
      <c r="C1132" t="s">
        <v>63</v>
      </c>
      <c r="D1132" t="s">
        <v>1308</v>
      </c>
      <c r="E1132" t="s">
        <v>2698</v>
      </c>
      <c r="F1132" s="1">
        <v>28538</v>
      </c>
      <c r="G1132" t="s">
        <v>3026</v>
      </c>
      <c r="H1132" t="s">
        <v>2700</v>
      </c>
      <c r="I1132" s="5">
        <v>54700</v>
      </c>
      <c r="J1132" s="5">
        <v>500</v>
      </c>
      <c r="K1132">
        <v>13</v>
      </c>
      <c r="L1132" t="str">
        <f>INDEX(MatriceGrade,MATCH(Employé!G1132,Filières!$A$1:$A$13,0),MATCH(Employé!H1132,Filières!$A$1:$E$1,0))</f>
        <v>Chef de projet</v>
      </c>
      <c r="M1132" s="5">
        <f t="shared" si="87"/>
        <v>51600</v>
      </c>
      <c r="N1132" s="6">
        <f t="shared" ca="1" si="88"/>
        <v>39</v>
      </c>
      <c r="O1132" s="8">
        <f t="shared" si="89"/>
        <v>6.0077519379844964E-2</v>
      </c>
    </row>
    <row r="1133" spans="1:15" x14ac:dyDescent="0.25">
      <c r="A1133" t="str">
        <f t="shared" si="85"/>
        <v>PetHa29965</v>
      </c>
      <c r="B1133" t="str">
        <f t="shared" si="86"/>
        <v>PeteHays29965</v>
      </c>
      <c r="C1133" t="s">
        <v>2186</v>
      </c>
      <c r="D1133" t="s">
        <v>2187</v>
      </c>
      <c r="E1133" t="s">
        <v>2698</v>
      </c>
      <c r="F1133" s="1">
        <v>29965</v>
      </c>
      <c r="G1133" t="s">
        <v>3027</v>
      </c>
      <c r="H1133" t="s">
        <v>2701</v>
      </c>
      <c r="I1133" s="5">
        <v>58300</v>
      </c>
      <c r="J1133" s="5">
        <v>4000</v>
      </c>
      <c r="K1133">
        <v>4</v>
      </c>
      <c r="L1133" t="str">
        <f>INDEX(MatriceGrade,MATCH(Employé!G1133,Filières!$A$1:$A$13,0),MATCH(Employé!H1133,Filières!$A$1:$E$1,0))</f>
        <v>Directeur technique</v>
      </c>
      <c r="M1133" s="5">
        <f t="shared" si="87"/>
        <v>54100</v>
      </c>
      <c r="N1133" s="6">
        <f t="shared" ca="1" si="88"/>
        <v>35</v>
      </c>
      <c r="O1133" s="8">
        <f t="shared" si="89"/>
        <v>7.763401109057301E-2</v>
      </c>
    </row>
    <row r="1134" spans="1:15" x14ac:dyDescent="0.25">
      <c r="A1134" t="str">
        <f t="shared" si="85"/>
        <v>JohHa27605</v>
      </c>
      <c r="B1134" t="str">
        <f t="shared" si="86"/>
        <v>JohnnyHaywood27605</v>
      </c>
      <c r="C1134" t="s">
        <v>1858</v>
      </c>
      <c r="D1134" t="s">
        <v>2419</v>
      </c>
      <c r="E1134" t="s">
        <v>2698</v>
      </c>
      <c r="F1134" s="1">
        <v>27605</v>
      </c>
      <c r="G1134" t="s">
        <v>3025</v>
      </c>
      <c r="H1134" t="s">
        <v>2701</v>
      </c>
      <c r="I1134" s="5">
        <v>48000</v>
      </c>
      <c r="J1134" s="5">
        <v>2000</v>
      </c>
      <c r="K1134">
        <v>9</v>
      </c>
      <c r="L1134" t="str">
        <f>INDEX(MatriceGrade,MATCH(Employé!G1134,Filières!$A$1:$A$13,0),MATCH(Employé!H1134,Filières!$A$1:$E$1,0))</f>
        <v>Consultant technique sénior</v>
      </c>
      <c r="M1134" s="5">
        <f t="shared" si="87"/>
        <v>46500</v>
      </c>
      <c r="N1134" s="6">
        <f t="shared" ca="1" si="88"/>
        <v>41</v>
      </c>
      <c r="O1134" s="8">
        <f t="shared" si="89"/>
        <v>3.2258064516129031E-2</v>
      </c>
    </row>
    <row r="1135" spans="1:15" x14ac:dyDescent="0.25">
      <c r="A1135" t="str">
        <f t="shared" si="85"/>
        <v>CorHe32768</v>
      </c>
      <c r="B1135" t="str">
        <f t="shared" si="86"/>
        <v>CoraHeald32768</v>
      </c>
      <c r="C1135" t="s">
        <v>517</v>
      </c>
      <c r="D1135" t="s">
        <v>2308</v>
      </c>
      <c r="E1135" t="s">
        <v>2699</v>
      </c>
      <c r="F1135" s="1">
        <v>32768</v>
      </c>
      <c r="G1135" t="s">
        <v>3023</v>
      </c>
      <c r="H1135" t="s">
        <v>2701</v>
      </c>
      <c r="I1135" s="5">
        <v>38500</v>
      </c>
      <c r="J1135" s="5">
        <v>0</v>
      </c>
      <c r="K1135">
        <v>2</v>
      </c>
      <c r="L1135" t="str">
        <f>INDEX(MatriceGrade,MATCH(Employé!G1135,Filières!$A$1:$A$13,0),MATCH(Employé!H1135,Filières!$A$1:$E$1,0))</f>
        <v>Consultant technique junior</v>
      </c>
      <c r="M1135" s="5">
        <f t="shared" si="87"/>
        <v>35600</v>
      </c>
      <c r="N1135" s="6">
        <f t="shared" ca="1" si="88"/>
        <v>27</v>
      </c>
      <c r="O1135" s="8">
        <f t="shared" si="89"/>
        <v>8.1460674157303375E-2</v>
      </c>
    </row>
    <row r="1136" spans="1:15" x14ac:dyDescent="0.25">
      <c r="A1136" t="str">
        <f t="shared" si="85"/>
        <v>ClaHe33631</v>
      </c>
      <c r="B1136" t="str">
        <f t="shared" si="86"/>
        <v>ClarenceHeffernan33631</v>
      </c>
      <c r="C1136" t="s">
        <v>918</v>
      </c>
      <c r="D1136" t="s">
        <v>919</v>
      </c>
      <c r="E1136" t="s">
        <v>2698</v>
      </c>
      <c r="F1136" s="1">
        <v>33631</v>
      </c>
      <c r="G1136" t="s">
        <v>3020</v>
      </c>
      <c r="H1136" t="s">
        <v>2700</v>
      </c>
      <c r="I1136" s="5">
        <v>36900</v>
      </c>
      <c r="J1136" s="5">
        <v>0</v>
      </c>
      <c r="K1136">
        <v>1</v>
      </c>
      <c r="L1136" t="str">
        <f>INDEX(MatriceGrade,MATCH(Employé!G1136,Filières!$A$1:$A$13,0),MATCH(Employé!H1136,Filières!$A$1:$E$1,0))</f>
        <v>Analyste junior</v>
      </c>
      <c r="M1136" s="5">
        <f t="shared" si="87"/>
        <v>34600</v>
      </c>
      <c r="N1136" s="6">
        <f t="shared" ca="1" si="88"/>
        <v>25</v>
      </c>
      <c r="O1136" s="8">
        <f t="shared" si="89"/>
        <v>6.6473988439306353E-2</v>
      </c>
    </row>
    <row r="1137" spans="1:15" x14ac:dyDescent="0.25">
      <c r="A1137" t="str">
        <f t="shared" si="85"/>
        <v>MelHe28238</v>
      </c>
      <c r="B1137" t="str">
        <f t="shared" si="86"/>
        <v>MelissaHeffner28238</v>
      </c>
      <c r="C1137" t="s">
        <v>136</v>
      </c>
      <c r="D1137" t="s">
        <v>137</v>
      </c>
      <c r="E1137" t="s">
        <v>2699</v>
      </c>
      <c r="F1137" s="1">
        <v>28238</v>
      </c>
      <c r="G1137" t="s">
        <v>3026</v>
      </c>
      <c r="H1137" t="s">
        <v>2701</v>
      </c>
      <c r="I1137" s="5">
        <v>49500</v>
      </c>
      <c r="J1137" s="5">
        <v>0</v>
      </c>
      <c r="K1137">
        <v>12</v>
      </c>
      <c r="L1137" t="str">
        <f>INDEX(MatriceGrade,MATCH(Employé!G1137,Filières!$A$1:$A$13,0),MATCH(Employé!H1137,Filières!$A$1:$E$1,0))</f>
        <v>Expert technique</v>
      </c>
      <c r="M1137" s="5">
        <f t="shared" si="87"/>
        <v>45000</v>
      </c>
      <c r="N1137" s="6">
        <f t="shared" ca="1" si="88"/>
        <v>40</v>
      </c>
      <c r="O1137" s="8">
        <f t="shared" si="89"/>
        <v>0.1</v>
      </c>
    </row>
    <row r="1138" spans="1:15" x14ac:dyDescent="0.25">
      <c r="A1138" t="str">
        <f t="shared" si="85"/>
        <v>HeaHe22482</v>
      </c>
      <c r="B1138" t="str">
        <f t="shared" si="86"/>
        <v>HeatherHeintz22482</v>
      </c>
      <c r="C1138" t="s">
        <v>1025</v>
      </c>
      <c r="D1138" t="s">
        <v>2613</v>
      </c>
      <c r="E1138" t="s">
        <v>2699</v>
      </c>
      <c r="F1138" s="1">
        <v>22482</v>
      </c>
      <c r="G1138" t="s">
        <v>3029</v>
      </c>
      <c r="H1138" t="s">
        <v>2700</v>
      </c>
      <c r="I1138" s="5">
        <v>112600</v>
      </c>
      <c r="J1138" s="5">
        <v>10000</v>
      </c>
      <c r="K1138">
        <v>10</v>
      </c>
      <c r="L1138" t="str">
        <f>INDEX(MatriceGrade,MATCH(Employé!G1138,Filières!$A$1:$A$13,0),MATCH(Employé!H1138,Filières!$A$1:$E$1,0))</f>
        <v>Associé filière fonctionnelle</v>
      </c>
      <c r="M1138" s="5">
        <f t="shared" si="87"/>
        <v>108900</v>
      </c>
      <c r="N1138" s="6">
        <f t="shared" ca="1" si="88"/>
        <v>56</v>
      </c>
      <c r="O1138" s="8">
        <f t="shared" si="89"/>
        <v>3.3976124885215793E-2</v>
      </c>
    </row>
    <row r="1139" spans="1:15" x14ac:dyDescent="0.25">
      <c r="A1139" t="str">
        <f t="shared" si="85"/>
        <v>CarHe29800</v>
      </c>
      <c r="B1139" t="str">
        <f t="shared" si="86"/>
        <v>CarrieHeldt29800</v>
      </c>
      <c r="C1139" t="s">
        <v>578</v>
      </c>
      <c r="D1139" t="s">
        <v>579</v>
      </c>
      <c r="E1139" t="s">
        <v>2699</v>
      </c>
      <c r="F1139" s="1">
        <v>29800</v>
      </c>
      <c r="G1139" t="s">
        <v>3026</v>
      </c>
      <c r="H1139" t="s">
        <v>2703</v>
      </c>
      <c r="I1139" s="5">
        <v>49200</v>
      </c>
      <c r="J1139" s="5">
        <v>3500</v>
      </c>
      <c r="K1139">
        <v>7</v>
      </c>
      <c r="L1139" t="str">
        <f>INDEX(MatriceGrade,MATCH(Employé!G1139,Filières!$A$1:$A$13,0),MATCH(Employé!H1139,Filières!$A$1:$E$1,0))</f>
        <v>Responsable d'entité</v>
      </c>
      <c r="M1139" s="5">
        <f t="shared" si="87"/>
        <v>44700</v>
      </c>
      <c r="N1139" s="6">
        <f t="shared" ca="1" si="88"/>
        <v>35</v>
      </c>
      <c r="O1139" s="8">
        <f t="shared" si="89"/>
        <v>0.10067114093959731</v>
      </c>
    </row>
    <row r="1140" spans="1:15" x14ac:dyDescent="0.25">
      <c r="A1140" t="str">
        <f t="shared" si="85"/>
        <v>JeaHe32996</v>
      </c>
      <c r="B1140" t="str">
        <f t="shared" si="86"/>
        <v>JeanetteHenderson32996</v>
      </c>
      <c r="C1140" t="s">
        <v>263</v>
      </c>
      <c r="D1140" t="s">
        <v>264</v>
      </c>
      <c r="E1140" t="s">
        <v>2699</v>
      </c>
      <c r="F1140" s="1">
        <v>32996</v>
      </c>
      <c r="G1140" t="s">
        <v>3021</v>
      </c>
      <c r="H1140" t="s">
        <v>2702</v>
      </c>
      <c r="I1140" s="5">
        <v>44600</v>
      </c>
      <c r="J1140" s="5">
        <v>500</v>
      </c>
      <c r="K1140">
        <v>0</v>
      </c>
      <c r="L1140" t="str">
        <f>INDEX(MatriceGrade,MATCH(Employé!G1140,Filières!$A$1:$A$13,0),MATCH(Employé!H1140,Filières!$A$1:$E$1,0))</f>
        <v>Consultant business junior</v>
      </c>
      <c r="M1140" s="5" t="str">
        <f t="shared" si="87"/>
        <v>nouvel arrivant</v>
      </c>
      <c r="N1140" s="6">
        <f t="shared" ca="1" si="88"/>
        <v>27</v>
      </c>
      <c r="O1140" s="8">
        <f t="shared" si="89"/>
        <v>0</v>
      </c>
    </row>
    <row r="1141" spans="1:15" x14ac:dyDescent="0.25">
      <c r="A1141" t="str">
        <f t="shared" si="85"/>
        <v>MarHe24414</v>
      </c>
      <c r="B1141" t="str">
        <f t="shared" si="86"/>
        <v>MarkHenderson24414</v>
      </c>
      <c r="C1141" t="s">
        <v>252</v>
      </c>
      <c r="D1141" t="s">
        <v>264</v>
      </c>
      <c r="E1141" t="s">
        <v>2698</v>
      </c>
      <c r="F1141" s="1">
        <v>24414</v>
      </c>
      <c r="G1141" t="s">
        <v>3028</v>
      </c>
      <c r="H1141" t="s">
        <v>2703</v>
      </c>
      <c r="I1141" s="5">
        <v>117200</v>
      </c>
      <c r="J1141" s="5">
        <v>1500</v>
      </c>
      <c r="K1141">
        <v>24</v>
      </c>
      <c r="L1141" t="str">
        <f>INDEX(MatriceGrade,MATCH(Employé!G1141,Filières!$A$1:$A$13,0),MATCH(Employé!H1141,Filières!$A$1:$E$1,0))</f>
        <v>Responsable d'un secteur</v>
      </c>
      <c r="M1141" s="5">
        <f t="shared" si="87"/>
        <v>112700</v>
      </c>
      <c r="N1141" s="6">
        <f t="shared" ca="1" si="88"/>
        <v>50</v>
      </c>
      <c r="O1141" s="8">
        <f t="shared" si="89"/>
        <v>3.992901508429459E-2</v>
      </c>
    </row>
    <row r="1142" spans="1:15" x14ac:dyDescent="0.25">
      <c r="A1142" t="str">
        <f t="shared" si="85"/>
        <v>SteHe28513</v>
      </c>
      <c r="B1142" t="str">
        <f t="shared" si="86"/>
        <v>StevenHenderson28513</v>
      </c>
      <c r="C1142" t="s">
        <v>786</v>
      </c>
      <c r="D1142" t="s">
        <v>264</v>
      </c>
      <c r="E1142" t="s">
        <v>2698</v>
      </c>
      <c r="F1142" s="1">
        <v>28513</v>
      </c>
      <c r="G1142" t="s">
        <v>3025</v>
      </c>
      <c r="H1142" t="s">
        <v>2702</v>
      </c>
      <c r="I1142" s="5">
        <v>60200</v>
      </c>
      <c r="J1142" s="5">
        <v>3000</v>
      </c>
      <c r="K1142">
        <v>13</v>
      </c>
      <c r="L1142" t="str">
        <f>INDEX(MatriceGrade,MATCH(Employé!G1142,Filières!$A$1:$A$13,0),MATCH(Employé!H1142,Filières!$A$1:$E$1,0))</f>
        <v>Consultant business sénior</v>
      </c>
      <c r="M1142" s="5">
        <f t="shared" si="87"/>
        <v>57000</v>
      </c>
      <c r="N1142" s="6">
        <f t="shared" ca="1" si="88"/>
        <v>39</v>
      </c>
      <c r="O1142" s="8">
        <f t="shared" si="89"/>
        <v>5.6140350877192984E-2</v>
      </c>
    </row>
    <row r="1143" spans="1:15" x14ac:dyDescent="0.25">
      <c r="A1143" t="str">
        <f t="shared" si="85"/>
        <v>TimHe31626</v>
      </c>
      <c r="B1143" t="str">
        <f t="shared" si="86"/>
        <v>TimothyHenderson31626</v>
      </c>
      <c r="C1143" t="s">
        <v>501</v>
      </c>
      <c r="D1143" t="s">
        <v>264</v>
      </c>
      <c r="E1143" t="s">
        <v>2698</v>
      </c>
      <c r="F1143" s="1">
        <v>31626</v>
      </c>
      <c r="G1143" t="s">
        <v>3022</v>
      </c>
      <c r="H1143" t="s">
        <v>2702</v>
      </c>
      <c r="I1143" s="5">
        <v>48900</v>
      </c>
      <c r="J1143" s="5">
        <v>500</v>
      </c>
      <c r="K1143">
        <v>0</v>
      </c>
      <c r="L1143" t="str">
        <f>INDEX(MatriceGrade,MATCH(Employé!G1143,Filières!$A$1:$A$13,0),MATCH(Employé!H1143,Filières!$A$1:$E$1,0))</f>
        <v>Consultant business junior</v>
      </c>
      <c r="M1143" s="5" t="str">
        <f t="shared" si="87"/>
        <v>nouvel arrivant</v>
      </c>
      <c r="N1143" s="6">
        <f t="shared" ca="1" si="88"/>
        <v>30</v>
      </c>
      <c r="O1143" s="8">
        <f t="shared" si="89"/>
        <v>0</v>
      </c>
    </row>
    <row r="1144" spans="1:15" x14ac:dyDescent="0.25">
      <c r="A1144" t="str">
        <f t="shared" si="85"/>
        <v>DanHe25436</v>
      </c>
      <c r="B1144" t="str">
        <f t="shared" si="86"/>
        <v>DanielleHendricks25436</v>
      </c>
      <c r="C1144" t="s">
        <v>821</v>
      </c>
      <c r="D1144" t="s">
        <v>939</v>
      </c>
      <c r="E1144" t="s">
        <v>2699</v>
      </c>
      <c r="F1144" s="1">
        <v>25436</v>
      </c>
      <c r="G1144" t="s">
        <v>3028</v>
      </c>
      <c r="H1144" t="s">
        <v>2702</v>
      </c>
      <c r="I1144" s="5">
        <v>103500</v>
      </c>
      <c r="J1144" s="5">
        <v>8500</v>
      </c>
      <c r="K1144">
        <v>10</v>
      </c>
      <c r="L1144" t="str">
        <f>INDEX(MatriceGrade,MATCH(Employé!G1144,Filières!$A$1:$A$13,0),MATCH(Employé!H1144,Filières!$A$1:$E$1,0))</f>
        <v>Responsable secteur business</v>
      </c>
      <c r="M1144" s="5">
        <f t="shared" si="87"/>
        <v>93200</v>
      </c>
      <c r="N1144" s="6">
        <f t="shared" ca="1" si="88"/>
        <v>47</v>
      </c>
      <c r="O1144" s="8">
        <f t="shared" si="89"/>
        <v>0.11051502145922747</v>
      </c>
    </row>
    <row r="1145" spans="1:15" x14ac:dyDescent="0.25">
      <c r="A1145" t="str">
        <f t="shared" si="85"/>
        <v>BerHe27390</v>
      </c>
      <c r="B1145" t="str">
        <f t="shared" si="86"/>
        <v>BerryHenley27390</v>
      </c>
      <c r="C1145" t="s">
        <v>295</v>
      </c>
      <c r="D1145" t="s">
        <v>866</v>
      </c>
      <c r="E1145" t="s">
        <v>2698</v>
      </c>
      <c r="F1145" s="1">
        <v>27390</v>
      </c>
      <c r="G1145" t="s">
        <v>3026</v>
      </c>
      <c r="H1145" t="s">
        <v>2701</v>
      </c>
      <c r="I1145" s="5">
        <v>41700</v>
      </c>
      <c r="J1145" s="5">
        <v>4500</v>
      </c>
      <c r="K1145">
        <v>19</v>
      </c>
      <c r="L1145" t="str">
        <f>INDEX(MatriceGrade,MATCH(Employé!G1145,Filières!$A$1:$A$13,0),MATCH(Employé!H1145,Filières!$A$1:$E$1,0))</f>
        <v>Expert technique</v>
      </c>
      <c r="M1145" s="5">
        <f t="shared" si="87"/>
        <v>38800</v>
      </c>
      <c r="N1145" s="6">
        <f t="shared" ca="1" si="88"/>
        <v>42</v>
      </c>
      <c r="O1145" s="8">
        <f t="shared" si="89"/>
        <v>7.4742268041237112E-2</v>
      </c>
    </row>
    <row r="1146" spans="1:15" x14ac:dyDescent="0.25">
      <c r="A1146" t="str">
        <f t="shared" si="85"/>
        <v>TimHe31299</v>
      </c>
      <c r="B1146" t="str">
        <f t="shared" si="86"/>
        <v>TimothyHenninger31299</v>
      </c>
      <c r="C1146" t="s">
        <v>501</v>
      </c>
      <c r="D1146" t="s">
        <v>2040</v>
      </c>
      <c r="E1146" t="s">
        <v>2698</v>
      </c>
      <c r="F1146" s="1">
        <v>31299</v>
      </c>
      <c r="G1146" t="s">
        <v>3023</v>
      </c>
      <c r="H1146" t="s">
        <v>2701</v>
      </c>
      <c r="I1146" s="5">
        <v>38300</v>
      </c>
      <c r="J1146" s="5">
        <v>1500</v>
      </c>
      <c r="K1146">
        <v>5</v>
      </c>
      <c r="L1146" t="str">
        <f>INDEX(MatriceGrade,MATCH(Employé!G1146,Filières!$A$1:$A$13,0),MATCH(Employé!H1146,Filières!$A$1:$E$1,0))</f>
        <v>Consultant technique junior</v>
      </c>
      <c r="M1146" s="5">
        <f t="shared" si="87"/>
        <v>36400</v>
      </c>
      <c r="N1146" s="6">
        <f t="shared" ca="1" si="88"/>
        <v>31</v>
      </c>
      <c r="O1146" s="8">
        <f t="shared" si="89"/>
        <v>5.21978021978022E-2</v>
      </c>
    </row>
    <row r="1147" spans="1:15" x14ac:dyDescent="0.25">
      <c r="A1147" t="str">
        <f t="shared" si="85"/>
        <v>CynHe26149</v>
      </c>
      <c r="B1147" t="str">
        <f t="shared" si="86"/>
        <v>CynthiaHenry26149</v>
      </c>
      <c r="C1147" t="s">
        <v>442</v>
      </c>
      <c r="D1147" t="s">
        <v>23</v>
      </c>
      <c r="E1147" t="s">
        <v>2699</v>
      </c>
      <c r="F1147" s="1">
        <v>26149</v>
      </c>
      <c r="G1147" t="s">
        <v>3029</v>
      </c>
      <c r="H1147" t="s">
        <v>2703</v>
      </c>
      <c r="I1147" s="5">
        <v>114500</v>
      </c>
      <c r="J1147" s="5">
        <v>8000</v>
      </c>
      <c r="K1147">
        <v>12</v>
      </c>
      <c r="L1147" t="str">
        <f>INDEX(MatriceGrade,MATCH(Employé!G1147,Filières!$A$1:$A$13,0),MATCH(Employé!H1147,Filières!$A$1:$E$1,0))</f>
        <v>Associé filière fonctions transverses</v>
      </c>
      <c r="M1147" s="5">
        <f t="shared" si="87"/>
        <v>109000</v>
      </c>
      <c r="N1147" s="6">
        <f t="shared" ca="1" si="88"/>
        <v>45</v>
      </c>
      <c r="O1147" s="8">
        <f t="shared" si="89"/>
        <v>5.0458715596330278E-2</v>
      </c>
    </row>
    <row r="1148" spans="1:15" x14ac:dyDescent="0.25">
      <c r="A1148" t="str">
        <f t="shared" si="85"/>
        <v>RicHe23869</v>
      </c>
      <c r="B1148" t="str">
        <f t="shared" si="86"/>
        <v>RichardHenson23869</v>
      </c>
      <c r="C1148" t="s">
        <v>9</v>
      </c>
      <c r="D1148" t="s">
        <v>1120</v>
      </c>
      <c r="E1148" t="s">
        <v>2698</v>
      </c>
      <c r="F1148" s="1">
        <v>23869</v>
      </c>
      <c r="G1148" t="s">
        <v>3027</v>
      </c>
      <c r="H1148" t="s">
        <v>2701</v>
      </c>
      <c r="I1148" s="5">
        <v>53800</v>
      </c>
      <c r="J1148" s="5">
        <v>5000</v>
      </c>
      <c r="K1148">
        <v>4</v>
      </c>
      <c r="L1148" t="str">
        <f>INDEX(MatriceGrade,MATCH(Employé!G1148,Filières!$A$1:$A$13,0),MATCH(Employé!H1148,Filières!$A$1:$E$1,0))</f>
        <v>Directeur technique</v>
      </c>
      <c r="M1148" s="5">
        <f t="shared" si="87"/>
        <v>50800</v>
      </c>
      <c r="N1148" s="6">
        <f t="shared" ca="1" si="88"/>
        <v>52</v>
      </c>
      <c r="O1148" s="8">
        <f t="shared" si="89"/>
        <v>5.905511811023622E-2</v>
      </c>
    </row>
    <row r="1149" spans="1:15" x14ac:dyDescent="0.25">
      <c r="A1149" t="str">
        <f t="shared" si="85"/>
        <v>RobHe25738</v>
      </c>
      <c r="B1149" t="str">
        <f t="shared" si="86"/>
        <v>RobinHenson25738</v>
      </c>
      <c r="C1149" t="s">
        <v>1139</v>
      </c>
      <c r="D1149" t="s">
        <v>1120</v>
      </c>
      <c r="E1149" t="s">
        <v>2699</v>
      </c>
      <c r="F1149" s="1">
        <v>25738</v>
      </c>
      <c r="G1149" t="s">
        <v>3027</v>
      </c>
      <c r="H1149" t="s">
        <v>2702</v>
      </c>
      <c r="I1149" s="5">
        <v>73100</v>
      </c>
      <c r="J1149" s="5">
        <v>2000</v>
      </c>
      <c r="K1149">
        <v>9</v>
      </c>
      <c r="L1149" t="str">
        <f>INDEX(MatriceGrade,MATCH(Employé!G1149,Filières!$A$1:$A$13,0),MATCH(Employé!H1149,Filières!$A$1:$E$1,0))</f>
        <v>Directeur business</v>
      </c>
      <c r="M1149" s="5">
        <f t="shared" si="87"/>
        <v>66500</v>
      </c>
      <c r="N1149" s="6">
        <f t="shared" ca="1" si="88"/>
        <v>47</v>
      </c>
      <c r="O1149" s="8">
        <f t="shared" si="89"/>
        <v>9.9248120300751877E-2</v>
      </c>
    </row>
    <row r="1150" spans="1:15" x14ac:dyDescent="0.25">
      <c r="A1150" t="str">
        <f t="shared" si="85"/>
        <v>DavHe28112</v>
      </c>
      <c r="B1150" t="str">
        <f t="shared" si="86"/>
        <v>DavidHeredia28112</v>
      </c>
      <c r="C1150" t="s">
        <v>65</v>
      </c>
      <c r="D1150" t="s">
        <v>769</v>
      </c>
      <c r="E1150" t="s">
        <v>2698</v>
      </c>
      <c r="F1150" s="1">
        <v>28112</v>
      </c>
      <c r="G1150" t="s">
        <v>3028</v>
      </c>
      <c r="H1150" t="s">
        <v>2702</v>
      </c>
      <c r="I1150" s="5">
        <v>97000</v>
      </c>
      <c r="J1150" s="5">
        <v>4000</v>
      </c>
      <c r="K1150">
        <v>14</v>
      </c>
      <c r="L1150" t="str">
        <f>INDEX(MatriceGrade,MATCH(Employé!G1150,Filières!$A$1:$A$13,0),MATCH(Employé!H1150,Filières!$A$1:$E$1,0))</f>
        <v>Responsable secteur business</v>
      </c>
      <c r="M1150" s="5">
        <f t="shared" si="87"/>
        <v>89800</v>
      </c>
      <c r="N1150" s="6">
        <f t="shared" ca="1" si="88"/>
        <v>40</v>
      </c>
      <c r="O1150" s="8">
        <f t="shared" si="89"/>
        <v>8.0178173719376397E-2</v>
      </c>
    </row>
    <row r="1151" spans="1:15" x14ac:dyDescent="0.25">
      <c r="A1151" t="str">
        <f t="shared" si="85"/>
        <v>MicHe27472</v>
      </c>
      <c r="B1151" t="str">
        <f t="shared" si="86"/>
        <v>MichelleHermanson27472</v>
      </c>
      <c r="C1151" t="s">
        <v>1665</v>
      </c>
      <c r="D1151" t="s">
        <v>2622</v>
      </c>
      <c r="E1151" t="s">
        <v>2699</v>
      </c>
      <c r="F1151" s="1">
        <v>27472</v>
      </c>
      <c r="G1151" t="s">
        <v>3028</v>
      </c>
      <c r="H1151" t="s">
        <v>2702</v>
      </c>
      <c r="I1151" s="5">
        <v>116600</v>
      </c>
      <c r="J1151" s="5">
        <v>6500</v>
      </c>
      <c r="K1151">
        <v>9</v>
      </c>
      <c r="L1151" t="str">
        <f>INDEX(MatriceGrade,MATCH(Employé!G1151,Filières!$A$1:$A$13,0),MATCH(Employé!H1151,Filières!$A$1:$E$1,0))</f>
        <v>Responsable secteur business</v>
      </c>
      <c r="M1151" s="5">
        <f t="shared" si="87"/>
        <v>109000</v>
      </c>
      <c r="N1151" s="6">
        <f t="shared" ca="1" si="88"/>
        <v>42</v>
      </c>
      <c r="O1151" s="8">
        <f t="shared" si="89"/>
        <v>6.9724770642201839E-2</v>
      </c>
    </row>
    <row r="1152" spans="1:15" x14ac:dyDescent="0.25">
      <c r="A1152" t="str">
        <f t="shared" si="85"/>
        <v>BenHe28240</v>
      </c>
      <c r="B1152" t="str">
        <f t="shared" si="86"/>
        <v>BenjaminHernandez28240</v>
      </c>
      <c r="C1152" t="s">
        <v>927</v>
      </c>
      <c r="D1152" t="s">
        <v>309</v>
      </c>
      <c r="E1152" t="s">
        <v>2698</v>
      </c>
      <c r="F1152" s="1">
        <v>28240</v>
      </c>
      <c r="G1152" t="s">
        <v>3026</v>
      </c>
      <c r="H1152" t="s">
        <v>2702</v>
      </c>
      <c r="I1152" s="5">
        <v>69900</v>
      </c>
      <c r="J1152" s="5">
        <v>3000</v>
      </c>
      <c r="K1152">
        <v>0</v>
      </c>
      <c r="L1152" t="str">
        <f>INDEX(MatriceGrade,MATCH(Employé!G1152,Filières!$A$1:$A$13,0),MATCH(Employé!H1152,Filières!$A$1:$E$1,0))</f>
        <v>Responsable de consultant</v>
      </c>
      <c r="M1152" s="5" t="str">
        <f t="shared" si="87"/>
        <v>nouvel arrivant</v>
      </c>
      <c r="N1152" s="6">
        <f t="shared" ca="1" si="88"/>
        <v>40</v>
      </c>
      <c r="O1152" s="8">
        <f t="shared" si="89"/>
        <v>0</v>
      </c>
    </row>
    <row r="1153" spans="1:15" x14ac:dyDescent="0.25">
      <c r="A1153" t="str">
        <f t="shared" si="85"/>
        <v>DonHe23512</v>
      </c>
      <c r="B1153" t="str">
        <f t="shared" si="86"/>
        <v>DonaldHernandez23512</v>
      </c>
      <c r="C1153" t="s">
        <v>133</v>
      </c>
      <c r="D1153" t="s">
        <v>309</v>
      </c>
      <c r="E1153" t="s">
        <v>2698</v>
      </c>
      <c r="F1153" s="1">
        <v>23512</v>
      </c>
      <c r="G1153" t="s">
        <v>3028</v>
      </c>
      <c r="H1153" t="s">
        <v>2703</v>
      </c>
      <c r="I1153" s="5">
        <v>91000</v>
      </c>
      <c r="J1153" s="5">
        <v>2000</v>
      </c>
      <c r="K1153">
        <v>12</v>
      </c>
      <c r="L1153" t="str">
        <f>INDEX(MatriceGrade,MATCH(Employé!G1153,Filières!$A$1:$A$13,0),MATCH(Employé!H1153,Filières!$A$1:$E$1,0))</f>
        <v>Responsable d'un secteur</v>
      </c>
      <c r="M1153" s="5">
        <f t="shared" si="87"/>
        <v>88300</v>
      </c>
      <c r="N1153" s="6">
        <f t="shared" ca="1" si="88"/>
        <v>53</v>
      </c>
      <c r="O1153" s="8">
        <f t="shared" si="89"/>
        <v>3.0577576443941108E-2</v>
      </c>
    </row>
    <row r="1154" spans="1:15" x14ac:dyDescent="0.25">
      <c r="A1154" t="str">
        <f t="shared" ref="A1154:A1217" si="90">_xlfn.CONCAT(LEFT(C1154,3),LEFT(D1154,2),F1154)</f>
        <v>EmiHe25926</v>
      </c>
      <c r="B1154" t="str">
        <f t="shared" ref="B1154:B1217" si="91">_xlfn.CONCAT(C1154,D1154,F1154)</f>
        <v>EmilioHernandez25926</v>
      </c>
      <c r="C1154" t="s">
        <v>1820</v>
      </c>
      <c r="D1154" t="s">
        <v>309</v>
      </c>
      <c r="E1154" t="s">
        <v>2698</v>
      </c>
      <c r="F1154" s="1">
        <v>25926</v>
      </c>
      <c r="G1154" t="s">
        <v>3025</v>
      </c>
      <c r="H1154" t="s">
        <v>2703</v>
      </c>
      <c r="I1154" s="5">
        <v>53400</v>
      </c>
      <c r="J1154" s="5">
        <v>2000</v>
      </c>
      <c r="K1154">
        <v>8</v>
      </c>
      <c r="L1154" t="str">
        <f>INDEX(MatriceGrade,MATCH(Employé!G1154,Filières!$A$1:$A$13,0),MATCH(Employé!H1154,Filières!$A$1:$E$1,0))</f>
        <v>Directeur des agents de maîtrise</v>
      </c>
      <c r="M1154" s="5">
        <f t="shared" ref="M1154:M1217" si="92">IF(ISERROR(VLOOKUP(A1154,InfoN1,9,FALSE)),"nouvel arrivant",VLOOKUP(A1154,InfoN1,9,FALSE))</f>
        <v>48100</v>
      </c>
      <c r="N1154" s="6">
        <f t="shared" ref="N1154:N1217" ca="1" si="93">IF(DATE(2017,MONTH(F1154),DAY(F1154))&gt;TODAY(),2017-YEAR(F1154)-1,2017-YEAR(F1154))</f>
        <v>46</v>
      </c>
      <c r="O1154" s="8">
        <f t="shared" si="89"/>
        <v>0.11018711018711019</v>
      </c>
    </row>
    <row r="1155" spans="1:15" x14ac:dyDescent="0.25">
      <c r="A1155" t="str">
        <f t="shared" si="90"/>
        <v>GavHe26930</v>
      </c>
      <c r="B1155" t="str">
        <f t="shared" si="91"/>
        <v>GavinHernandez26930</v>
      </c>
      <c r="C1155" t="s">
        <v>878</v>
      </c>
      <c r="D1155" t="s">
        <v>309</v>
      </c>
      <c r="E1155" t="s">
        <v>2698</v>
      </c>
      <c r="F1155" s="1">
        <v>26930</v>
      </c>
      <c r="G1155" t="s">
        <v>3028</v>
      </c>
      <c r="H1155" t="s">
        <v>2700</v>
      </c>
      <c r="I1155" s="5">
        <v>80600</v>
      </c>
      <c r="J1155" s="5">
        <v>3500</v>
      </c>
      <c r="K1155">
        <v>16</v>
      </c>
      <c r="L1155" t="str">
        <f>INDEX(MatriceGrade,MATCH(Employé!G1155,Filières!$A$1:$A$13,0),MATCH(Employé!H1155,Filières!$A$1:$E$1,0))</f>
        <v>Responsable de Grands comptes</v>
      </c>
      <c r="M1155" s="5">
        <f t="shared" si="92"/>
        <v>74600</v>
      </c>
      <c r="N1155" s="6">
        <f t="shared" ca="1" si="93"/>
        <v>43</v>
      </c>
      <c r="O1155" s="8">
        <f t="shared" ref="O1155:O1218" si="94">IF(ISNUMBER(M1155),(I1155-M1155)/M1155,0)</f>
        <v>8.0428954423592491E-2</v>
      </c>
    </row>
    <row r="1156" spans="1:15" x14ac:dyDescent="0.25">
      <c r="A1156" t="str">
        <f t="shared" si="90"/>
        <v>JamHe29346</v>
      </c>
      <c r="B1156" t="str">
        <f t="shared" si="91"/>
        <v>JamesHernandez29346</v>
      </c>
      <c r="C1156" t="s">
        <v>147</v>
      </c>
      <c r="D1156" t="s">
        <v>309</v>
      </c>
      <c r="E1156" t="s">
        <v>2698</v>
      </c>
      <c r="F1156" s="1">
        <v>29346</v>
      </c>
      <c r="G1156" t="s">
        <v>3028</v>
      </c>
      <c r="H1156" t="s">
        <v>2701</v>
      </c>
      <c r="I1156" s="5">
        <v>71200</v>
      </c>
      <c r="J1156" s="5">
        <v>3500</v>
      </c>
      <c r="K1156">
        <v>4</v>
      </c>
      <c r="L1156" t="str">
        <f>INDEX(MatriceGrade,MATCH(Employé!G1156,Filières!$A$1:$A$13,0),MATCH(Employé!H1156,Filières!$A$1:$E$1,0))</f>
        <v>Responsable technique Grands Comptes</v>
      </c>
      <c r="M1156" s="5">
        <f t="shared" si="92"/>
        <v>64700</v>
      </c>
      <c r="N1156" s="6">
        <f t="shared" ca="1" si="93"/>
        <v>37</v>
      </c>
      <c r="O1156" s="8">
        <f t="shared" si="94"/>
        <v>0.10046367851622875</v>
      </c>
    </row>
    <row r="1157" spans="1:15" x14ac:dyDescent="0.25">
      <c r="A1157" t="str">
        <f t="shared" si="90"/>
        <v>JudHe30667</v>
      </c>
      <c r="B1157" t="str">
        <f t="shared" si="91"/>
        <v>JudyHernandez30667</v>
      </c>
      <c r="C1157" t="s">
        <v>308</v>
      </c>
      <c r="D1157" t="s">
        <v>309</v>
      </c>
      <c r="E1157" t="s">
        <v>2699</v>
      </c>
      <c r="F1157" s="1">
        <v>30667</v>
      </c>
      <c r="G1157" t="s">
        <v>3026</v>
      </c>
      <c r="H1157" t="s">
        <v>2700</v>
      </c>
      <c r="I1157" s="5">
        <v>69000</v>
      </c>
      <c r="J1157" s="5">
        <v>2500</v>
      </c>
      <c r="K1157">
        <v>1</v>
      </c>
      <c r="L1157" t="str">
        <f>INDEX(MatriceGrade,MATCH(Employé!G1157,Filières!$A$1:$A$13,0),MATCH(Employé!H1157,Filières!$A$1:$E$1,0))</f>
        <v>Chef de projet</v>
      </c>
      <c r="M1157" s="5">
        <f t="shared" si="92"/>
        <v>65100</v>
      </c>
      <c r="N1157" s="6">
        <f t="shared" ca="1" si="93"/>
        <v>33</v>
      </c>
      <c r="O1157" s="8">
        <f t="shared" si="94"/>
        <v>5.9907834101382486E-2</v>
      </c>
    </row>
    <row r="1158" spans="1:15" x14ac:dyDescent="0.25">
      <c r="A1158" t="str">
        <f t="shared" si="90"/>
        <v>MarHe32162</v>
      </c>
      <c r="B1158" t="str">
        <f t="shared" si="91"/>
        <v>MarcusHernandez32162</v>
      </c>
      <c r="C1158" t="s">
        <v>288</v>
      </c>
      <c r="D1158" t="s">
        <v>309</v>
      </c>
      <c r="E1158" t="s">
        <v>2698</v>
      </c>
      <c r="F1158" s="1">
        <v>32162</v>
      </c>
      <c r="G1158" t="s">
        <v>3024</v>
      </c>
      <c r="H1158" t="s">
        <v>2703</v>
      </c>
      <c r="I1158" s="5">
        <v>36900</v>
      </c>
      <c r="J1158" s="5">
        <v>2000</v>
      </c>
      <c r="K1158">
        <v>4</v>
      </c>
      <c r="L1158" t="str">
        <f>INDEX(MatriceGrade,MATCH(Employé!G1158,Filières!$A$1:$A$13,0),MATCH(Employé!H1158,Filières!$A$1:$E$1,0))</f>
        <v>Agent de maîtrise</v>
      </c>
      <c r="M1158" s="5">
        <f t="shared" si="92"/>
        <v>34600</v>
      </c>
      <c r="N1158" s="6">
        <f t="shared" ca="1" si="93"/>
        <v>29</v>
      </c>
      <c r="O1158" s="8">
        <f t="shared" si="94"/>
        <v>6.6473988439306353E-2</v>
      </c>
    </row>
    <row r="1159" spans="1:15" x14ac:dyDescent="0.25">
      <c r="A1159" t="str">
        <f t="shared" si="90"/>
        <v>PhiHe33636</v>
      </c>
      <c r="B1159" t="str">
        <f t="shared" si="91"/>
        <v>PhillipHernandez33636</v>
      </c>
      <c r="C1159" t="s">
        <v>550</v>
      </c>
      <c r="D1159" t="s">
        <v>309</v>
      </c>
      <c r="E1159" t="s">
        <v>2698</v>
      </c>
      <c r="F1159" s="1">
        <v>33636</v>
      </c>
      <c r="G1159" t="s">
        <v>3022</v>
      </c>
      <c r="H1159" t="s">
        <v>2702</v>
      </c>
      <c r="I1159" s="5">
        <v>45400</v>
      </c>
      <c r="J1159" s="5">
        <v>1500</v>
      </c>
      <c r="K1159">
        <v>1</v>
      </c>
      <c r="L1159" t="str">
        <f>INDEX(MatriceGrade,MATCH(Employé!G1159,Filières!$A$1:$A$13,0),MATCH(Employé!H1159,Filières!$A$1:$E$1,0))</f>
        <v>Consultant business junior</v>
      </c>
      <c r="M1159" s="5">
        <f t="shared" si="92"/>
        <v>42000</v>
      </c>
      <c r="N1159" s="6">
        <f t="shared" ca="1" si="93"/>
        <v>25</v>
      </c>
      <c r="O1159" s="8">
        <f t="shared" si="94"/>
        <v>8.0952380952380956E-2</v>
      </c>
    </row>
    <row r="1160" spans="1:15" x14ac:dyDescent="0.25">
      <c r="A1160" t="str">
        <f t="shared" si="90"/>
        <v>SteHe25844</v>
      </c>
      <c r="B1160" t="str">
        <f t="shared" si="91"/>
        <v>StephenHernandez25844</v>
      </c>
      <c r="C1160" t="s">
        <v>401</v>
      </c>
      <c r="D1160" t="s">
        <v>309</v>
      </c>
      <c r="E1160" t="s">
        <v>2698</v>
      </c>
      <c r="F1160" s="1">
        <v>25844</v>
      </c>
      <c r="G1160" t="s">
        <v>3026</v>
      </c>
      <c r="H1160" t="s">
        <v>2700</v>
      </c>
      <c r="I1160" s="5">
        <v>61100</v>
      </c>
      <c r="J1160" s="5">
        <v>3000</v>
      </c>
      <c r="K1160">
        <v>13</v>
      </c>
      <c r="L1160" t="str">
        <f>INDEX(MatriceGrade,MATCH(Employé!G1160,Filières!$A$1:$A$13,0),MATCH(Employé!H1160,Filières!$A$1:$E$1,0))</f>
        <v>Chef de projet</v>
      </c>
      <c r="M1160" s="5">
        <f t="shared" si="92"/>
        <v>60300</v>
      </c>
      <c r="N1160" s="6">
        <f t="shared" ca="1" si="93"/>
        <v>46</v>
      </c>
      <c r="O1160" s="8">
        <f t="shared" si="94"/>
        <v>1.3266998341625208E-2</v>
      </c>
    </row>
    <row r="1161" spans="1:15" x14ac:dyDescent="0.25">
      <c r="A1161" t="str">
        <f t="shared" si="90"/>
        <v>TamHe33931</v>
      </c>
      <c r="B1161" t="str">
        <f t="shared" si="91"/>
        <v>TammyHernandez33931</v>
      </c>
      <c r="C1161" t="s">
        <v>376</v>
      </c>
      <c r="D1161" t="s">
        <v>309</v>
      </c>
      <c r="E1161" t="s">
        <v>2699</v>
      </c>
      <c r="F1161" s="1">
        <v>33931</v>
      </c>
      <c r="G1161" t="s">
        <v>3021</v>
      </c>
      <c r="H1161" t="s">
        <v>2700</v>
      </c>
      <c r="I1161" s="5">
        <v>38500</v>
      </c>
      <c r="J1161" s="5">
        <v>1000</v>
      </c>
      <c r="K1161">
        <v>1</v>
      </c>
      <c r="L1161" t="str">
        <f>INDEX(MatriceGrade,MATCH(Employé!G1161,Filières!$A$1:$A$13,0),MATCH(Employé!H1161,Filières!$A$1:$E$1,0))</f>
        <v xml:space="preserve">Analyste </v>
      </c>
      <c r="M1161" s="5">
        <f t="shared" si="92"/>
        <v>35600</v>
      </c>
      <c r="N1161" s="6">
        <f t="shared" ca="1" si="93"/>
        <v>24</v>
      </c>
      <c r="O1161" s="8">
        <f t="shared" si="94"/>
        <v>8.1460674157303375E-2</v>
      </c>
    </row>
    <row r="1162" spans="1:15" x14ac:dyDescent="0.25">
      <c r="A1162" t="str">
        <f t="shared" si="90"/>
        <v>WenHe26830</v>
      </c>
      <c r="B1162" t="str">
        <f t="shared" si="91"/>
        <v>WendellHernandez26830</v>
      </c>
      <c r="C1162" t="s">
        <v>2599</v>
      </c>
      <c r="D1162" t="s">
        <v>309</v>
      </c>
      <c r="E1162" t="s">
        <v>2698</v>
      </c>
      <c r="F1162" s="1">
        <v>26830</v>
      </c>
      <c r="G1162" t="s">
        <v>3029</v>
      </c>
      <c r="H1162" t="s">
        <v>2700</v>
      </c>
      <c r="I1162" s="5">
        <v>112700</v>
      </c>
      <c r="J1162" s="5">
        <v>3500</v>
      </c>
      <c r="K1162">
        <v>16</v>
      </c>
      <c r="L1162" t="str">
        <f>INDEX(MatriceGrade,MATCH(Employé!G1162,Filières!$A$1:$A$13,0),MATCH(Employé!H1162,Filières!$A$1:$E$1,0))</f>
        <v>Associé filière fonctionnelle</v>
      </c>
      <c r="M1162" s="5">
        <f t="shared" si="92"/>
        <v>104400</v>
      </c>
      <c r="N1162" s="6">
        <f t="shared" ca="1" si="93"/>
        <v>44</v>
      </c>
      <c r="O1162" s="8">
        <f t="shared" si="94"/>
        <v>7.9501915708812265E-2</v>
      </c>
    </row>
    <row r="1163" spans="1:15" x14ac:dyDescent="0.25">
      <c r="A1163" t="str">
        <f t="shared" si="90"/>
        <v>JamHe22256</v>
      </c>
      <c r="B1163" t="str">
        <f t="shared" si="91"/>
        <v>JamesHerrick22256</v>
      </c>
      <c r="C1163" t="s">
        <v>147</v>
      </c>
      <c r="D1163" t="s">
        <v>450</v>
      </c>
      <c r="E1163" t="s">
        <v>2698</v>
      </c>
      <c r="F1163" s="1">
        <v>22256</v>
      </c>
      <c r="G1163" t="s">
        <v>3029</v>
      </c>
      <c r="H1163" t="s">
        <v>2703</v>
      </c>
      <c r="I1163" s="5">
        <v>151900</v>
      </c>
      <c r="J1163" s="5">
        <v>500</v>
      </c>
      <c r="K1163">
        <v>1</v>
      </c>
      <c r="L1163" t="str">
        <f>INDEX(MatriceGrade,MATCH(Employé!G1163,Filières!$A$1:$A$13,0),MATCH(Employé!H1163,Filières!$A$1:$E$1,0))</f>
        <v>Associé filière fonctions transverses</v>
      </c>
      <c r="M1163" s="5">
        <f t="shared" si="92"/>
        <v>143300</v>
      </c>
      <c r="N1163" s="6">
        <f t="shared" ca="1" si="93"/>
        <v>56</v>
      </c>
      <c r="O1163" s="8">
        <f t="shared" si="94"/>
        <v>6.0013956734124213E-2</v>
      </c>
    </row>
    <row r="1164" spans="1:15" x14ac:dyDescent="0.25">
      <c r="A1164" t="str">
        <f t="shared" si="90"/>
        <v>DerHe33073</v>
      </c>
      <c r="B1164" t="str">
        <f t="shared" si="91"/>
        <v>DerrickHerrington33073</v>
      </c>
      <c r="C1164" t="s">
        <v>316</v>
      </c>
      <c r="D1164" t="s">
        <v>1169</v>
      </c>
      <c r="E1164" t="s">
        <v>2698</v>
      </c>
      <c r="F1164" s="1">
        <v>33073</v>
      </c>
      <c r="G1164" t="s">
        <v>3023</v>
      </c>
      <c r="H1164" t="s">
        <v>2700</v>
      </c>
      <c r="I1164" s="5">
        <v>45900</v>
      </c>
      <c r="J1164" s="5">
        <v>2000</v>
      </c>
      <c r="K1164">
        <v>1</v>
      </c>
      <c r="L1164" t="str">
        <f>INDEX(MatriceGrade,MATCH(Employé!G1164,Filières!$A$1:$A$13,0),MATCH(Employé!H1164,Filières!$A$1:$E$1,0))</f>
        <v>Consultant fonctionnel junior</v>
      </c>
      <c r="M1164" s="5">
        <f t="shared" si="92"/>
        <v>43500</v>
      </c>
      <c r="N1164" s="6">
        <f t="shared" ca="1" si="93"/>
        <v>27</v>
      </c>
      <c r="O1164" s="8">
        <f t="shared" si="94"/>
        <v>5.5172413793103448E-2</v>
      </c>
    </row>
    <row r="1165" spans="1:15" x14ac:dyDescent="0.25">
      <c r="A1165" t="str">
        <f t="shared" si="90"/>
        <v>MarHe30489</v>
      </c>
      <c r="B1165" t="str">
        <f t="shared" si="91"/>
        <v>MaryHerrington30489</v>
      </c>
      <c r="C1165" t="s">
        <v>156</v>
      </c>
      <c r="D1165" t="s">
        <v>1169</v>
      </c>
      <c r="E1165" t="s">
        <v>2699</v>
      </c>
      <c r="F1165" s="1">
        <v>30489</v>
      </c>
      <c r="G1165" t="s">
        <v>3026</v>
      </c>
      <c r="H1165" t="s">
        <v>2700</v>
      </c>
      <c r="I1165" s="5">
        <v>61500</v>
      </c>
      <c r="J1165" s="5">
        <v>4500</v>
      </c>
      <c r="K1165">
        <v>6</v>
      </c>
      <c r="L1165" t="str">
        <f>INDEX(MatriceGrade,MATCH(Employé!G1165,Filières!$A$1:$A$13,0),MATCH(Employé!H1165,Filières!$A$1:$E$1,0))</f>
        <v>Chef de projet</v>
      </c>
      <c r="M1165" s="5">
        <f t="shared" si="92"/>
        <v>55900</v>
      </c>
      <c r="N1165" s="6">
        <f t="shared" ca="1" si="93"/>
        <v>34</v>
      </c>
      <c r="O1165" s="8">
        <f t="shared" si="94"/>
        <v>0.1001788908765653</v>
      </c>
    </row>
    <row r="1166" spans="1:15" x14ac:dyDescent="0.25">
      <c r="A1166" t="str">
        <f t="shared" si="90"/>
        <v>SusHe30317</v>
      </c>
      <c r="B1166" t="str">
        <f t="shared" si="91"/>
        <v>SusanHershey30317</v>
      </c>
      <c r="C1166" t="s">
        <v>665</v>
      </c>
      <c r="D1166" t="s">
        <v>1636</v>
      </c>
      <c r="E1166" t="s">
        <v>2699</v>
      </c>
      <c r="F1166" s="1">
        <v>30317</v>
      </c>
      <c r="G1166" t="s">
        <v>3025</v>
      </c>
      <c r="H1166" t="s">
        <v>2701</v>
      </c>
      <c r="I1166" s="5">
        <v>51500</v>
      </c>
      <c r="J1166" s="5">
        <v>500</v>
      </c>
      <c r="K1166">
        <v>7</v>
      </c>
      <c r="L1166" t="str">
        <f>INDEX(MatriceGrade,MATCH(Employé!G1166,Filières!$A$1:$A$13,0),MATCH(Employé!H1166,Filières!$A$1:$E$1,0))</f>
        <v>Consultant technique sénior</v>
      </c>
      <c r="M1166" s="5">
        <f t="shared" si="92"/>
        <v>47700</v>
      </c>
      <c r="N1166" s="6">
        <f t="shared" ca="1" si="93"/>
        <v>34</v>
      </c>
      <c r="O1166" s="8">
        <f t="shared" si="94"/>
        <v>7.9664570230607967E-2</v>
      </c>
    </row>
    <row r="1167" spans="1:15" x14ac:dyDescent="0.25">
      <c r="A1167" t="str">
        <f t="shared" si="90"/>
        <v>JusHe33501</v>
      </c>
      <c r="B1167" t="str">
        <f t="shared" si="91"/>
        <v>JustinHewitt33501</v>
      </c>
      <c r="C1167" t="s">
        <v>1289</v>
      </c>
      <c r="D1167" t="s">
        <v>1290</v>
      </c>
      <c r="E1167" t="s">
        <v>2698</v>
      </c>
      <c r="F1167" s="1">
        <v>33501</v>
      </c>
      <c r="G1167" t="s">
        <v>3020</v>
      </c>
      <c r="H1167" t="s">
        <v>2701</v>
      </c>
      <c r="I1167" s="5">
        <v>33100</v>
      </c>
      <c r="J1167" s="5">
        <v>500</v>
      </c>
      <c r="K1167">
        <v>0</v>
      </c>
      <c r="L1167" t="str">
        <f>INDEX(MatriceGrade,MATCH(Employé!G1167,Filières!$A$1:$A$13,0),MATCH(Employé!H1167,Filières!$A$1:$E$1,0))</f>
        <v>Développeur junior</v>
      </c>
      <c r="M1167" s="5" t="str">
        <f t="shared" si="92"/>
        <v>nouvel arrivant</v>
      </c>
      <c r="N1167" s="6">
        <f t="shared" ca="1" si="93"/>
        <v>25</v>
      </c>
      <c r="O1167" s="8">
        <f t="shared" si="94"/>
        <v>0</v>
      </c>
    </row>
    <row r="1168" spans="1:15" x14ac:dyDescent="0.25">
      <c r="A1168" t="str">
        <f t="shared" si="90"/>
        <v>MatHe28297</v>
      </c>
      <c r="B1168" t="str">
        <f t="shared" si="91"/>
        <v>MatthewHewlett28297</v>
      </c>
      <c r="C1168" t="s">
        <v>130</v>
      </c>
      <c r="D1168" t="s">
        <v>1667</v>
      </c>
      <c r="E1168" t="s">
        <v>2698</v>
      </c>
      <c r="F1168" s="1">
        <v>28297</v>
      </c>
      <c r="G1168" t="s">
        <v>3025</v>
      </c>
      <c r="H1168" t="s">
        <v>2700</v>
      </c>
      <c r="I1168" s="5">
        <v>49500</v>
      </c>
      <c r="J1168" s="5">
        <v>3500</v>
      </c>
      <c r="K1168">
        <v>11</v>
      </c>
      <c r="L1168" t="str">
        <f>INDEX(MatriceGrade,MATCH(Employé!G1168,Filières!$A$1:$A$13,0),MATCH(Employé!H1168,Filières!$A$1:$E$1,0))</f>
        <v>Consultant fonctionnel sénior</v>
      </c>
      <c r="M1168" s="5">
        <f t="shared" si="92"/>
        <v>44100</v>
      </c>
      <c r="N1168" s="6">
        <f t="shared" ca="1" si="93"/>
        <v>40</v>
      </c>
      <c r="O1168" s="8">
        <f t="shared" si="94"/>
        <v>0.12244897959183673</v>
      </c>
    </row>
    <row r="1169" spans="1:15" x14ac:dyDescent="0.25">
      <c r="A1169" t="str">
        <f t="shared" si="90"/>
        <v>AngHi24439</v>
      </c>
      <c r="B1169" t="str">
        <f t="shared" si="91"/>
        <v>AngelaHibbard24439</v>
      </c>
      <c r="C1169" t="s">
        <v>1101</v>
      </c>
      <c r="D1169" t="s">
        <v>1455</v>
      </c>
      <c r="E1169" t="s">
        <v>2699</v>
      </c>
      <c r="F1169" s="1">
        <v>24439</v>
      </c>
      <c r="G1169" t="s">
        <v>3025</v>
      </c>
      <c r="H1169" t="s">
        <v>2702</v>
      </c>
      <c r="I1169" s="5">
        <v>61600</v>
      </c>
      <c r="J1169" s="5">
        <v>3500</v>
      </c>
      <c r="K1169">
        <v>7</v>
      </c>
      <c r="L1169" t="str">
        <f>INDEX(MatriceGrade,MATCH(Employé!G1169,Filières!$A$1:$A$13,0),MATCH(Employé!H1169,Filières!$A$1:$E$1,0))</f>
        <v>Consultant business sénior</v>
      </c>
      <c r="M1169" s="5">
        <f t="shared" si="92"/>
        <v>58200</v>
      </c>
      <c r="N1169" s="6">
        <f t="shared" ca="1" si="93"/>
        <v>50</v>
      </c>
      <c r="O1169" s="8">
        <f t="shared" si="94"/>
        <v>5.8419243986254296E-2</v>
      </c>
    </row>
    <row r="1170" spans="1:15" x14ac:dyDescent="0.25">
      <c r="A1170" t="str">
        <f t="shared" si="90"/>
        <v>HalHi30623</v>
      </c>
      <c r="B1170" t="str">
        <f t="shared" si="91"/>
        <v>HalHibbard30623</v>
      </c>
      <c r="C1170" t="s">
        <v>1454</v>
      </c>
      <c r="D1170" t="s">
        <v>1455</v>
      </c>
      <c r="E1170" t="s">
        <v>2698</v>
      </c>
      <c r="F1170" s="1">
        <v>30623</v>
      </c>
      <c r="G1170" t="s">
        <v>3025</v>
      </c>
      <c r="H1170" t="s">
        <v>2702</v>
      </c>
      <c r="I1170" s="5">
        <v>56800</v>
      </c>
      <c r="J1170" s="5">
        <v>3000</v>
      </c>
      <c r="K1170">
        <v>5</v>
      </c>
      <c r="L1170" t="str">
        <f>INDEX(MatriceGrade,MATCH(Employé!G1170,Filières!$A$1:$A$13,0),MATCH(Employé!H1170,Filières!$A$1:$E$1,0))</f>
        <v>Consultant business sénior</v>
      </c>
      <c r="M1170" s="5">
        <f t="shared" si="92"/>
        <v>53100</v>
      </c>
      <c r="N1170" s="6">
        <f t="shared" ca="1" si="93"/>
        <v>33</v>
      </c>
      <c r="O1170" s="8">
        <f t="shared" si="94"/>
        <v>6.9679849340866296E-2</v>
      </c>
    </row>
    <row r="1171" spans="1:15" x14ac:dyDescent="0.25">
      <c r="A1171" t="str">
        <f t="shared" si="90"/>
        <v>DanHi25630</v>
      </c>
      <c r="B1171" t="str">
        <f t="shared" si="91"/>
        <v>DanielHicks25630</v>
      </c>
      <c r="C1171" t="s">
        <v>105</v>
      </c>
      <c r="D1171" t="s">
        <v>1093</v>
      </c>
      <c r="E1171" t="s">
        <v>2698</v>
      </c>
      <c r="F1171" s="1">
        <v>25630</v>
      </c>
      <c r="G1171" t="s">
        <v>3025</v>
      </c>
      <c r="H1171" t="s">
        <v>2701</v>
      </c>
      <c r="I1171" s="5">
        <v>45400</v>
      </c>
      <c r="J1171" s="5">
        <v>500</v>
      </c>
      <c r="K1171">
        <v>6</v>
      </c>
      <c r="L1171" t="str">
        <f>INDEX(MatriceGrade,MATCH(Employé!G1171,Filières!$A$1:$A$13,0),MATCH(Employé!H1171,Filières!$A$1:$E$1,0))</f>
        <v>Consultant technique sénior</v>
      </c>
      <c r="M1171" s="5">
        <f t="shared" si="92"/>
        <v>41600</v>
      </c>
      <c r="N1171" s="6">
        <f t="shared" ca="1" si="93"/>
        <v>47</v>
      </c>
      <c r="O1171" s="8">
        <f t="shared" si="94"/>
        <v>9.1346153846153841E-2</v>
      </c>
    </row>
    <row r="1172" spans="1:15" x14ac:dyDescent="0.25">
      <c r="A1172" t="str">
        <f t="shared" si="90"/>
        <v>GleHi30016</v>
      </c>
      <c r="B1172" t="str">
        <f t="shared" si="91"/>
        <v>GlennHicks30016</v>
      </c>
      <c r="C1172" t="s">
        <v>364</v>
      </c>
      <c r="D1172" t="s">
        <v>1093</v>
      </c>
      <c r="E1172" t="s">
        <v>2698</v>
      </c>
      <c r="F1172" s="1">
        <v>30016</v>
      </c>
      <c r="G1172" t="s">
        <v>3028</v>
      </c>
      <c r="H1172" t="s">
        <v>2702</v>
      </c>
      <c r="I1172" s="5">
        <v>117400</v>
      </c>
      <c r="J1172" s="5">
        <v>2000</v>
      </c>
      <c r="K1172">
        <v>12</v>
      </c>
      <c r="L1172" t="str">
        <f>INDEX(MatriceGrade,MATCH(Employé!G1172,Filières!$A$1:$A$13,0),MATCH(Employé!H1172,Filières!$A$1:$E$1,0))</f>
        <v>Responsable secteur business</v>
      </c>
      <c r="M1172" s="5">
        <f t="shared" si="92"/>
        <v>106700</v>
      </c>
      <c r="N1172" s="6">
        <f t="shared" ca="1" si="93"/>
        <v>35</v>
      </c>
      <c r="O1172" s="8">
        <f t="shared" si="94"/>
        <v>0.10028116213683223</v>
      </c>
    </row>
    <row r="1173" spans="1:15" x14ac:dyDescent="0.25">
      <c r="A1173" t="str">
        <f t="shared" si="90"/>
        <v>JoaHi28243</v>
      </c>
      <c r="B1173" t="str">
        <f t="shared" si="91"/>
        <v>JoanHicks28243</v>
      </c>
      <c r="C1173" t="s">
        <v>1345</v>
      </c>
      <c r="D1173" t="s">
        <v>1093</v>
      </c>
      <c r="E1173" t="s">
        <v>2699</v>
      </c>
      <c r="F1173" s="1">
        <v>28243</v>
      </c>
      <c r="G1173" t="s">
        <v>3025</v>
      </c>
      <c r="H1173" t="s">
        <v>2701</v>
      </c>
      <c r="I1173" s="5">
        <v>44300</v>
      </c>
      <c r="J1173" s="5">
        <v>1000</v>
      </c>
      <c r="K1173">
        <v>5</v>
      </c>
      <c r="L1173" t="str">
        <f>INDEX(MatriceGrade,MATCH(Employé!G1173,Filières!$A$1:$A$13,0),MATCH(Employé!H1173,Filières!$A$1:$E$1,0))</f>
        <v>Consultant technique sénior</v>
      </c>
      <c r="M1173" s="5">
        <f t="shared" si="92"/>
        <v>42400</v>
      </c>
      <c r="N1173" s="6">
        <f t="shared" ca="1" si="93"/>
        <v>40</v>
      </c>
      <c r="O1173" s="8">
        <f t="shared" si="94"/>
        <v>4.4811320754716978E-2</v>
      </c>
    </row>
    <row r="1174" spans="1:15" x14ac:dyDescent="0.25">
      <c r="A1174" t="str">
        <f t="shared" si="90"/>
        <v>MarHi29208</v>
      </c>
      <c r="B1174" t="str">
        <f t="shared" si="91"/>
        <v>MaryHicks29208</v>
      </c>
      <c r="C1174" t="s">
        <v>156</v>
      </c>
      <c r="D1174" t="s">
        <v>1093</v>
      </c>
      <c r="E1174" t="s">
        <v>2699</v>
      </c>
      <c r="F1174" s="1">
        <v>29208</v>
      </c>
      <c r="G1174" t="s">
        <v>3025</v>
      </c>
      <c r="H1174" t="s">
        <v>2702</v>
      </c>
      <c r="I1174" s="5">
        <v>72800</v>
      </c>
      <c r="J1174" s="5">
        <v>2500</v>
      </c>
      <c r="K1174">
        <v>14</v>
      </c>
      <c r="L1174" t="str">
        <f>INDEX(MatriceGrade,MATCH(Employé!G1174,Filières!$A$1:$A$13,0),MATCH(Employé!H1174,Filières!$A$1:$E$1,0))</f>
        <v>Consultant business sénior</v>
      </c>
      <c r="M1174" s="5">
        <f t="shared" si="92"/>
        <v>64700</v>
      </c>
      <c r="N1174" s="6">
        <f t="shared" ca="1" si="93"/>
        <v>37</v>
      </c>
      <c r="O1174" s="8">
        <f t="shared" si="94"/>
        <v>0.12519319938176199</v>
      </c>
    </row>
    <row r="1175" spans="1:15" x14ac:dyDescent="0.25">
      <c r="A1175" t="str">
        <f t="shared" si="90"/>
        <v>MegHi23714</v>
      </c>
      <c r="B1175" t="str">
        <f t="shared" si="91"/>
        <v>MeganHicks23714</v>
      </c>
      <c r="C1175" t="s">
        <v>1614</v>
      </c>
      <c r="D1175" t="s">
        <v>1093</v>
      </c>
      <c r="E1175" t="s">
        <v>2699</v>
      </c>
      <c r="F1175" s="1">
        <v>23714</v>
      </c>
      <c r="G1175" t="s">
        <v>3028</v>
      </c>
      <c r="H1175" t="s">
        <v>2700</v>
      </c>
      <c r="I1175" s="5">
        <v>80800</v>
      </c>
      <c r="J1175" s="5">
        <v>9500</v>
      </c>
      <c r="K1175">
        <v>23</v>
      </c>
      <c r="L1175" t="str">
        <f>INDEX(MatriceGrade,MATCH(Employé!G1175,Filières!$A$1:$A$13,0),MATCH(Employé!H1175,Filières!$A$1:$E$1,0))</f>
        <v>Responsable de Grands comptes</v>
      </c>
      <c r="M1175" s="5">
        <f t="shared" si="92"/>
        <v>76200</v>
      </c>
      <c r="N1175" s="6">
        <f t="shared" ca="1" si="93"/>
        <v>52</v>
      </c>
      <c r="O1175" s="8">
        <f t="shared" si="94"/>
        <v>6.0367454068241469E-2</v>
      </c>
    </row>
    <row r="1176" spans="1:15" x14ac:dyDescent="0.25">
      <c r="A1176" t="str">
        <f t="shared" si="90"/>
        <v>GeoHi23803</v>
      </c>
      <c r="B1176" t="str">
        <f t="shared" si="91"/>
        <v>GeorgeHidalgo23803</v>
      </c>
      <c r="C1176" t="s">
        <v>92</v>
      </c>
      <c r="D1176" t="s">
        <v>204</v>
      </c>
      <c r="E1176" t="s">
        <v>2698</v>
      </c>
      <c r="F1176" s="1">
        <v>23803</v>
      </c>
      <c r="G1176" t="s">
        <v>3028</v>
      </c>
      <c r="H1176" t="s">
        <v>2702</v>
      </c>
      <c r="I1176" s="5">
        <v>74000</v>
      </c>
      <c r="J1176" s="5">
        <v>8500</v>
      </c>
      <c r="K1176">
        <v>10</v>
      </c>
      <c r="L1176" t="str">
        <f>INDEX(MatriceGrade,MATCH(Employé!G1176,Filières!$A$1:$A$13,0),MATCH(Employé!H1176,Filières!$A$1:$E$1,0))</f>
        <v>Responsable secteur business</v>
      </c>
      <c r="M1176" s="5">
        <f t="shared" si="92"/>
        <v>73300</v>
      </c>
      <c r="N1176" s="6">
        <f t="shared" ca="1" si="93"/>
        <v>52</v>
      </c>
      <c r="O1176" s="8">
        <f t="shared" si="94"/>
        <v>9.5497953615279671E-3</v>
      </c>
    </row>
    <row r="1177" spans="1:15" x14ac:dyDescent="0.25">
      <c r="A1177" t="str">
        <f t="shared" si="90"/>
        <v>RubHi34259</v>
      </c>
      <c r="B1177" t="str">
        <f t="shared" si="91"/>
        <v>RubyHidalgo34259</v>
      </c>
      <c r="C1177" t="s">
        <v>203</v>
      </c>
      <c r="D1177" t="s">
        <v>204</v>
      </c>
      <c r="E1177" t="s">
        <v>2699</v>
      </c>
      <c r="F1177" s="1">
        <v>34259</v>
      </c>
      <c r="G1177" t="s">
        <v>3023</v>
      </c>
      <c r="H1177" t="s">
        <v>2701</v>
      </c>
      <c r="I1177" s="5">
        <v>38600</v>
      </c>
      <c r="J1177" s="5">
        <v>1500</v>
      </c>
      <c r="K1177">
        <v>1</v>
      </c>
      <c r="L1177" t="str">
        <f>INDEX(MatriceGrade,MATCH(Employé!G1177,Filières!$A$1:$A$13,0),MATCH(Employé!H1177,Filières!$A$1:$E$1,0))</f>
        <v>Consultant technique junior</v>
      </c>
      <c r="M1177" s="5">
        <f t="shared" si="92"/>
        <v>36100</v>
      </c>
      <c r="N1177" s="6">
        <f t="shared" ca="1" si="93"/>
        <v>23</v>
      </c>
      <c r="O1177" s="8">
        <f t="shared" si="94"/>
        <v>6.9252077562326875E-2</v>
      </c>
    </row>
    <row r="1178" spans="1:15" x14ac:dyDescent="0.25">
      <c r="A1178" t="str">
        <f t="shared" si="90"/>
        <v>JacHi23592</v>
      </c>
      <c r="B1178" t="str">
        <f t="shared" si="91"/>
        <v>JacobHigby23592</v>
      </c>
      <c r="C1178" t="s">
        <v>117</v>
      </c>
      <c r="D1178" t="s">
        <v>118</v>
      </c>
      <c r="E1178" t="s">
        <v>2698</v>
      </c>
      <c r="F1178" s="1">
        <v>23592</v>
      </c>
      <c r="G1178" t="s">
        <v>3026</v>
      </c>
      <c r="H1178" t="s">
        <v>2702</v>
      </c>
      <c r="I1178" s="5">
        <v>94700</v>
      </c>
      <c r="J1178" s="5">
        <v>5500</v>
      </c>
      <c r="K1178">
        <v>10</v>
      </c>
      <c r="L1178" t="str">
        <f>INDEX(MatriceGrade,MATCH(Employé!G1178,Filières!$A$1:$A$13,0),MATCH(Employé!H1178,Filières!$A$1:$E$1,0))</f>
        <v>Responsable de consultant</v>
      </c>
      <c r="M1178" s="5">
        <f t="shared" si="92"/>
        <v>90200</v>
      </c>
      <c r="N1178" s="6">
        <f t="shared" ca="1" si="93"/>
        <v>52</v>
      </c>
      <c r="O1178" s="8">
        <f t="shared" si="94"/>
        <v>4.9889135254988913E-2</v>
      </c>
    </row>
    <row r="1179" spans="1:15" x14ac:dyDescent="0.25">
      <c r="A1179" t="str">
        <f t="shared" si="90"/>
        <v>ChaHi34339</v>
      </c>
      <c r="B1179" t="str">
        <f t="shared" si="91"/>
        <v>CharlesHiggin34339</v>
      </c>
      <c r="C1179" t="s">
        <v>82</v>
      </c>
      <c r="D1179" t="s">
        <v>169</v>
      </c>
      <c r="E1179" t="s">
        <v>2698</v>
      </c>
      <c r="F1179" s="1">
        <v>34339</v>
      </c>
      <c r="G1179" t="s">
        <v>3021</v>
      </c>
      <c r="H1179" t="s">
        <v>2700</v>
      </c>
      <c r="I1179" s="5">
        <v>34400</v>
      </c>
      <c r="J1179" s="5">
        <v>500</v>
      </c>
      <c r="K1179">
        <v>1</v>
      </c>
      <c r="L1179" t="str">
        <f>INDEX(MatriceGrade,MATCH(Employé!G1179,Filières!$A$1:$A$13,0),MATCH(Employé!H1179,Filières!$A$1:$E$1,0))</f>
        <v xml:space="preserve">Analyste </v>
      </c>
      <c r="M1179" s="5">
        <f t="shared" si="92"/>
        <v>32100</v>
      </c>
      <c r="N1179" s="6">
        <f t="shared" ca="1" si="93"/>
        <v>23</v>
      </c>
      <c r="O1179" s="8">
        <f t="shared" si="94"/>
        <v>7.1651090342679122E-2</v>
      </c>
    </row>
    <row r="1180" spans="1:15" x14ac:dyDescent="0.25">
      <c r="A1180" t="str">
        <f t="shared" si="90"/>
        <v>MauHi32559</v>
      </c>
      <c r="B1180" t="str">
        <f t="shared" si="91"/>
        <v>MauriceHiggins32559</v>
      </c>
      <c r="C1180" t="s">
        <v>209</v>
      </c>
      <c r="D1180" t="s">
        <v>1089</v>
      </c>
      <c r="E1180" t="s">
        <v>2698</v>
      </c>
      <c r="F1180" s="1">
        <v>32559</v>
      </c>
      <c r="G1180" t="s">
        <v>3023</v>
      </c>
      <c r="H1180" t="s">
        <v>2702</v>
      </c>
      <c r="I1180" s="5">
        <v>55100</v>
      </c>
      <c r="J1180" s="5">
        <v>500</v>
      </c>
      <c r="K1180">
        <v>3</v>
      </c>
      <c r="L1180" t="str">
        <f>INDEX(MatriceGrade,MATCH(Employé!G1180,Filières!$A$1:$A$13,0),MATCH(Employé!H1180,Filières!$A$1:$E$1,0))</f>
        <v>Consultant business</v>
      </c>
      <c r="M1180" s="5">
        <f t="shared" si="92"/>
        <v>50100</v>
      </c>
      <c r="N1180" s="6">
        <f t="shared" ca="1" si="93"/>
        <v>28</v>
      </c>
      <c r="O1180" s="8">
        <f t="shared" si="94"/>
        <v>9.9800399201596807E-2</v>
      </c>
    </row>
    <row r="1181" spans="1:15" x14ac:dyDescent="0.25">
      <c r="A1181" t="str">
        <f t="shared" si="90"/>
        <v>RosHi30751</v>
      </c>
      <c r="B1181" t="str">
        <f t="shared" si="91"/>
        <v>RoseHigginson30751</v>
      </c>
      <c r="C1181" t="s">
        <v>456</v>
      </c>
      <c r="D1181" t="s">
        <v>2560</v>
      </c>
      <c r="E1181" t="s">
        <v>2699</v>
      </c>
      <c r="F1181" s="1">
        <v>30751</v>
      </c>
      <c r="G1181" t="s">
        <v>3026</v>
      </c>
      <c r="H1181" t="s">
        <v>2700</v>
      </c>
      <c r="I1181" s="5">
        <v>56000</v>
      </c>
      <c r="J1181" s="5">
        <v>1500</v>
      </c>
      <c r="K1181">
        <v>10</v>
      </c>
      <c r="L1181" t="str">
        <f>INDEX(MatriceGrade,MATCH(Employé!G1181,Filières!$A$1:$A$13,0),MATCH(Employé!H1181,Filières!$A$1:$E$1,0))</f>
        <v>Chef de projet</v>
      </c>
      <c r="M1181" s="5">
        <f t="shared" si="92"/>
        <v>51600</v>
      </c>
      <c r="N1181" s="6">
        <f t="shared" ca="1" si="93"/>
        <v>33</v>
      </c>
      <c r="O1181" s="8">
        <f t="shared" si="94"/>
        <v>8.5271317829457363E-2</v>
      </c>
    </row>
    <row r="1182" spans="1:15" x14ac:dyDescent="0.25">
      <c r="A1182" t="str">
        <f t="shared" si="90"/>
        <v>BraHi30731</v>
      </c>
      <c r="B1182" t="str">
        <f t="shared" si="91"/>
        <v>BrandonHill30731</v>
      </c>
      <c r="C1182" t="s">
        <v>572</v>
      </c>
      <c r="D1182" t="s">
        <v>541</v>
      </c>
      <c r="E1182" t="s">
        <v>2698</v>
      </c>
      <c r="F1182" s="1">
        <v>30731</v>
      </c>
      <c r="G1182" t="s">
        <v>3025</v>
      </c>
      <c r="H1182" t="s">
        <v>2701</v>
      </c>
      <c r="I1182" s="5">
        <v>55700</v>
      </c>
      <c r="J1182" s="5">
        <v>3000</v>
      </c>
      <c r="K1182">
        <v>1</v>
      </c>
      <c r="L1182" t="str">
        <f>INDEX(MatriceGrade,MATCH(Employé!G1182,Filières!$A$1:$A$13,0),MATCH(Employé!H1182,Filières!$A$1:$E$1,0))</f>
        <v>Consultant technique sénior</v>
      </c>
      <c r="M1182" s="5">
        <f t="shared" si="92"/>
        <v>51000</v>
      </c>
      <c r="N1182" s="6">
        <f t="shared" ca="1" si="93"/>
        <v>33</v>
      </c>
      <c r="O1182" s="8">
        <f t="shared" si="94"/>
        <v>9.2156862745098045E-2</v>
      </c>
    </row>
    <row r="1183" spans="1:15" x14ac:dyDescent="0.25">
      <c r="A1183" t="str">
        <f t="shared" si="90"/>
        <v>DebHi23273</v>
      </c>
      <c r="B1183" t="str">
        <f t="shared" si="91"/>
        <v>DebraHill23273</v>
      </c>
      <c r="C1183" t="s">
        <v>406</v>
      </c>
      <c r="D1183" t="s">
        <v>541</v>
      </c>
      <c r="E1183" t="s">
        <v>2699</v>
      </c>
      <c r="F1183" s="1">
        <v>23273</v>
      </c>
      <c r="G1183" t="s">
        <v>3029</v>
      </c>
      <c r="H1183" t="s">
        <v>2700</v>
      </c>
      <c r="I1183" s="5">
        <v>109100</v>
      </c>
      <c r="J1183" s="5">
        <v>9000</v>
      </c>
      <c r="K1183">
        <v>12</v>
      </c>
      <c r="L1183" t="str">
        <f>INDEX(MatriceGrade,MATCH(Employé!G1183,Filières!$A$1:$A$13,0),MATCH(Employé!H1183,Filières!$A$1:$E$1,0))</f>
        <v>Associé filière fonctionnelle</v>
      </c>
      <c r="M1183" s="5">
        <f t="shared" si="92"/>
        <v>107000</v>
      </c>
      <c r="N1183" s="6">
        <f t="shared" ca="1" si="93"/>
        <v>53</v>
      </c>
      <c r="O1183" s="8">
        <f t="shared" si="94"/>
        <v>1.9626168224299065E-2</v>
      </c>
    </row>
    <row r="1184" spans="1:15" x14ac:dyDescent="0.25">
      <c r="A1184" t="str">
        <f t="shared" si="90"/>
        <v>JacHi31998</v>
      </c>
      <c r="B1184" t="str">
        <f t="shared" si="91"/>
        <v>JacquesHill31998</v>
      </c>
      <c r="C1184" t="s">
        <v>29</v>
      </c>
      <c r="D1184" t="s">
        <v>541</v>
      </c>
      <c r="E1184" t="s">
        <v>2698</v>
      </c>
      <c r="F1184" s="1">
        <v>31998</v>
      </c>
      <c r="G1184" t="s">
        <v>3024</v>
      </c>
      <c r="H1184" t="s">
        <v>2701</v>
      </c>
      <c r="I1184" s="5">
        <v>40500</v>
      </c>
      <c r="J1184" s="5">
        <v>1000</v>
      </c>
      <c r="K1184">
        <v>4</v>
      </c>
      <c r="L1184" t="str">
        <f>INDEX(MatriceGrade,MATCH(Employé!G1184,Filières!$A$1:$A$13,0),MATCH(Employé!H1184,Filières!$A$1:$E$1,0))</f>
        <v>Consultant technique</v>
      </c>
      <c r="M1184" s="5">
        <f t="shared" si="92"/>
        <v>39700</v>
      </c>
      <c r="N1184" s="6">
        <f t="shared" ca="1" si="93"/>
        <v>29</v>
      </c>
      <c r="O1184" s="8">
        <f t="shared" si="94"/>
        <v>2.0151133501259445E-2</v>
      </c>
    </row>
    <row r="1185" spans="1:15" x14ac:dyDescent="0.25">
      <c r="A1185" t="str">
        <f t="shared" si="90"/>
        <v>JasHi24458</v>
      </c>
      <c r="B1185" t="str">
        <f t="shared" si="91"/>
        <v>JasonHill24458</v>
      </c>
      <c r="C1185" t="s">
        <v>353</v>
      </c>
      <c r="D1185" t="s">
        <v>541</v>
      </c>
      <c r="E1185" t="s">
        <v>2698</v>
      </c>
      <c r="F1185" s="1">
        <v>24458</v>
      </c>
      <c r="G1185" t="s">
        <v>3029</v>
      </c>
      <c r="H1185" t="s">
        <v>2701</v>
      </c>
      <c r="I1185" s="5">
        <v>86100</v>
      </c>
      <c r="J1185" s="5">
        <v>10500</v>
      </c>
      <c r="K1185">
        <v>19</v>
      </c>
      <c r="L1185" t="str">
        <f>INDEX(MatriceGrade,MATCH(Employé!G1185,Filières!$A$1:$A$13,0),MATCH(Employé!H1185,Filières!$A$1:$E$1,0))</f>
        <v>Associé filière technique</v>
      </c>
      <c r="M1185" s="5">
        <f t="shared" si="92"/>
        <v>79700</v>
      </c>
      <c r="N1185" s="6">
        <f t="shared" ca="1" si="93"/>
        <v>50</v>
      </c>
      <c r="O1185" s="8">
        <f t="shared" si="94"/>
        <v>8.0301129234629856E-2</v>
      </c>
    </row>
    <row r="1186" spans="1:15" x14ac:dyDescent="0.25">
      <c r="A1186" t="str">
        <f t="shared" si="90"/>
        <v>JonHi23309</v>
      </c>
      <c r="B1186" t="str">
        <f t="shared" si="91"/>
        <v>JonathanHill23309</v>
      </c>
      <c r="C1186" t="s">
        <v>716</v>
      </c>
      <c r="D1186" t="s">
        <v>541</v>
      </c>
      <c r="E1186" t="s">
        <v>2698</v>
      </c>
      <c r="F1186" s="1">
        <v>23309</v>
      </c>
      <c r="G1186" t="s">
        <v>3029</v>
      </c>
      <c r="H1186" t="s">
        <v>2701</v>
      </c>
      <c r="I1186" s="5">
        <v>99200</v>
      </c>
      <c r="J1186" s="5">
        <v>4500</v>
      </c>
      <c r="K1186">
        <v>12</v>
      </c>
      <c r="L1186" t="str">
        <f>INDEX(MatriceGrade,MATCH(Employé!G1186,Filières!$A$1:$A$13,0),MATCH(Employé!H1186,Filières!$A$1:$E$1,0))</f>
        <v>Associé filière technique</v>
      </c>
      <c r="M1186" s="5">
        <f t="shared" si="92"/>
        <v>94500</v>
      </c>
      <c r="N1186" s="6">
        <f t="shared" ca="1" si="93"/>
        <v>53</v>
      </c>
      <c r="O1186" s="8">
        <f t="shared" si="94"/>
        <v>4.9735449735449737E-2</v>
      </c>
    </row>
    <row r="1187" spans="1:15" x14ac:dyDescent="0.25">
      <c r="A1187" t="str">
        <f t="shared" si="90"/>
        <v>JosHi33284</v>
      </c>
      <c r="B1187" t="str">
        <f t="shared" si="91"/>
        <v>JoseHill33284</v>
      </c>
      <c r="C1187" t="s">
        <v>284</v>
      </c>
      <c r="D1187" t="s">
        <v>541</v>
      </c>
      <c r="E1187" t="s">
        <v>2698</v>
      </c>
      <c r="F1187" s="1">
        <v>33284</v>
      </c>
      <c r="G1187" t="s">
        <v>3023</v>
      </c>
      <c r="H1187" t="s">
        <v>2700</v>
      </c>
      <c r="I1187" s="5">
        <v>49700</v>
      </c>
      <c r="J1187" s="5">
        <v>1500</v>
      </c>
      <c r="K1187">
        <v>0</v>
      </c>
      <c r="L1187" t="str">
        <f>INDEX(MatriceGrade,MATCH(Employé!G1187,Filières!$A$1:$A$13,0),MATCH(Employé!H1187,Filières!$A$1:$E$1,0))</f>
        <v>Consultant fonctionnel junior</v>
      </c>
      <c r="M1187" s="5" t="str">
        <f t="shared" si="92"/>
        <v>nouvel arrivant</v>
      </c>
      <c r="N1187" s="6">
        <f t="shared" ca="1" si="93"/>
        <v>26</v>
      </c>
      <c r="O1187" s="8">
        <f t="shared" si="94"/>
        <v>0</v>
      </c>
    </row>
    <row r="1188" spans="1:15" x14ac:dyDescent="0.25">
      <c r="A1188" t="str">
        <f t="shared" si="90"/>
        <v>LeeHi30023</v>
      </c>
      <c r="B1188" t="str">
        <f t="shared" si="91"/>
        <v>LeeHill30023</v>
      </c>
      <c r="C1188" t="s">
        <v>45</v>
      </c>
      <c r="D1188" t="s">
        <v>541</v>
      </c>
      <c r="E1188" t="s">
        <v>2698</v>
      </c>
      <c r="F1188" s="1">
        <v>30023</v>
      </c>
      <c r="G1188" t="s">
        <v>3028</v>
      </c>
      <c r="H1188" t="s">
        <v>2700</v>
      </c>
      <c r="I1188" s="5">
        <v>71400</v>
      </c>
      <c r="J1188" s="5">
        <v>3000</v>
      </c>
      <c r="K1188">
        <v>11</v>
      </c>
      <c r="L1188" t="str">
        <f>INDEX(MatriceGrade,MATCH(Employé!G1188,Filières!$A$1:$A$13,0),MATCH(Employé!H1188,Filières!$A$1:$E$1,0))</f>
        <v>Responsable de Grands comptes</v>
      </c>
      <c r="M1188" s="5">
        <f t="shared" si="92"/>
        <v>67400</v>
      </c>
      <c r="N1188" s="6">
        <f t="shared" ca="1" si="93"/>
        <v>35</v>
      </c>
      <c r="O1188" s="8">
        <f t="shared" si="94"/>
        <v>5.9347181008902079E-2</v>
      </c>
    </row>
    <row r="1189" spans="1:15" x14ac:dyDescent="0.25">
      <c r="A1189" t="str">
        <f t="shared" si="90"/>
        <v>MarHi30589</v>
      </c>
      <c r="B1189" t="str">
        <f t="shared" si="91"/>
        <v>MartinHill30589</v>
      </c>
      <c r="C1189" t="s">
        <v>645</v>
      </c>
      <c r="D1189" t="s">
        <v>541</v>
      </c>
      <c r="E1189" t="s">
        <v>2698</v>
      </c>
      <c r="F1189" s="1">
        <v>30589</v>
      </c>
      <c r="G1189" t="s">
        <v>3027</v>
      </c>
      <c r="H1189" t="s">
        <v>2700</v>
      </c>
      <c r="I1189" s="5">
        <v>78000</v>
      </c>
      <c r="J1189" s="5">
        <v>500</v>
      </c>
      <c r="K1189">
        <v>2</v>
      </c>
      <c r="L1189" t="str">
        <f>INDEX(MatriceGrade,MATCH(Employé!G1189,Filières!$A$1:$A$13,0),MATCH(Employé!H1189,Filières!$A$1:$E$1,0))</f>
        <v>Directeur de projet</v>
      </c>
      <c r="M1189" s="5">
        <f t="shared" si="92"/>
        <v>72900</v>
      </c>
      <c r="N1189" s="6">
        <f t="shared" ca="1" si="93"/>
        <v>33</v>
      </c>
      <c r="O1189" s="8">
        <f t="shared" si="94"/>
        <v>6.9958847736625515E-2</v>
      </c>
    </row>
    <row r="1190" spans="1:15" x14ac:dyDescent="0.25">
      <c r="A1190" t="str">
        <f t="shared" si="90"/>
        <v>NicHi23988</v>
      </c>
      <c r="B1190" t="str">
        <f t="shared" si="91"/>
        <v>NicoleHill23988</v>
      </c>
      <c r="C1190" t="s">
        <v>1221</v>
      </c>
      <c r="D1190" t="s">
        <v>541</v>
      </c>
      <c r="E1190" t="s">
        <v>2699</v>
      </c>
      <c r="F1190" s="1">
        <v>23988</v>
      </c>
      <c r="G1190" t="s">
        <v>3029</v>
      </c>
      <c r="H1190" t="s">
        <v>2702</v>
      </c>
      <c r="I1190" s="5">
        <v>111800</v>
      </c>
      <c r="J1190" s="5">
        <v>0</v>
      </c>
      <c r="K1190">
        <v>3</v>
      </c>
      <c r="L1190" t="str">
        <f>INDEX(MatriceGrade,MATCH(Employé!G1190,Filières!$A$1:$A$13,0),MATCH(Employé!H1190,Filières!$A$1:$E$1,0))</f>
        <v>Associé filière business</v>
      </c>
      <c r="M1190" s="5">
        <f t="shared" si="92"/>
        <v>106500</v>
      </c>
      <c r="N1190" s="6">
        <f t="shared" ca="1" si="93"/>
        <v>51</v>
      </c>
      <c r="O1190" s="8">
        <f t="shared" si="94"/>
        <v>4.9765258215962442E-2</v>
      </c>
    </row>
    <row r="1191" spans="1:15" x14ac:dyDescent="0.25">
      <c r="A1191" t="str">
        <f t="shared" si="90"/>
        <v>RayHi30831</v>
      </c>
      <c r="B1191" t="str">
        <f t="shared" si="91"/>
        <v>RaymondHill30831</v>
      </c>
      <c r="C1191" t="s">
        <v>974</v>
      </c>
      <c r="D1191" t="s">
        <v>541</v>
      </c>
      <c r="E1191" t="s">
        <v>2698</v>
      </c>
      <c r="F1191" s="1">
        <v>30831</v>
      </c>
      <c r="G1191" t="s">
        <v>3026</v>
      </c>
      <c r="H1191" t="s">
        <v>2701</v>
      </c>
      <c r="I1191" s="5">
        <v>49900</v>
      </c>
      <c r="J1191" s="5">
        <v>4500</v>
      </c>
      <c r="K1191">
        <v>4</v>
      </c>
      <c r="L1191" t="str">
        <f>INDEX(MatriceGrade,MATCH(Employé!G1191,Filières!$A$1:$A$13,0),MATCH(Employé!H1191,Filières!$A$1:$E$1,0))</f>
        <v>Expert technique</v>
      </c>
      <c r="M1191" s="5">
        <f t="shared" si="92"/>
        <v>46800</v>
      </c>
      <c r="N1191" s="6">
        <f t="shared" ca="1" si="93"/>
        <v>33</v>
      </c>
      <c r="O1191" s="8">
        <f t="shared" si="94"/>
        <v>6.623931623931624E-2</v>
      </c>
    </row>
    <row r="1192" spans="1:15" x14ac:dyDescent="0.25">
      <c r="A1192" t="str">
        <f t="shared" si="90"/>
        <v>RicHi24963</v>
      </c>
      <c r="B1192" t="str">
        <f t="shared" si="91"/>
        <v>RichardHill24963</v>
      </c>
      <c r="C1192" t="s">
        <v>9</v>
      </c>
      <c r="D1192" t="s">
        <v>541</v>
      </c>
      <c r="E1192" t="s">
        <v>2698</v>
      </c>
      <c r="F1192" s="1">
        <v>24963</v>
      </c>
      <c r="G1192" t="s">
        <v>3026</v>
      </c>
      <c r="H1192" t="s">
        <v>2700</v>
      </c>
      <c r="I1192" s="5">
        <v>48800</v>
      </c>
      <c r="J1192" s="5">
        <v>4000</v>
      </c>
      <c r="K1192">
        <v>17</v>
      </c>
      <c r="L1192" t="str">
        <f>INDEX(MatriceGrade,MATCH(Employé!G1192,Filières!$A$1:$A$13,0),MATCH(Employé!H1192,Filières!$A$1:$E$1,0))</f>
        <v>Chef de projet</v>
      </c>
      <c r="M1192" s="5">
        <f t="shared" si="92"/>
        <v>45200</v>
      </c>
      <c r="N1192" s="6">
        <f t="shared" ca="1" si="93"/>
        <v>49</v>
      </c>
      <c r="O1192" s="8">
        <f t="shared" si="94"/>
        <v>7.9646017699115043E-2</v>
      </c>
    </row>
    <row r="1193" spans="1:15" x14ac:dyDescent="0.25">
      <c r="A1193" t="str">
        <f t="shared" si="90"/>
        <v>SueHi27550</v>
      </c>
      <c r="B1193" t="str">
        <f t="shared" si="91"/>
        <v>SueHill27550</v>
      </c>
      <c r="C1193" t="s">
        <v>1231</v>
      </c>
      <c r="D1193" t="s">
        <v>541</v>
      </c>
      <c r="E1193" t="s">
        <v>2699</v>
      </c>
      <c r="F1193" s="1">
        <v>27550</v>
      </c>
      <c r="G1193" t="s">
        <v>3026</v>
      </c>
      <c r="H1193" t="s">
        <v>2702</v>
      </c>
      <c r="I1193" s="5">
        <v>64400</v>
      </c>
      <c r="J1193" s="5">
        <v>3500</v>
      </c>
      <c r="K1193">
        <v>0</v>
      </c>
      <c r="L1193" t="str">
        <f>INDEX(MatriceGrade,MATCH(Employé!G1193,Filières!$A$1:$A$13,0),MATCH(Employé!H1193,Filières!$A$1:$E$1,0))</f>
        <v>Responsable de consultant</v>
      </c>
      <c r="M1193" s="5" t="str">
        <f t="shared" si="92"/>
        <v>nouvel arrivant</v>
      </c>
      <c r="N1193" s="6">
        <f t="shared" ca="1" si="93"/>
        <v>42</v>
      </c>
      <c r="O1193" s="8">
        <f t="shared" si="94"/>
        <v>0</v>
      </c>
    </row>
    <row r="1194" spans="1:15" x14ac:dyDescent="0.25">
      <c r="A1194" t="str">
        <f t="shared" si="90"/>
        <v>WalHi25397</v>
      </c>
      <c r="B1194" t="str">
        <f t="shared" si="91"/>
        <v>WallaceHill25397</v>
      </c>
      <c r="C1194" t="s">
        <v>1457</v>
      </c>
      <c r="D1194" t="s">
        <v>541</v>
      </c>
      <c r="E1194" t="s">
        <v>2698</v>
      </c>
      <c r="F1194" s="1">
        <v>25397</v>
      </c>
      <c r="G1194" t="s">
        <v>3029</v>
      </c>
      <c r="H1194" t="s">
        <v>2701</v>
      </c>
      <c r="I1194" s="5">
        <v>94500</v>
      </c>
      <c r="J1194" s="5">
        <v>2000</v>
      </c>
      <c r="K1194">
        <v>20</v>
      </c>
      <c r="L1194" t="str">
        <f>INDEX(MatriceGrade,MATCH(Employé!G1194,Filières!$A$1:$A$13,0),MATCH(Employé!H1194,Filières!$A$1:$E$1,0))</f>
        <v>Associé filière technique</v>
      </c>
      <c r="M1194" s="5">
        <f t="shared" si="92"/>
        <v>89200</v>
      </c>
      <c r="N1194" s="6">
        <f t="shared" ca="1" si="93"/>
        <v>48</v>
      </c>
      <c r="O1194" s="8">
        <f t="shared" si="94"/>
        <v>5.9417040358744393E-2</v>
      </c>
    </row>
    <row r="1195" spans="1:15" x14ac:dyDescent="0.25">
      <c r="A1195" t="str">
        <f t="shared" si="90"/>
        <v>JohHi26197</v>
      </c>
      <c r="B1195" t="str">
        <f t="shared" si="91"/>
        <v>JohnHilton26197</v>
      </c>
      <c r="C1195" t="s">
        <v>213</v>
      </c>
      <c r="D1195" t="s">
        <v>1065</v>
      </c>
      <c r="E1195" t="s">
        <v>2698</v>
      </c>
      <c r="F1195" s="1">
        <v>26197</v>
      </c>
      <c r="G1195" t="s">
        <v>3026</v>
      </c>
      <c r="H1195" t="s">
        <v>2701</v>
      </c>
      <c r="I1195" s="5">
        <v>56200</v>
      </c>
      <c r="J1195" s="5">
        <v>5000</v>
      </c>
      <c r="K1195">
        <v>19</v>
      </c>
      <c r="L1195" t="str">
        <f>INDEX(MatriceGrade,MATCH(Employé!G1195,Filières!$A$1:$A$13,0),MATCH(Employé!H1195,Filières!$A$1:$E$1,0))</f>
        <v>Expert technique</v>
      </c>
      <c r="M1195" s="5">
        <f t="shared" si="92"/>
        <v>54600</v>
      </c>
      <c r="N1195" s="6">
        <f t="shared" ca="1" si="93"/>
        <v>45</v>
      </c>
      <c r="O1195" s="8">
        <f t="shared" si="94"/>
        <v>2.9304029304029304E-2</v>
      </c>
    </row>
    <row r="1196" spans="1:15" x14ac:dyDescent="0.25">
      <c r="A1196" t="str">
        <f t="shared" si="90"/>
        <v>DanHi27743</v>
      </c>
      <c r="B1196" t="str">
        <f t="shared" si="91"/>
        <v>DanielHines27743</v>
      </c>
      <c r="C1196" t="s">
        <v>105</v>
      </c>
      <c r="D1196" t="s">
        <v>2467</v>
      </c>
      <c r="E1196" t="s">
        <v>2698</v>
      </c>
      <c r="F1196" s="1">
        <v>27743</v>
      </c>
      <c r="G1196" t="s">
        <v>3026</v>
      </c>
      <c r="H1196" t="s">
        <v>2701</v>
      </c>
      <c r="I1196" s="5">
        <v>65700</v>
      </c>
      <c r="J1196" s="5">
        <v>2500</v>
      </c>
      <c r="K1196">
        <v>5</v>
      </c>
      <c r="L1196" t="str">
        <f>INDEX(MatriceGrade,MATCH(Employé!G1196,Filières!$A$1:$A$13,0),MATCH(Employé!H1196,Filières!$A$1:$E$1,0))</f>
        <v>Expert technique</v>
      </c>
      <c r="M1196" s="5">
        <f t="shared" si="92"/>
        <v>60000</v>
      </c>
      <c r="N1196" s="6">
        <f t="shared" ca="1" si="93"/>
        <v>41</v>
      </c>
      <c r="O1196" s="8">
        <f t="shared" si="94"/>
        <v>9.5000000000000001E-2</v>
      </c>
    </row>
    <row r="1197" spans="1:15" x14ac:dyDescent="0.25">
      <c r="A1197" t="str">
        <f t="shared" si="90"/>
        <v>HenHi27295</v>
      </c>
      <c r="B1197" t="str">
        <f t="shared" si="91"/>
        <v>HenryHinojosa27295</v>
      </c>
      <c r="C1197" t="s">
        <v>23</v>
      </c>
      <c r="D1197" t="s">
        <v>2575</v>
      </c>
      <c r="E1197" t="s">
        <v>2698</v>
      </c>
      <c r="F1197" s="1">
        <v>27295</v>
      </c>
      <c r="G1197" t="s">
        <v>3028</v>
      </c>
      <c r="H1197" t="s">
        <v>2700</v>
      </c>
      <c r="I1197" s="5">
        <v>92900</v>
      </c>
      <c r="J1197" s="5">
        <v>5000</v>
      </c>
      <c r="K1197">
        <v>15</v>
      </c>
      <c r="L1197" t="str">
        <f>INDEX(MatriceGrade,MATCH(Employé!G1197,Filières!$A$1:$A$13,0),MATCH(Employé!H1197,Filières!$A$1:$E$1,0))</f>
        <v>Responsable de Grands comptes</v>
      </c>
      <c r="M1197" s="5">
        <f t="shared" si="92"/>
        <v>83100</v>
      </c>
      <c r="N1197" s="6">
        <f t="shared" ca="1" si="93"/>
        <v>42</v>
      </c>
      <c r="O1197" s="8">
        <f t="shared" si="94"/>
        <v>0.11793020457280386</v>
      </c>
    </row>
    <row r="1198" spans="1:15" x14ac:dyDescent="0.25">
      <c r="A1198" t="str">
        <f t="shared" si="90"/>
        <v>BobHi30280</v>
      </c>
      <c r="B1198" t="str">
        <f t="shared" si="91"/>
        <v>BobbyHinton30280</v>
      </c>
      <c r="C1198" t="s">
        <v>61</v>
      </c>
      <c r="D1198" t="s">
        <v>425</v>
      </c>
      <c r="E1198" t="s">
        <v>2699</v>
      </c>
      <c r="F1198" s="1">
        <v>30280</v>
      </c>
      <c r="G1198" t="s">
        <v>3027</v>
      </c>
      <c r="H1198" t="s">
        <v>2700</v>
      </c>
      <c r="I1198" s="5">
        <v>56000</v>
      </c>
      <c r="J1198" s="5">
        <v>3000</v>
      </c>
      <c r="K1198">
        <v>1</v>
      </c>
      <c r="L1198" t="str">
        <f>INDEX(MatriceGrade,MATCH(Employé!G1198,Filières!$A$1:$A$13,0),MATCH(Employé!H1198,Filières!$A$1:$E$1,0))</f>
        <v>Directeur de projet</v>
      </c>
      <c r="M1198" s="5">
        <f t="shared" si="92"/>
        <v>54400</v>
      </c>
      <c r="N1198" s="6">
        <f t="shared" ca="1" si="93"/>
        <v>34</v>
      </c>
      <c r="O1198" s="8">
        <f t="shared" si="94"/>
        <v>2.9411764705882353E-2</v>
      </c>
    </row>
    <row r="1199" spans="1:15" x14ac:dyDescent="0.25">
      <c r="A1199" t="str">
        <f t="shared" si="90"/>
        <v>GerHi31242</v>
      </c>
      <c r="B1199" t="str">
        <f t="shared" si="91"/>
        <v>GertrudeHinton31242</v>
      </c>
      <c r="C1199" t="s">
        <v>2362</v>
      </c>
      <c r="D1199" t="s">
        <v>425</v>
      </c>
      <c r="E1199" t="s">
        <v>2699</v>
      </c>
      <c r="F1199" s="1">
        <v>31242</v>
      </c>
      <c r="G1199" t="s">
        <v>3023</v>
      </c>
      <c r="H1199" t="s">
        <v>2701</v>
      </c>
      <c r="I1199" s="5">
        <v>44200</v>
      </c>
      <c r="J1199" s="5">
        <v>1000</v>
      </c>
      <c r="K1199">
        <v>4</v>
      </c>
      <c r="L1199" t="str">
        <f>INDEX(MatriceGrade,MATCH(Employé!G1199,Filières!$A$1:$A$13,0),MATCH(Employé!H1199,Filières!$A$1:$E$1,0))</f>
        <v>Consultant technique junior</v>
      </c>
      <c r="M1199" s="5">
        <f t="shared" si="92"/>
        <v>42200</v>
      </c>
      <c r="N1199" s="6">
        <f t="shared" ca="1" si="93"/>
        <v>32</v>
      </c>
      <c r="O1199" s="8">
        <f t="shared" si="94"/>
        <v>4.7393364928909949E-2</v>
      </c>
    </row>
    <row r="1200" spans="1:15" x14ac:dyDescent="0.25">
      <c r="A1200" t="str">
        <f t="shared" si="90"/>
        <v>HecHi25147</v>
      </c>
      <c r="B1200" t="str">
        <f t="shared" si="91"/>
        <v>HectorHinton25147</v>
      </c>
      <c r="C1200" t="s">
        <v>1697</v>
      </c>
      <c r="D1200" t="s">
        <v>425</v>
      </c>
      <c r="E1200" t="s">
        <v>2698</v>
      </c>
      <c r="F1200" s="1">
        <v>25147</v>
      </c>
      <c r="G1200" t="s">
        <v>3025</v>
      </c>
      <c r="H1200" t="s">
        <v>2702</v>
      </c>
      <c r="I1200" s="5">
        <v>61000</v>
      </c>
      <c r="J1200" s="5">
        <v>1500</v>
      </c>
      <c r="K1200">
        <v>11</v>
      </c>
      <c r="L1200" t="str">
        <f>INDEX(MatriceGrade,MATCH(Employé!G1200,Filières!$A$1:$A$13,0),MATCH(Employé!H1200,Filières!$A$1:$E$1,0))</f>
        <v>Consultant business sénior</v>
      </c>
      <c r="M1200" s="5">
        <f t="shared" si="92"/>
        <v>57500</v>
      </c>
      <c r="N1200" s="6">
        <f t="shared" ca="1" si="93"/>
        <v>48</v>
      </c>
      <c r="O1200" s="8">
        <f t="shared" si="94"/>
        <v>6.0869565217391307E-2</v>
      </c>
    </row>
    <row r="1201" spans="1:15" x14ac:dyDescent="0.25">
      <c r="A1201" t="str">
        <f t="shared" si="90"/>
        <v>MarHi30401</v>
      </c>
      <c r="B1201" t="str">
        <f t="shared" si="91"/>
        <v>MarkHirsh30401</v>
      </c>
      <c r="C1201" t="s">
        <v>252</v>
      </c>
      <c r="D1201" t="s">
        <v>2211</v>
      </c>
      <c r="E1201" t="s">
        <v>2698</v>
      </c>
      <c r="F1201" s="1">
        <v>30401</v>
      </c>
      <c r="G1201" t="s">
        <v>3026</v>
      </c>
      <c r="H1201" t="s">
        <v>2702</v>
      </c>
      <c r="I1201" s="5">
        <v>84700</v>
      </c>
      <c r="J1201" s="5">
        <v>3000</v>
      </c>
      <c r="K1201">
        <v>8</v>
      </c>
      <c r="L1201" t="str">
        <f>INDEX(MatriceGrade,MATCH(Employé!G1201,Filières!$A$1:$A$13,0),MATCH(Employé!H1201,Filières!$A$1:$E$1,0))</f>
        <v>Responsable de consultant</v>
      </c>
      <c r="M1201" s="5">
        <f t="shared" si="92"/>
        <v>82200</v>
      </c>
      <c r="N1201" s="6">
        <f t="shared" ca="1" si="93"/>
        <v>34</v>
      </c>
      <c r="O1201" s="8">
        <f t="shared" si="94"/>
        <v>3.0413625304136254E-2</v>
      </c>
    </row>
    <row r="1202" spans="1:15" x14ac:dyDescent="0.25">
      <c r="A1202" t="str">
        <f t="shared" si="90"/>
        <v>LarHi23869</v>
      </c>
      <c r="B1202" t="str">
        <f t="shared" si="91"/>
        <v>LarryHitz23869</v>
      </c>
      <c r="C1202" t="s">
        <v>73</v>
      </c>
      <c r="D1202" t="s">
        <v>262</v>
      </c>
      <c r="E1202" t="s">
        <v>2698</v>
      </c>
      <c r="F1202" s="1">
        <v>23869</v>
      </c>
      <c r="G1202" t="s">
        <v>3025</v>
      </c>
      <c r="H1202" t="s">
        <v>2702</v>
      </c>
      <c r="I1202" s="5">
        <v>71300</v>
      </c>
      <c r="J1202" s="5">
        <v>2500</v>
      </c>
      <c r="K1202">
        <v>13</v>
      </c>
      <c r="L1202" t="str">
        <f>INDEX(MatriceGrade,MATCH(Employé!G1202,Filières!$A$1:$A$13,0),MATCH(Employé!H1202,Filières!$A$1:$E$1,0))</f>
        <v>Consultant business sénior</v>
      </c>
      <c r="M1202" s="5">
        <f t="shared" si="92"/>
        <v>69200</v>
      </c>
      <c r="N1202" s="6">
        <f t="shared" ca="1" si="93"/>
        <v>52</v>
      </c>
      <c r="O1202" s="8">
        <f t="shared" si="94"/>
        <v>3.0346820809248554E-2</v>
      </c>
    </row>
    <row r="1203" spans="1:15" x14ac:dyDescent="0.25">
      <c r="A1203" t="str">
        <f t="shared" si="90"/>
        <v>PedHi26744</v>
      </c>
      <c r="B1203" t="str">
        <f t="shared" si="91"/>
        <v>PedroHixson26744</v>
      </c>
      <c r="C1203" t="s">
        <v>794</v>
      </c>
      <c r="D1203" t="s">
        <v>2544</v>
      </c>
      <c r="E1203" t="s">
        <v>2698</v>
      </c>
      <c r="F1203" s="1">
        <v>26744</v>
      </c>
      <c r="G1203" t="s">
        <v>3028</v>
      </c>
      <c r="H1203" t="s">
        <v>2700</v>
      </c>
      <c r="I1203" s="5">
        <v>82800</v>
      </c>
      <c r="J1203" s="5">
        <v>500</v>
      </c>
      <c r="K1203">
        <v>8</v>
      </c>
      <c r="L1203" t="str">
        <f>INDEX(MatriceGrade,MATCH(Employé!G1203,Filières!$A$1:$A$13,0),MATCH(Employé!H1203,Filières!$A$1:$E$1,0))</f>
        <v>Responsable de Grands comptes</v>
      </c>
      <c r="M1203" s="5">
        <f t="shared" si="92"/>
        <v>74900</v>
      </c>
      <c r="N1203" s="6">
        <f t="shared" ca="1" si="93"/>
        <v>44</v>
      </c>
      <c r="O1203" s="8">
        <f t="shared" si="94"/>
        <v>0.1054739652870494</v>
      </c>
    </row>
    <row r="1204" spans="1:15" x14ac:dyDescent="0.25">
      <c r="A1204" t="str">
        <f t="shared" si="90"/>
        <v>ManHo25872</v>
      </c>
      <c r="B1204" t="str">
        <f t="shared" si="91"/>
        <v>ManuelHobbs25872</v>
      </c>
      <c r="C1204" t="s">
        <v>915</v>
      </c>
      <c r="D1204" t="s">
        <v>916</v>
      </c>
      <c r="E1204" t="s">
        <v>2698</v>
      </c>
      <c r="F1204" s="1">
        <v>25872</v>
      </c>
      <c r="G1204" t="s">
        <v>3027</v>
      </c>
      <c r="H1204" t="s">
        <v>2700</v>
      </c>
      <c r="I1204" s="5">
        <v>76700</v>
      </c>
      <c r="J1204" s="5">
        <v>8000</v>
      </c>
      <c r="K1204">
        <v>14</v>
      </c>
      <c r="L1204" t="str">
        <f>INDEX(MatriceGrade,MATCH(Employé!G1204,Filières!$A$1:$A$13,0),MATCH(Employé!H1204,Filières!$A$1:$E$1,0))</f>
        <v>Directeur de projet</v>
      </c>
      <c r="M1204" s="5">
        <f t="shared" si="92"/>
        <v>73000</v>
      </c>
      <c r="N1204" s="6">
        <f t="shared" ca="1" si="93"/>
        <v>46</v>
      </c>
      <c r="O1204" s="8">
        <f t="shared" si="94"/>
        <v>5.0684931506849315E-2</v>
      </c>
    </row>
    <row r="1205" spans="1:15" x14ac:dyDescent="0.25">
      <c r="A1205" t="str">
        <f t="shared" si="90"/>
        <v>DarHo23706</v>
      </c>
      <c r="B1205" t="str">
        <f t="shared" si="91"/>
        <v>DariusHobgood23706</v>
      </c>
      <c r="C1205" t="s">
        <v>2675</v>
      </c>
      <c r="D1205" t="s">
        <v>2520</v>
      </c>
      <c r="E1205" t="s">
        <v>2698</v>
      </c>
      <c r="F1205" s="1">
        <v>23706</v>
      </c>
      <c r="G1205" t="s">
        <v>3028</v>
      </c>
      <c r="H1205" t="s">
        <v>2701</v>
      </c>
      <c r="I1205" s="5">
        <v>63700</v>
      </c>
      <c r="J1205" s="5">
        <v>500</v>
      </c>
      <c r="K1205">
        <v>15</v>
      </c>
      <c r="L1205" t="str">
        <f>INDEX(MatriceGrade,MATCH(Employé!G1205,Filières!$A$1:$A$13,0),MATCH(Employé!H1205,Filières!$A$1:$E$1,0))</f>
        <v>Responsable technique Grands Comptes</v>
      </c>
      <c r="M1205" s="5">
        <f t="shared" si="92"/>
        <v>62800</v>
      </c>
      <c r="N1205" s="6">
        <f t="shared" ca="1" si="93"/>
        <v>52</v>
      </c>
      <c r="O1205" s="8">
        <f t="shared" si="94"/>
        <v>1.4331210191082803E-2</v>
      </c>
    </row>
    <row r="1206" spans="1:15" x14ac:dyDescent="0.25">
      <c r="A1206" t="str">
        <f t="shared" si="90"/>
        <v>RonHo32572</v>
      </c>
      <c r="B1206" t="str">
        <f t="shared" si="91"/>
        <v>RonaldHobgood32572</v>
      </c>
      <c r="C1206" t="s">
        <v>32</v>
      </c>
      <c r="D1206" t="s">
        <v>2520</v>
      </c>
      <c r="E1206" t="s">
        <v>2698</v>
      </c>
      <c r="F1206" s="1">
        <v>32572</v>
      </c>
      <c r="G1206" t="s">
        <v>3024</v>
      </c>
      <c r="H1206" t="s">
        <v>2702</v>
      </c>
      <c r="I1206" s="5">
        <v>59300</v>
      </c>
      <c r="J1206" s="5">
        <v>2500</v>
      </c>
      <c r="K1206">
        <v>1</v>
      </c>
      <c r="L1206" t="str">
        <f>INDEX(MatriceGrade,MATCH(Employé!G1206,Filières!$A$1:$A$13,0),MATCH(Employé!H1206,Filières!$A$1:$E$1,0))</f>
        <v>Consultant business confirmé</v>
      </c>
      <c r="M1206" s="5">
        <f t="shared" si="92"/>
        <v>52900</v>
      </c>
      <c r="N1206" s="6">
        <f t="shared" ca="1" si="93"/>
        <v>28</v>
      </c>
      <c r="O1206" s="8">
        <f t="shared" si="94"/>
        <v>0.12098298676748583</v>
      </c>
    </row>
    <row r="1207" spans="1:15" x14ac:dyDescent="0.25">
      <c r="A1207" t="str">
        <f t="shared" si="90"/>
        <v>AmyHo27268</v>
      </c>
      <c r="B1207" t="str">
        <f t="shared" si="91"/>
        <v>AmyHockett27268</v>
      </c>
      <c r="C1207" t="s">
        <v>657</v>
      </c>
      <c r="D1207" t="s">
        <v>2397</v>
      </c>
      <c r="E1207" t="s">
        <v>2699</v>
      </c>
      <c r="F1207" s="1">
        <v>27268</v>
      </c>
      <c r="G1207" t="s">
        <v>3027</v>
      </c>
      <c r="H1207" t="s">
        <v>2703</v>
      </c>
      <c r="I1207" s="5">
        <v>64900</v>
      </c>
      <c r="J1207" s="5">
        <v>5000</v>
      </c>
      <c r="K1207">
        <v>5</v>
      </c>
      <c r="L1207" t="str">
        <f>INDEX(MatriceGrade,MATCH(Employé!G1207,Filières!$A$1:$A$13,0),MATCH(Employé!H1207,Filières!$A$1:$E$1,0))</f>
        <v>Directeur d'agence</v>
      </c>
      <c r="M1207" s="5">
        <f t="shared" si="92"/>
        <v>58100</v>
      </c>
      <c r="N1207" s="6">
        <f t="shared" ca="1" si="93"/>
        <v>42</v>
      </c>
      <c r="O1207" s="8">
        <f t="shared" si="94"/>
        <v>0.11703958691910499</v>
      </c>
    </row>
    <row r="1208" spans="1:15" x14ac:dyDescent="0.25">
      <c r="A1208" t="str">
        <f t="shared" si="90"/>
        <v>SelHo31171</v>
      </c>
      <c r="B1208" t="str">
        <f t="shared" si="91"/>
        <v>SelmaHodges31171</v>
      </c>
      <c r="C1208" t="s">
        <v>1896</v>
      </c>
      <c r="D1208" t="s">
        <v>1897</v>
      </c>
      <c r="E1208" t="s">
        <v>2699</v>
      </c>
      <c r="F1208" s="1">
        <v>31171</v>
      </c>
      <c r="G1208" t="s">
        <v>3021</v>
      </c>
      <c r="H1208" t="s">
        <v>2701</v>
      </c>
      <c r="I1208" s="5">
        <v>30000</v>
      </c>
      <c r="J1208" s="5">
        <v>0</v>
      </c>
      <c r="K1208">
        <v>1</v>
      </c>
      <c r="L1208" t="str">
        <f>INDEX(MatriceGrade,MATCH(Employé!G1208,Filières!$A$1:$A$13,0),MATCH(Employé!H1208,Filières!$A$1:$E$1,0))</f>
        <v>Développeur</v>
      </c>
      <c r="M1208" s="5">
        <f t="shared" si="92"/>
        <v>29000</v>
      </c>
      <c r="N1208" s="6">
        <f t="shared" ca="1" si="93"/>
        <v>32</v>
      </c>
      <c r="O1208" s="8">
        <f t="shared" si="94"/>
        <v>3.4482758620689655E-2</v>
      </c>
    </row>
    <row r="1209" spans="1:15" x14ac:dyDescent="0.25">
      <c r="A1209" t="str">
        <f t="shared" si="90"/>
        <v>KriHo31811</v>
      </c>
      <c r="B1209" t="str">
        <f t="shared" si="91"/>
        <v>KristenHoffman31811</v>
      </c>
      <c r="C1209" t="s">
        <v>362</v>
      </c>
      <c r="D1209" t="s">
        <v>363</v>
      </c>
      <c r="E1209" t="s">
        <v>2699</v>
      </c>
      <c r="F1209" s="1">
        <v>31811</v>
      </c>
      <c r="G1209" t="s">
        <v>3024</v>
      </c>
      <c r="H1209" t="s">
        <v>2701</v>
      </c>
      <c r="I1209" s="5">
        <v>39900</v>
      </c>
      <c r="J1209" s="5">
        <v>1500</v>
      </c>
      <c r="K1209">
        <v>5</v>
      </c>
      <c r="L1209" t="str">
        <f>INDEX(MatriceGrade,MATCH(Employé!G1209,Filières!$A$1:$A$13,0),MATCH(Employé!H1209,Filières!$A$1:$E$1,0))</f>
        <v>Consultant technique</v>
      </c>
      <c r="M1209" s="5">
        <f t="shared" si="92"/>
        <v>37600</v>
      </c>
      <c r="N1209" s="6">
        <f t="shared" ca="1" si="93"/>
        <v>30</v>
      </c>
      <c r="O1209" s="8">
        <f t="shared" si="94"/>
        <v>6.1170212765957445E-2</v>
      </c>
    </row>
    <row r="1210" spans="1:15" x14ac:dyDescent="0.25">
      <c r="A1210" t="str">
        <f t="shared" si="90"/>
        <v>ChrHo33598</v>
      </c>
      <c r="B1210" t="str">
        <f t="shared" si="91"/>
        <v>ChristopherHogan33598</v>
      </c>
      <c r="C1210" t="s">
        <v>71</v>
      </c>
      <c r="D1210" t="s">
        <v>1683</v>
      </c>
      <c r="E1210" t="s">
        <v>2698</v>
      </c>
      <c r="F1210" s="1">
        <v>33598</v>
      </c>
      <c r="G1210" t="s">
        <v>3020</v>
      </c>
      <c r="H1210" t="s">
        <v>2700</v>
      </c>
      <c r="I1210" s="5">
        <v>36900</v>
      </c>
      <c r="J1210" s="5">
        <v>0</v>
      </c>
      <c r="K1210">
        <v>1</v>
      </c>
      <c r="L1210" t="str">
        <f>INDEX(MatriceGrade,MATCH(Employé!G1210,Filières!$A$1:$A$13,0),MATCH(Employé!H1210,Filières!$A$1:$E$1,0))</f>
        <v>Analyste junior</v>
      </c>
      <c r="M1210" s="5">
        <f t="shared" si="92"/>
        <v>33500</v>
      </c>
      <c r="N1210" s="6">
        <f t="shared" ca="1" si="93"/>
        <v>25</v>
      </c>
      <c r="O1210" s="8">
        <f t="shared" si="94"/>
        <v>0.10149253731343283</v>
      </c>
    </row>
    <row r="1211" spans="1:15" x14ac:dyDescent="0.25">
      <c r="A1211" t="str">
        <f t="shared" si="90"/>
        <v>MauHo26532</v>
      </c>
      <c r="B1211" t="str">
        <f t="shared" si="91"/>
        <v>MauriceHogan26532</v>
      </c>
      <c r="C1211" t="s">
        <v>209</v>
      </c>
      <c r="D1211" t="s">
        <v>1683</v>
      </c>
      <c r="E1211" t="s">
        <v>2698</v>
      </c>
      <c r="F1211" s="1">
        <v>26532</v>
      </c>
      <c r="G1211" t="s">
        <v>3025</v>
      </c>
      <c r="H1211" t="s">
        <v>2701</v>
      </c>
      <c r="I1211" s="5">
        <v>59300</v>
      </c>
      <c r="J1211" s="5">
        <v>3500</v>
      </c>
      <c r="K1211">
        <v>21</v>
      </c>
      <c r="L1211" t="str">
        <f>INDEX(MatriceGrade,MATCH(Employé!G1211,Filières!$A$1:$A$13,0),MATCH(Employé!H1211,Filières!$A$1:$E$1,0))</f>
        <v>Consultant technique sénior</v>
      </c>
      <c r="M1211" s="5">
        <f t="shared" si="92"/>
        <v>57200</v>
      </c>
      <c r="N1211" s="6">
        <f t="shared" ca="1" si="93"/>
        <v>44</v>
      </c>
      <c r="O1211" s="8">
        <f t="shared" si="94"/>
        <v>3.6713286713286712E-2</v>
      </c>
    </row>
    <row r="1212" spans="1:15" x14ac:dyDescent="0.25">
      <c r="A1212" t="str">
        <f t="shared" si="90"/>
        <v>CliHo26364</v>
      </c>
      <c r="B1212" t="str">
        <f t="shared" si="91"/>
        <v>ClintHolder26364</v>
      </c>
      <c r="C1212" t="s">
        <v>1893</v>
      </c>
      <c r="D1212" t="s">
        <v>1894</v>
      </c>
      <c r="E1212" t="s">
        <v>2698</v>
      </c>
      <c r="F1212" s="1">
        <v>26364</v>
      </c>
      <c r="G1212" t="s">
        <v>3025</v>
      </c>
      <c r="H1212" t="s">
        <v>2700</v>
      </c>
      <c r="I1212" s="5">
        <v>66600</v>
      </c>
      <c r="J1212" s="5">
        <v>1500</v>
      </c>
      <c r="K1212">
        <v>5</v>
      </c>
      <c r="L1212" t="str">
        <f>INDEX(MatriceGrade,MATCH(Employé!G1212,Filières!$A$1:$A$13,0),MATCH(Employé!H1212,Filières!$A$1:$E$1,0))</f>
        <v>Consultant fonctionnel sénior</v>
      </c>
      <c r="M1212" s="5">
        <f t="shared" si="92"/>
        <v>60500</v>
      </c>
      <c r="N1212" s="6">
        <f t="shared" ca="1" si="93"/>
        <v>45</v>
      </c>
      <c r="O1212" s="8">
        <f t="shared" si="94"/>
        <v>0.10082644628099173</v>
      </c>
    </row>
    <row r="1213" spans="1:15" x14ac:dyDescent="0.25">
      <c r="A1213" t="str">
        <f t="shared" si="90"/>
        <v>TerHo28851</v>
      </c>
      <c r="B1213" t="str">
        <f t="shared" si="91"/>
        <v>TerryHolder28851</v>
      </c>
      <c r="C1213" t="s">
        <v>157</v>
      </c>
      <c r="D1213" t="s">
        <v>1894</v>
      </c>
      <c r="E1213" t="s">
        <v>2699</v>
      </c>
      <c r="F1213" s="1">
        <v>28851</v>
      </c>
      <c r="G1213" t="s">
        <v>3028</v>
      </c>
      <c r="H1213" t="s">
        <v>2701</v>
      </c>
      <c r="I1213" s="5">
        <v>70200</v>
      </c>
      <c r="J1213" s="5">
        <v>5000</v>
      </c>
      <c r="K1213">
        <v>7</v>
      </c>
      <c r="L1213" t="str">
        <f>INDEX(MatriceGrade,MATCH(Employé!G1213,Filières!$A$1:$A$13,0),MATCH(Employé!H1213,Filières!$A$1:$E$1,0))</f>
        <v>Responsable technique Grands Comptes</v>
      </c>
      <c r="M1213" s="5">
        <f t="shared" si="92"/>
        <v>65600</v>
      </c>
      <c r="N1213" s="6">
        <f t="shared" ca="1" si="93"/>
        <v>38</v>
      </c>
      <c r="O1213" s="8">
        <f t="shared" si="94"/>
        <v>7.0121951219512202E-2</v>
      </c>
    </row>
    <row r="1214" spans="1:15" x14ac:dyDescent="0.25">
      <c r="A1214" t="str">
        <f t="shared" si="90"/>
        <v>MilHo29196</v>
      </c>
      <c r="B1214" t="str">
        <f t="shared" si="91"/>
        <v>MiltonHolladay29196</v>
      </c>
      <c r="C1214" t="s">
        <v>408</v>
      </c>
      <c r="D1214" t="s">
        <v>1270</v>
      </c>
      <c r="E1214" t="s">
        <v>2698</v>
      </c>
      <c r="F1214" s="1">
        <v>29196</v>
      </c>
      <c r="G1214" t="s">
        <v>3025</v>
      </c>
      <c r="H1214" t="s">
        <v>2702</v>
      </c>
      <c r="I1214" s="5">
        <v>62300</v>
      </c>
      <c r="J1214" s="5">
        <v>1000</v>
      </c>
      <c r="K1214">
        <v>8</v>
      </c>
      <c r="L1214" t="str">
        <f>INDEX(MatriceGrade,MATCH(Employé!G1214,Filières!$A$1:$A$13,0),MATCH(Employé!H1214,Filières!$A$1:$E$1,0))</f>
        <v>Consultant business sénior</v>
      </c>
      <c r="M1214" s="5">
        <f t="shared" si="92"/>
        <v>58800</v>
      </c>
      <c r="N1214" s="6">
        <f t="shared" ca="1" si="93"/>
        <v>37</v>
      </c>
      <c r="O1214" s="8">
        <f t="shared" si="94"/>
        <v>5.9523809523809521E-2</v>
      </c>
    </row>
    <row r="1215" spans="1:15" x14ac:dyDescent="0.25">
      <c r="A1215" t="str">
        <f t="shared" si="90"/>
        <v>AnnHo30153</v>
      </c>
      <c r="B1215" t="str">
        <f t="shared" si="91"/>
        <v>AnnHolland30153</v>
      </c>
      <c r="C1215" t="s">
        <v>480</v>
      </c>
      <c r="D1215" t="s">
        <v>481</v>
      </c>
      <c r="E1215" t="s">
        <v>2699</v>
      </c>
      <c r="F1215" s="1">
        <v>30153</v>
      </c>
      <c r="G1215" t="s">
        <v>3027</v>
      </c>
      <c r="H1215" t="s">
        <v>2702</v>
      </c>
      <c r="I1215" s="5">
        <v>79200</v>
      </c>
      <c r="J1215" s="5">
        <v>2000</v>
      </c>
      <c r="K1215">
        <v>5</v>
      </c>
      <c r="L1215" t="str">
        <f>INDEX(MatriceGrade,MATCH(Employé!G1215,Filières!$A$1:$A$13,0),MATCH(Employé!H1215,Filières!$A$1:$E$1,0))</f>
        <v>Directeur business</v>
      </c>
      <c r="M1215" s="5">
        <f t="shared" si="92"/>
        <v>74000</v>
      </c>
      <c r="N1215" s="6">
        <f t="shared" ca="1" si="93"/>
        <v>35</v>
      </c>
      <c r="O1215" s="8">
        <f t="shared" si="94"/>
        <v>7.0270270270270274E-2</v>
      </c>
    </row>
    <row r="1216" spans="1:15" x14ac:dyDescent="0.25">
      <c r="A1216" t="str">
        <f t="shared" si="90"/>
        <v>LesHo27689</v>
      </c>
      <c r="B1216" t="str">
        <f t="shared" si="91"/>
        <v>LeslieHolland27689</v>
      </c>
      <c r="C1216" t="s">
        <v>1268</v>
      </c>
      <c r="D1216" t="s">
        <v>481</v>
      </c>
      <c r="E1216" t="s">
        <v>2699</v>
      </c>
      <c r="F1216" s="1">
        <v>27689</v>
      </c>
      <c r="G1216" t="s">
        <v>3028</v>
      </c>
      <c r="H1216" t="s">
        <v>2703</v>
      </c>
      <c r="I1216" s="5">
        <v>115800</v>
      </c>
      <c r="J1216" s="5">
        <v>2500</v>
      </c>
      <c r="K1216">
        <v>5</v>
      </c>
      <c r="L1216" t="str">
        <f>INDEX(MatriceGrade,MATCH(Employé!G1216,Filières!$A$1:$A$13,0),MATCH(Employé!H1216,Filières!$A$1:$E$1,0))</f>
        <v>Responsable d'un secteur</v>
      </c>
      <c r="M1216" s="5">
        <f t="shared" si="92"/>
        <v>105300</v>
      </c>
      <c r="N1216" s="6">
        <f t="shared" ca="1" si="93"/>
        <v>41</v>
      </c>
      <c r="O1216" s="8">
        <f t="shared" si="94"/>
        <v>9.9715099715099717E-2</v>
      </c>
    </row>
    <row r="1217" spans="1:15" x14ac:dyDescent="0.25">
      <c r="A1217" t="str">
        <f t="shared" si="90"/>
        <v>ScoHo32921</v>
      </c>
      <c r="B1217" t="str">
        <f t="shared" si="91"/>
        <v>ScottHolley32921</v>
      </c>
      <c r="C1217" t="s">
        <v>341</v>
      </c>
      <c r="D1217" t="s">
        <v>2571</v>
      </c>
      <c r="E1217" t="s">
        <v>2698</v>
      </c>
      <c r="F1217" s="1">
        <v>32921</v>
      </c>
      <c r="G1217" t="s">
        <v>3023</v>
      </c>
      <c r="H1217" t="s">
        <v>2702</v>
      </c>
      <c r="I1217" s="5">
        <v>57300</v>
      </c>
      <c r="J1217" s="5">
        <v>1000</v>
      </c>
      <c r="K1217">
        <v>4</v>
      </c>
      <c r="L1217" t="str">
        <f>INDEX(MatriceGrade,MATCH(Employé!G1217,Filières!$A$1:$A$13,0),MATCH(Employé!H1217,Filières!$A$1:$E$1,0))</f>
        <v>Consultant business</v>
      </c>
      <c r="M1217" s="5">
        <f t="shared" si="92"/>
        <v>51300</v>
      </c>
      <c r="N1217" s="6">
        <f t="shared" ca="1" si="93"/>
        <v>27</v>
      </c>
      <c r="O1217" s="8">
        <f t="shared" si="94"/>
        <v>0.11695906432748537</v>
      </c>
    </row>
    <row r="1218" spans="1:15" x14ac:dyDescent="0.25">
      <c r="A1218" t="str">
        <f t="shared" ref="A1218:A1281" si="95">_xlfn.CONCAT(LEFT(C1218,3),LEFT(D1218,2),F1218)</f>
        <v>JamHo23828</v>
      </c>
      <c r="B1218" t="str">
        <f t="shared" ref="B1218:B1281" si="96">_xlfn.CONCAT(C1218,D1218,F1218)</f>
        <v>JamesHollingsworth23828</v>
      </c>
      <c r="C1218" t="s">
        <v>147</v>
      </c>
      <c r="D1218" t="s">
        <v>906</v>
      </c>
      <c r="E1218" t="s">
        <v>2698</v>
      </c>
      <c r="F1218" s="1">
        <v>23828</v>
      </c>
      <c r="G1218" t="s">
        <v>3028</v>
      </c>
      <c r="H1218" t="s">
        <v>2700</v>
      </c>
      <c r="I1218" s="5">
        <v>77100</v>
      </c>
      <c r="J1218" s="5">
        <v>3500</v>
      </c>
      <c r="K1218">
        <v>4</v>
      </c>
      <c r="L1218" t="str">
        <f>INDEX(MatriceGrade,MATCH(Employé!G1218,Filières!$A$1:$A$13,0),MATCH(Employé!H1218,Filières!$A$1:$E$1,0))</f>
        <v>Responsable de Grands comptes</v>
      </c>
      <c r="M1218" s="5">
        <f t="shared" ref="M1218:M1281" si="97">IF(ISERROR(VLOOKUP(A1218,InfoN1,9,FALSE)),"nouvel arrivant",VLOOKUP(A1218,InfoN1,9,FALSE))</f>
        <v>70100</v>
      </c>
      <c r="N1218" s="6">
        <f t="shared" ref="N1218:N1281" ca="1" si="98">IF(DATE(2017,MONTH(F1218),DAY(F1218))&gt;TODAY(),2017-YEAR(F1218)-1,2017-YEAR(F1218))</f>
        <v>52</v>
      </c>
      <c r="O1218" s="8">
        <f t="shared" si="94"/>
        <v>9.9857346647646214E-2</v>
      </c>
    </row>
    <row r="1219" spans="1:15" x14ac:dyDescent="0.25">
      <c r="A1219" t="str">
        <f t="shared" si="95"/>
        <v>MarHo28039</v>
      </c>
      <c r="B1219" t="str">
        <f t="shared" si="96"/>
        <v>MaryHolloway28039</v>
      </c>
      <c r="C1219" t="s">
        <v>156</v>
      </c>
      <c r="D1219" t="s">
        <v>2480</v>
      </c>
      <c r="E1219" t="s">
        <v>2699</v>
      </c>
      <c r="F1219" s="1">
        <v>28039</v>
      </c>
      <c r="G1219" t="s">
        <v>3028</v>
      </c>
      <c r="H1219" t="s">
        <v>2700</v>
      </c>
      <c r="I1219" s="5">
        <v>75200</v>
      </c>
      <c r="J1219" s="5">
        <v>9000</v>
      </c>
      <c r="K1219">
        <v>0</v>
      </c>
      <c r="L1219" t="str">
        <f>INDEX(MatriceGrade,MATCH(Employé!G1219,Filières!$A$1:$A$13,0),MATCH(Employé!H1219,Filières!$A$1:$E$1,0))</f>
        <v>Responsable de Grands comptes</v>
      </c>
      <c r="M1219" s="5" t="str">
        <f t="shared" si="97"/>
        <v>nouvel arrivant</v>
      </c>
      <c r="N1219" s="6">
        <f t="shared" ca="1" si="98"/>
        <v>40</v>
      </c>
      <c r="O1219" s="8">
        <f t="shared" ref="O1219:O1282" si="99">IF(ISNUMBER(M1219),(I1219-M1219)/M1219,0)</f>
        <v>0</v>
      </c>
    </row>
    <row r="1220" spans="1:15" x14ac:dyDescent="0.25">
      <c r="A1220" t="str">
        <f t="shared" si="95"/>
        <v>WalHo28324</v>
      </c>
      <c r="B1220" t="str">
        <f t="shared" si="96"/>
        <v>WalterHolly28324</v>
      </c>
      <c r="C1220" t="s">
        <v>934</v>
      </c>
      <c r="D1220" t="s">
        <v>244</v>
      </c>
      <c r="E1220" t="s">
        <v>2698</v>
      </c>
      <c r="F1220" s="1">
        <v>28324</v>
      </c>
      <c r="G1220" t="s">
        <v>3028</v>
      </c>
      <c r="H1220" t="s">
        <v>2700</v>
      </c>
      <c r="I1220" s="5">
        <v>75400</v>
      </c>
      <c r="J1220" s="5">
        <v>2000</v>
      </c>
      <c r="K1220">
        <v>12</v>
      </c>
      <c r="L1220" t="str">
        <f>INDEX(MatriceGrade,MATCH(Employé!G1220,Filières!$A$1:$A$13,0),MATCH(Employé!H1220,Filières!$A$1:$E$1,0))</f>
        <v>Responsable de Grands comptes</v>
      </c>
      <c r="M1220" s="5">
        <f t="shared" si="97"/>
        <v>70500</v>
      </c>
      <c r="N1220" s="6">
        <f t="shared" ca="1" si="98"/>
        <v>40</v>
      </c>
      <c r="O1220" s="8">
        <f t="shared" si="99"/>
        <v>6.9503546099290783E-2</v>
      </c>
    </row>
    <row r="1221" spans="1:15" x14ac:dyDescent="0.25">
      <c r="A1221" t="str">
        <f t="shared" si="95"/>
        <v>ChrHo31593</v>
      </c>
      <c r="B1221" t="str">
        <f t="shared" si="96"/>
        <v>ChristopherHolm31593</v>
      </c>
      <c r="C1221" t="s">
        <v>71</v>
      </c>
      <c r="D1221" t="s">
        <v>2589</v>
      </c>
      <c r="E1221" t="s">
        <v>2698</v>
      </c>
      <c r="F1221" s="1">
        <v>31593</v>
      </c>
      <c r="G1221" t="s">
        <v>3022</v>
      </c>
      <c r="H1221" t="s">
        <v>2702</v>
      </c>
      <c r="I1221" s="5">
        <v>40600</v>
      </c>
      <c r="J1221" s="5">
        <v>1000</v>
      </c>
      <c r="K1221">
        <v>4</v>
      </c>
      <c r="L1221" t="str">
        <f>INDEX(MatriceGrade,MATCH(Employé!G1221,Filières!$A$1:$A$13,0),MATCH(Employé!H1221,Filières!$A$1:$E$1,0))</f>
        <v>Consultant business junior</v>
      </c>
      <c r="M1221" s="5">
        <f t="shared" si="97"/>
        <v>38800</v>
      </c>
      <c r="N1221" s="6">
        <f t="shared" ca="1" si="98"/>
        <v>31</v>
      </c>
      <c r="O1221" s="8">
        <f t="shared" si="99"/>
        <v>4.6391752577319589E-2</v>
      </c>
    </row>
    <row r="1222" spans="1:15" x14ac:dyDescent="0.25">
      <c r="A1222" t="str">
        <f t="shared" si="95"/>
        <v>HenHo26959</v>
      </c>
      <c r="B1222" t="str">
        <f t="shared" si="96"/>
        <v>HenryHolman26959</v>
      </c>
      <c r="C1222" t="s">
        <v>23</v>
      </c>
      <c r="D1222" t="s">
        <v>2304</v>
      </c>
      <c r="E1222" t="s">
        <v>2698</v>
      </c>
      <c r="F1222" s="1">
        <v>26959</v>
      </c>
      <c r="G1222" t="s">
        <v>3028</v>
      </c>
      <c r="H1222" t="s">
        <v>2702</v>
      </c>
      <c r="I1222" s="5">
        <v>106600</v>
      </c>
      <c r="J1222" s="5">
        <v>2500</v>
      </c>
      <c r="K1222">
        <v>9</v>
      </c>
      <c r="L1222" t="str">
        <f>INDEX(MatriceGrade,MATCH(Employé!G1222,Filières!$A$1:$A$13,0),MATCH(Employé!H1222,Filières!$A$1:$E$1,0))</f>
        <v>Responsable secteur business</v>
      </c>
      <c r="M1222" s="5">
        <f t="shared" si="97"/>
        <v>103500</v>
      </c>
      <c r="N1222" s="6">
        <f t="shared" ca="1" si="98"/>
        <v>43</v>
      </c>
      <c r="O1222" s="8">
        <f t="shared" si="99"/>
        <v>2.9951690821256038E-2</v>
      </c>
    </row>
    <row r="1223" spans="1:15" x14ac:dyDescent="0.25">
      <c r="A1223" t="str">
        <f t="shared" si="95"/>
        <v>ClaHo32239</v>
      </c>
      <c r="B1223" t="str">
        <f t="shared" si="96"/>
        <v>ClariceHolmes32239</v>
      </c>
      <c r="C1223" t="s">
        <v>306</v>
      </c>
      <c r="D1223" t="s">
        <v>307</v>
      </c>
      <c r="E1223" t="s">
        <v>2699</v>
      </c>
      <c r="F1223" s="1">
        <v>32239</v>
      </c>
      <c r="G1223" t="s">
        <v>3023</v>
      </c>
      <c r="H1223" t="s">
        <v>2702</v>
      </c>
      <c r="I1223" s="5">
        <v>43900</v>
      </c>
      <c r="J1223" s="5">
        <v>1000</v>
      </c>
      <c r="K1223">
        <v>2</v>
      </c>
      <c r="L1223" t="str">
        <f>INDEX(MatriceGrade,MATCH(Employé!G1223,Filières!$A$1:$A$13,0),MATCH(Employé!H1223,Filières!$A$1:$E$1,0))</f>
        <v>Consultant business</v>
      </c>
      <c r="M1223" s="5">
        <f t="shared" si="97"/>
        <v>42600</v>
      </c>
      <c r="N1223" s="6">
        <f t="shared" ca="1" si="98"/>
        <v>29</v>
      </c>
      <c r="O1223" s="8">
        <f t="shared" si="99"/>
        <v>3.0516431924882629E-2</v>
      </c>
    </row>
    <row r="1224" spans="1:15" x14ac:dyDescent="0.25">
      <c r="A1224" t="str">
        <f t="shared" si="95"/>
        <v>JosHo32399</v>
      </c>
      <c r="B1224" t="str">
        <f t="shared" si="96"/>
        <v>JoseHolmes32399</v>
      </c>
      <c r="C1224" t="s">
        <v>284</v>
      </c>
      <c r="D1224" t="s">
        <v>307</v>
      </c>
      <c r="E1224" t="s">
        <v>2698</v>
      </c>
      <c r="F1224" s="1">
        <v>32399</v>
      </c>
      <c r="G1224" t="s">
        <v>3024</v>
      </c>
      <c r="H1224" t="s">
        <v>2702</v>
      </c>
      <c r="I1224" s="5">
        <v>58100</v>
      </c>
      <c r="J1224" s="5">
        <v>2500</v>
      </c>
      <c r="K1224">
        <v>2</v>
      </c>
      <c r="L1224" t="str">
        <f>INDEX(MatriceGrade,MATCH(Employé!G1224,Filières!$A$1:$A$13,0),MATCH(Employé!H1224,Filières!$A$1:$E$1,0))</f>
        <v>Consultant business confirmé</v>
      </c>
      <c r="M1224" s="5">
        <f t="shared" si="97"/>
        <v>53300</v>
      </c>
      <c r="N1224" s="6">
        <f t="shared" ca="1" si="98"/>
        <v>28</v>
      </c>
      <c r="O1224" s="8">
        <f t="shared" si="99"/>
        <v>9.0056285178236398E-2</v>
      </c>
    </row>
    <row r="1225" spans="1:15" x14ac:dyDescent="0.25">
      <c r="A1225" t="str">
        <f t="shared" si="95"/>
        <v>ThoHo31837</v>
      </c>
      <c r="B1225" t="str">
        <f t="shared" si="96"/>
        <v>ThomasHolmes31837</v>
      </c>
      <c r="C1225" t="s">
        <v>269</v>
      </c>
      <c r="D1225" t="s">
        <v>307</v>
      </c>
      <c r="E1225" t="s">
        <v>2698</v>
      </c>
      <c r="F1225" s="1">
        <v>31837</v>
      </c>
      <c r="G1225" t="s">
        <v>3023</v>
      </c>
      <c r="H1225" t="s">
        <v>2700</v>
      </c>
      <c r="I1225" s="5">
        <v>53300</v>
      </c>
      <c r="J1225" s="5">
        <v>2000</v>
      </c>
      <c r="K1225">
        <v>2</v>
      </c>
      <c r="L1225" t="str">
        <f>INDEX(MatriceGrade,MATCH(Employé!G1225,Filières!$A$1:$A$13,0),MATCH(Employé!H1225,Filières!$A$1:$E$1,0))</f>
        <v>Consultant fonctionnel junior</v>
      </c>
      <c r="M1225" s="5">
        <f t="shared" si="97"/>
        <v>50600</v>
      </c>
      <c r="N1225" s="6">
        <f t="shared" ca="1" si="98"/>
        <v>30</v>
      </c>
      <c r="O1225" s="8">
        <f t="shared" si="99"/>
        <v>5.33596837944664E-2</v>
      </c>
    </row>
    <row r="1226" spans="1:15" x14ac:dyDescent="0.25">
      <c r="A1226" t="str">
        <f t="shared" si="95"/>
        <v>RonHo30462</v>
      </c>
      <c r="B1226" t="str">
        <f t="shared" si="96"/>
        <v>RonaldHolmquist30462</v>
      </c>
      <c r="C1226" t="s">
        <v>32</v>
      </c>
      <c r="D1226" t="s">
        <v>1690</v>
      </c>
      <c r="E1226" t="s">
        <v>2698</v>
      </c>
      <c r="F1226" s="1">
        <v>30462</v>
      </c>
      <c r="G1226" t="s">
        <v>3027</v>
      </c>
      <c r="H1226" t="s">
        <v>2701</v>
      </c>
      <c r="I1226" s="5">
        <v>65200</v>
      </c>
      <c r="J1226" s="5">
        <v>6500</v>
      </c>
      <c r="K1226">
        <v>10</v>
      </c>
      <c r="L1226" t="str">
        <f>INDEX(MatriceGrade,MATCH(Employé!G1226,Filières!$A$1:$A$13,0),MATCH(Employé!H1226,Filières!$A$1:$E$1,0))</f>
        <v>Directeur technique</v>
      </c>
      <c r="M1226" s="5">
        <f t="shared" si="97"/>
        <v>61500</v>
      </c>
      <c r="N1226" s="6">
        <f t="shared" ca="1" si="98"/>
        <v>34</v>
      </c>
      <c r="O1226" s="8">
        <f t="shared" si="99"/>
        <v>6.0162601626016263E-2</v>
      </c>
    </row>
    <row r="1227" spans="1:15" x14ac:dyDescent="0.25">
      <c r="A1227" t="str">
        <f t="shared" si="95"/>
        <v>BarHo32650</v>
      </c>
      <c r="B1227" t="str">
        <f t="shared" si="96"/>
        <v>BarbaraHolsinger32650</v>
      </c>
      <c r="C1227" t="s">
        <v>248</v>
      </c>
      <c r="D1227" t="s">
        <v>2202</v>
      </c>
      <c r="E1227" t="s">
        <v>2699</v>
      </c>
      <c r="F1227" s="1">
        <v>32650</v>
      </c>
      <c r="G1227" t="s">
        <v>3023</v>
      </c>
      <c r="H1227" t="s">
        <v>2700</v>
      </c>
      <c r="I1227" s="5">
        <v>48100</v>
      </c>
      <c r="J1227" s="5">
        <v>0</v>
      </c>
      <c r="K1227">
        <v>1</v>
      </c>
      <c r="L1227" t="str">
        <f>INDEX(MatriceGrade,MATCH(Employé!G1227,Filières!$A$1:$A$13,0),MATCH(Employé!H1227,Filières!$A$1:$E$1,0))</f>
        <v>Consultant fonctionnel junior</v>
      </c>
      <c r="M1227" s="5">
        <f t="shared" si="97"/>
        <v>42500</v>
      </c>
      <c r="N1227" s="6">
        <f t="shared" ca="1" si="98"/>
        <v>28</v>
      </c>
      <c r="O1227" s="8">
        <f t="shared" si="99"/>
        <v>0.13176470588235295</v>
      </c>
    </row>
    <row r="1228" spans="1:15" x14ac:dyDescent="0.25">
      <c r="A1228" t="str">
        <f t="shared" si="95"/>
        <v>RicHo32885</v>
      </c>
      <c r="B1228" t="str">
        <f t="shared" si="96"/>
        <v>RichardHolstein32885</v>
      </c>
      <c r="C1228" t="s">
        <v>9</v>
      </c>
      <c r="D1228" t="s">
        <v>217</v>
      </c>
      <c r="E1228" t="s">
        <v>2698</v>
      </c>
      <c r="F1228" s="1">
        <v>32885</v>
      </c>
      <c r="G1228" t="s">
        <v>3023</v>
      </c>
      <c r="H1228" t="s">
        <v>2701</v>
      </c>
      <c r="I1228" s="5">
        <v>41000</v>
      </c>
      <c r="J1228" s="5">
        <v>1500</v>
      </c>
      <c r="K1228">
        <v>0</v>
      </c>
      <c r="L1228" t="str">
        <f>INDEX(MatriceGrade,MATCH(Employé!G1228,Filières!$A$1:$A$13,0),MATCH(Employé!H1228,Filières!$A$1:$E$1,0))</f>
        <v>Consultant technique junior</v>
      </c>
      <c r="M1228" s="5" t="str">
        <f t="shared" si="97"/>
        <v>nouvel arrivant</v>
      </c>
      <c r="N1228" s="6">
        <f t="shared" ca="1" si="98"/>
        <v>27</v>
      </c>
      <c r="O1228" s="8">
        <f t="shared" si="99"/>
        <v>0</v>
      </c>
    </row>
    <row r="1229" spans="1:15" x14ac:dyDescent="0.25">
      <c r="A1229" t="str">
        <f t="shared" si="95"/>
        <v>RobHo28685</v>
      </c>
      <c r="B1229" t="str">
        <f t="shared" si="96"/>
        <v>RobertHood28685</v>
      </c>
      <c r="C1229" t="s">
        <v>25</v>
      </c>
      <c r="D1229" t="s">
        <v>2696</v>
      </c>
      <c r="E1229" t="s">
        <v>2698</v>
      </c>
      <c r="F1229" s="1">
        <v>28685</v>
      </c>
      <c r="G1229" t="s">
        <v>3026</v>
      </c>
      <c r="H1229" t="s">
        <v>2701</v>
      </c>
      <c r="I1229" s="5">
        <v>56000</v>
      </c>
      <c r="J1229" s="5">
        <v>5000</v>
      </c>
      <c r="K1229">
        <v>15</v>
      </c>
      <c r="L1229" t="str">
        <f>INDEX(MatriceGrade,MATCH(Employé!G1229,Filières!$A$1:$A$13,0),MATCH(Employé!H1229,Filières!$A$1:$E$1,0))</f>
        <v>Expert technique</v>
      </c>
      <c r="M1229" s="5">
        <f t="shared" si="97"/>
        <v>54400</v>
      </c>
      <c r="N1229" s="6">
        <f t="shared" ca="1" si="98"/>
        <v>39</v>
      </c>
      <c r="O1229" s="8">
        <f t="shared" si="99"/>
        <v>2.9411764705882353E-2</v>
      </c>
    </row>
    <row r="1230" spans="1:15" x14ac:dyDescent="0.25">
      <c r="A1230" t="str">
        <f t="shared" si="95"/>
        <v>RobHo26487</v>
      </c>
      <c r="B1230" t="str">
        <f t="shared" si="96"/>
        <v>RobertHook26487</v>
      </c>
      <c r="C1230" t="s">
        <v>25</v>
      </c>
      <c r="D1230" t="s">
        <v>1504</v>
      </c>
      <c r="E1230" t="s">
        <v>2698</v>
      </c>
      <c r="F1230" s="1">
        <v>26487</v>
      </c>
      <c r="G1230" t="s">
        <v>3026</v>
      </c>
      <c r="H1230" t="s">
        <v>2701</v>
      </c>
      <c r="I1230" s="5">
        <v>47800</v>
      </c>
      <c r="J1230" s="5">
        <v>3000</v>
      </c>
      <c r="K1230">
        <v>16</v>
      </c>
      <c r="L1230" t="str">
        <f>INDEX(MatriceGrade,MATCH(Employé!G1230,Filières!$A$1:$A$13,0),MATCH(Employé!H1230,Filières!$A$1:$E$1,0))</f>
        <v>Expert technique</v>
      </c>
      <c r="M1230" s="5">
        <f t="shared" si="97"/>
        <v>46000</v>
      </c>
      <c r="N1230" s="6">
        <f t="shared" ca="1" si="98"/>
        <v>45</v>
      </c>
      <c r="O1230" s="8">
        <f t="shared" si="99"/>
        <v>3.9130434782608699E-2</v>
      </c>
    </row>
    <row r="1231" spans="1:15" x14ac:dyDescent="0.25">
      <c r="A1231" t="str">
        <f t="shared" si="95"/>
        <v>GeoHo26188</v>
      </c>
      <c r="B1231" t="str">
        <f t="shared" si="96"/>
        <v>GeorgeHopkins26188</v>
      </c>
      <c r="C1231" t="s">
        <v>92</v>
      </c>
      <c r="D1231" t="s">
        <v>135</v>
      </c>
      <c r="E1231" t="s">
        <v>2698</v>
      </c>
      <c r="F1231" s="1">
        <v>26188</v>
      </c>
      <c r="G1231" t="s">
        <v>3026</v>
      </c>
      <c r="H1231" t="s">
        <v>2701</v>
      </c>
      <c r="I1231" s="5">
        <v>56300</v>
      </c>
      <c r="J1231" s="5">
        <v>5000</v>
      </c>
      <c r="K1231">
        <v>20</v>
      </c>
      <c r="L1231" t="str">
        <f>INDEX(MatriceGrade,MATCH(Employé!G1231,Filières!$A$1:$A$13,0),MATCH(Employé!H1231,Filières!$A$1:$E$1,0))</f>
        <v>Expert technique</v>
      </c>
      <c r="M1231" s="5">
        <f t="shared" si="97"/>
        <v>52100</v>
      </c>
      <c r="N1231" s="6">
        <f t="shared" ca="1" si="98"/>
        <v>45</v>
      </c>
      <c r="O1231" s="8">
        <f t="shared" si="99"/>
        <v>8.0614203454894437E-2</v>
      </c>
    </row>
    <row r="1232" spans="1:15" x14ac:dyDescent="0.25">
      <c r="A1232" t="str">
        <f t="shared" si="95"/>
        <v>ChaHo27033</v>
      </c>
      <c r="B1232" t="str">
        <f t="shared" si="96"/>
        <v>ChadHorak27033</v>
      </c>
      <c r="C1232" t="s">
        <v>530</v>
      </c>
      <c r="D1232" t="s">
        <v>1068</v>
      </c>
      <c r="E1232" t="s">
        <v>2698</v>
      </c>
      <c r="F1232" s="1">
        <v>27033</v>
      </c>
      <c r="G1232" t="s">
        <v>3026</v>
      </c>
      <c r="H1232" t="s">
        <v>2702</v>
      </c>
      <c r="I1232" s="5">
        <v>90200</v>
      </c>
      <c r="J1232" s="5">
        <v>5500</v>
      </c>
      <c r="K1232">
        <v>12</v>
      </c>
      <c r="L1232" t="str">
        <f>INDEX(MatriceGrade,MATCH(Employé!G1232,Filières!$A$1:$A$13,0),MATCH(Employé!H1232,Filières!$A$1:$E$1,0))</f>
        <v>Responsable de consultant</v>
      </c>
      <c r="M1232" s="5">
        <f t="shared" si="97"/>
        <v>85100</v>
      </c>
      <c r="N1232" s="6">
        <f t="shared" ca="1" si="98"/>
        <v>43</v>
      </c>
      <c r="O1232" s="8">
        <f t="shared" si="99"/>
        <v>5.9929494712103411E-2</v>
      </c>
    </row>
    <row r="1233" spans="1:15" x14ac:dyDescent="0.25">
      <c r="A1233" t="str">
        <f t="shared" si="95"/>
        <v>MarHo28637</v>
      </c>
      <c r="B1233" t="str">
        <f t="shared" si="96"/>
        <v>MargueritaHorrell28637</v>
      </c>
      <c r="C1233" t="s">
        <v>1957</v>
      </c>
      <c r="D1233" t="s">
        <v>1958</v>
      </c>
      <c r="E1233" t="s">
        <v>2699</v>
      </c>
      <c r="F1233" s="1">
        <v>28637</v>
      </c>
      <c r="G1233" t="s">
        <v>3025</v>
      </c>
      <c r="H1233" t="s">
        <v>2702</v>
      </c>
      <c r="I1233" s="5">
        <v>69500</v>
      </c>
      <c r="J1233" s="5">
        <v>500</v>
      </c>
      <c r="K1233">
        <v>13</v>
      </c>
      <c r="L1233" t="str">
        <f>INDEX(MatriceGrade,MATCH(Employé!G1233,Filières!$A$1:$A$13,0),MATCH(Employé!H1233,Filières!$A$1:$E$1,0))</f>
        <v>Consultant business sénior</v>
      </c>
      <c r="M1233" s="5">
        <f t="shared" si="97"/>
        <v>65600</v>
      </c>
      <c r="N1233" s="6">
        <f t="shared" ca="1" si="98"/>
        <v>39</v>
      </c>
      <c r="O1233" s="8">
        <f t="shared" si="99"/>
        <v>5.9451219512195119E-2</v>
      </c>
    </row>
    <row r="1234" spans="1:15" x14ac:dyDescent="0.25">
      <c r="A1234" t="str">
        <f t="shared" si="95"/>
        <v>ChrHo27998</v>
      </c>
      <c r="B1234" t="str">
        <f t="shared" si="96"/>
        <v>ChristinaHorvath27998</v>
      </c>
      <c r="C1234" t="s">
        <v>2284</v>
      </c>
      <c r="D1234" t="s">
        <v>2423</v>
      </c>
      <c r="E1234" t="s">
        <v>2699</v>
      </c>
      <c r="F1234" s="1">
        <v>27998</v>
      </c>
      <c r="G1234" t="s">
        <v>3025</v>
      </c>
      <c r="H1234" t="s">
        <v>2702</v>
      </c>
      <c r="I1234" s="5">
        <v>59100</v>
      </c>
      <c r="J1234" s="5">
        <v>3000</v>
      </c>
      <c r="K1234">
        <v>4</v>
      </c>
      <c r="L1234" t="str">
        <f>INDEX(MatriceGrade,MATCH(Employé!G1234,Filières!$A$1:$A$13,0),MATCH(Employé!H1234,Filières!$A$1:$E$1,0))</f>
        <v>Consultant business sénior</v>
      </c>
      <c r="M1234" s="5">
        <f t="shared" si="97"/>
        <v>53500</v>
      </c>
      <c r="N1234" s="6">
        <f t="shared" ca="1" si="98"/>
        <v>40</v>
      </c>
      <c r="O1234" s="8">
        <f t="shared" si="99"/>
        <v>0.10467289719626169</v>
      </c>
    </row>
    <row r="1235" spans="1:15" x14ac:dyDescent="0.25">
      <c r="A1235" t="str">
        <f t="shared" si="95"/>
        <v>LeoHo25815</v>
      </c>
      <c r="B1235" t="str">
        <f t="shared" si="96"/>
        <v>LeonardHoskins25815</v>
      </c>
      <c r="C1235" t="s">
        <v>123</v>
      </c>
      <c r="D1235" t="s">
        <v>1318</v>
      </c>
      <c r="E1235" t="s">
        <v>2698</v>
      </c>
      <c r="F1235" s="1">
        <v>25815</v>
      </c>
      <c r="G1235" t="s">
        <v>3026</v>
      </c>
      <c r="H1235" t="s">
        <v>2703</v>
      </c>
      <c r="I1235" s="5">
        <v>66600</v>
      </c>
      <c r="J1235" s="5">
        <v>3000</v>
      </c>
      <c r="K1235">
        <v>20</v>
      </c>
      <c r="L1235" t="str">
        <f>INDEX(MatriceGrade,MATCH(Employé!G1235,Filières!$A$1:$A$13,0),MATCH(Employé!H1235,Filières!$A$1:$E$1,0))</f>
        <v>Responsable d'entité</v>
      </c>
      <c r="M1235" s="5">
        <f t="shared" si="97"/>
        <v>61100</v>
      </c>
      <c r="N1235" s="6">
        <f t="shared" ca="1" si="98"/>
        <v>46</v>
      </c>
      <c r="O1235" s="8">
        <f t="shared" si="99"/>
        <v>9.0016366612111293E-2</v>
      </c>
    </row>
    <row r="1236" spans="1:15" x14ac:dyDescent="0.25">
      <c r="A1236" t="str">
        <f t="shared" si="95"/>
        <v>OctHo25974</v>
      </c>
      <c r="B1236" t="str">
        <f t="shared" si="96"/>
        <v>OctavioHostetler25974</v>
      </c>
      <c r="C1236" t="s">
        <v>399</v>
      </c>
      <c r="D1236" t="s">
        <v>400</v>
      </c>
      <c r="E1236" t="s">
        <v>2698</v>
      </c>
      <c r="F1236" s="1">
        <v>25974</v>
      </c>
      <c r="G1236" t="s">
        <v>3027</v>
      </c>
      <c r="H1236" t="s">
        <v>2702</v>
      </c>
      <c r="I1236" s="5">
        <v>70700</v>
      </c>
      <c r="J1236" s="5">
        <v>5000</v>
      </c>
      <c r="K1236">
        <v>1</v>
      </c>
      <c r="L1236" t="str">
        <f>INDEX(MatriceGrade,MATCH(Employé!G1236,Filières!$A$1:$A$13,0),MATCH(Employé!H1236,Filières!$A$1:$E$1,0))</f>
        <v>Directeur business</v>
      </c>
      <c r="M1236" s="5">
        <f t="shared" si="97"/>
        <v>66100</v>
      </c>
      <c r="N1236" s="6">
        <f t="shared" ca="1" si="98"/>
        <v>46</v>
      </c>
      <c r="O1236" s="8">
        <f t="shared" si="99"/>
        <v>6.9591527987897125E-2</v>
      </c>
    </row>
    <row r="1237" spans="1:15" x14ac:dyDescent="0.25">
      <c r="A1237" t="str">
        <f t="shared" si="95"/>
        <v>ElaHo32206</v>
      </c>
      <c r="B1237" t="str">
        <f t="shared" si="96"/>
        <v>ElaineHouse32206</v>
      </c>
      <c r="C1237" t="s">
        <v>608</v>
      </c>
      <c r="D1237" t="s">
        <v>1434</v>
      </c>
      <c r="E1237" t="s">
        <v>2699</v>
      </c>
      <c r="F1237" s="1">
        <v>32206</v>
      </c>
      <c r="G1237" t="s">
        <v>3023</v>
      </c>
      <c r="H1237" t="s">
        <v>2702</v>
      </c>
      <c r="I1237" s="5">
        <v>45000</v>
      </c>
      <c r="J1237" s="5">
        <v>0</v>
      </c>
      <c r="K1237">
        <v>2</v>
      </c>
      <c r="L1237" t="str">
        <f>INDEX(MatriceGrade,MATCH(Employé!G1237,Filières!$A$1:$A$13,0),MATCH(Employé!H1237,Filières!$A$1:$E$1,0))</f>
        <v>Consultant business</v>
      </c>
      <c r="M1237" s="5">
        <f t="shared" si="97"/>
        <v>40900</v>
      </c>
      <c r="N1237" s="6">
        <f t="shared" ca="1" si="98"/>
        <v>29</v>
      </c>
      <c r="O1237" s="8">
        <f t="shared" si="99"/>
        <v>0.10024449877750612</v>
      </c>
    </row>
    <row r="1238" spans="1:15" x14ac:dyDescent="0.25">
      <c r="A1238" t="str">
        <f t="shared" si="95"/>
        <v>WilHo32487</v>
      </c>
      <c r="B1238" t="str">
        <f t="shared" si="96"/>
        <v>WilliamHouser32487</v>
      </c>
      <c r="C1238" t="s">
        <v>63</v>
      </c>
      <c r="D1238" t="s">
        <v>2566</v>
      </c>
      <c r="E1238" t="s">
        <v>2698</v>
      </c>
      <c r="F1238" s="1">
        <v>32487</v>
      </c>
      <c r="G1238" t="s">
        <v>3022</v>
      </c>
      <c r="H1238" t="s">
        <v>2700</v>
      </c>
      <c r="I1238" s="5">
        <v>36100</v>
      </c>
      <c r="J1238" s="5">
        <v>1500</v>
      </c>
      <c r="K1238">
        <v>5</v>
      </c>
      <c r="L1238" t="str">
        <f>INDEX(MatriceGrade,MATCH(Employé!G1238,Filières!$A$1:$A$13,0),MATCH(Employé!H1238,Filières!$A$1:$E$1,0))</f>
        <v>Analyste confirmé</v>
      </c>
      <c r="M1238" s="5">
        <f t="shared" si="97"/>
        <v>32100</v>
      </c>
      <c r="N1238" s="6">
        <f t="shared" ca="1" si="98"/>
        <v>28</v>
      </c>
      <c r="O1238" s="8">
        <f t="shared" si="99"/>
        <v>0.12461059190031153</v>
      </c>
    </row>
    <row r="1239" spans="1:15" x14ac:dyDescent="0.25">
      <c r="A1239" t="str">
        <f t="shared" si="95"/>
        <v>DorHo28047</v>
      </c>
      <c r="B1239" t="str">
        <f t="shared" si="96"/>
        <v>DorisHoward28047</v>
      </c>
      <c r="C1239" t="s">
        <v>34</v>
      </c>
      <c r="D1239" t="s">
        <v>497</v>
      </c>
      <c r="E1239" t="s">
        <v>2699</v>
      </c>
      <c r="F1239" s="1">
        <v>28047</v>
      </c>
      <c r="G1239" t="s">
        <v>3027</v>
      </c>
      <c r="H1239" t="s">
        <v>2701</v>
      </c>
      <c r="I1239" s="5">
        <v>58800</v>
      </c>
      <c r="J1239" s="5">
        <v>4000</v>
      </c>
      <c r="K1239">
        <v>2</v>
      </c>
      <c r="L1239" t="str">
        <f>INDEX(MatriceGrade,MATCH(Employé!G1239,Filières!$A$1:$A$13,0),MATCH(Employé!H1239,Filières!$A$1:$E$1,0))</f>
        <v>Directeur technique</v>
      </c>
      <c r="M1239" s="5">
        <f t="shared" si="97"/>
        <v>53500</v>
      </c>
      <c r="N1239" s="6">
        <f t="shared" ca="1" si="98"/>
        <v>40</v>
      </c>
      <c r="O1239" s="8">
        <f t="shared" si="99"/>
        <v>9.9065420560747658E-2</v>
      </c>
    </row>
    <row r="1240" spans="1:15" x14ac:dyDescent="0.25">
      <c r="A1240" t="str">
        <f t="shared" si="95"/>
        <v>DusHo25972</v>
      </c>
      <c r="B1240" t="str">
        <f t="shared" si="96"/>
        <v>DustinHoward25972</v>
      </c>
      <c r="C1240" t="s">
        <v>40</v>
      </c>
      <c r="D1240" t="s">
        <v>497</v>
      </c>
      <c r="E1240" t="s">
        <v>2698</v>
      </c>
      <c r="F1240" s="1">
        <v>25972</v>
      </c>
      <c r="G1240" t="s">
        <v>3028</v>
      </c>
      <c r="H1240" t="s">
        <v>2701</v>
      </c>
      <c r="I1240" s="5">
        <v>91500</v>
      </c>
      <c r="J1240" s="5">
        <v>9500</v>
      </c>
      <c r="K1240">
        <v>1</v>
      </c>
      <c r="L1240" t="str">
        <f>INDEX(MatriceGrade,MATCH(Employé!G1240,Filières!$A$1:$A$13,0),MATCH(Employé!H1240,Filières!$A$1:$E$1,0))</f>
        <v>Responsable technique Grands Comptes</v>
      </c>
      <c r="M1240" s="5">
        <f t="shared" si="97"/>
        <v>87100</v>
      </c>
      <c r="N1240" s="6">
        <f t="shared" ca="1" si="98"/>
        <v>46</v>
      </c>
      <c r="O1240" s="8">
        <f t="shared" si="99"/>
        <v>5.0516647531572902E-2</v>
      </c>
    </row>
    <row r="1241" spans="1:15" x14ac:dyDescent="0.25">
      <c r="A1241" t="str">
        <f t="shared" si="95"/>
        <v>DonHo30617</v>
      </c>
      <c r="B1241" t="str">
        <f t="shared" si="96"/>
        <v>DonnaHowell30617</v>
      </c>
      <c r="C1241" t="s">
        <v>15</v>
      </c>
      <c r="D1241" t="s">
        <v>2026</v>
      </c>
      <c r="E1241" t="s">
        <v>2699</v>
      </c>
      <c r="F1241" s="1">
        <v>30617</v>
      </c>
      <c r="G1241" t="s">
        <v>3027</v>
      </c>
      <c r="H1241" t="s">
        <v>2701</v>
      </c>
      <c r="I1241" s="5">
        <v>67100</v>
      </c>
      <c r="J1241" s="5">
        <v>2500</v>
      </c>
      <c r="K1241">
        <v>7</v>
      </c>
      <c r="L1241" t="str">
        <f>INDEX(MatriceGrade,MATCH(Employé!G1241,Filières!$A$1:$A$13,0),MATCH(Employé!H1241,Filières!$A$1:$E$1,0))</f>
        <v>Directeur technique</v>
      </c>
      <c r="M1241" s="5">
        <f t="shared" si="97"/>
        <v>65400</v>
      </c>
      <c r="N1241" s="6">
        <f t="shared" ca="1" si="98"/>
        <v>33</v>
      </c>
      <c r="O1241" s="8">
        <f t="shared" si="99"/>
        <v>2.5993883792048929E-2</v>
      </c>
    </row>
    <row r="1242" spans="1:15" x14ac:dyDescent="0.25">
      <c r="A1242" t="str">
        <f t="shared" si="95"/>
        <v>MarHo27216</v>
      </c>
      <c r="B1242" t="str">
        <f t="shared" si="96"/>
        <v>MargaretHowie27216</v>
      </c>
      <c r="C1242" t="s">
        <v>554</v>
      </c>
      <c r="D1242" t="s">
        <v>2507</v>
      </c>
      <c r="E1242" t="s">
        <v>2699</v>
      </c>
      <c r="F1242" s="1">
        <v>27216</v>
      </c>
      <c r="G1242" t="s">
        <v>3025</v>
      </c>
      <c r="H1242" t="s">
        <v>2700</v>
      </c>
      <c r="I1242" s="5">
        <v>50500</v>
      </c>
      <c r="J1242" s="5">
        <v>1000</v>
      </c>
      <c r="K1242">
        <v>19</v>
      </c>
      <c r="L1242" t="str">
        <f>INDEX(MatriceGrade,MATCH(Employé!G1242,Filières!$A$1:$A$13,0),MATCH(Employé!H1242,Filières!$A$1:$E$1,0))</f>
        <v>Consultant fonctionnel sénior</v>
      </c>
      <c r="M1242" s="5">
        <f t="shared" si="97"/>
        <v>49200</v>
      </c>
      <c r="N1242" s="6">
        <f t="shared" ca="1" si="98"/>
        <v>43</v>
      </c>
      <c r="O1242" s="8">
        <f t="shared" si="99"/>
        <v>2.6422764227642278E-2</v>
      </c>
    </row>
    <row r="1243" spans="1:15" x14ac:dyDescent="0.25">
      <c r="A1243" t="str">
        <f t="shared" si="95"/>
        <v>ChaHo22646</v>
      </c>
      <c r="B1243" t="str">
        <f t="shared" si="96"/>
        <v>CharlesHowze22646</v>
      </c>
      <c r="C1243" t="s">
        <v>82</v>
      </c>
      <c r="D1243" t="s">
        <v>544</v>
      </c>
      <c r="E1243" t="s">
        <v>2698</v>
      </c>
      <c r="F1243" s="1">
        <v>22646</v>
      </c>
      <c r="G1243" t="s">
        <v>3030</v>
      </c>
      <c r="H1243" t="s">
        <v>2702</v>
      </c>
      <c r="I1243" s="5">
        <v>144100</v>
      </c>
      <c r="J1243" s="5">
        <v>3500</v>
      </c>
      <c r="K1243">
        <v>0</v>
      </c>
      <c r="L1243" t="str">
        <f>INDEX(MatriceGrade,MATCH(Employé!G1243,Filières!$A$1:$A$13,0),MATCH(Employé!H1243,Filières!$A$1:$E$1,0))</f>
        <v>Chef business</v>
      </c>
      <c r="M1243" s="5" t="str">
        <f t="shared" si="97"/>
        <v>nouvel arrivant</v>
      </c>
      <c r="N1243" s="6">
        <f t="shared" ca="1" si="98"/>
        <v>55</v>
      </c>
      <c r="O1243" s="8">
        <f t="shared" si="99"/>
        <v>0</v>
      </c>
    </row>
    <row r="1244" spans="1:15" x14ac:dyDescent="0.25">
      <c r="A1244" t="str">
        <f t="shared" si="95"/>
        <v>ThoHo31410</v>
      </c>
      <c r="B1244" t="str">
        <f t="shared" si="96"/>
        <v>ThomasHowze31410</v>
      </c>
      <c r="C1244" t="s">
        <v>269</v>
      </c>
      <c r="D1244" t="s">
        <v>544</v>
      </c>
      <c r="E1244" t="s">
        <v>2698</v>
      </c>
      <c r="F1244" s="1">
        <v>31410</v>
      </c>
      <c r="G1244" t="s">
        <v>3024</v>
      </c>
      <c r="H1244" t="s">
        <v>2700</v>
      </c>
      <c r="I1244" s="5">
        <v>51400</v>
      </c>
      <c r="J1244" s="5">
        <v>1000</v>
      </c>
      <c r="K1244">
        <v>1</v>
      </c>
      <c r="L1244" t="str">
        <f>INDEX(MatriceGrade,MATCH(Employé!G1244,Filières!$A$1:$A$13,0),MATCH(Employé!H1244,Filières!$A$1:$E$1,0))</f>
        <v>Consultant fonctionnel</v>
      </c>
      <c r="M1244" s="5">
        <f t="shared" si="97"/>
        <v>47200</v>
      </c>
      <c r="N1244" s="6">
        <f t="shared" ca="1" si="98"/>
        <v>31</v>
      </c>
      <c r="O1244" s="8">
        <f t="shared" si="99"/>
        <v>8.8983050847457626E-2</v>
      </c>
    </row>
    <row r="1245" spans="1:15" x14ac:dyDescent="0.25">
      <c r="A1245" t="str">
        <f t="shared" si="95"/>
        <v>RayHo29748</v>
      </c>
      <c r="B1245" t="str">
        <f t="shared" si="96"/>
        <v>RaymondHoye29748</v>
      </c>
      <c r="C1245" t="s">
        <v>974</v>
      </c>
      <c r="D1245" t="s">
        <v>2095</v>
      </c>
      <c r="E1245" t="s">
        <v>2698</v>
      </c>
      <c r="F1245" s="1">
        <v>29748</v>
      </c>
      <c r="G1245" t="s">
        <v>3025</v>
      </c>
      <c r="H1245" t="s">
        <v>2702</v>
      </c>
      <c r="I1245" s="5">
        <v>56500</v>
      </c>
      <c r="J1245" s="5">
        <v>1500</v>
      </c>
      <c r="K1245">
        <v>4</v>
      </c>
      <c r="L1245" t="str">
        <f>INDEX(MatriceGrade,MATCH(Employé!G1245,Filières!$A$1:$A$13,0),MATCH(Employé!H1245,Filières!$A$1:$E$1,0))</f>
        <v>Consultant business sénior</v>
      </c>
      <c r="M1245" s="5">
        <f t="shared" si="97"/>
        <v>50900</v>
      </c>
      <c r="N1245" s="6">
        <f t="shared" ca="1" si="98"/>
        <v>36</v>
      </c>
      <c r="O1245" s="8">
        <f t="shared" si="99"/>
        <v>0.1100196463654224</v>
      </c>
    </row>
    <row r="1246" spans="1:15" x14ac:dyDescent="0.25">
      <c r="A1246" t="str">
        <f t="shared" si="95"/>
        <v>DevHo27959</v>
      </c>
      <c r="B1246" t="str">
        <f t="shared" si="96"/>
        <v>DevinHoyt27959</v>
      </c>
      <c r="C1246" t="s">
        <v>1180</v>
      </c>
      <c r="D1246" t="s">
        <v>1181</v>
      </c>
      <c r="E1246" t="s">
        <v>2698</v>
      </c>
      <c r="F1246" s="1">
        <v>27959</v>
      </c>
      <c r="G1246" t="s">
        <v>3027</v>
      </c>
      <c r="H1246" t="s">
        <v>2702</v>
      </c>
      <c r="I1246" s="5">
        <v>98600</v>
      </c>
      <c r="J1246" s="5">
        <v>5500</v>
      </c>
      <c r="K1246">
        <v>14</v>
      </c>
      <c r="L1246" t="str">
        <f>INDEX(MatriceGrade,MATCH(Employé!G1246,Filières!$A$1:$A$13,0),MATCH(Employé!H1246,Filières!$A$1:$E$1,0))</f>
        <v>Directeur business</v>
      </c>
      <c r="M1246" s="5">
        <f t="shared" si="97"/>
        <v>94800</v>
      </c>
      <c r="N1246" s="6">
        <f t="shared" ca="1" si="98"/>
        <v>41</v>
      </c>
      <c r="O1246" s="8">
        <f t="shared" si="99"/>
        <v>4.0084388185654012E-2</v>
      </c>
    </row>
    <row r="1247" spans="1:15" x14ac:dyDescent="0.25">
      <c r="A1247" t="str">
        <f t="shared" si="95"/>
        <v>ByrHu26357</v>
      </c>
      <c r="B1247" t="str">
        <f t="shared" si="96"/>
        <v>ByronHubbard26357</v>
      </c>
      <c r="C1247" t="s">
        <v>2042</v>
      </c>
      <c r="D1247" t="s">
        <v>2500</v>
      </c>
      <c r="E1247" t="s">
        <v>2698</v>
      </c>
      <c r="F1247" s="1">
        <v>26357</v>
      </c>
      <c r="G1247" t="s">
        <v>3026</v>
      </c>
      <c r="H1247" t="s">
        <v>2701</v>
      </c>
      <c r="I1247" s="5">
        <v>67300</v>
      </c>
      <c r="J1247" s="5">
        <v>4000</v>
      </c>
      <c r="K1247">
        <v>2</v>
      </c>
      <c r="L1247" t="str">
        <f>INDEX(MatriceGrade,MATCH(Employé!G1247,Filières!$A$1:$A$13,0),MATCH(Employé!H1247,Filières!$A$1:$E$1,0))</f>
        <v>Expert technique</v>
      </c>
      <c r="M1247" s="5">
        <f t="shared" si="97"/>
        <v>59400</v>
      </c>
      <c r="N1247" s="6">
        <f t="shared" ca="1" si="98"/>
        <v>45</v>
      </c>
      <c r="O1247" s="8">
        <f t="shared" si="99"/>
        <v>0.132996632996633</v>
      </c>
    </row>
    <row r="1248" spans="1:15" x14ac:dyDescent="0.25">
      <c r="A1248" t="str">
        <f t="shared" si="95"/>
        <v>JesHu29261</v>
      </c>
      <c r="B1248" t="str">
        <f t="shared" si="96"/>
        <v>JesusHudak29261</v>
      </c>
      <c r="C1248" t="s">
        <v>872</v>
      </c>
      <c r="D1248" t="s">
        <v>873</v>
      </c>
      <c r="E1248" t="s">
        <v>2698</v>
      </c>
      <c r="F1248" s="1">
        <v>29261</v>
      </c>
      <c r="G1248" t="s">
        <v>3027</v>
      </c>
      <c r="H1248" t="s">
        <v>2702</v>
      </c>
      <c r="I1248" s="5">
        <v>79500</v>
      </c>
      <c r="J1248" s="5">
        <v>5000</v>
      </c>
      <c r="K1248">
        <v>10</v>
      </c>
      <c r="L1248" t="str">
        <f>INDEX(MatriceGrade,MATCH(Employé!G1248,Filières!$A$1:$A$13,0),MATCH(Employé!H1248,Filières!$A$1:$E$1,0))</f>
        <v>Directeur business</v>
      </c>
      <c r="M1248" s="5">
        <f t="shared" si="97"/>
        <v>76400</v>
      </c>
      <c r="N1248" s="6">
        <f t="shared" ca="1" si="98"/>
        <v>37</v>
      </c>
      <c r="O1248" s="8">
        <f t="shared" si="99"/>
        <v>4.0575916230366493E-2</v>
      </c>
    </row>
    <row r="1249" spans="1:15" x14ac:dyDescent="0.25">
      <c r="A1249" t="str">
        <f t="shared" si="95"/>
        <v>CecHu30243</v>
      </c>
      <c r="B1249" t="str">
        <f t="shared" si="96"/>
        <v>CecilHudson30243</v>
      </c>
      <c r="C1249" t="s">
        <v>1851</v>
      </c>
      <c r="D1249" t="s">
        <v>1497</v>
      </c>
      <c r="E1249" t="s">
        <v>2698</v>
      </c>
      <c r="F1249" s="1">
        <v>30243</v>
      </c>
      <c r="G1249" t="s">
        <v>3025</v>
      </c>
      <c r="H1249" t="s">
        <v>2701</v>
      </c>
      <c r="I1249" s="5">
        <v>53400</v>
      </c>
      <c r="J1249" s="5">
        <v>0</v>
      </c>
      <c r="K1249">
        <v>11</v>
      </c>
      <c r="L1249" t="str">
        <f>INDEX(MatriceGrade,MATCH(Employé!G1249,Filières!$A$1:$A$13,0),MATCH(Employé!H1249,Filières!$A$1:$E$1,0))</f>
        <v>Consultant technique sénior</v>
      </c>
      <c r="M1249" s="5">
        <f t="shared" si="97"/>
        <v>50200</v>
      </c>
      <c r="N1249" s="6">
        <f t="shared" ca="1" si="98"/>
        <v>34</v>
      </c>
      <c r="O1249" s="8">
        <f t="shared" si="99"/>
        <v>6.3745019920318724E-2</v>
      </c>
    </row>
    <row r="1250" spans="1:15" x14ac:dyDescent="0.25">
      <c r="A1250" t="str">
        <f t="shared" si="95"/>
        <v>MicHu27712</v>
      </c>
      <c r="B1250" t="str">
        <f t="shared" si="96"/>
        <v>MichaelHudson27712</v>
      </c>
      <c r="C1250" t="s">
        <v>205</v>
      </c>
      <c r="D1250" t="s">
        <v>1497</v>
      </c>
      <c r="E1250" t="s">
        <v>2698</v>
      </c>
      <c r="F1250" s="1">
        <v>27712</v>
      </c>
      <c r="G1250" t="s">
        <v>3025</v>
      </c>
      <c r="H1250" t="s">
        <v>2700</v>
      </c>
      <c r="I1250" s="5">
        <v>47600</v>
      </c>
      <c r="J1250" s="5">
        <v>3000</v>
      </c>
      <c r="K1250">
        <v>10</v>
      </c>
      <c r="L1250" t="str">
        <f>INDEX(MatriceGrade,MATCH(Employé!G1250,Filières!$A$1:$A$13,0),MATCH(Employé!H1250,Filières!$A$1:$E$1,0))</f>
        <v>Consultant fonctionnel sénior</v>
      </c>
      <c r="M1250" s="5">
        <f t="shared" si="97"/>
        <v>46300</v>
      </c>
      <c r="N1250" s="6">
        <f t="shared" ca="1" si="98"/>
        <v>41</v>
      </c>
      <c r="O1250" s="8">
        <f t="shared" si="99"/>
        <v>2.8077753779697623E-2</v>
      </c>
    </row>
    <row r="1251" spans="1:15" x14ac:dyDescent="0.25">
      <c r="A1251" t="str">
        <f t="shared" si="95"/>
        <v>RicHu34385</v>
      </c>
      <c r="B1251" t="str">
        <f t="shared" si="96"/>
        <v>RichardHudson34385</v>
      </c>
      <c r="C1251" t="s">
        <v>9</v>
      </c>
      <c r="D1251" t="s">
        <v>1497</v>
      </c>
      <c r="E1251" t="s">
        <v>2698</v>
      </c>
      <c r="F1251" s="1">
        <v>34385</v>
      </c>
      <c r="G1251" t="s">
        <v>3020</v>
      </c>
      <c r="H1251" t="s">
        <v>2701</v>
      </c>
      <c r="I1251" s="5">
        <v>31900</v>
      </c>
      <c r="J1251" s="5">
        <v>500</v>
      </c>
      <c r="K1251">
        <v>0</v>
      </c>
      <c r="L1251" t="str">
        <f>INDEX(MatriceGrade,MATCH(Employé!G1251,Filières!$A$1:$A$13,0),MATCH(Employé!H1251,Filières!$A$1:$E$1,0))</f>
        <v>Développeur junior</v>
      </c>
      <c r="M1251" s="5" t="str">
        <f t="shared" si="97"/>
        <v>nouvel arrivant</v>
      </c>
      <c r="N1251" s="6">
        <f t="shared" ca="1" si="98"/>
        <v>23</v>
      </c>
      <c r="O1251" s="8">
        <f t="shared" si="99"/>
        <v>0</v>
      </c>
    </row>
    <row r="1252" spans="1:15" x14ac:dyDescent="0.25">
      <c r="A1252" t="str">
        <f t="shared" si="95"/>
        <v>TifHu26022</v>
      </c>
      <c r="B1252" t="str">
        <f t="shared" si="96"/>
        <v>TiffanyHudson26022</v>
      </c>
      <c r="C1252" t="s">
        <v>1464</v>
      </c>
      <c r="D1252" t="s">
        <v>1497</v>
      </c>
      <c r="E1252" t="s">
        <v>2699</v>
      </c>
      <c r="F1252" s="1">
        <v>26022</v>
      </c>
      <c r="G1252" t="s">
        <v>3027</v>
      </c>
      <c r="H1252" t="s">
        <v>2702</v>
      </c>
      <c r="I1252" s="5">
        <v>70600</v>
      </c>
      <c r="J1252" s="5">
        <v>7500</v>
      </c>
      <c r="K1252">
        <v>22</v>
      </c>
      <c r="L1252" t="str">
        <f>INDEX(MatriceGrade,MATCH(Employé!G1252,Filières!$A$1:$A$13,0),MATCH(Employé!H1252,Filières!$A$1:$E$1,0))</f>
        <v>Directeur business</v>
      </c>
      <c r="M1252" s="5">
        <f t="shared" si="97"/>
        <v>64700</v>
      </c>
      <c r="N1252" s="6">
        <f t="shared" ca="1" si="98"/>
        <v>46</v>
      </c>
      <c r="O1252" s="8">
        <f t="shared" si="99"/>
        <v>9.1190108191653782E-2</v>
      </c>
    </row>
    <row r="1253" spans="1:15" x14ac:dyDescent="0.25">
      <c r="A1253" t="str">
        <f t="shared" si="95"/>
        <v>CanHu27605</v>
      </c>
      <c r="B1253" t="str">
        <f t="shared" si="96"/>
        <v>CandaceHuff27605</v>
      </c>
      <c r="C1253" t="s">
        <v>128</v>
      </c>
      <c r="D1253" t="s">
        <v>2134</v>
      </c>
      <c r="E1253" t="s">
        <v>2699</v>
      </c>
      <c r="F1253" s="1">
        <v>27605</v>
      </c>
      <c r="G1253" t="s">
        <v>3027</v>
      </c>
      <c r="H1253" t="s">
        <v>2702</v>
      </c>
      <c r="I1253" s="5">
        <v>69200</v>
      </c>
      <c r="J1253" s="5">
        <v>7000</v>
      </c>
      <c r="K1253">
        <v>7</v>
      </c>
      <c r="L1253" t="str">
        <f>INDEX(MatriceGrade,MATCH(Employé!G1253,Filières!$A$1:$A$13,0),MATCH(Employé!H1253,Filières!$A$1:$E$1,0))</f>
        <v>Directeur business</v>
      </c>
      <c r="M1253" s="5">
        <f t="shared" si="97"/>
        <v>68200</v>
      </c>
      <c r="N1253" s="6">
        <f t="shared" ca="1" si="98"/>
        <v>41</v>
      </c>
      <c r="O1253" s="8">
        <f t="shared" si="99"/>
        <v>1.466275659824047E-2</v>
      </c>
    </row>
    <row r="1254" spans="1:15" x14ac:dyDescent="0.25">
      <c r="A1254" t="str">
        <f t="shared" si="95"/>
        <v>DarHu32885</v>
      </c>
      <c r="B1254" t="str">
        <f t="shared" si="96"/>
        <v>DarrellHuff32885</v>
      </c>
      <c r="C1254" t="s">
        <v>211</v>
      </c>
      <c r="D1254" t="s">
        <v>2134</v>
      </c>
      <c r="E1254" t="s">
        <v>2698</v>
      </c>
      <c r="F1254" s="1">
        <v>32885</v>
      </c>
      <c r="G1254" t="s">
        <v>3023</v>
      </c>
      <c r="H1254" t="s">
        <v>2701</v>
      </c>
      <c r="I1254" s="5">
        <v>35000</v>
      </c>
      <c r="J1254" s="5">
        <v>500</v>
      </c>
      <c r="K1254">
        <v>0</v>
      </c>
      <c r="L1254" t="str">
        <f>INDEX(MatriceGrade,MATCH(Employé!G1254,Filières!$A$1:$A$13,0),MATCH(Employé!H1254,Filières!$A$1:$E$1,0))</f>
        <v>Consultant technique junior</v>
      </c>
      <c r="M1254" s="5" t="str">
        <f t="shared" si="97"/>
        <v>nouvel arrivant</v>
      </c>
      <c r="N1254" s="6">
        <f t="shared" ca="1" si="98"/>
        <v>27</v>
      </c>
      <c r="O1254" s="8">
        <f t="shared" si="99"/>
        <v>0</v>
      </c>
    </row>
    <row r="1255" spans="1:15" x14ac:dyDescent="0.25">
      <c r="A1255" t="str">
        <f t="shared" si="95"/>
        <v>PatHu24888</v>
      </c>
      <c r="B1255" t="str">
        <f t="shared" si="96"/>
        <v>PatrickHuff24888</v>
      </c>
      <c r="C1255" t="s">
        <v>963</v>
      </c>
      <c r="D1255" t="s">
        <v>2134</v>
      </c>
      <c r="E1255" t="s">
        <v>2698</v>
      </c>
      <c r="F1255" s="1">
        <v>24888</v>
      </c>
      <c r="G1255" t="s">
        <v>3028</v>
      </c>
      <c r="H1255" t="s">
        <v>2700</v>
      </c>
      <c r="I1255" s="5">
        <v>81200</v>
      </c>
      <c r="J1255" s="5">
        <v>2000</v>
      </c>
      <c r="K1255">
        <v>15</v>
      </c>
      <c r="L1255" t="str">
        <f>INDEX(MatriceGrade,MATCH(Employé!G1255,Filières!$A$1:$A$13,0),MATCH(Employé!H1255,Filières!$A$1:$E$1,0))</f>
        <v>Responsable de Grands comptes</v>
      </c>
      <c r="M1255" s="5">
        <f t="shared" si="97"/>
        <v>80400</v>
      </c>
      <c r="N1255" s="6">
        <f t="shared" ca="1" si="98"/>
        <v>49</v>
      </c>
      <c r="O1255" s="8">
        <f t="shared" si="99"/>
        <v>9.9502487562189053E-3</v>
      </c>
    </row>
    <row r="1256" spans="1:15" x14ac:dyDescent="0.25">
      <c r="A1256" t="str">
        <f t="shared" si="95"/>
        <v>JohHu24752</v>
      </c>
      <c r="B1256" t="str">
        <f t="shared" si="96"/>
        <v>JohnHuffman24752</v>
      </c>
      <c r="C1256" t="s">
        <v>213</v>
      </c>
      <c r="D1256" t="s">
        <v>1344</v>
      </c>
      <c r="E1256" t="s">
        <v>2698</v>
      </c>
      <c r="F1256" s="1">
        <v>24752</v>
      </c>
      <c r="G1256" t="s">
        <v>3029</v>
      </c>
      <c r="H1256" t="s">
        <v>2703</v>
      </c>
      <c r="I1256" s="5">
        <v>104500</v>
      </c>
      <c r="J1256" s="5">
        <v>7000</v>
      </c>
      <c r="K1256">
        <v>7</v>
      </c>
      <c r="L1256" t="str">
        <f>INDEX(MatriceGrade,MATCH(Employé!G1256,Filières!$A$1:$A$13,0),MATCH(Employé!H1256,Filières!$A$1:$E$1,0))</f>
        <v>Associé filière fonctions transverses</v>
      </c>
      <c r="M1256" s="5">
        <f t="shared" si="97"/>
        <v>99500</v>
      </c>
      <c r="N1256" s="6">
        <f t="shared" ca="1" si="98"/>
        <v>49</v>
      </c>
      <c r="O1256" s="8">
        <f t="shared" si="99"/>
        <v>5.0251256281407038E-2</v>
      </c>
    </row>
    <row r="1257" spans="1:15" x14ac:dyDescent="0.25">
      <c r="A1257" t="str">
        <f t="shared" si="95"/>
        <v>MarHu29297</v>
      </c>
      <c r="B1257" t="str">
        <f t="shared" si="96"/>
        <v>MarcusHuffman29297</v>
      </c>
      <c r="C1257" t="s">
        <v>288</v>
      </c>
      <c r="D1257" t="s">
        <v>1344</v>
      </c>
      <c r="E1257" t="s">
        <v>2698</v>
      </c>
      <c r="F1257" s="1">
        <v>29297</v>
      </c>
      <c r="G1257" t="s">
        <v>3025</v>
      </c>
      <c r="H1257" t="s">
        <v>2700</v>
      </c>
      <c r="I1257" s="5">
        <v>60500</v>
      </c>
      <c r="J1257" s="5">
        <v>2000</v>
      </c>
      <c r="K1257">
        <v>8</v>
      </c>
      <c r="L1257" t="str">
        <f>INDEX(MatriceGrade,MATCH(Employé!G1257,Filières!$A$1:$A$13,0),MATCH(Employé!H1257,Filières!$A$1:$E$1,0))</f>
        <v>Consultant fonctionnel sénior</v>
      </c>
      <c r="M1257" s="5">
        <f t="shared" si="97"/>
        <v>55500</v>
      </c>
      <c r="N1257" s="6">
        <f t="shared" ca="1" si="98"/>
        <v>37</v>
      </c>
      <c r="O1257" s="8">
        <f t="shared" si="99"/>
        <v>9.0090090090090086E-2</v>
      </c>
    </row>
    <row r="1258" spans="1:15" x14ac:dyDescent="0.25">
      <c r="A1258" t="str">
        <f t="shared" si="95"/>
        <v>MacHu26674</v>
      </c>
      <c r="B1258" t="str">
        <f t="shared" si="96"/>
        <v>MachelleHufford26674</v>
      </c>
      <c r="C1258" t="s">
        <v>1928</v>
      </c>
      <c r="D1258" t="s">
        <v>1929</v>
      </c>
      <c r="E1258" t="s">
        <v>2699</v>
      </c>
      <c r="F1258" s="1">
        <v>26674</v>
      </c>
      <c r="G1258" t="s">
        <v>3029</v>
      </c>
      <c r="H1258" t="s">
        <v>2701</v>
      </c>
      <c r="I1258" s="5">
        <v>90200</v>
      </c>
      <c r="J1258" s="5">
        <v>9000</v>
      </c>
      <c r="K1258">
        <v>0</v>
      </c>
      <c r="L1258" t="str">
        <f>INDEX(MatriceGrade,MATCH(Employé!G1258,Filières!$A$1:$A$13,0),MATCH(Employé!H1258,Filières!$A$1:$E$1,0))</f>
        <v>Associé filière technique</v>
      </c>
      <c r="M1258" s="5" t="str">
        <f t="shared" si="97"/>
        <v>nouvel arrivant</v>
      </c>
      <c r="N1258" s="6">
        <f t="shared" ca="1" si="98"/>
        <v>44</v>
      </c>
      <c r="O1258" s="8">
        <f t="shared" si="99"/>
        <v>0</v>
      </c>
    </row>
    <row r="1259" spans="1:15" x14ac:dyDescent="0.25">
      <c r="A1259" t="str">
        <f t="shared" si="95"/>
        <v>CarHu25312</v>
      </c>
      <c r="B1259" t="str">
        <f t="shared" si="96"/>
        <v>CarynHughes25312</v>
      </c>
      <c r="C1259" t="s">
        <v>937</v>
      </c>
      <c r="D1259" t="s">
        <v>221</v>
      </c>
      <c r="E1259" t="s">
        <v>2699</v>
      </c>
      <c r="F1259" s="1">
        <v>25312</v>
      </c>
      <c r="G1259" t="s">
        <v>3026</v>
      </c>
      <c r="H1259" t="s">
        <v>2700</v>
      </c>
      <c r="I1259" s="5">
        <v>55100</v>
      </c>
      <c r="J1259" s="5">
        <v>4500</v>
      </c>
      <c r="K1259">
        <v>17</v>
      </c>
      <c r="L1259" t="str">
        <f>INDEX(MatriceGrade,MATCH(Employé!G1259,Filières!$A$1:$A$13,0),MATCH(Employé!H1259,Filières!$A$1:$E$1,0))</f>
        <v>Chef de projet</v>
      </c>
      <c r="M1259" s="5">
        <f t="shared" si="97"/>
        <v>51500</v>
      </c>
      <c r="N1259" s="6">
        <f t="shared" ca="1" si="98"/>
        <v>48</v>
      </c>
      <c r="O1259" s="8">
        <f t="shared" si="99"/>
        <v>6.9902912621359226E-2</v>
      </c>
    </row>
    <row r="1260" spans="1:15" x14ac:dyDescent="0.25">
      <c r="A1260" t="str">
        <f t="shared" si="95"/>
        <v>MicHu29312</v>
      </c>
      <c r="B1260" t="str">
        <f t="shared" si="96"/>
        <v>MichaelHughes29312</v>
      </c>
      <c r="C1260" t="s">
        <v>205</v>
      </c>
      <c r="D1260" t="s">
        <v>221</v>
      </c>
      <c r="E1260" t="s">
        <v>2698</v>
      </c>
      <c r="F1260" s="1">
        <v>29312</v>
      </c>
      <c r="G1260" t="s">
        <v>3026</v>
      </c>
      <c r="H1260" t="s">
        <v>2701</v>
      </c>
      <c r="I1260" s="5">
        <v>47600</v>
      </c>
      <c r="J1260" s="5">
        <v>0</v>
      </c>
      <c r="K1260">
        <v>13</v>
      </c>
      <c r="L1260" t="str">
        <f>INDEX(MatriceGrade,MATCH(Employé!G1260,Filières!$A$1:$A$13,0),MATCH(Employé!H1260,Filières!$A$1:$E$1,0))</f>
        <v>Expert technique</v>
      </c>
      <c r="M1260" s="5">
        <f t="shared" si="97"/>
        <v>42700</v>
      </c>
      <c r="N1260" s="6">
        <f t="shared" ca="1" si="98"/>
        <v>37</v>
      </c>
      <c r="O1260" s="8">
        <f t="shared" si="99"/>
        <v>0.11475409836065574</v>
      </c>
    </row>
    <row r="1261" spans="1:15" x14ac:dyDescent="0.25">
      <c r="A1261" t="str">
        <f t="shared" si="95"/>
        <v>VerHu33407</v>
      </c>
      <c r="B1261" t="str">
        <f t="shared" si="96"/>
        <v>VernonHughes33407</v>
      </c>
      <c r="C1261" t="s">
        <v>1379</v>
      </c>
      <c r="D1261" t="s">
        <v>221</v>
      </c>
      <c r="E1261" t="s">
        <v>2698</v>
      </c>
      <c r="F1261" s="1">
        <v>33407</v>
      </c>
      <c r="G1261" t="s">
        <v>3020</v>
      </c>
      <c r="H1261" t="s">
        <v>2701</v>
      </c>
      <c r="I1261" s="5">
        <v>29000</v>
      </c>
      <c r="J1261" s="5">
        <v>0</v>
      </c>
      <c r="K1261">
        <v>0</v>
      </c>
      <c r="L1261" t="str">
        <f>INDEX(MatriceGrade,MATCH(Employé!G1261,Filières!$A$1:$A$13,0),MATCH(Employé!H1261,Filières!$A$1:$E$1,0))</f>
        <v>Développeur junior</v>
      </c>
      <c r="M1261" s="5" t="str">
        <f t="shared" si="97"/>
        <v>nouvel arrivant</v>
      </c>
      <c r="N1261" s="6">
        <f t="shared" ca="1" si="98"/>
        <v>26</v>
      </c>
      <c r="O1261" s="8">
        <f t="shared" si="99"/>
        <v>0</v>
      </c>
    </row>
    <row r="1262" spans="1:15" x14ac:dyDescent="0.25">
      <c r="A1262" t="str">
        <f t="shared" si="95"/>
        <v>WanHu33327</v>
      </c>
      <c r="B1262" t="str">
        <f t="shared" si="96"/>
        <v>WandaHughes33327</v>
      </c>
      <c r="C1262" t="s">
        <v>220</v>
      </c>
      <c r="D1262" t="s">
        <v>221</v>
      </c>
      <c r="E1262" t="s">
        <v>2699</v>
      </c>
      <c r="F1262" s="1">
        <v>33327</v>
      </c>
      <c r="G1262" t="s">
        <v>3020</v>
      </c>
      <c r="H1262" t="s">
        <v>2701</v>
      </c>
      <c r="I1262" s="5">
        <v>29900</v>
      </c>
      <c r="J1262" s="5">
        <v>0</v>
      </c>
      <c r="K1262">
        <v>1</v>
      </c>
      <c r="L1262" t="str">
        <f>INDEX(MatriceGrade,MATCH(Employé!G1262,Filières!$A$1:$A$13,0),MATCH(Employé!H1262,Filières!$A$1:$E$1,0))</f>
        <v>Développeur junior</v>
      </c>
      <c r="M1262" s="5">
        <f t="shared" si="97"/>
        <v>27900</v>
      </c>
      <c r="N1262" s="6">
        <f t="shared" ca="1" si="98"/>
        <v>26</v>
      </c>
      <c r="O1262" s="8">
        <f t="shared" si="99"/>
        <v>7.1684587813620068E-2</v>
      </c>
    </row>
    <row r="1263" spans="1:15" x14ac:dyDescent="0.25">
      <c r="A1263" t="str">
        <f t="shared" si="95"/>
        <v>PetHu23904</v>
      </c>
      <c r="B1263" t="str">
        <f t="shared" si="96"/>
        <v>PeterHui23904</v>
      </c>
      <c r="C1263" t="s">
        <v>589</v>
      </c>
      <c r="D1263" t="s">
        <v>1817</v>
      </c>
      <c r="E1263" t="s">
        <v>2698</v>
      </c>
      <c r="F1263" s="1">
        <v>23904</v>
      </c>
      <c r="G1263" t="s">
        <v>3026</v>
      </c>
      <c r="H1263" t="s">
        <v>2703</v>
      </c>
      <c r="I1263" s="5">
        <v>61800</v>
      </c>
      <c r="J1263" s="5">
        <v>5500</v>
      </c>
      <c r="K1263">
        <v>4</v>
      </c>
      <c r="L1263" t="str">
        <f>INDEX(MatriceGrade,MATCH(Employé!G1263,Filières!$A$1:$A$13,0),MATCH(Employé!H1263,Filières!$A$1:$E$1,0))</f>
        <v>Responsable d'entité</v>
      </c>
      <c r="M1263" s="5">
        <f t="shared" si="97"/>
        <v>57300</v>
      </c>
      <c r="N1263" s="6">
        <f t="shared" ca="1" si="98"/>
        <v>52</v>
      </c>
      <c r="O1263" s="8">
        <f t="shared" si="99"/>
        <v>7.8534031413612565E-2</v>
      </c>
    </row>
    <row r="1264" spans="1:15" x14ac:dyDescent="0.25">
      <c r="A1264" t="str">
        <f t="shared" si="95"/>
        <v>ScoHu30450</v>
      </c>
      <c r="B1264" t="str">
        <f t="shared" si="96"/>
        <v>ScottHuling30450</v>
      </c>
      <c r="C1264" t="s">
        <v>341</v>
      </c>
      <c r="D1264" t="s">
        <v>1008</v>
      </c>
      <c r="E1264" t="s">
        <v>2698</v>
      </c>
      <c r="F1264" s="1">
        <v>30450</v>
      </c>
      <c r="G1264" t="s">
        <v>3025</v>
      </c>
      <c r="H1264" t="s">
        <v>2701</v>
      </c>
      <c r="I1264" s="5">
        <v>40700</v>
      </c>
      <c r="J1264" s="5">
        <v>1500</v>
      </c>
      <c r="K1264">
        <v>2</v>
      </c>
      <c r="L1264" t="str">
        <f>INDEX(MatriceGrade,MATCH(Employé!G1264,Filières!$A$1:$A$13,0),MATCH(Employé!H1264,Filières!$A$1:$E$1,0))</f>
        <v>Consultant technique sénior</v>
      </c>
      <c r="M1264" s="5">
        <f t="shared" si="97"/>
        <v>40100</v>
      </c>
      <c r="N1264" s="6">
        <f t="shared" ca="1" si="98"/>
        <v>34</v>
      </c>
      <c r="O1264" s="8">
        <f t="shared" si="99"/>
        <v>1.4962593516209476E-2</v>
      </c>
    </row>
    <row r="1265" spans="1:15" x14ac:dyDescent="0.25">
      <c r="A1265" t="str">
        <f t="shared" si="95"/>
        <v>PatHu24836</v>
      </c>
      <c r="B1265" t="str">
        <f t="shared" si="96"/>
        <v>PatrickHull24836</v>
      </c>
      <c r="C1265" t="s">
        <v>963</v>
      </c>
      <c r="D1265" t="s">
        <v>1243</v>
      </c>
      <c r="E1265" t="s">
        <v>2698</v>
      </c>
      <c r="F1265" s="1">
        <v>24836</v>
      </c>
      <c r="G1265" t="s">
        <v>3026</v>
      </c>
      <c r="H1265" t="s">
        <v>2702</v>
      </c>
      <c r="I1265" s="5">
        <v>76200</v>
      </c>
      <c r="J1265" s="5">
        <v>1500</v>
      </c>
      <c r="K1265">
        <v>7</v>
      </c>
      <c r="L1265" t="str">
        <f>INDEX(MatriceGrade,MATCH(Employé!G1265,Filières!$A$1:$A$13,0),MATCH(Employé!H1265,Filières!$A$1:$E$1,0))</f>
        <v>Responsable de consultant</v>
      </c>
      <c r="M1265" s="5">
        <f t="shared" si="97"/>
        <v>71200</v>
      </c>
      <c r="N1265" s="6">
        <f t="shared" ca="1" si="98"/>
        <v>49</v>
      </c>
      <c r="O1265" s="8">
        <f t="shared" si="99"/>
        <v>7.02247191011236E-2</v>
      </c>
    </row>
    <row r="1266" spans="1:15" x14ac:dyDescent="0.25">
      <c r="A1266" t="str">
        <f t="shared" si="95"/>
        <v>FraHu31671</v>
      </c>
      <c r="B1266" t="str">
        <f t="shared" si="96"/>
        <v>FranciscoHumphery31671</v>
      </c>
      <c r="C1266" t="s">
        <v>310</v>
      </c>
      <c r="D1266" t="s">
        <v>311</v>
      </c>
      <c r="E1266" t="s">
        <v>2698</v>
      </c>
      <c r="F1266" s="1">
        <v>31671</v>
      </c>
      <c r="G1266" t="s">
        <v>3023</v>
      </c>
      <c r="H1266" t="s">
        <v>2703</v>
      </c>
      <c r="I1266" s="5">
        <v>33000</v>
      </c>
      <c r="J1266" s="5">
        <v>500</v>
      </c>
      <c r="K1266">
        <v>1</v>
      </c>
      <c r="L1266" t="str">
        <f>INDEX(MatriceGrade,MATCH(Employé!G1266,Filières!$A$1:$A$13,0),MATCH(Employé!H1266,Filières!$A$1:$E$1,0))</f>
        <v>Assistant agent de maîtrise</v>
      </c>
      <c r="M1266" s="5">
        <f t="shared" si="97"/>
        <v>31100</v>
      </c>
      <c r="N1266" s="6">
        <f t="shared" ca="1" si="98"/>
        <v>30</v>
      </c>
      <c r="O1266" s="8">
        <f t="shared" si="99"/>
        <v>6.1093247588424437E-2</v>
      </c>
    </row>
    <row r="1267" spans="1:15" x14ac:dyDescent="0.25">
      <c r="A1267" t="str">
        <f t="shared" si="95"/>
        <v>MarHu34212</v>
      </c>
      <c r="B1267" t="str">
        <f t="shared" si="96"/>
        <v>MarcHumphrey34212</v>
      </c>
      <c r="C1267" t="s">
        <v>404</v>
      </c>
      <c r="D1267" t="s">
        <v>405</v>
      </c>
      <c r="E1267" t="s">
        <v>2698</v>
      </c>
      <c r="F1267" s="1">
        <v>34212</v>
      </c>
      <c r="G1267" t="s">
        <v>3021</v>
      </c>
      <c r="H1267" t="s">
        <v>2700</v>
      </c>
      <c r="I1267" s="5">
        <v>37100</v>
      </c>
      <c r="J1267" s="5">
        <v>500</v>
      </c>
      <c r="K1267">
        <v>1</v>
      </c>
      <c r="L1267" t="str">
        <f>INDEX(MatriceGrade,MATCH(Employé!G1267,Filières!$A$1:$A$13,0),MATCH(Employé!H1267,Filières!$A$1:$E$1,0))</f>
        <v xml:space="preserve">Analyste </v>
      </c>
      <c r="M1267" s="5">
        <f t="shared" si="97"/>
        <v>34000</v>
      </c>
      <c r="N1267" s="6">
        <f t="shared" ca="1" si="98"/>
        <v>23</v>
      </c>
      <c r="O1267" s="8">
        <f t="shared" si="99"/>
        <v>9.1176470588235289E-2</v>
      </c>
    </row>
    <row r="1268" spans="1:15" x14ac:dyDescent="0.25">
      <c r="A1268" t="str">
        <f t="shared" si="95"/>
        <v>ArtHu30249</v>
      </c>
      <c r="B1268" t="str">
        <f t="shared" si="96"/>
        <v>ArthurHung30249</v>
      </c>
      <c r="C1268" t="s">
        <v>103</v>
      </c>
      <c r="D1268" t="s">
        <v>2401</v>
      </c>
      <c r="E1268" t="s">
        <v>2698</v>
      </c>
      <c r="F1268" s="1">
        <v>30249</v>
      </c>
      <c r="G1268" t="s">
        <v>3028</v>
      </c>
      <c r="H1268" t="s">
        <v>2703</v>
      </c>
      <c r="I1268" s="5">
        <v>89900</v>
      </c>
      <c r="J1268" s="5">
        <v>1000</v>
      </c>
      <c r="K1268">
        <v>6</v>
      </c>
      <c r="L1268" t="str">
        <f>INDEX(MatriceGrade,MATCH(Employé!G1268,Filières!$A$1:$A$13,0),MATCH(Employé!H1268,Filières!$A$1:$E$1,0))</f>
        <v>Responsable d'un secteur</v>
      </c>
      <c r="M1268" s="5">
        <f t="shared" si="97"/>
        <v>88100</v>
      </c>
      <c r="N1268" s="6">
        <f t="shared" ca="1" si="98"/>
        <v>34</v>
      </c>
      <c r="O1268" s="8">
        <f t="shared" si="99"/>
        <v>2.043132803632236E-2</v>
      </c>
    </row>
    <row r="1269" spans="1:15" x14ac:dyDescent="0.25">
      <c r="A1269" t="str">
        <f t="shared" si="95"/>
        <v>MaxHu27995</v>
      </c>
      <c r="B1269" t="str">
        <f t="shared" si="96"/>
        <v>MaxineHunt27995</v>
      </c>
      <c r="C1269" t="s">
        <v>1999</v>
      </c>
      <c r="D1269" t="s">
        <v>795</v>
      </c>
      <c r="E1269" t="s">
        <v>2699</v>
      </c>
      <c r="F1269" s="1">
        <v>27995</v>
      </c>
      <c r="G1269" t="s">
        <v>3025</v>
      </c>
      <c r="H1269" t="s">
        <v>2701</v>
      </c>
      <c r="I1269" s="5">
        <v>40600</v>
      </c>
      <c r="J1269" s="5">
        <v>0</v>
      </c>
      <c r="K1269">
        <v>0</v>
      </c>
      <c r="L1269" t="str">
        <f>INDEX(MatriceGrade,MATCH(Employé!G1269,Filières!$A$1:$A$13,0),MATCH(Employé!H1269,Filières!$A$1:$E$1,0))</f>
        <v>Consultant technique sénior</v>
      </c>
      <c r="M1269" s="5" t="str">
        <f t="shared" si="97"/>
        <v>nouvel arrivant</v>
      </c>
      <c r="N1269" s="6">
        <f t="shared" ca="1" si="98"/>
        <v>40</v>
      </c>
      <c r="O1269" s="8">
        <f t="shared" si="99"/>
        <v>0</v>
      </c>
    </row>
    <row r="1270" spans="1:15" x14ac:dyDescent="0.25">
      <c r="A1270" t="str">
        <f t="shared" si="95"/>
        <v>PedHu23878</v>
      </c>
      <c r="B1270" t="str">
        <f t="shared" si="96"/>
        <v>PedroHunt23878</v>
      </c>
      <c r="C1270" t="s">
        <v>794</v>
      </c>
      <c r="D1270" t="s">
        <v>795</v>
      </c>
      <c r="E1270" t="s">
        <v>2698</v>
      </c>
      <c r="F1270" s="1">
        <v>23878</v>
      </c>
      <c r="G1270" t="s">
        <v>3027</v>
      </c>
      <c r="H1270" t="s">
        <v>2703</v>
      </c>
      <c r="I1270" s="5">
        <v>85100</v>
      </c>
      <c r="J1270" s="5">
        <v>0</v>
      </c>
      <c r="K1270">
        <v>25</v>
      </c>
      <c r="L1270" t="str">
        <f>INDEX(MatriceGrade,MATCH(Employé!G1270,Filières!$A$1:$A$13,0),MATCH(Employé!H1270,Filières!$A$1:$E$1,0))</f>
        <v>Directeur d'agence</v>
      </c>
      <c r="M1270" s="5">
        <f t="shared" si="97"/>
        <v>82600</v>
      </c>
      <c r="N1270" s="6">
        <f t="shared" ca="1" si="98"/>
        <v>52</v>
      </c>
      <c r="O1270" s="8">
        <f t="shared" si="99"/>
        <v>3.026634382566586E-2</v>
      </c>
    </row>
    <row r="1271" spans="1:15" x14ac:dyDescent="0.25">
      <c r="A1271" t="str">
        <f t="shared" si="95"/>
        <v>DonHu23764</v>
      </c>
      <c r="B1271" t="str">
        <f t="shared" si="96"/>
        <v>DonnaHunter23764</v>
      </c>
      <c r="C1271" t="s">
        <v>15</v>
      </c>
      <c r="D1271" t="s">
        <v>16</v>
      </c>
      <c r="E1271" t="s">
        <v>2699</v>
      </c>
      <c r="F1271" s="1">
        <v>23764</v>
      </c>
      <c r="G1271" t="s">
        <v>3027</v>
      </c>
      <c r="H1271" t="s">
        <v>2701</v>
      </c>
      <c r="I1271" s="5">
        <v>50500</v>
      </c>
      <c r="J1271" s="5">
        <v>0</v>
      </c>
      <c r="K1271">
        <v>22</v>
      </c>
      <c r="L1271" t="str">
        <f>INDEX(MatriceGrade,MATCH(Employé!G1271,Filières!$A$1:$A$13,0),MATCH(Employé!H1271,Filières!$A$1:$E$1,0))</f>
        <v>Directeur technique</v>
      </c>
      <c r="M1271" s="5">
        <f t="shared" si="97"/>
        <v>47200</v>
      </c>
      <c r="N1271" s="6">
        <f t="shared" ca="1" si="98"/>
        <v>52</v>
      </c>
      <c r="O1271" s="8">
        <f t="shared" si="99"/>
        <v>6.991525423728813E-2</v>
      </c>
    </row>
    <row r="1272" spans="1:15" x14ac:dyDescent="0.25">
      <c r="A1272" t="str">
        <f t="shared" si="95"/>
        <v>MarHu27664</v>
      </c>
      <c r="B1272" t="str">
        <f t="shared" si="96"/>
        <v>MarianaHunter27664</v>
      </c>
      <c r="C1272" t="s">
        <v>562</v>
      </c>
      <c r="D1272" t="s">
        <v>16</v>
      </c>
      <c r="E1272" t="s">
        <v>2699</v>
      </c>
      <c r="F1272" s="1">
        <v>27664</v>
      </c>
      <c r="G1272" t="s">
        <v>3027</v>
      </c>
      <c r="H1272" t="s">
        <v>2701</v>
      </c>
      <c r="I1272" s="5">
        <v>54300</v>
      </c>
      <c r="J1272" s="5">
        <v>0</v>
      </c>
      <c r="K1272">
        <v>8</v>
      </c>
      <c r="L1272" t="str">
        <f>INDEX(MatriceGrade,MATCH(Employé!G1272,Filières!$A$1:$A$13,0),MATCH(Employé!H1272,Filières!$A$1:$E$1,0))</f>
        <v>Directeur technique</v>
      </c>
      <c r="M1272" s="5">
        <f t="shared" si="97"/>
        <v>52700</v>
      </c>
      <c r="N1272" s="6">
        <f t="shared" ca="1" si="98"/>
        <v>41</v>
      </c>
      <c r="O1272" s="8">
        <f t="shared" si="99"/>
        <v>3.0360531309297913E-2</v>
      </c>
    </row>
    <row r="1273" spans="1:15" x14ac:dyDescent="0.25">
      <c r="A1273" t="str">
        <f t="shared" si="95"/>
        <v>LarHu26591</v>
      </c>
      <c r="B1273" t="str">
        <f t="shared" si="96"/>
        <v>LarryHuntington26591</v>
      </c>
      <c r="C1273" t="s">
        <v>73</v>
      </c>
      <c r="D1273" t="s">
        <v>1913</v>
      </c>
      <c r="E1273" t="s">
        <v>2698</v>
      </c>
      <c r="F1273" s="1">
        <v>26591</v>
      </c>
      <c r="G1273" t="s">
        <v>3028</v>
      </c>
      <c r="H1273" t="s">
        <v>2700</v>
      </c>
      <c r="I1273" s="5">
        <v>90400</v>
      </c>
      <c r="J1273" s="5">
        <v>1500</v>
      </c>
      <c r="K1273">
        <v>10</v>
      </c>
      <c r="L1273" t="str">
        <f>INDEX(MatriceGrade,MATCH(Employé!G1273,Filières!$A$1:$A$13,0),MATCH(Employé!H1273,Filières!$A$1:$E$1,0))</f>
        <v>Responsable de Grands comptes</v>
      </c>
      <c r="M1273" s="5">
        <f t="shared" si="97"/>
        <v>82900</v>
      </c>
      <c r="N1273" s="6">
        <f t="shared" ca="1" si="98"/>
        <v>44</v>
      </c>
      <c r="O1273" s="8">
        <f t="shared" si="99"/>
        <v>9.0470446320868522E-2</v>
      </c>
    </row>
    <row r="1274" spans="1:15" x14ac:dyDescent="0.25">
      <c r="A1274" t="str">
        <f t="shared" si="95"/>
        <v>AleHu31256</v>
      </c>
      <c r="B1274" t="str">
        <f t="shared" si="96"/>
        <v>AlexHutcherson31256</v>
      </c>
      <c r="C1274" t="s">
        <v>1813</v>
      </c>
      <c r="D1274" t="s">
        <v>1941</v>
      </c>
      <c r="E1274" t="s">
        <v>2698</v>
      </c>
      <c r="F1274" s="1">
        <v>31256</v>
      </c>
      <c r="G1274" t="s">
        <v>3023</v>
      </c>
      <c r="H1274" t="s">
        <v>2700</v>
      </c>
      <c r="I1274" s="5">
        <v>43000</v>
      </c>
      <c r="J1274" s="5">
        <v>500</v>
      </c>
      <c r="K1274">
        <v>4</v>
      </c>
      <c r="L1274" t="str">
        <f>INDEX(MatriceGrade,MATCH(Employé!G1274,Filières!$A$1:$A$13,0),MATCH(Employé!H1274,Filières!$A$1:$E$1,0))</f>
        <v>Consultant fonctionnel junior</v>
      </c>
      <c r="M1274" s="5">
        <f t="shared" si="97"/>
        <v>40000</v>
      </c>
      <c r="N1274" s="6">
        <f t="shared" ca="1" si="98"/>
        <v>31</v>
      </c>
      <c r="O1274" s="8">
        <f t="shared" si="99"/>
        <v>7.4999999999999997E-2</v>
      </c>
    </row>
    <row r="1275" spans="1:15" x14ac:dyDescent="0.25">
      <c r="A1275" t="str">
        <f t="shared" si="95"/>
        <v>AntHu27223</v>
      </c>
      <c r="B1275" t="str">
        <f t="shared" si="96"/>
        <v>AnthonyHutchinson27223</v>
      </c>
      <c r="C1275" t="s">
        <v>109</v>
      </c>
      <c r="D1275" t="s">
        <v>1108</v>
      </c>
      <c r="E1275" t="s">
        <v>2698</v>
      </c>
      <c r="F1275" s="1">
        <v>27223</v>
      </c>
      <c r="G1275" t="s">
        <v>3029</v>
      </c>
      <c r="H1275" t="s">
        <v>2703</v>
      </c>
      <c r="I1275" s="5">
        <v>142700</v>
      </c>
      <c r="J1275" s="5">
        <v>5000</v>
      </c>
      <c r="K1275">
        <v>19</v>
      </c>
      <c r="L1275" t="str">
        <f>INDEX(MatriceGrade,MATCH(Employé!G1275,Filières!$A$1:$A$13,0),MATCH(Employé!H1275,Filières!$A$1:$E$1,0))</f>
        <v>Associé filière fonctions transverses</v>
      </c>
      <c r="M1275" s="5">
        <f t="shared" si="97"/>
        <v>130900</v>
      </c>
      <c r="N1275" s="6">
        <f t="shared" ca="1" si="98"/>
        <v>43</v>
      </c>
      <c r="O1275" s="8">
        <f t="shared" si="99"/>
        <v>9.0145148968678382E-2</v>
      </c>
    </row>
    <row r="1276" spans="1:15" x14ac:dyDescent="0.25">
      <c r="A1276" t="str">
        <f t="shared" si="95"/>
        <v>CorHu31584</v>
      </c>
      <c r="B1276" t="str">
        <f t="shared" si="96"/>
        <v>CoreyHutchinson31584</v>
      </c>
      <c r="C1276" t="s">
        <v>1107</v>
      </c>
      <c r="D1276" t="s">
        <v>1108</v>
      </c>
      <c r="E1276" t="s">
        <v>2698</v>
      </c>
      <c r="F1276" s="1">
        <v>31584</v>
      </c>
      <c r="G1276" t="s">
        <v>3024</v>
      </c>
      <c r="H1276" t="s">
        <v>2701</v>
      </c>
      <c r="I1276" s="5">
        <v>42200</v>
      </c>
      <c r="J1276" s="5">
        <v>0</v>
      </c>
      <c r="K1276">
        <v>0</v>
      </c>
      <c r="L1276" t="str">
        <f>INDEX(MatriceGrade,MATCH(Employé!G1276,Filières!$A$1:$A$13,0),MATCH(Employé!H1276,Filières!$A$1:$E$1,0))</f>
        <v>Consultant technique</v>
      </c>
      <c r="M1276" s="5" t="str">
        <f t="shared" si="97"/>
        <v>nouvel arrivant</v>
      </c>
      <c r="N1276" s="6">
        <f t="shared" ca="1" si="98"/>
        <v>31</v>
      </c>
      <c r="O1276" s="8">
        <f t="shared" si="99"/>
        <v>0</v>
      </c>
    </row>
    <row r="1277" spans="1:15" x14ac:dyDescent="0.25">
      <c r="A1277" t="str">
        <f t="shared" si="95"/>
        <v>LinHy31311</v>
      </c>
      <c r="B1277" t="str">
        <f t="shared" si="96"/>
        <v>LindseyHyatt31311</v>
      </c>
      <c r="C1277" t="s">
        <v>854</v>
      </c>
      <c r="D1277" t="s">
        <v>855</v>
      </c>
      <c r="E1277" t="s">
        <v>2699</v>
      </c>
      <c r="F1277" s="1">
        <v>31311</v>
      </c>
      <c r="G1277" t="s">
        <v>3023</v>
      </c>
      <c r="H1277" t="s">
        <v>2700</v>
      </c>
      <c r="I1277" s="5">
        <v>53700</v>
      </c>
      <c r="J1277" s="5">
        <v>2000</v>
      </c>
      <c r="K1277">
        <v>1</v>
      </c>
      <c r="L1277" t="str">
        <f>INDEX(MatriceGrade,MATCH(Employé!G1277,Filières!$A$1:$A$13,0),MATCH(Employé!H1277,Filières!$A$1:$E$1,0))</f>
        <v>Consultant fonctionnel junior</v>
      </c>
      <c r="M1277" s="5">
        <f t="shared" si="97"/>
        <v>50200</v>
      </c>
      <c r="N1277" s="6">
        <f t="shared" ca="1" si="98"/>
        <v>31</v>
      </c>
      <c r="O1277" s="8">
        <f t="shared" si="99"/>
        <v>6.9721115537848599E-2</v>
      </c>
    </row>
    <row r="1278" spans="1:15" x14ac:dyDescent="0.25">
      <c r="A1278" t="str">
        <f t="shared" si="95"/>
        <v>LeeIg29700</v>
      </c>
      <c r="B1278" t="str">
        <f t="shared" si="96"/>
        <v>LeeIgnacio29700</v>
      </c>
      <c r="C1278" t="s">
        <v>45</v>
      </c>
      <c r="D1278" t="s">
        <v>1934</v>
      </c>
      <c r="E1278" t="s">
        <v>2698</v>
      </c>
      <c r="F1278" s="1">
        <v>29700</v>
      </c>
      <c r="G1278" t="s">
        <v>3028</v>
      </c>
      <c r="H1278" t="s">
        <v>2700</v>
      </c>
      <c r="I1278" s="5">
        <v>95600</v>
      </c>
      <c r="J1278" s="5">
        <v>10000</v>
      </c>
      <c r="K1278">
        <v>8</v>
      </c>
      <c r="L1278" t="str">
        <f>INDEX(MatriceGrade,MATCH(Employé!G1278,Filières!$A$1:$A$13,0),MATCH(Employé!H1278,Filières!$A$1:$E$1,0))</f>
        <v>Responsable de Grands comptes</v>
      </c>
      <c r="M1278" s="5">
        <f t="shared" si="97"/>
        <v>88500</v>
      </c>
      <c r="N1278" s="6">
        <f t="shared" ca="1" si="98"/>
        <v>36</v>
      </c>
      <c r="O1278" s="8">
        <f t="shared" si="99"/>
        <v>8.0225988700564965E-2</v>
      </c>
    </row>
    <row r="1279" spans="1:15" x14ac:dyDescent="0.25">
      <c r="A1279" t="str">
        <f t="shared" si="95"/>
        <v>AmaIn33015</v>
      </c>
      <c r="B1279" t="str">
        <f t="shared" si="96"/>
        <v>AmandaIngram33015</v>
      </c>
      <c r="C1279" t="s">
        <v>30</v>
      </c>
      <c r="D1279" t="s">
        <v>566</v>
      </c>
      <c r="E1279" t="s">
        <v>2699</v>
      </c>
      <c r="F1279" s="1">
        <v>33015</v>
      </c>
      <c r="G1279" t="s">
        <v>3022</v>
      </c>
      <c r="H1279" t="s">
        <v>2702</v>
      </c>
      <c r="I1279" s="5">
        <v>42200</v>
      </c>
      <c r="J1279" s="5">
        <v>0</v>
      </c>
      <c r="K1279">
        <v>1</v>
      </c>
      <c r="L1279" t="str">
        <f>INDEX(MatriceGrade,MATCH(Employé!G1279,Filières!$A$1:$A$13,0),MATCH(Employé!H1279,Filières!$A$1:$E$1,0))</f>
        <v>Consultant business junior</v>
      </c>
      <c r="M1279" s="5">
        <f t="shared" si="97"/>
        <v>40600</v>
      </c>
      <c r="N1279" s="6">
        <f t="shared" ca="1" si="98"/>
        <v>27</v>
      </c>
      <c r="O1279" s="8">
        <f t="shared" si="99"/>
        <v>3.9408866995073892E-2</v>
      </c>
    </row>
    <row r="1280" spans="1:15" x14ac:dyDescent="0.25">
      <c r="A1280" t="str">
        <f t="shared" si="95"/>
        <v>ArtIn31241</v>
      </c>
      <c r="B1280" t="str">
        <f t="shared" si="96"/>
        <v>ArthurIngram31241</v>
      </c>
      <c r="C1280" t="s">
        <v>103</v>
      </c>
      <c r="D1280" t="s">
        <v>566</v>
      </c>
      <c r="E1280" t="s">
        <v>2698</v>
      </c>
      <c r="F1280" s="1">
        <v>31241</v>
      </c>
      <c r="G1280" t="s">
        <v>3023</v>
      </c>
      <c r="H1280" t="s">
        <v>2701</v>
      </c>
      <c r="I1280" s="5">
        <v>45700</v>
      </c>
      <c r="J1280" s="5">
        <v>2000</v>
      </c>
      <c r="K1280">
        <v>0</v>
      </c>
      <c r="L1280" t="str">
        <f>INDEX(MatriceGrade,MATCH(Employé!G1280,Filières!$A$1:$A$13,0),MATCH(Employé!H1280,Filières!$A$1:$E$1,0))</f>
        <v>Consultant technique junior</v>
      </c>
      <c r="M1280" s="5" t="str">
        <f t="shared" si="97"/>
        <v>nouvel arrivant</v>
      </c>
      <c r="N1280" s="6">
        <f t="shared" ca="1" si="98"/>
        <v>32</v>
      </c>
      <c r="O1280" s="8">
        <f t="shared" si="99"/>
        <v>0</v>
      </c>
    </row>
    <row r="1281" spans="1:15" x14ac:dyDescent="0.25">
      <c r="A1281" t="str">
        <f t="shared" si="95"/>
        <v>BilIn28801</v>
      </c>
      <c r="B1281" t="str">
        <f t="shared" si="96"/>
        <v>BillyInman28801</v>
      </c>
      <c r="C1281" t="s">
        <v>976</v>
      </c>
      <c r="D1281" t="s">
        <v>977</v>
      </c>
      <c r="E1281" t="s">
        <v>2698</v>
      </c>
      <c r="F1281" s="1">
        <v>28801</v>
      </c>
      <c r="G1281" t="s">
        <v>3028</v>
      </c>
      <c r="H1281" t="s">
        <v>2700</v>
      </c>
      <c r="I1281" s="5">
        <v>77200</v>
      </c>
      <c r="J1281" s="5">
        <v>8500</v>
      </c>
      <c r="K1281">
        <v>0</v>
      </c>
      <c r="L1281" t="str">
        <f>INDEX(MatriceGrade,MATCH(Employé!G1281,Filières!$A$1:$A$13,0),MATCH(Employé!H1281,Filières!$A$1:$E$1,0))</f>
        <v>Responsable de Grands comptes</v>
      </c>
      <c r="M1281" s="5" t="str">
        <f t="shared" si="97"/>
        <v>nouvel arrivant</v>
      </c>
      <c r="N1281" s="6">
        <f t="shared" ca="1" si="98"/>
        <v>38</v>
      </c>
      <c r="O1281" s="8">
        <f t="shared" si="99"/>
        <v>0</v>
      </c>
    </row>
    <row r="1282" spans="1:15" x14ac:dyDescent="0.25">
      <c r="A1282" t="str">
        <f t="shared" ref="A1282:A1345" si="100">_xlfn.CONCAT(LEFT(C1282,3),LEFT(D1282,2),F1282)</f>
        <v>LarIr26530</v>
      </c>
      <c r="B1282" t="str">
        <f t="shared" ref="B1282:B1345" si="101">_xlfn.CONCAT(C1282,D1282,F1282)</f>
        <v>LarryIrby26530</v>
      </c>
      <c r="C1282" t="s">
        <v>73</v>
      </c>
      <c r="D1282" t="s">
        <v>2632</v>
      </c>
      <c r="E1282" t="s">
        <v>2698</v>
      </c>
      <c r="F1282" s="1">
        <v>26530</v>
      </c>
      <c r="G1282" t="s">
        <v>3025</v>
      </c>
      <c r="H1282" t="s">
        <v>2703</v>
      </c>
      <c r="I1282" s="5">
        <v>44000</v>
      </c>
      <c r="J1282" s="5">
        <v>2000</v>
      </c>
      <c r="K1282">
        <v>20</v>
      </c>
      <c r="L1282" t="str">
        <f>INDEX(MatriceGrade,MATCH(Employé!G1282,Filières!$A$1:$A$13,0),MATCH(Employé!H1282,Filières!$A$1:$E$1,0))</f>
        <v>Directeur des agents de maîtrise</v>
      </c>
      <c r="M1282" s="5">
        <f t="shared" ref="M1282:M1345" si="102">IF(ISERROR(VLOOKUP(A1282,InfoN1,9,FALSE)),"nouvel arrivant",VLOOKUP(A1282,InfoN1,9,FALSE))</f>
        <v>40700</v>
      </c>
      <c r="N1282" s="6">
        <f t="shared" ref="N1282:N1345" ca="1" si="103">IF(DATE(2017,MONTH(F1282),DAY(F1282))&gt;TODAY(),2017-YEAR(F1282)-1,2017-YEAR(F1282))</f>
        <v>44</v>
      </c>
      <c r="O1282" s="8">
        <f t="shared" si="99"/>
        <v>8.1081081081081086E-2</v>
      </c>
    </row>
    <row r="1283" spans="1:15" x14ac:dyDescent="0.25">
      <c r="A1283" t="str">
        <f t="shared" si="100"/>
        <v>JosIr25500</v>
      </c>
      <c r="B1283" t="str">
        <f t="shared" si="101"/>
        <v>JosephIrvin25500</v>
      </c>
      <c r="C1283" t="s">
        <v>90</v>
      </c>
      <c r="D1283" t="s">
        <v>726</v>
      </c>
      <c r="E1283" t="s">
        <v>2698</v>
      </c>
      <c r="F1283" s="1">
        <v>25500</v>
      </c>
      <c r="G1283" t="s">
        <v>3026</v>
      </c>
      <c r="H1283" t="s">
        <v>2702</v>
      </c>
      <c r="I1283" s="5">
        <v>87800</v>
      </c>
      <c r="J1283" s="5">
        <v>5000</v>
      </c>
      <c r="K1283">
        <v>0</v>
      </c>
      <c r="L1283" t="str">
        <f>INDEX(MatriceGrade,MATCH(Employé!G1283,Filières!$A$1:$A$13,0),MATCH(Employé!H1283,Filières!$A$1:$E$1,0))</f>
        <v>Responsable de consultant</v>
      </c>
      <c r="M1283" s="5" t="str">
        <f t="shared" si="102"/>
        <v>nouvel arrivant</v>
      </c>
      <c r="N1283" s="6">
        <f t="shared" ca="1" si="103"/>
        <v>47</v>
      </c>
      <c r="O1283" s="8">
        <f t="shared" ref="O1283:O1346" si="104">IF(ISNUMBER(M1283),(I1283-M1283)/M1283,0)</f>
        <v>0</v>
      </c>
    </row>
    <row r="1284" spans="1:15" x14ac:dyDescent="0.25">
      <c r="A1284" t="str">
        <f t="shared" si="100"/>
        <v>BriIr25802</v>
      </c>
      <c r="B1284" t="str">
        <f t="shared" si="101"/>
        <v>BrianIrwin25802</v>
      </c>
      <c r="C1284" t="s">
        <v>643</v>
      </c>
      <c r="D1284" t="s">
        <v>644</v>
      </c>
      <c r="E1284" t="s">
        <v>2698</v>
      </c>
      <c r="F1284" s="1">
        <v>25802</v>
      </c>
      <c r="G1284" t="s">
        <v>3025</v>
      </c>
      <c r="H1284" t="s">
        <v>2701</v>
      </c>
      <c r="I1284" s="5">
        <v>55900</v>
      </c>
      <c r="J1284" s="5">
        <v>2500</v>
      </c>
      <c r="K1284">
        <v>1</v>
      </c>
      <c r="L1284" t="str">
        <f>INDEX(MatriceGrade,MATCH(Employé!G1284,Filières!$A$1:$A$13,0),MATCH(Employé!H1284,Filières!$A$1:$E$1,0))</f>
        <v>Consultant technique sénior</v>
      </c>
      <c r="M1284" s="5">
        <f t="shared" si="102"/>
        <v>53200</v>
      </c>
      <c r="N1284" s="6">
        <f t="shared" ca="1" si="103"/>
        <v>46</v>
      </c>
      <c r="O1284" s="8">
        <f t="shared" si="104"/>
        <v>5.0751879699248117E-2</v>
      </c>
    </row>
    <row r="1285" spans="1:15" x14ac:dyDescent="0.25">
      <c r="A1285" t="str">
        <f t="shared" si="100"/>
        <v>ColIs31840</v>
      </c>
      <c r="B1285" t="str">
        <f t="shared" si="101"/>
        <v>ColtonIsaacs31840</v>
      </c>
      <c r="C1285" t="s">
        <v>2269</v>
      </c>
      <c r="D1285" t="s">
        <v>2270</v>
      </c>
      <c r="E1285" t="s">
        <v>2698</v>
      </c>
      <c r="F1285" s="1">
        <v>31840</v>
      </c>
      <c r="G1285" t="s">
        <v>3023</v>
      </c>
      <c r="H1285" t="s">
        <v>2700</v>
      </c>
      <c r="I1285" s="5">
        <v>53300</v>
      </c>
      <c r="J1285" s="5">
        <v>1500</v>
      </c>
      <c r="K1285">
        <v>0</v>
      </c>
      <c r="L1285" t="str">
        <f>INDEX(MatriceGrade,MATCH(Employé!G1285,Filières!$A$1:$A$13,0),MATCH(Employé!H1285,Filières!$A$1:$E$1,0))</f>
        <v>Consultant fonctionnel junior</v>
      </c>
      <c r="M1285" s="5" t="str">
        <f t="shared" si="102"/>
        <v>nouvel arrivant</v>
      </c>
      <c r="N1285" s="6">
        <f t="shared" ca="1" si="103"/>
        <v>30</v>
      </c>
      <c r="O1285" s="8">
        <f t="shared" si="104"/>
        <v>0</v>
      </c>
    </row>
    <row r="1286" spans="1:15" x14ac:dyDescent="0.25">
      <c r="A1286" t="str">
        <f t="shared" si="100"/>
        <v>MikIs27871</v>
      </c>
      <c r="B1286" t="str">
        <f t="shared" si="101"/>
        <v>MikaelaIsrael27871</v>
      </c>
      <c r="C1286" t="s">
        <v>2343</v>
      </c>
      <c r="D1286" t="s">
        <v>2101</v>
      </c>
      <c r="E1286" t="s">
        <v>2699</v>
      </c>
      <c r="F1286" s="1">
        <v>27871</v>
      </c>
      <c r="G1286" t="s">
        <v>3027</v>
      </c>
      <c r="H1286" t="s">
        <v>2701</v>
      </c>
      <c r="I1286" s="5">
        <v>58700</v>
      </c>
      <c r="J1286" s="5">
        <v>500</v>
      </c>
      <c r="K1286">
        <v>1</v>
      </c>
      <c r="L1286" t="str">
        <f>INDEX(MatriceGrade,MATCH(Employé!G1286,Filières!$A$1:$A$13,0),MATCH(Employé!H1286,Filières!$A$1:$E$1,0))</f>
        <v>Directeur technique</v>
      </c>
      <c r="M1286" s="5">
        <f t="shared" si="102"/>
        <v>56700</v>
      </c>
      <c r="N1286" s="6">
        <f t="shared" ca="1" si="103"/>
        <v>41</v>
      </c>
      <c r="O1286" s="8">
        <f t="shared" si="104"/>
        <v>3.5273368606701938E-2</v>
      </c>
    </row>
    <row r="1287" spans="1:15" x14ac:dyDescent="0.25">
      <c r="A1287" t="str">
        <f t="shared" si="100"/>
        <v>PegIv28551</v>
      </c>
      <c r="B1287" t="str">
        <f t="shared" si="101"/>
        <v>PeggyIvory28551</v>
      </c>
      <c r="C1287" t="s">
        <v>96</v>
      </c>
      <c r="D1287" t="s">
        <v>2547</v>
      </c>
      <c r="E1287" t="s">
        <v>2699</v>
      </c>
      <c r="F1287" s="1">
        <v>28551</v>
      </c>
      <c r="G1287" t="s">
        <v>3026</v>
      </c>
      <c r="H1287" t="s">
        <v>2700</v>
      </c>
      <c r="I1287" s="5">
        <v>59900</v>
      </c>
      <c r="J1287" s="5">
        <v>1000</v>
      </c>
      <c r="K1287">
        <v>15</v>
      </c>
      <c r="L1287" t="str">
        <f>INDEX(MatriceGrade,MATCH(Employé!G1287,Filières!$A$1:$A$13,0),MATCH(Employé!H1287,Filières!$A$1:$E$1,0))</f>
        <v>Chef de projet</v>
      </c>
      <c r="M1287" s="5">
        <f t="shared" si="102"/>
        <v>55100</v>
      </c>
      <c r="N1287" s="6">
        <f t="shared" ca="1" si="103"/>
        <v>39</v>
      </c>
      <c r="O1287" s="8">
        <f t="shared" si="104"/>
        <v>8.7114337568058073E-2</v>
      </c>
    </row>
    <row r="1288" spans="1:15" x14ac:dyDescent="0.25">
      <c r="A1288" t="str">
        <f t="shared" si="100"/>
        <v>LeoJa34084</v>
      </c>
      <c r="B1288" t="str">
        <f t="shared" si="101"/>
        <v>LeoneJackman34084</v>
      </c>
      <c r="C1288" t="s">
        <v>949</v>
      </c>
      <c r="D1288" t="s">
        <v>950</v>
      </c>
      <c r="E1288" t="s">
        <v>2699</v>
      </c>
      <c r="F1288" s="1">
        <v>34084</v>
      </c>
      <c r="G1288" t="s">
        <v>3021</v>
      </c>
      <c r="H1288" t="s">
        <v>2700</v>
      </c>
      <c r="I1288" s="5">
        <v>38700</v>
      </c>
      <c r="J1288" s="5">
        <v>1000</v>
      </c>
      <c r="K1288">
        <v>0</v>
      </c>
      <c r="L1288" t="str">
        <f>INDEX(MatriceGrade,MATCH(Employé!G1288,Filières!$A$1:$A$13,0),MATCH(Employé!H1288,Filières!$A$1:$E$1,0))</f>
        <v xml:space="preserve">Analyste </v>
      </c>
      <c r="M1288" s="5" t="str">
        <f t="shared" si="102"/>
        <v>nouvel arrivant</v>
      </c>
      <c r="N1288" s="6">
        <f t="shared" ca="1" si="103"/>
        <v>24</v>
      </c>
      <c r="O1288" s="8">
        <f t="shared" si="104"/>
        <v>0</v>
      </c>
    </row>
    <row r="1289" spans="1:15" x14ac:dyDescent="0.25">
      <c r="A1289" t="str">
        <f t="shared" si="100"/>
        <v>ChrJa23350</v>
      </c>
      <c r="B1289" t="str">
        <f t="shared" si="101"/>
        <v>ChrisJackson23350</v>
      </c>
      <c r="C1289" t="s">
        <v>184</v>
      </c>
      <c r="D1289" t="s">
        <v>185</v>
      </c>
      <c r="E1289" t="s">
        <v>2698</v>
      </c>
      <c r="F1289" s="1">
        <v>23350</v>
      </c>
      <c r="G1289" t="s">
        <v>3027</v>
      </c>
      <c r="H1289" t="s">
        <v>2702</v>
      </c>
      <c r="I1289" s="5">
        <v>95300</v>
      </c>
      <c r="J1289" s="5">
        <v>5500</v>
      </c>
      <c r="K1289">
        <v>18</v>
      </c>
      <c r="L1289" t="str">
        <f>INDEX(MatriceGrade,MATCH(Employé!G1289,Filières!$A$1:$A$13,0),MATCH(Employé!H1289,Filières!$A$1:$E$1,0))</f>
        <v>Directeur business</v>
      </c>
      <c r="M1289" s="5">
        <f t="shared" si="102"/>
        <v>86600</v>
      </c>
      <c r="N1289" s="6">
        <f t="shared" ca="1" si="103"/>
        <v>53</v>
      </c>
      <c r="O1289" s="8">
        <f t="shared" si="104"/>
        <v>0.10046189376443418</v>
      </c>
    </row>
    <row r="1290" spans="1:15" x14ac:dyDescent="0.25">
      <c r="A1290" t="str">
        <f t="shared" si="100"/>
        <v>DelJa28841</v>
      </c>
      <c r="B1290" t="str">
        <f t="shared" si="101"/>
        <v>DelorisJackson28841</v>
      </c>
      <c r="C1290" t="s">
        <v>2488</v>
      </c>
      <c r="D1290" t="s">
        <v>185</v>
      </c>
      <c r="E1290" t="s">
        <v>2699</v>
      </c>
      <c r="F1290" s="1">
        <v>28841</v>
      </c>
      <c r="G1290" t="s">
        <v>3028</v>
      </c>
      <c r="H1290" t="s">
        <v>2702</v>
      </c>
      <c r="I1290" s="5">
        <v>103300</v>
      </c>
      <c r="J1290" s="5">
        <v>6000</v>
      </c>
      <c r="K1290">
        <v>5</v>
      </c>
      <c r="L1290" t="str">
        <f>INDEX(MatriceGrade,MATCH(Employé!G1290,Filières!$A$1:$A$13,0),MATCH(Employé!H1290,Filières!$A$1:$E$1,0))</f>
        <v>Responsable secteur business</v>
      </c>
      <c r="M1290" s="5">
        <f t="shared" si="102"/>
        <v>96500</v>
      </c>
      <c r="N1290" s="6">
        <f t="shared" ca="1" si="103"/>
        <v>38</v>
      </c>
      <c r="O1290" s="8">
        <f t="shared" si="104"/>
        <v>7.0466321243523311E-2</v>
      </c>
    </row>
    <row r="1291" spans="1:15" x14ac:dyDescent="0.25">
      <c r="A1291" t="str">
        <f t="shared" si="100"/>
        <v>DolJa25189</v>
      </c>
      <c r="B1291" t="str">
        <f t="shared" si="101"/>
        <v>DoloresJackson25189</v>
      </c>
      <c r="C1291" t="s">
        <v>639</v>
      </c>
      <c r="D1291" t="s">
        <v>185</v>
      </c>
      <c r="E1291" t="s">
        <v>2699</v>
      </c>
      <c r="F1291" s="1">
        <v>25189</v>
      </c>
      <c r="G1291" t="s">
        <v>3028</v>
      </c>
      <c r="H1291" t="s">
        <v>2701</v>
      </c>
      <c r="I1291" s="5">
        <v>69500</v>
      </c>
      <c r="J1291" s="5">
        <v>9000</v>
      </c>
      <c r="K1291">
        <v>11</v>
      </c>
      <c r="L1291" t="str">
        <f>INDEX(MatriceGrade,MATCH(Employé!G1291,Filières!$A$1:$A$13,0),MATCH(Employé!H1291,Filières!$A$1:$E$1,0))</f>
        <v>Responsable technique Grands Comptes</v>
      </c>
      <c r="M1291" s="5">
        <f t="shared" si="102"/>
        <v>66800</v>
      </c>
      <c r="N1291" s="6">
        <f t="shared" ca="1" si="103"/>
        <v>48</v>
      </c>
      <c r="O1291" s="8">
        <f t="shared" si="104"/>
        <v>4.0419161676646706E-2</v>
      </c>
    </row>
    <row r="1292" spans="1:15" x14ac:dyDescent="0.25">
      <c r="A1292" t="str">
        <f t="shared" si="100"/>
        <v>DouJa33300</v>
      </c>
      <c r="B1292" t="str">
        <f t="shared" si="101"/>
        <v>DouglasJackson33300</v>
      </c>
      <c r="C1292" t="s">
        <v>499</v>
      </c>
      <c r="D1292" t="s">
        <v>185</v>
      </c>
      <c r="E1292" t="s">
        <v>2698</v>
      </c>
      <c r="F1292" s="1">
        <v>33300</v>
      </c>
      <c r="G1292" t="s">
        <v>3019</v>
      </c>
      <c r="H1292" t="s">
        <v>2703</v>
      </c>
      <c r="I1292" s="5">
        <v>25700</v>
      </c>
      <c r="J1292" s="5">
        <v>0</v>
      </c>
      <c r="K1292">
        <v>0</v>
      </c>
      <c r="L1292" t="str">
        <f>INDEX(MatriceGrade,MATCH(Employé!G1292,Filières!$A$1:$A$13,0),MATCH(Employé!H1292,Filières!$A$1:$E$1,0))</f>
        <v>Agent</v>
      </c>
      <c r="M1292" s="5" t="str">
        <f t="shared" si="102"/>
        <v>nouvel arrivant</v>
      </c>
      <c r="N1292" s="6">
        <f t="shared" ca="1" si="103"/>
        <v>26</v>
      </c>
      <c r="O1292" s="8">
        <f t="shared" si="104"/>
        <v>0</v>
      </c>
    </row>
    <row r="1293" spans="1:15" x14ac:dyDescent="0.25">
      <c r="A1293" t="str">
        <f t="shared" si="100"/>
        <v>HopJa34236</v>
      </c>
      <c r="B1293" t="str">
        <f t="shared" si="101"/>
        <v>HopeJackson34236</v>
      </c>
      <c r="C1293" t="s">
        <v>2549</v>
      </c>
      <c r="D1293" t="s">
        <v>185</v>
      </c>
      <c r="E1293" t="s">
        <v>2699</v>
      </c>
      <c r="F1293" s="1">
        <v>34236</v>
      </c>
      <c r="G1293" t="s">
        <v>3022</v>
      </c>
      <c r="H1293" t="s">
        <v>2701</v>
      </c>
      <c r="I1293" s="5">
        <v>34600</v>
      </c>
      <c r="J1293" s="5">
        <v>1000</v>
      </c>
      <c r="K1293">
        <v>1</v>
      </c>
      <c r="L1293" t="str">
        <f>INDEX(MatriceGrade,MATCH(Employé!G1293,Filières!$A$1:$A$13,0),MATCH(Employé!H1293,Filières!$A$1:$E$1,0))</f>
        <v>Développeur confirmé</v>
      </c>
      <c r="M1293" s="5">
        <f t="shared" si="102"/>
        <v>33100</v>
      </c>
      <c r="N1293" s="6">
        <f t="shared" ca="1" si="103"/>
        <v>23</v>
      </c>
      <c r="O1293" s="8">
        <f t="shared" si="104"/>
        <v>4.5317220543806644E-2</v>
      </c>
    </row>
    <row r="1294" spans="1:15" x14ac:dyDescent="0.25">
      <c r="A1294" t="str">
        <f t="shared" si="100"/>
        <v>JohJa31422</v>
      </c>
      <c r="B1294" t="str">
        <f t="shared" si="101"/>
        <v>JohnJackson31422</v>
      </c>
      <c r="C1294" t="s">
        <v>213</v>
      </c>
      <c r="D1294" t="s">
        <v>185</v>
      </c>
      <c r="E1294" t="s">
        <v>2698</v>
      </c>
      <c r="F1294" s="1">
        <v>31422</v>
      </c>
      <c r="G1294" t="s">
        <v>3021</v>
      </c>
      <c r="H1294" t="s">
        <v>2701</v>
      </c>
      <c r="I1294" s="5">
        <v>39600</v>
      </c>
      <c r="J1294" s="5">
        <v>1000</v>
      </c>
      <c r="K1294">
        <v>1</v>
      </c>
      <c r="L1294" t="str">
        <f>INDEX(MatriceGrade,MATCH(Employé!G1294,Filières!$A$1:$A$13,0),MATCH(Employé!H1294,Filières!$A$1:$E$1,0))</f>
        <v>Développeur</v>
      </c>
      <c r="M1294" s="5">
        <f t="shared" si="102"/>
        <v>37700</v>
      </c>
      <c r="N1294" s="6">
        <f t="shared" ca="1" si="103"/>
        <v>31</v>
      </c>
      <c r="O1294" s="8">
        <f t="shared" si="104"/>
        <v>5.0397877984084884E-2</v>
      </c>
    </row>
    <row r="1295" spans="1:15" x14ac:dyDescent="0.25">
      <c r="A1295" t="str">
        <f t="shared" si="100"/>
        <v>PatJa33367</v>
      </c>
      <c r="B1295" t="str">
        <f t="shared" si="101"/>
        <v>PatriciaJackson33367</v>
      </c>
      <c r="C1295" t="s">
        <v>232</v>
      </c>
      <c r="D1295" t="s">
        <v>185</v>
      </c>
      <c r="E1295" t="s">
        <v>2699</v>
      </c>
      <c r="F1295" s="1">
        <v>33367</v>
      </c>
      <c r="G1295" t="s">
        <v>3021</v>
      </c>
      <c r="H1295" t="s">
        <v>2701</v>
      </c>
      <c r="I1295" s="5">
        <v>34000</v>
      </c>
      <c r="J1295" s="5">
        <v>500</v>
      </c>
      <c r="K1295">
        <v>1</v>
      </c>
      <c r="L1295" t="str">
        <f>INDEX(MatriceGrade,MATCH(Employé!G1295,Filières!$A$1:$A$13,0),MATCH(Employé!H1295,Filières!$A$1:$E$1,0))</f>
        <v>Développeur</v>
      </c>
      <c r="M1295" s="5">
        <f t="shared" si="102"/>
        <v>30100</v>
      </c>
      <c r="N1295" s="6">
        <f t="shared" ca="1" si="103"/>
        <v>26</v>
      </c>
      <c r="O1295" s="8">
        <f t="shared" si="104"/>
        <v>0.12956810631229235</v>
      </c>
    </row>
    <row r="1296" spans="1:15" x14ac:dyDescent="0.25">
      <c r="A1296" t="str">
        <f t="shared" si="100"/>
        <v>SteJa31415</v>
      </c>
      <c r="B1296" t="str">
        <f t="shared" si="101"/>
        <v>StephenJackson31415</v>
      </c>
      <c r="C1296" t="s">
        <v>401</v>
      </c>
      <c r="D1296" t="s">
        <v>185</v>
      </c>
      <c r="E1296" t="s">
        <v>2698</v>
      </c>
      <c r="F1296" s="1">
        <v>31415</v>
      </c>
      <c r="G1296" t="s">
        <v>3022</v>
      </c>
      <c r="H1296" t="s">
        <v>2702</v>
      </c>
      <c r="I1296" s="5">
        <v>39900</v>
      </c>
      <c r="J1296" s="5">
        <v>500</v>
      </c>
      <c r="K1296">
        <v>2</v>
      </c>
      <c r="L1296" t="str">
        <f>INDEX(MatriceGrade,MATCH(Employé!G1296,Filières!$A$1:$A$13,0),MATCH(Employé!H1296,Filières!$A$1:$E$1,0))</f>
        <v>Consultant business junior</v>
      </c>
      <c r="M1296" s="5">
        <f t="shared" si="102"/>
        <v>37500</v>
      </c>
      <c r="N1296" s="6">
        <f t="shared" ca="1" si="103"/>
        <v>31</v>
      </c>
      <c r="O1296" s="8">
        <f t="shared" si="104"/>
        <v>6.4000000000000001E-2</v>
      </c>
    </row>
    <row r="1297" spans="1:15" x14ac:dyDescent="0.25">
      <c r="A1297" t="str">
        <f t="shared" si="100"/>
        <v>RusJa25727</v>
      </c>
      <c r="B1297" t="str">
        <f t="shared" si="101"/>
        <v>RussellJacob25727</v>
      </c>
      <c r="C1297" t="s">
        <v>459</v>
      </c>
      <c r="D1297" t="s">
        <v>117</v>
      </c>
      <c r="E1297" t="s">
        <v>2698</v>
      </c>
      <c r="F1297" s="1">
        <v>25727</v>
      </c>
      <c r="G1297" t="s">
        <v>3028</v>
      </c>
      <c r="H1297" t="s">
        <v>2701</v>
      </c>
      <c r="I1297" s="5">
        <v>67100</v>
      </c>
      <c r="J1297" s="5">
        <v>1500</v>
      </c>
      <c r="K1297">
        <v>15</v>
      </c>
      <c r="L1297" t="str">
        <f>INDEX(MatriceGrade,MATCH(Employé!G1297,Filières!$A$1:$A$13,0),MATCH(Employé!H1297,Filières!$A$1:$E$1,0))</f>
        <v>Responsable technique Grands Comptes</v>
      </c>
      <c r="M1297" s="5">
        <f t="shared" si="102"/>
        <v>62100</v>
      </c>
      <c r="N1297" s="6">
        <f t="shared" ca="1" si="103"/>
        <v>47</v>
      </c>
      <c r="O1297" s="8">
        <f t="shared" si="104"/>
        <v>8.0515297906602251E-2</v>
      </c>
    </row>
    <row r="1298" spans="1:15" x14ac:dyDescent="0.25">
      <c r="A1298" t="str">
        <f t="shared" si="100"/>
        <v>TayJa30592</v>
      </c>
      <c r="B1298" t="str">
        <f t="shared" si="101"/>
        <v>TaylorJacques30592</v>
      </c>
      <c r="C1298" t="s">
        <v>28</v>
      </c>
      <c r="D1298" t="s">
        <v>29</v>
      </c>
      <c r="E1298" t="s">
        <v>2698</v>
      </c>
      <c r="F1298" s="1">
        <v>30592</v>
      </c>
      <c r="G1298" t="s">
        <v>3027</v>
      </c>
      <c r="H1298" t="s">
        <v>2701</v>
      </c>
      <c r="I1298" s="5">
        <v>55100</v>
      </c>
      <c r="J1298" s="5">
        <v>4000</v>
      </c>
      <c r="K1298">
        <v>10</v>
      </c>
      <c r="L1298" t="str">
        <f>INDEX(MatriceGrade,MATCH(Employé!G1298,Filières!$A$1:$A$13,0),MATCH(Employé!H1298,Filières!$A$1:$E$1,0))</f>
        <v>Directeur technique</v>
      </c>
      <c r="M1298" s="5">
        <f t="shared" si="102"/>
        <v>49200</v>
      </c>
      <c r="N1298" s="6">
        <f t="shared" ca="1" si="103"/>
        <v>33</v>
      </c>
      <c r="O1298" s="8">
        <f t="shared" si="104"/>
        <v>0.11991869918699187</v>
      </c>
    </row>
    <row r="1299" spans="1:15" x14ac:dyDescent="0.25">
      <c r="A1299" t="str">
        <f t="shared" si="100"/>
        <v>DomJa23218</v>
      </c>
      <c r="B1299" t="str">
        <f t="shared" si="101"/>
        <v>DominiqueJaeger23218</v>
      </c>
      <c r="C1299" t="s">
        <v>470</v>
      </c>
      <c r="D1299" t="s">
        <v>471</v>
      </c>
      <c r="E1299" t="s">
        <v>2698</v>
      </c>
      <c r="F1299" s="1">
        <v>23218</v>
      </c>
      <c r="G1299" t="s">
        <v>3029</v>
      </c>
      <c r="H1299" t="s">
        <v>2702</v>
      </c>
      <c r="I1299" s="5">
        <v>126200</v>
      </c>
      <c r="J1299" s="5">
        <v>14000</v>
      </c>
      <c r="K1299">
        <v>23</v>
      </c>
      <c r="L1299" t="str">
        <f>INDEX(MatriceGrade,MATCH(Employé!G1299,Filières!$A$1:$A$13,0),MATCH(Employé!H1299,Filières!$A$1:$E$1,0))</f>
        <v>Associé filière business</v>
      </c>
      <c r="M1299" s="5">
        <f t="shared" si="102"/>
        <v>121300</v>
      </c>
      <c r="N1299" s="6">
        <f t="shared" ca="1" si="103"/>
        <v>54</v>
      </c>
      <c r="O1299" s="8">
        <f t="shared" si="104"/>
        <v>4.0395713107996702E-2</v>
      </c>
    </row>
    <row r="1300" spans="1:15" x14ac:dyDescent="0.25">
      <c r="A1300" t="str">
        <f t="shared" si="100"/>
        <v>TraJa30546</v>
      </c>
      <c r="B1300" t="str">
        <f t="shared" si="101"/>
        <v>TraceyJaime30546</v>
      </c>
      <c r="C1300" t="s">
        <v>1622</v>
      </c>
      <c r="D1300" t="s">
        <v>1151</v>
      </c>
      <c r="E1300" t="s">
        <v>2699</v>
      </c>
      <c r="F1300" s="1">
        <v>30546</v>
      </c>
      <c r="G1300" t="s">
        <v>3026</v>
      </c>
      <c r="H1300" t="s">
        <v>2703</v>
      </c>
      <c r="I1300" s="5">
        <v>63400</v>
      </c>
      <c r="J1300" s="5">
        <v>1000</v>
      </c>
      <c r="K1300">
        <v>10</v>
      </c>
      <c r="L1300" t="str">
        <f>INDEX(MatriceGrade,MATCH(Employé!G1300,Filières!$A$1:$A$13,0),MATCH(Employé!H1300,Filières!$A$1:$E$1,0))</f>
        <v>Responsable d'entité</v>
      </c>
      <c r="M1300" s="5">
        <f t="shared" si="102"/>
        <v>60400</v>
      </c>
      <c r="N1300" s="6">
        <f t="shared" ca="1" si="103"/>
        <v>33</v>
      </c>
      <c r="O1300" s="8">
        <f t="shared" si="104"/>
        <v>4.9668874172185427E-2</v>
      </c>
    </row>
    <row r="1301" spans="1:15" x14ac:dyDescent="0.25">
      <c r="A1301" t="str">
        <f t="shared" si="100"/>
        <v>KayJa30160</v>
      </c>
      <c r="B1301" t="str">
        <f t="shared" si="101"/>
        <v>KayJakubowski30160</v>
      </c>
      <c r="C1301" t="s">
        <v>1932</v>
      </c>
      <c r="D1301" t="s">
        <v>2510</v>
      </c>
      <c r="E1301" t="s">
        <v>2699</v>
      </c>
      <c r="F1301" s="1">
        <v>30160</v>
      </c>
      <c r="G1301" t="s">
        <v>3028</v>
      </c>
      <c r="H1301" t="s">
        <v>2700</v>
      </c>
      <c r="I1301" s="5">
        <v>76500</v>
      </c>
      <c r="J1301" s="5">
        <v>5000</v>
      </c>
      <c r="K1301">
        <v>11</v>
      </c>
      <c r="L1301" t="str">
        <f>INDEX(MatriceGrade,MATCH(Employé!G1301,Filières!$A$1:$A$13,0),MATCH(Employé!H1301,Filières!$A$1:$E$1,0))</f>
        <v>Responsable de Grands comptes</v>
      </c>
      <c r="M1301" s="5">
        <f t="shared" si="102"/>
        <v>70100</v>
      </c>
      <c r="N1301" s="6">
        <f t="shared" ca="1" si="103"/>
        <v>34</v>
      </c>
      <c r="O1301" s="8">
        <f t="shared" si="104"/>
        <v>9.1298145506419404E-2</v>
      </c>
    </row>
    <row r="1302" spans="1:15" x14ac:dyDescent="0.25">
      <c r="A1302" t="str">
        <f t="shared" si="100"/>
        <v>JosJa22749</v>
      </c>
      <c r="B1302" t="str">
        <f t="shared" si="101"/>
        <v>JoseJalbert22749</v>
      </c>
      <c r="C1302" t="s">
        <v>284</v>
      </c>
      <c r="D1302" t="s">
        <v>2422</v>
      </c>
      <c r="E1302" t="s">
        <v>2698</v>
      </c>
      <c r="F1302" s="1">
        <v>22749</v>
      </c>
      <c r="G1302" t="s">
        <v>3029</v>
      </c>
      <c r="H1302" t="s">
        <v>2700</v>
      </c>
      <c r="I1302" s="5">
        <v>102800</v>
      </c>
      <c r="J1302" s="5">
        <v>11000</v>
      </c>
      <c r="K1302">
        <v>29</v>
      </c>
      <c r="L1302" t="str">
        <f>INDEX(MatriceGrade,MATCH(Employé!G1302,Filières!$A$1:$A$13,0),MATCH(Employé!H1302,Filières!$A$1:$E$1,0))</f>
        <v>Associé filière fonctionnelle</v>
      </c>
      <c r="M1302" s="5">
        <f t="shared" si="102"/>
        <v>94300</v>
      </c>
      <c r="N1302" s="6">
        <f t="shared" ca="1" si="103"/>
        <v>55</v>
      </c>
      <c r="O1302" s="8">
        <f t="shared" si="104"/>
        <v>9.0137857900318127E-2</v>
      </c>
    </row>
    <row r="1303" spans="1:15" x14ac:dyDescent="0.25">
      <c r="A1303" t="str">
        <f t="shared" si="100"/>
        <v>DerJa28002</v>
      </c>
      <c r="B1303" t="str">
        <f t="shared" si="101"/>
        <v>DerrickJames28002</v>
      </c>
      <c r="C1303" t="s">
        <v>316</v>
      </c>
      <c r="D1303" t="s">
        <v>147</v>
      </c>
      <c r="E1303" t="s">
        <v>2698</v>
      </c>
      <c r="F1303" s="1">
        <v>28002</v>
      </c>
      <c r="G1303" t="s">
        <v>3026</v>
      </c>
      <c r="H1303" t="s">
        <v>2701</v>
      </c>
      <c r="I1303" s="5">
        <v>62500</v>
      </c>
      <c r="J1303" s="5">
        <v>6000</v>
      </c>
      <c r="K1303">
        <v>12</v>
      </c>
      <c r="L1303" t="str">
        <f>INDEX(MatriceGrade,MATCH(Employé!G1303,Filières!$A$1:$A$13,0),MATCH(Employé!H1303,Filières!$A$1:$E$1,0))</f>
        <v>Expert technique</v>
      </c>
      <c r="M1303" s="5">
        <f t="shared" si="102"/>
        <v>57300</v>
      </c>
      <c r="N1303" s="6">
        <f t="shared" ca="1" si="103"/>
        <v>40</v>
      </c>
      <c r="O1303" s="8">
        <f t="shared" si="104"/>
        <v>9.0750436300174514E-2</v>
      </c>
    </row>
    <row r="1304" spans="1:15" x14ac:dyDescent="0.25">
      <c r="A1304" t="str">
        <f t="shared" si="100"/>
        <v>KenJa34396</v>
      </c>
      <c r="B1304" t="str">
        <f t="shared" si="101"/>
        <v>KennethJames34396</v>
      </c>
      <c r="C1304" t="s">
        <v>139</v>
      </c>
      <c r="D1304" t="s">
        <v>147</v>
      </c>
      <c r="E1304" t="s">
        <v>2698</v>
      </c>
      <c r="F1304" s="1">
        <v>34396</v>
      </c>
      <c r="G1304" t="s">
        <v>3020</v>
      </c>
      <c r="H1304" t="s">
        <v>2700</v>
      </c>
      <c r="I1304" s="5">
        <v>33200</v>
      </c>
      <c r="J1304" s="5">
        <v>500</v>
      </c>
      <c r="K1304">
        <v>0</v>
      </c>
      <c r="L1304" t="str">
        <f>INDEX(MatriceGrade,MATCH(Employé!G1304,Filières!$A$1:$A$13,0),MATCH(Employé!H1304,Filières!$A$1:$E$1,0))</f>
        <v>Analyste junior</v>
      </c>
      <c r="M1304" s="5" t="str">
        <f t="shared" si="102"/>
        <v>nouvel arrivant</v>
      </c>
      <c r="N1304" s="6">
        <f t="shared" ca="1" si="103"/>
        <v>23</v>
      </c>
      <c r="O1304" s="8">
        <f t="shared" si="104"/>
        <v>0</v>
      </c>
    </row>
    <row r="1305" spans="1:15" x14ac:dyDescent="0.25">
      <c r="A1305" t="str">
        <f t="shared" si="100"/>
        <v>LeiJa24686</v>
      </c>
      <c r="B1305" t="str">
        <f t="shared" si="101"/>
        <v>LeilaniJames24686</v>
      </c>
      <c r="C1305" t="s">
        <v>1167</v>
      </c>
      <c r="D1305" t="s">
        <v>147</v>
      </c>
      <c r="E1305" t="s">
        <v>2699</v>
      </c>
      <c r="F1305" s="1">
        <v>24686</v>
      </c>
      <c r="G1305" t="s">
        <v>3027</v>
      </c>
      <c r="H1305" t="s">
        <v>2700</v>
      </c>
      <c r="I1305" s="5">
        <v>72200</v>
      </c>
      <c r="J1305" s="5">
        <v>5000</v>
      </c>
      <c r="K1305">
        <v>14</v>
      </c>
      <c r="L1305" t="str">
        <f>INDEX(MatriceGrade,MATCH(Employé!G1305,Filières!$A$1:$A$13,0),MATCH(Employé!H1305,Filières!$A$1:$E$1,0))</f>
        <v>Directeur de projet</v>
      </c>
      <c r="M1305" s="5">
        <f t="shared" si="102"/>
        <v>65600</v>
      </c>
      <c r="N1305" s="6">
        <f t="shared" ca="1" si="103"/>
        <v>49</v>
      </c>
      <c r="O1305" s="8">
        <f t="shared" si="104"/>
        <v>0.10060975609756098</v>
      </c>
    </row>
    <row r="1306" spans="1:15" x14ac:dyDescent="0.25">
      <c r="A1306" t="str">
        <f t="shared" si="100"/>
        <v>LorJa33763</v>
      </c>
      <c r="B1306" t="str">
        <f t="shared" si="101"/>
        <v>LoriJames33763</v>
      </c>
      <c r="C1306" t="s">
        <v>374</v>
      </c>
      <c r="D1306" t="s">
        <v>147</v>
      </c>
      <c r="E1306" t="s">
        <v>2699</v>
      </c>
      <c r="F1306" s="1">
        <v>33763</v>
      </c>
      <c r="G1306" t="s">
        <v>3021</v>
      </c>
      <c r="H1306" t="s">
        <v>2701</v>
      </c>
      <c r="I1306" s="5">
        <v>32700</v>
      </c>
      <c r="J1306" s="5">
        <v>1000</v>
      </c>
      <c r="K1306">
        <v>1</v>
      </c>
      <c r="L1306" t="str">
        <f>INDEX(MatriceGrade,MATCH(Employé!G1306,Filières!$A$1:$A$13,0),MATCH(Employé!H1306,Filières!$A$1:$E$1,0))</f>
        <v>Développeur</v>
      </c>
      <c r="M1306" s="5">
        <f t="shared" si="102"/>
        <v>30300</v>
      </c>
      <c r="N1306" s="6">
        <f t="shared" ca="1" si="103"/>
        <v>25</v>
      </c>
      <c r="O1306" s="8">
        <f t="shared" si="104"/>
        <v>7.9207920792079209E-2</v>
      </c>
    </row>
    <row r="1307" spans="1:15" x14ac:dyDescent="0.25">
      <c r="A1307" t="str">
        <f t="shared" si="100"/>
        <v>MadJa31387</v>
      </c>
      <c r="B1307" t="str">
        <f t="shared" si="101"/>
        <v>MadelineJames31387</v>
      </c>
      <c r="C1307" t="s">
        <v>2655</v>
      </c>
      <c r="D1307" t="s">
        <v>147</v>
      </c>
      <c r="E1307" t="s">
        <v>2699</v>
      </c>
      <c r="F1307" s="1">
        <v>31387</v>
      </c>
      <c r="G1307" t="s">
        <v>3021</v>
      </c>
      <c r="H1307" t="s">
        <v>2703</v>
      </c>
      <c r="I1307" s="5">
        <v>26200</v>
      </c>
      <c r="J1307" s="5">
        <v>0</v>
      </c>
      <c r="K1307">
        <v>3</v>
      </c>
      <c r="L1307" t="str">
        <f>INDEX(MatriceGrade,MATCH(Employé!G1307,Filières!$A$1:$A$13,0),MATCH(Employé!H1307,Filières!$A$1:$E$1,0))</f>
        <v>Agent opérationnel</v>
      </c>
      <c r="M1307" s="5">
        <f t="shared" si="102"/>
        <v>25300</v>
      </c>
      <c r="N1307" s="6">
        <f t="shared" ca="1" si="103"/>
        <v>31</v>
      </c>
      <c r="O1307" s="8">
        <f t="shared" si="104"/>
        <v>3.5573122529644272E-2</v>
      </c>
    </row>
    <row r="1308" spans="1:15" x14ac:dyDescent="0.25">
      <c r="A1308" t="str">
        <f t="shared" si="100"/>
        <v>RoyJa32788</v>
      </c>
      <c r="B1308" t="str">
        <f t="shared" si="101"/>
        <v>RoyJames32788</v>
      </c>
      <c r="C1308" t="s">
        <v>728</v>
      </c>
      <c r="D1308" t="s">
        <v>147</v>
      </c>
      <c r="E1308" t="s">
        <v>2698</v>
      </c>
      <c r="F1308" s="1">
        <v>32788</v>
      </c>
      <c r="G1308" t="s">
        <v>3022</v>
      </c>
      <c r="H1308" t="s">
        <v>2701</v>
      </c>
      <c r="I1308" s="5">
        <v>39500</v>
      </c>
      <c r="J1308" s="5">
        <v>1000</v>
      </c>
      <c r="K1308">
        <v>2</v>
      </c>
      <c r="L1308" t="str">
        <f>INDEX(MatriceGrade,MATCH(Employé!G1308,Filières!$A$1:$A$13,0),MATCH(Employé!H1308,Filières!$A$1:$E$1,0))</f>
        <v>Développeur confirmé</v>
      </c>
      <c r="M1308" s="5">
        <f t="shared" si="102"/>
        <v>36200</v>
      </c>
      <c r="N1308" s="6">
        <f t="shared" ca="1" si="103"/>
        <v>27</v>
      </c>
      <c r="O1308" s="8">
        <f t="shared" si="104"/>
        <v>9.1160220994475141E-2</v>
      </c>
    </row>
    <row r="1309" spans="1:15" x14ac:dyDescent="0.25">
      <c r="A1309" t="str">
        <f t="shared" si="100"/>
        <v>TonJa27531</v>
      </c>
      <c r="B1309" t="str">
        <f t="shared" si="101"/>
        <v>TonyJames27531</v>
      </c>
      <c r="C1309" t="s">
        <v>482</v>
      </c>
      <c r="D1309" t="s">
        <v>147</v>
      </c>
      <c r="E1309" t="s">
        <v>2698</v>
      </c>
      <c r="F1309" s="1">
        <v>27531</v>
      </c>
      <c r="G1309" t="s">
        <v>3027</v>
      </c>
      <c r="H1309" t="s">
        <v>2700</v>
      </c>
      <c r="I1309" s="5">
        <v>64300</v>
      </c>
      <c r="J1309" s="5">
        <v>4000</v>
      </c>
      <c r="K1309">
        <v>10</v>
      </c>
      <c r="L1309" t="str">
        <f>INDEX(MatriceGrade,MATCH(Employé!G1309,Filières!$A$1:$A$13,0),MATCH(Employé!H1309,Filières!$A$1:$E$1,0))</f>
        <v>Directeur de projet</v>
      </c>
      <c r="M1309" s="5">
        <f t="shared" si="102"/>
        <v>61200</v>
      </c>
      <c r="N1309" s="6">
        <f t="shared" ca="1" si="103"/>
        <v>42</v>
      </c>
      <c r="O1309" s="8">
        <f t="shared" si="104"/>
        <v>5.0653594771241831E-2</v>
      </c>
    </row>
    <row r="1310" spans="1:15" x14ac:dyDescent="0.25">
      <c r="A1310" t="str">
        <f t="shared" si="100"/>
        <v>JosJa24880</v>
      </c>
      <c r="B1310" t="str">
        <f t="shared" si="101"/>
        <v>JosephJankowski24880</v>
      </c>
      <c r="C1310" t="s">
        <v>90</v>
      </c>
      <c r="D1310" t="s">
        <v>791</v>
      </c>
      <c r="E1310" t="s">
        <v>2698</v>
      </c>
      <c r="F1310" s="1">
        <v>24880</v>
      </c>
      <c r="G1310" t="s">
        <v>3029</v>
      </c>
      <c r="H1310" t="s">
        <v>2700</v>
      </c>
      <c r="I1310" s="5">
        <v>109400</v>
      </c>
      <c r="J1310" s="5">
        <v>1000</v>
      </c>
      <c r="K1310">
        <v>22</v>
      </c>
      <c r="L1310" t="str">
        <f>INDEX(MatriceGrade,MATCH(Employé!G1310,Filières!$A$1:$A$13,0),MATCH(Employé!H1310,Filières!$A$1:$E$1,0))</f>
        <v>Associé filière fonctionnelle</v>
      </c>
      <c r="M1310" s="5">
        <f t="shared" si="102"/>
        <v>103200</v>
      </c>
      <c r="N1310" s="6">
        <f t="shared" ca="1" si="103"/>
        <v>49</v>
      </c>
      <c r="O1310" s="8">
        <f t="shared" si="104"/>
        <v>6.0077519379844964E-2</v>
      </c>
    </row>
    <row r="1311" spans="1:15" x14ac:dyDescent="0.25">
      <c r="A1311" t="str">
        <f t="shared" si="100"/>
        <v>LisJa33967</v>
      </c>
      <c r="B1311" t="str">
        <f t="shared" si="101"/>
        <v>LisaJaynes33967</v>
      </c>
      <c r="C1311" t="s">
        <v>493</v>
      </c>
      <c r="D1311" t="s">
        <v>853</v>
      </c>
      <c r="E1311" t="s">
        <v>2699</v>
      </c>
      <c r="F1311" s="1">
        <v>33967</v>
      </c>
      <c r="G1311" t="s">
        <v>3021</v>
      </c>
      <c r="H1311" t="s">
        <v>2702</v>
      </c>
      <c r="I1311" s="5">
        <v>45100</v>
      </c>
      <c r="J1311" s="5">
        <v>500</v>
      </c>
      <c r="K1311">
        <v>1</v>
      </c>
      <c r="L1311" t="str">
        <f>INDEX(MatriceGrade,MATCH(Employé!G1311,Filières!$A$1:$A$13,0),MATCH(Employé!H1311,Filières!$A$1:$E$1,0))</f>
        <v>Consultant business junior</v>
      </c>
      <c r="M1311" s="5">
        <f t="shared" si="102"/>
        <v>40600</v>
      </c>
      <c r="N1311" s="6">
        <f t="shared" ca="1" si="103"/>
        <v>24</v>
      </c>
      <c r="O1311" s="8">
        <f t="shared" si="104"/>
        <v>0.11083743842364532</v>
      </c>
    </row>
    <row r="1312" spans="1:15" x14ac:dyDescent="0.25">
      <c r="A1312" t="str">
        <f t="shared" si="100"/>
        <v>FraJe33727</v>
      </c>
      <c r="B1312" t="str">
        <f t="shared" si="101"/>
        <v>FrancisJeanpierre33727</v>
      </c>
      <c r="C1312" t="s">
        <v>715</v>
      </c>
      <c r="D1312" t="s">
        <v>1078</v>
      </c>
      <c r="E1312" t="s">
        <v>2698</v>
      </c>
      <c r="F1312" s="1">
        <v>33727</v>
      </c>
      <c r="G1312" t="s">
        <v>3022</v>
      </c>
      <c r="H1312" t="s">
        <v>2701</v>
      </c>
      <c r="I1312" s="5">
        <v>38900</v>
      </c>
      <c r="J1312" s="5">
        <v>0</v>
      </c>
      <c r="K1312">
        <v>1</v>
      </c>
      <c r="L1312" t="str">
        <f>INDEX(MatriceGrade,MATCH(Employé!G1312,Filières!$A$1:$A$13,0),MATCH(Employé!H1312,Filières!$A$1:$E$1,0))</f>
        <v>Développeur confirmé</v>
      </c>
      <c r="M1312" s="5">
        <f t="shared" si="102"/>
        <v>35100</v>
      </c>
      <c r="N1312" s="6">
        <f t="shared" ca="1" si="103"/>
        <v>25</v>
      </c>
      <c r="O1312" s="8">
        <f t="shared" si="104"/>
        <v>0.10826210826210826</v>
      </c>
    </row>
    <row r="1313" spans="1:15" x14ac:dyDescent="0.25">
      <c r="A1313" t="str">
        <f t="shared" si="100"/>
        <v>JamJe26478</v>
      </c>
      <c r="B1313" t="str">
        <f t="shared" si="101"/>
        <v>JamesJefferies26478</v>
      </c>
      <c r="C1313" t="s">
        <v>147</v>
      </c>
      <c r="D1313" t="s">
        <v>2041</v>
      </c>
      <c r="E1313" t="s">
        <v>2698</v>
      </c>
      <c r="F1313" s="1">
        <v>26478</v>
      </c>
      <c r="G1313" t="s">
        <v>3026</v>
      </c>
      <c r="H1313" t="s">
        <v>2700</v>
      </c>
      <c r="I1313" s="5">
        <v>71200</v>
      </c>
      <c r="J1313" s="5">
        <v>2500</v>
      </c>
      <c r="K1313">
        <v>4</v>
      </c>
      <c r="L1313" t="str">
        <f>INDEX(MatriceGrade,MATCH(Employé!G1313,Filières!$A$1:$A$13,0),MATCH(Employé!H1313,Filières!$A$1:$E$1,0))</f>
        <v>Chef de projet</v>
      </c>
      <c r="M1313" s="5">
        <f t="shared" si="102"/>
        <v>69100</v>
      </c>
      <c r="N1313" s="6">
        <f t="shared" ca="1" si="103"/>
        <v>45</v>
      </c>
      <c r="O1313" s="8">
        <f t="shared" si="104"/>
        <v>3.0390738060781478E-2</v>
      </c>
    </row>
    <row r="1314" spans="1:15" x14ac:dyDescent="0.25">
      <c r="A1314" t="str">
        <f t="shared" si="100"/>
        <v>AmaJe28068</v>
      </c>
      <c r="B1314" t="str">
        <f t="shared" si="101"/>
        <v>AmandaJefferson28068</v>
      </c>
      <c r="C1314" t="s">
        <v>30</v>
      </c>
      <c r="D1314" t="s">
        <v>222</v>
      </c>
      <c r="E1314" t="s">
        <v>2699</v>
      </c>
      <c r="F1314" s="1">
        <v>28068</v>
      </c>
      <c r="G1314" t="s">
        <v>3027</v>
      </c>
      <c r="H1314" t="s">
        <v>2701</v>
      </c>
      <c r="I1314" s="5">
        <v>58100</v>
      </c>
      <c r="J1314" s="5">
        <v>3000</v>
      </c>
      <c r="K1314">
        <v>8</v>
      </c>
      <c r="L1314" t="str">
        <f>INDEX(MatriceGrade,MATCH(Employé!G1314,Filières!$A$1:$A$13,0),MATCH(Employé!H1314,Filières!$A$1:$E$1,0))</f>
        <v>Directeur technique</v>
      </c>
      <c r="M1314" s="5">
        <f t="shared" si="102"/>
        <v>56400</v>
      </c>
      <c r="N1314" s="6">
        <f t="shared" ca="1" si="103"/>
        <v>40</v>
      </c>
      <c r="O1314" s="8">
        <f t="shared" si="104"/>
        <v>3.0141843971631204E-2</v>
      </c>
    </row>
    <row r="1315" spans="1:15" x14ac:dyDescent="0.25">
      <c r="A1315" t="str">
        <f t="shared" si="100"/>
        <v>BarJe27564</v>
      </c>
      <c r="B1315" t="str">
        <f t="shared" si="101"/>
        <v>BarbaraJenkins27564</v>
      </c>
      <c r="C1315" t="s">
        <v>248</v>
      </c>
      <c r="D1315" t="s">
        <v>515</v>
      </c>
      <c r="E1315" t="s">
        <v>2699</v>
      </c>
      <c r="F1315" s="1">
        <v>27564</v>
      </c>
      <c r="G1315" t="s">
        <v>3028</v>
      </c>
      <c r="H1315" t="s">
        <v>2703</v>
      </c>
      <c r="I1315" s="5">
        <v>97700</v>
      </c>
      <c r="J1315" s="5">
        <v>10000</v>
      </c>
      <c r="K1315">
        <v>3</v>
      </c>
      <c r="L1315" t="str">
        <f>INDEX(MatriceGrade,MATCH(Employé!G1315,Filières!$A$1:$A$13,0),MATCH(Employé!H1315,Filières!$A$1:$E$1,0))</f>
        <v>Responsable d'un secteur</v>
      </c>
      <c r="M1315" s="5">
        <f t="shared" si="102"/>
        <v>89600</v>
      </c>
      <c r="N1315" s="6">
        <f t="shared" ca="1" si="103"/>
        <v>42</v>
      </c>
      <c r="O1315" s="8">
        <f t="shared" si="104"/>
        <v>9.0401785714285712E-2</v>
      </c>
    </row>
    <row r="1316" spans="1:15" x14ac:dyDescent="0.25">
      <c r="A1316" t="str">
        <f t="shared" si="100"/>
        <v>ChaJe23881</v>
      </c>
      <c r="B1316" t="str">
        <f t="shared" si="101"/>
        <v>CharlesJenkins23881</v>
      </c>
      <c r="C1316" t="s">
        <v>82</v>
      </c>
      <c r="D1316" t="s">
        <v>515</v>
      </c>
      <c r="E1316" t="s">
        <v>2698</v>
      </c>
      <c r="F1316" s="1">
        <v>23881</v>
      </c>
      <c r="G1316" t="s">
        <v>3027</v>
      </c>
      <c r="H1316" t="s">
        <v>2701</v>
      </c>
      <c r="I1316" s="5">
        <v>61900</v>
      </c>
      <c r="J1316" s="5">
        <v>6000</v>
      </c>
      <c r="K1316">
        <v>0</v>
      </c>
      <c r="L1316" t="str">
        <f>INDEX(MatriceGrade,MATCH(Employé!G1316,Filières!$A$1:$A$13,0),MATCH(Employé!H1316,Filières!$A$1:$E$1,0))</f>
        <v>Directeur technique</v>
      </c>
      <c r="M1316" s="5" t="str">
        <f t="shared" si="102"/>
        <v>nouvel arrivant</v>
      </c>
      <c r="N1316" s="6">
        <f t="shared" ca="1" si="103"/>
        <v>52</v>
      </c>
      <c r="O1316" s="8">
        <f t="shared" si="104"/>
        <v>0</v>
      </c>
    </row>
    <row r="1317" spans="1:15" x14ac:dyDescent="0.25">
      <c r="A1317" t="str">
        <f t="shared" si="100"/>
        <v>JamJe27235</v>
      </c>
      <c r="B1317" t="str">
        <f t="shared" si="101"/>
        <v>JamesJenkins27235</v>
      </c>
      <c r="C1317" t="s">
        <v>147</v>
      </c>
      <c r="D1317" t="s">
        <v>515</v>
      </c>
      <c r="E1317" t="s">
        <v>2698</v>
      </c>
      <c r="F1317" s="1">
        <v>27235</v>
      </c>
      <c r="G1317" t="s">
        <v>3027</v>
      </c>
      <c r="H1317" t="s">
        <v>2702</v>
      </c>
      <c r="I1317" s="5">
        <v>80700</v>
      </c>
      <c r="J1317" s="5">
        <v>8000</v>
      </c>
      <c r="K1317">
        <v>4</v>
      </c>
      <c r="L1317" t="str">
        <f>INDEX(MatriceGrade,MATCH(Employé!G1317,Filières!$A$1:$A$13,0),MATCH(Employé!H1317,Filières!$A$1:$E$1,0))</f>
        <v>Directeur business</v>
      </c>
      <c r="M1317" s="5">
        <f t="shared" si="102"/>
        <v>74000</v>
      </c>
      <c r="N1317" s="6">
        <f t="shared" ca="1" si="103"/>
        <v>43</v>
      </c>
      <c r="O1317" s="8">
        <f t="shared" si="104"/>
        <v>9.0540540540540546E-2</v>
      </c>
    </row>
    <row r="1318" spans="1:15" x14ac:dyDescent="0.25">
      <c r="A1318" t="str">
        <f t="shared" si="100"/>
        <v>KeiJe29541</v>
      </c>
      <c r="B1318" t="str">
        <f t="shared" si="101"/>
        <v>KeithJenkins29541</v>
      </c>
      <c r="C1318" t="s">
        <v>162</v>
      </c>
      <c r="D1318" t="s">
        <v>515</v>
      </c>
      <c r="E1318" t="s">
        <v>2698</v>
      </c>
      <c r="F1318" s="1">
        <v>29541</v>
      </c>
      <c r="G1318" t="s">
        <v>3027</v>
      </c>
      <c r="H1318" t="s">
        <v>2702</v>
      </c>
      <c r="I1318" s="5">
        <v>86200</v>
      </c>
      <c r="J1318" s="5">
        <v>7000</v>
      </c>
      <c r="K1318">
        <v>13</v>
      </c>
      <c r="L1318" t="str">
        <f>INDEX(MatriceGrade,MATCH(Employé!G1318,Filières!$A$1:$A$13,0),MATCH(Employé!H1318,Filières!$A$1:$E$1,0))</f>
        <v>Directeur business</v>
      </c>
      <c r="M1318" s="5">
        <f t="shared" si="102"/>
        <v>83700</v>
      </c>
      <c r="N1318" s="6">
        <f t="shared" ca="1" si="103"/>
        <v>36</v>
      </c>
      <c r="O1318" s="8">
        <f t="shared" si="104"/>
        <v>2.986857825567503E-2</v>
      </c>
    </row>
    <row r="1319" spans="1:15" x14ac:dyDescent="0.25">
      <c r="A1319" t="str">
        <f t="shared" si="100"/>
        <v>NanJe31451</v>
      </c>
      <c r="B1319" t="str">
        <f t="shared" si="101"/>
        <v>NancyJennings31451</v>
      </c>
      <c r="C1319" t="s">
        <v>687</v>
      </c>
      <c r="D1319" t="s">
        <v>1119</v>
      </c>
      <c r="E1319" t="s">
        <v>2699</v>
      </c>
      <c r="F1319" s="1">
        <v>31451</v>
      </c>
      <c r="G1319" t="s">
        <v>3023</v>
      </c>
      <c r="H1319" t="s">
        <v>2701</v>
      </c>
      <c r="I1319" s="5">
        <v>36200</v>
      </c>
      <c r="J1319" s="5">
        <v>2000</v>
      </c>
      <c r="K1319">
        <v>1</v>
      </c>
      <c r="L1319" t="str">
        <f>INDEX(MatriceGrade,MATCH(Employé!G1319,Filières!$A$1:$A$13,0),MATCH(Employé!H1319,Filières!$A$1:$E$1,0))</f>
        <v>Consultant technique junior</v>
      </c>
      <c r="M1319" s="5">
        <f t="shared" si="102"/>
        <v>34000</v>
      </c>
      <c r="N1319" s="6">
        <f t="shared" ca="1" si="103"/>
        <v>31</v>
      </c>
      <c r="O1319" s="8">
        <f t="shared" si="104"/>
        <v>6.4705882352941183E-2</v>
      </c>
    </row>
    <row r="1320" spans="1:15" x14ac:dyDescent="0.25">
      <c r="A1320" t="str">
        <f t="shared" si="100"/>
        <v>WilJe34193</v>
      </c>
      <c r="B1320" t="str">
        <f t="shared" si="101"/>
        <v>WilliamJennings34193</v>
      </c>
      <c r="C1320" t="s">
        <v>63</v>
      </c>
      <c r="D1320" t="s">
        <v>1119</v>
      </c>
      <c r="E1320" t="s">
        <v>2698</v>
      </c>
      <c r="F1320" s="1">
        <v>34193</v>
      </c>
      <c r="G1320" t="s">
        <v>3020</v>
      </c>
      <c r="H1320" t="s">
        <v>2701</v>
      </c>
      <c r="I1320" s="5">
        <v>31900</v>
      </c>
      <c r="J1320" s="5">
        <v>0</v>
      </c>
      <c r="K1320">
        <v>0</v>
      </c>
      <c r="L1320" t="str">
        <f>INDEX(MatriceGrade,MATCH(Employé!G1320,Filières!$A$1:$A$13,0),MATCH(Employé!H1320,Filières!$A$1:$E$1,0))</f>
        <v>Développeur junior</v>
      </c>
      <c r="M1320" s="5" t="str">
        <f t="shared" si="102"/>
        <v>nouvel arrivant</v>
      </c>
      <c r="N1320" s="6">
        <f t="shared" ca="1" si="103"/>
        <v>23</v>
      </c>
      <c r="O1320" s="8">
        <f t="shared" si="104"/>
        <v>0</v>
      </c>
    </row>
    <row r="1321" spans="1:15" x14ac:dyDescent="0.25">
      <c r="A1321" t="str">
        <f t="shared" si="100"/>
        <v>TylJe33088</v>
      </c>
      <c r="B1321" t="str">
        <f t="shared" si="101"/>
        <v>TylerJester33088</v>
      </c>
      <c r="C1321" t="s">
        <v>1603</v>
      </c>
      <c r="D1321" t="s">
        <v>1604</v>
      </c>
      <c r="E1321" t="s">
        <v>2698</v>
      </c>
      <c r="F1321" s="1">
        <v>33088</v>
      </c>
      <c r="G1321" t="s">
        <v>3020</v>
      </c>
      <c r="H1321" t="s">
        <v>2702</v>
      </c>
      <c r="I1321" s="5">
        <v>36300</v>
      </c>
      <c r="J1321" s="5">
        <v>500</v>
      </c>
      <c r="K1321">
        <v>1</v>
      </c>
      <c r="L1321" t="str">
        <f>INDEX(MatriceGrade,MATCH(Employé!G1321,Filières!$A$1:$A$13,0),MATCH(Employé!H1321,Filières!$A$1:$E$1,0))</f>
        <v>Consultant business junior</v>
      </c>
      <c r="M1321" s="5">
        <f t="shared" si="102"/>
        <v>32400</v>
      </c>
      <c r="N1321" s="6">
        <f t="shared" ca="1" si="103"/>
        <v>26</v>
      </c>
      <c r="O1321" s="8">
        <f t="shared" si="104"/>
        <v>0.12037037037037036</v>
      </c>
    </row>
    <row r="1322" spans="1:15" x14ac:dyDescent="0.25">
      <c r="A1322" t="str">
        <f t="shared" si="100"/>
        <v>VirJe33241</v>
      </c>
      <c r="B1322" t="str">
        <f t="shared" si="101"/>
        <v>VirgieJewett33241</v>
      </c>
      <c r="C1322" t="s">
        <v>1804</v>
      </c>
      <c r="D1322" t="s">
        <v>1805</v>
      </c>
      <c r="E1322" t="s">
        <v>2699</v>
      </c>
      <c r="F1322" s="1">
        <v>33241</v>
      </c>
      <c r="G1322" t="s">
        <v>3020</v>
      </c>
      <c r="H1322" t="s">
        <v>2702</v>
      </c>
      <c r="I1322" s="5">
        <v>39800</v>
      </c>
      <c r="J1322" s="5">
        <v>500</v>
      </c>
      <c r="K1322">
        <v>1</v>
      </c>
      <c r="L1322" t="str">
        <f>INDEX(MatriceGrade,MATCH(Employé!G1322,Filières!$A$1:$A$13,0),MATCH(Employé!H1322,Filières!$A$1:$E$1,0))</f>
        <v>Consultant business junior</v>
      </c>
      <c r="M1322" s="5">
        <f t="shared" si="102"/>
        <v>35100</v>
      </c>
      <c r="N1322" s="6">
        <f t="shared" ca="1" si="103"/>
        <v>26</v>
      </c>
      <c r="O1322" s="8">
        <f t="shared" si="104"/>
        <v>0.13390313390313391</v>
      </c>
    </row>
    <row r="1323" spans="1:15" x14ac:dyDescent="0.25">
      <c r="A1323" t="str">
        <f t="shared" si="100"/>
        <v>JesJi23634</v>
      </c>
      <c r="B1323" t="str">
        <f t="shared" si="101"/>
        <v>JesseJimenez23634</v>
      </c>
      <c r="C1323" t="s">
        <v>876</v>
      </c>
      <c r="D1323" t="s">
        <v>877</v>
      </c>
      <c r="E1323" t="s">
        <v>2698</v>
      </c>
      <c r="F1323" s="1">
        <v>23634</v>
      </c>
      <c r="G1323" t="s">
        <v>3028</v>
      </c>
      <c r="H1323" t="s">
        <v>2701</v>
      </c>
      <c r="I1323" s="5">
        <v>71600</v>
      </c>
      <c r="J1323" s="5">
        <v>7500</v>
      </c>
      <c r="K1323">
        <v>15</v>
      </c>
      <c r="L1323" t="str">
        <f>INDEX(MatriceGrade,MATCH(Employé!G1323,Filières!$A$1:$A$13,0),MATCH(Employé!H1323,Filières!$A$1:$E$1,0))</f>
        <v>Responsable technique Grands Comptes</v>
      </c>
      <c r="M1323" s="5">
        <f t="shared" si="102"/>
        <v>65100</v>
      </c>
      <c r="N1323" s="6">
        <f t="shared" ca="1" si="103"/>
        <v>52</v>
      </c>
      <c r="O1323" s="8">
        <f t="shared" si="104"/>
        <v>9.9846390168970817E-2</v>
      </c>
    </row>
    <row r="1324" spans="1:15" x14ac:dyDescent="0.25">
      <c r="A1324" t="str">
        <f t="shared" si="100"/>
        <v>KylJi28806</v>
      </c>
      <c r="B1324" t="str">
        <f t="shared" si="101"/>
        <v>KyleJimenez28806</v>
      </c>
      <c r="C1324" t="s">
        <v>1374</v>
      </c>
      <c r="D1324" t="s">
        <v>877</v>
      </c>
      <c r="E1324" t="s">
        <v>2698</v>
      </c>
      <c r="F1324" s="1">
        <v>28806</v>
      </c>
      <c r="G1324" t="s">
        <v>3028</v>
      </c>
      <c r="H1324" t="s">
        <v>2703</v>
      </c>
      <c r="I1324" s="5">
        <v>116800</v>
      </c>
      <c r="J1324" s="5">
        <v>2500</v>
      </c>
      <c r="K1324">
        <v>15</v>
      </c>
      <c r="L1324" t="str">
        <f>INDEX(MatriceGrade,MATCH(Employé!G1324,Filières!$A$1:$A$13,0),MATCH(Employé!H1324,Filières!$A$1:$E$1,0))</f>
        <v>Responsable d'un secteur</v>
      </c>
      <c r="M1324" s="5">
        <f t="shared" si="102"/>
        <v>105200</v>
      </c>
      <c r="N1324" s="6">
        <f t="shared" ca="1" si="103"/>
        <v>38</v>
      </c>
      <c r="O1324" s="8">
        <f t="shared" si="104"/>
        <v>0.11026615969581749</v>
      </c>
    </row>
    <row r="1325" spans="1:15" x14ac:dyDescent="0.25">
      <c r="A1325" t="str">
        <f t="shared" si="100"/>
        <v>RicJo23254</v>
      </c>
      <c r="B1325" t="str">
        <f t="shared" si="101"/>
        <v>RickeyJohns23254</v>
      </c>
      <c r="C1325" t="s">
        <v>1451</v>
      </c>
      <c r="D1325" t="s">
        <v>1452</v>
      </c>
      <c r="E1325" t="s">
        <v>2698</v>
      </c>
      <c r="F1325" s="1">
        <v>23254</v>
      </c>
      <c r="G1325" t="s">
        <v>3029</v>
      </c>
      <c r="H1325" t="s">
        <v>2702</v>
      </c>
      <c r="I1325" s="5">
        <v>144600</v>
      </c>
      <c r="J1325" s="5">
        <v>2000</v>
      </c>
      <c r="K1325">
        <v>24</v>
      </c>
      <c r="L1325" t="str">
        <f>INDEX(MatriceGrade,MATCH(Employé!G1325,Filières!$A$1:$A$13,0),MATCH(Employé!H1325,Filières!$A$1:$E$1,0))</f>
        <v>Associé filière business</v>
      </c>
      <c r="M1325" s="5">
        <f t="shared" si="102"/>
        <v>129100</v>
      </c>
      <c r="N1325" s="6">
        <f t="shared" ca="1" si="103"/>
        <v>53</v>
      </c>
      <c r="O1325" s="8">
        <f t="shared" si="104"/>
        <v>0.12006196746707978</v>
      </c>
    </row>
    <row r="1326" spans="1:15" x14ac:dyDescent="0.25">
      <c r="A1326" t="str">
        <f t="shared" si="100"/>
        <v>AlbJo31158</v>
      </c>
      <c r="B1326" t="str">
        <f t="shared" si="101"/>
        <v>AlbertoJohnson31158</v>
      </c>
      <c r="C1326" t="s">
        <v>907</v>
      </c>
      <c r="D1326" t="s">
        <v>41</v>
      </c>
      <c r="E1326" t="s">
        <v>2698</v>
      </c>
      <c r="F1326" s="1">
        <v>31158</v>
      </c>
      <c r="G1326" t="s">
        <v>3022</v>
      </c>
      <c r="H1326" t="s">
        <v>2701</v>
      </c>
      <c r="I1326" s="5">
        <v>35300</v>
      </c>
      <c r="J1326" s="5">
        <v>1500</v>
      </c>
      <c r="K1326">
        <v>1</v>
      </c>
      <c r="L1326" t="str">
        <f>INDEX(MatriceGrade,MATCH(Employé!G1326,Filières!$A$1:$A$13,0),MATCH(Employé!H1326,Filières!$A$1:$E$1,0))</f>
        <v>Développeur confirmé</v>
      </c>
      <c r="M1326" s="5">
        <f t="shared" si="102"/>
        <v>34200</v>
      </c>
      <c r="N1326" s="6">
        <f t="shared" ca="1" si="103"/>
        <v>32</v>
      </c>
      <c r="O1326" s="8">
        <f t="shared" si="104"/>
        <v>3.2163742690058478E-2</v>
      </c>
    </row>
    <row r="1327" spans="1:15" x14ac:dyDescent="0.25">
      <c r="A1327" t="str">
        <f t="shared" si="100"/>
        <v>AshJo23867</v>
      </c>
      <c r="B1327" t="str">
        <f t="shared" si="101"/>
        <v>AshleyJohnson23867</v>
      </c>
      <c r="C1327" t="s">
        <v>1606</v>
      </c>
      <c r="D1327" t="s">
        <v>41</v>
      </c>
      <c r="E1327" t="s">
        <v>2698</v>
      </c>
      <c r="F1327" s="1">
        <v>23867</v>
      </c>
      <c r="G1327" t="s">
        <v>3027</v>
      </c>
      <c r="H1327" t="s">
        <v>2701</v>
      </c>
      <c r="I1327" s="5">
        <v>74000</v>
      </c>
      <c r="J1327" s="5">
        <v>6500</v>
      </c>
      <c r="K1327">
        <v>22</v>
      </c>
      <c r="L1327" t="str">
        <f>INDEX(MatriceGrade,MATCH(Employé!G1327,Filières!$A$1:$A$13,0),MATCH(Employé!H1327,Filières!$A$1:$E$1,0))</f>
        <v>Directeur technique</v>
      </c>
      <c r="M1327" s="5">
        <f t="shared" si="102"/>
        <v>68100</v>
      </c>
      <c r="N1327" s="6">
        <f t="shared" ca="1" si="103"/>
        <v>52</v>
      </c>
      <c r="O1327" s="8">
        <f t="shared" si="104"/>
        <v>8.6637298091042578E-2</v>
      </c>
    </row>
    <row r="1328" spans="1:15" x14ac:dyDescent="0.25">
      <c r="A1328" t="str">
        <f t="shared" si="100"/>
        <v>BreJo23944</v>
      </c>
      <c r="B1328" t="str">
        <f t="shared" si="101"/>
        <v>BrettJohnson23944</v>
      </c>
      <c r="C1328" t="s">
        <v>1396</v>
      </c>
      <c r="D1328" t="s">
        <v>41</v>
      </c>
      <c r="E1328" t="s">
        <v>2698</v>
      </c>
      <c r="F1328" s="1">
        <v>23944</v>
      </c>
      <c r="G1328" t="s">
        <v>3029</v>
      </c>
      <c r="H1328" t="s">
        <v>2702</v>
      </c>
      <c r="I1328" s="5">
        <v>141600</v>
      </c>
      <c r="J1328" s="5">
        <v>7500</v>
      </c>
      <c r="K1328">
        <v>18</v>
      </c>
      <c r="L1328" t="str">
        <f>INDEX(MatriceGrade,MATCH(Employé!G1328,Filières!$A$1:$A$13,0),MATCH(Employé!H1328,Filières!$A$1:$E$1,0))</f>
        <v>Associé filière business</v>
      </c>
      <c r="M1328" s="5">
        <f t="shared" si="102"/>
        <v>134900</v>
      </c>
      <c r="N1328" s="6">
        <f t="shared" ca="1" si="103"/>
        <v>52</v>
      </c>
      <c r="O1328" s="8">
        <f t="shared" si="104"/>
        <v>4.9666419570051891E-2</v>
      </c>
    </row>
    <row r="1329" spans="1:15" x14ac:dyDescent="0.25">
      <c r="A1329" t="str">
        <f t="shared" si="100"/>
        <v>ChrJo30838</v>
      </c>
      <c r="B1329" t="str">
        <f t="shared" si="101"/>
        <v>ChristineJohnson30838</v>
      </c>
      <c r="C1329" t="s">
        <v>433</v>
      </c>
      <c r="D1329" t="s">
        <v>41</v>
      </c>
      <c r="E1329" t="s">
        <v>2699</v>
      </c>
      <c r="F1329" s="1">
        <v>30838</v>
      </c>
      <c r="G1329" t="s">
        <v>3025</v>
      </c>
      <c r="H1329" t="s">
        <v>2701</v>
      </c>
      <c r="I1329" s="5">
        <v>43900</v>
      </c>
      <c r="J1329" s="5">
        <v>2000</v>
      </c>
      <c r="K1329">
        <v>7</v>
      </c>
      <c r="L1329" t="str">
        <f>INDEX(MatriceGrade,MATCH(Employé!G1329,Filières!$A$1:$A$13,0),MATCH(Employé!H1329,Filières!$A$1:$E$1,0))</f>
        <v>Consultant technique sénior</v>
      </c>
      <c r="M1329" s="5">
        <f t="shared" si="102"/>
        <v>40400</v>
      </c>
      <c r="N1329" s="6">
        <f t="shared" ca="1" si="103"/>
        <v>33</v>
      </c>
      <c r="O1329" s="8">
        <f t="shared" si="104"/>
        <v>8.6633663366336627E-2</v>
      </c>
    </row>
    <row r="1330" spans="1:15" x14ac:dyDescent="0.25">
      <c r="A1330" t="str">
        <f t="shared" si="100"/>
        <v>CinJo29705</v>
      </c>
      <c r="B1330" t="str">
        <f t="shared" si="101"/>
        <v>CindyJohnson29705</v>
      </c>
      <c r="C1330" t="s">
        <v>489</v>
      </c>
      <c r="D1330" t="s">
        <v>41</v>
      </c>
      <c r="E1330" t="s">
        <v>2699</v>
      </c>
      <c r="F1330" s="1">
        <v>29705</v>
      </c>
      <c r="G1330" t="s">
        <v>3026</v>
      </c>
      <c r="H1330" t="s">
        <v>2702</v>
      </c>
      <c r="I1330" s="5">
        <v>63100</v>
      </c>
      <c r="J1330" s="5">
        <v>3000</v>
      </c>
      <c r="K1330">
        <v>11</v>
      </c>
      <c r="L1330" t="str">
        <f>INDEX(MatriceGrade,MATCH(Employé!G1330,Filières!$A$1:$A$13,0),MATCH(Employé!H1330,Filières!$A$1:$E$1,0))</f>
        <v>Responsable de consultant</v>
      </c>
      <c r="M1330" s="5">
        <f t="shared" si="102"/>
        <v>59000</v>
      </c>
      <c r="N1330" s="6">
        <f t="shared" ca="1" si="103"/>
        <v>36</v>
      </c>
      <c r="O1330" s="8">
        <f t="shared" si="104"/>
        <v>6.9491525423728814E-2</v>
      </c>
    </row>
    <row r="1331" spans="1:15" x14ac:dyDescent="0.25">
      <c r="A1331" t="str">
        <f t="shared" si="100"/>
        <v>ColJo28616</v>
      </c>
      <c r="B1331" t="str">
        <f t="shared" si="101"/>
        <v>ColleenJohnson28616</v>
      </c>
      <c r="C1331" t="s">
        <v>113</v>
      </c>
      <c r="D1331" t="s">
        <v>41</v>
      </c>
      <c r="E1331" t="s">
        <v>2699</v>
      </c>
      <c r="F1331" s="1">
        <v>28616</v>
      </c>
      <c r="G1331" t="s">
        <v>3027</v>
      </c>
      <c r="H1331" t="s">
        <v>2703</v>
      </c>
      <c r="I1331" s="5">
        <v>72700</v>
      </c>
      <c r="J1331" s="5">
        <v>2000</v>
      </c>
      <c r="K1331">
        <v>14</v>
      </c>
      <c r="L1331" t="str">
        <f>INDEX(MatriceGrade,MATCH(Employé!G1331,Filières!$A$1:$A$13,0),MATCH(Employé!H1331,Filières!$A$1:$E$1,0))</f>
        <v>Directeur d'agence</v>
      </c>
      <c r="M1331" s="5">
        <f t="shared" si="102"/>
        <v>71300</v>
      </c>
      <c r="N1331" s="6">
        <f t="shared" ca="1" si="103"/>
        <v>39</v>
      </c>
      <c r="O1331" s="8">
        <f t="shared" si="104"/>
        <v>1.9635343618513323E-2</v>
      </c>
    </row>
    <row r="1332" spans="1:15" x14ac:dyDescent="0.25">
      <c r="A1332" t="str">
        <f t="shared" si="100"/>
        <v>CorJo32928</v>
      </c>
      <c r="B1332" t="str">
        <f t="shared" si="101"/>
        <v>CorneliusJohnson32928</v>
      </c>
      <c r="C1332" t="s">
        <v>590</v>
      </c>
      <c r="D1332" t="s">
        <v>41</v>
      </c>
      <c r="E1332" t="s">
        <v>2698</v>
      </c>
      <c r="F1332" s="1">
        <v>32928</v>
      </c>
      <c r="G1332" t="s">
        <v>3022</v>
      </c>
      <c r="H1332" t="s">
        <v>2702</v>
      </c>
      <c r="I1332" s="5">
        <v>50700</v>
      </c>
      <c r="J1332" s="5">
        <v>1000</v>
      </c>
      <c r="K1332">
        <v>1</v>
      </c>
      <c r="L1332" t="str">
        <f>INDEX(MatriceGrade,MATCH(Employé!G1332,Filières!$A$1:$A$13,0),MATCH(Employé!H1332,Filières!$A$1:$E$1,0))</f>
        <v>Consultant business junior</v>
      </c>
      <c r="M1332" s="5">
        <f t="shared" si="102"/>
        <v>46700</v>
      </c>
      <c r="N1332" s="6">
        <f t="shared" ca="1" si="103"/>
        <v>27</v>
      </c>
      <c r="O1332" s="8">
        <f t="shared" si="104"/>
        <v>8.5653104925053528E-2</v>
      </c>
    </row>
    <row r="1333" spans="1:15" x14ac:dyDescent="0.25">
      <c r="A1333" t="str">
        <f t="shared" si="100"/>
        <v>DenJo31951</v>
      </c>
      <c r="B1333" t="str">
        <f t="shared" si="101"/>
        <v>DennisJohnson31951</v>
      </c>
      <c r="C1333" t="s">
        <v>914</v>
      </c>
      <c r="D1333" t="s">
        <v>41</v>
      </c>
      <c r="E1333" t="s">
        <v>2698</v>
      </c>
      <c r="F1333" s="1">
        <v>31951</v>
      </c>
      <c r="G1333" t="s">
        <v>3022</v>
      </c>
      <c r="H1333" t="s">
        <v>2700</v>
      </c>
      <c r="I1333" s="5">
        <v>48200</v>
      </c>
      <c r="J1333" s="5">
        <v>1000</v>
      </c>
      <c r="K1333">
        <v>0</v>
      </c>
      <c r="L1333" t="str">
        <f>INDEX(MatriceGrade,MATCH(Employé!G1333,Filières!$A$1:$A$13,0),MATCH(Employé!H1333,Filières!$A$1:$E$1,0))</f>
        <v>Analyste confirmé</v>
      </c>
      <c r="M1333" s="5" t="str">
        <f t="shared" si="102"/>
        <v>nouvel arrivant</v>
      </c>
      <c r="N1333" s="6">
        <f t="shared" ca="1" si="103"/>
        <v>30</v>
      </c>
      <c r="O1333" s="8">
        <f t="shared" si="104"/>
        <v>0</v>
      </c>
    </row>
    <row r="1334" spans="1:15" x14ac:dyDescent="0.25">
      <c r="A1334" t="str">
        <f t="shared" si="100"/>
        <v>DusJo31885</v>
      </c>
      <c r="B1334" t="str">
        <f t="shared" si="101"/>
        <v>DustinJohnson31885</v>
      </c>
      <c r="C1334" t="s">
        <v>40</v>
      </c>
      <c r="D1334" t="s">
        <v>41</v>
      </c>
      <c r="E1334" t="s">
        <v>2698</v>
      </c>
      <c r="F1334" s="1">
        <v>31885</v>
      </c>
      <c r="G1334" t="s">
        <v>3021</v>
      </c>
      <c r="H1334" t="s">
        <v>2701</v>
      </c>
      <c r="I1334" s="5">
        <v>32500</v>
      </c>
      <c r="J1334" s="5">
        <v>1000</v>
      </c>
      <c r="K1334">
        <v>4</v>
      </c>
      <c r="L1334" t="str">
        <f>INDEX(MatriceGrade,MATCH(Employé!G1334,Filières!$A$1:$A$13,0),MATCH(Employé!H1334,Filières!$A$1:$E$1,0))</f>
        <v>Développeur</v>
      </c>
      <c r="M1334" s="5">
        <f t="shared" si="102"/>
        <v>31000</v>
      </c>
      <c r="N1334" s="6">
        <f t="shared" ca="1" si="103"/>
        <v>30</v>
      </c>
      <c r="O1334" s="8">
        <f t="shared" si="104"/>
        <v>4.8387096774193547E-2</v>
      </c>
    </row>
    <row r="1335" spans="1:15" x14ac:dyDescent="0.25">
      <c r="A1335" t="str">
        <f t="shared" si="100"/>
        <v>EriJo33277</v>
      </c>
      <c r="B1335" t="str">
        <f t="shared" si="101"/>
        <v>EricJohnson33277</v>
      </c>
      <c r="C1335" t="s">
        <v>121</v>
      </c>
      <c r="D1335" t="s">
        <v>41</v>
      </c>
      <c r="E1335" t="s">
        <v>2698</v>
      </c>
      <c r="F1335" s="1">
        <v>33277</v>
      </c>
      <c r="G1335" t="s">
        <v>3019</v>
      </c>
      <c r="H1335" t="s">
        <v>2701</v>
      </c>
      <c r="I1335" s="5">
        <v>27400</v>
      </c>
      <c r="J1335" s="5">
        <v>0</v>
      </c>
      <c r="K1335">
        <v>0</v>
      </c>
      <c r="L1335" t="str">
        <f>INDEX(MatriceGrade,MATCH(Employé!G1335,Filières!$A$1:$A$13,0),MATCH(Employé!H1335,Filières!$A$1:$E$1,0))</f>
        <v>Développeur novice</v>
      </c>
      <c r="M1335" s="5" t="str">
        <f t="shared" si="102"/>
        <v>nouvel arrivant</v>
      </c>
      <c r="N1335" s="6">
        <f t="shared" ca="1" si="103"/>
        <v>26</v>
      </c>
      <c r="O1335" s="8">
        <f t="shared" si="104"/>
        <v>0</v>
      </c>
    </row>
    <row r="1336" spans="1:15" x14ac:dyDescent="0.25">
      <c r="A1336" t="str">
        <f t="shared" si="100"/>
        <v>FloJo27679</v>
      </c>
      <c r="B1336" t="str">
        <f t="shared" si="101"/>
        <v>FlorenceJohnson27679</v>
      </c>
      <c r="C1336" t="s">
        <v>160</v>
      </c>
      <c r="D1336" t="s">
        <v>41</v>
      </c>
      <c r="E1336" t="s">
        <v>2699</v>
      </c>
      <c r="F1336" s="1">
        <v>27679</v>
      </c>
      <c r="G1336" t="s">
        <v>3028</v>
      </c>
      <c r="H1336" t="s">
        <v>2703</v>
      </c>
      <c r="I1336" s="5">
        <v>110300</v>
      </c>
      <c r="J1336" s="5">
        <v>500</v>
      </c>
      <c r="K1336">
        <v>12</v>
      </c>
      <c r="L1336" t="str">
        <f>INDEX(MatriceGrade,MATCH(Employé!G1336,Filières!$A$1:$A$13,0),MATCH(Employé!H1336,Filières!$A$1:$E$1,0))</f>
        <v>Responsable d'un secteur</v>
      </c>
      <c r="M1336" s="5">
        <f t="shared" si="102"/>
        <v>106100</v>
      </c>
      <c r="N1336" s="6">
        <f t="shared" ca="1" si="103"/>
        <v>41</v>
      </c>
      <c r="O1336" s="8">
        <f t="shared" si="104"/>
        <v>3.9585296889726673E-2</v>
      </c>
    </row>
    <row r="1337" spans="1:15" x14ac:dyDescent="0.25">
      <c r="A1337" t="str">
        <f t="shared" si="100"/>
        <v>FreJo24791</v>
      </c>
      <c r="B1337" t="str">
        <f t="shared" si="101"/>
        <v>FredJohnson24791</v>
      </c>
      <c r="C1337" t="s">
        <v>829</v>
      </c>
      <c r="D1337" t="s">
        <v>41</v>
      </c>
      <c r="E1337" t="s">
        <v>2698</v>
      </c>
      <c r="F1337" s="1">
        <v>24791</v>
      </c>
      <c r="G1337" t="s">
        <v>3027</v>
      </c>
      <c r="H1337" t="s">
        <v>2701</v>
      </c>
      <c r="I1337" s="5">
        <v>46000</v>
      </c>
      <c r="J1337" s="5">
        <v>7000</v>
      </c>
      <c r="K1337">
        <v>14</v>
      </c>
      <c r="L1337" t="str">
        <f>INDEX(MatriceGrade,MATCH(Employé!G1337,Filières!$A$1:$A$13,0),MATCH(Employé!H1337,Filières!$A$1:$E$1,0))</f>
        <v>Directeur technique</v>
      </c>
      <c r="M1337" s="5">
        <f t="shared" si="102"/>
        <v>41800</v>
      </c>
      <c r="N1337" s="6">
        <f t="shared" ca="1" si="103"/>
        <v>49</v>
      </c>
      <c r="O1337" s="8">
        <f t="shared" si="104"/>
        <v>0.10047846889952153</v>
      </c>
    </row>
    <row r="1338" spans="1:15" x14ac:dyDescent="0.25">
      <c r="A1338" t="str">
        <f t="shared" si="100"/>
        <v>GeoJo29720</v>
      </c>
      <c r="B1338" t="str">
        <f t="shared" si="101"/>
        <v>GeorgeJohnson29720</v>
      </c>
      <c r="C1338" t="s">
        <v>92</v>
      </c>
      <c r="D1338" t="s">
        <v>41</v>
      </c>
      <c r="E1338" t="s">
        <v>2698</v>
      </c>
      <c r="F1338" s="1">
        <v>29720</v>
      </c>
      <c r="G1338" t="s">
        <v>3027</v>
      </c>
      <c r="H1338" t="s">
        <v>2700</v>
      </c>
      <c r="I1338" s="5">
        <v>59200</v>
      </c>
      <c r="J1338" s="5">
        <v>3500</v>
      </c>
      <c r="K1338">
        <v>11</v>
      </c>
      <c r="L1338" t="str">
        <f>INDEX(MatriceGrade,MATCH(Employé!G1338,Filières!$A$1:$A$13,0),MATCH(Employé!H1338,Filières!$A$1:$E$1,0))</f>
        <v>Directeur de projet</v>
      </c>
      <c r="M1338" s="5">
        <f t="shared" si="102"/>
        <v>52400</v>
      </c>
      <c r="N1338" s="6">
        <f t="shared" ca="1" si="103"/>
        <v>36</v>
      </c>
      <c r="O1338" s="8">
        <f t="shared" si="104"/>
        <v>0.12977099236641221</v>
      </c>
    </row>
    <row r="1339" spans="1:15" x14ac:dyDescent="0.25">
      <c r="A1339" t="str">
        <f t="shared" si="100"/>
        <v>GloJo33948</v>
      </c>
      <c r="B1339" t="str">
        <f t="shared" si="101"/>
        <v>GloriaJohnson33948</v>
      </c>
      <c r="C1339" t="s">
        <v>259</v>
      </c>
      <c r="D1339" t="s">
        <v>41</v>
      </c>
      <c r="E1339" t="s">
        <v>2699</v>
      </c>
      <c r="F1339" s="1">
        <v>33948</v>
      </c>
      <c r="G1339" t="s">
        <v>3021</v>
      </c>
      <c r="H1339" t="s">
        <v>2700</v>
      </c>
      <c r="I1339" s="5">
        <v>41300</v>
      </c>
      <c r="J1339" s="5">
        <v>500</v>
      </c>
      <c r="K1339">
        <v>0</v>
      </c>
      <c r="L1339" t="str">
        <f>INDEX(MatriceGrade,MATCH(Employé!G1339,Filières!$A$1:$A$13,0),MATCH(Employé!H1339,Filières!$A$1:$E$1,0))</f>
        <v xml:space="preserve">Analyste </v>
      </c>
      <c r="M1339" s="5" t="str">
        <f t="shared" si="102"/>
        <v>nouvel arrivant</v>
      </c>
      <c r="N1339" s="6">
        <f t="shared" ca="1" si="103"/>
        <v>24</v>
      </c>
      <c r="O1339" s="8">
        <f t="shared" si="104"/>
        <v>0</v>
      </c>
    </row>
    <row r="1340" spans="1:15" x14ac:dyDescent="0.25">
      <c r="A1340" t="str">
        <f t="shared" si="100"/>
        <v>HelJo33051</v>
      </c>
      <c r="B1340" t="str">
        <f t="shared" si="101"/>
        <v>HelenJohnson33051</v>
      </c>
      <c r="C1340" t="s">
        <v>1205</v>
      </c>
      <c r="D1340" t="s">
        <v>41</v>
      </c>
      <c r="E1340" t="s">
        <v>2699</v>
      </c>
      <c r="F1340" s="1">
        <v>33051</v>
      </c>
      <c r="G1340" t="s">
        <v>3023</v>
      </c>
      <c r="H1340" t="s">
        <v>2702</v>
      </c>
      <c r="I1340" s="5">
        <v>51900</v>
      </c>
      <c r="J1340" s="5">
        <v>1000</v>
      </c>
      <c r="K1340">
        <v>0</v>
      </c>
      <c r="L1340" t="str">
        <f>INDEX(MatriceGrade,MATCH(Employé!G1340,Filières!$A$1:$A$13,0),MATCH(Employé!H1340,Filières!$A$1:$E$1,0))</f>
        <v>Consultant business</v>
      </c>
      <c r="M1340" s="5" t="str">
        <f t="shared" si="102"/>
        <v>nouvel arrivant</v>
      </c>
      <c r="N1340" s="6">
        <f t="shared" ca="1" si="103"/>
        <v>27</v>
      </c>
      <c r="O1340" s="8">
        <f t="shared" si="104"/>
        <v>0</v>
      </c>
    </row>
    <row r="1341" spans="1:15" x14ac:dyDescent="0.25">
      <c r="A1341" t="str">
        <f t="shared" si="100"/>
        <v>JesJo30261</v>
      </c>
      <c r="B1341" t="str">
        <f t="shared" si="101"/>
        <v>JesseJohnson30261</v>
      </c>
      <c r="C1341" t="s">
        <v>876</v>
      </c>
      <c r="D1341" t="s">
        <v>41</v>
      </c>
      <c r="E1341" t="s">
        <v>2698</v>
      </c>
      <c r="F1341" s="1">
        <v>30261</v>
      </c>
      <c r="G1341" t="s">
        <v>3026</v>
      </c>
      <c r="H1341" t="s">
        <v>2700</v>
      </c>
      <c r="I1341" s="5">
        <v>64300</v>
      </c>
      <c r="J1341" s="5">
        <v>5000</v>
      </c>
      <c r="K1341">
        <v>11</v>
      </c>
      <c r="L1341" t="str">
        <f>INDEX(MatriceGrade,MATCH(Employé!G1341,Filières!$A$1:$A$13,0),MATCH(Employé!H1341,Filières!$A$1:$E$1,0))</f>
        <v>Chef de projet</v>
      </c>
      <c r="M1341" s="5">
        <f t="shared" si="102"/>
        <v>58200</v>
      </c>
      <c r="N1341" s="6">
        <f t="shared" ca="1" si="103"/>
        <v>34</v>
      </c>
      <c r="O1341" s="8">
        <f t="shared" si="104"/>
        <v>0.10481099656357389</v>
      </c>
    </row>
    <row r="1342" spans="1:15" x14ac:dyDescent="0.25">
      <c r="A1342" t="str">
        <f t="shared" si="100"/>
        <v>LanJo26938</v>
      </c>
      <c r="B1342" t="str">
        <f t="shared" si="101"/>
        <v>LanaJohnson26938</v>
      </c>
      <c r="C1342" t="s">
        <v>1099</v>
      </c>
      <c r="D1342" t="s">
        <v>41</v>
      </c>
      <c r="E1342" t="s">
        <v>2699</v>
      </c>
      <c r="F1342" s="1">
        <v>26938</v>
      </c>
      <c r="G1342" t="s">
        <v>3029</v>
      </c>
      <c r="H1342" t="s">
        <v>2700</v>
      </c>
      <c r="I1342" s="5">
        <v>111600</v>
      </c>
      <c r="J1342" s="5">
        <v>8500</v>
      </c>
      <c r="K1342">
        <v>2</v>
      </c>
      <c r="L1342" t="str">
        <f>INDEX(MatriceGrade,MATCH(Employé!G1342,Filières!$A$1:$A$13,0),MATCH(Employé!H1342,Filières!$A$1:$E$1,0))</f>
        <v>Associé filière fonctionnelle</v>
      </c>
      <c r="M1342" s="5">
        <f t="shared" si="102"/>
        <v>105300</v>
      </c>
      <c r="N1342" s="6">
        <f t="shared" ca="1" si="103"/>
        <v>43</v>
      </c>
      <c r="O1342" s="8">
        <f t="shared" si="104"/>
        <v>5.9829059829059832E-2</v>
      </c>
    </row>
    <row r="1343" spans="1:15" x14ac:dyDescent="0.25">
      <c r="A1343" t="str">
        <f t="shared" si="100"/>
        <v>LauJo27239</v>
      </c>
      <c r="B1343" t="str">
        <f t="shared" si="101"/>
        <v>LauraJohnson27239</v>
      </c>
      <c r="C1343" t="s">
        <v>646</v>
      </c>
      <c r="D1343" t="s">
        <v>41</v>
      </c>
      <c r="E1343" t="s">
        <v>2699</v>
      </c>
      <c r="F1343" s="1">
        <v>27239</v>
      </c>
      <c r="G1343" t="s">
        <v>3025</v>
      </c>
      <c r="H1343" t="s">
        <v>2703</v>
      </c>
      <c r="I1343" s="5">
        <v>45500</v>
      </c>
      <c r="J1343" s="5">
        <v>3500</v>
      </c>
      <c r="K1343">
        <v>19</v>
      </c>
      <c r="L1343" t="str">
        <f>INDEX(MatriceGrade,MATCH(Employé!G1343,Filières!$A$1:$A$13,0),MATCH(Employé!H1343,Filières!$A$1:$E$1,0))</f>
        <v>Directeur des agents de maîtrise</v>
      </c>
      <c r="M1343" s="5">
        <f t="shared" si="102"/>
        <v>43200</v>
      </c>
      <c r="N1343" s="6">
        <f t="shared" ca="1" si="103"/>
        <v>42</v>
      </c>
      <c r="O1343" s="8">
        <f t="shared" si="104"/>
        <v>5.3240740740740741E-2</v>
      </c>
    </row>
    <row r="1344" spans="1:15" x14ac:dyDescent="0.25">
      <c r="A1344" t="str">
        <f t="shared" si="100"/>
        <v>LulJo27314</v>
      </c>
      <c r="B1344" t="str">
        <f t="shared" si="101"/>
        <v>LulaJohnson27314</v>
      </c>
      <c r="C1344" t="s">
        <v>1044</v>
      </c>
      <c r="D1344" t="s">
        <v>41</v>
      </c>
      <c r="E1344" t="s">
        <v>2699</v>
      </c>
      <c r="F1344" s="1">
        <v>27314</v>
      </c>
      <c r="G1344" t="s">
        <v>3027</v>
      </c>
      <c r="H1344" t="s">
        <v>2701</v>
      </c>
      <c r="I1344" s="5">
        <v>63200</v>
      </c>
      <c r="J1344" s="5">
        <v>5000</v>
      </c>
      <c r="K1344">
        <v>18</v>
      </c>
      <c r="L1344" t="str">
        <f>INDEX(MatriceGrade,MATCH(Employé!G1344,Filières!$A$1:$A$13,0),MATCH(Employé!H1344,Filières!$A$1:$E$1,0))</f>
        <v>Directeur technique</v>
      </c>
      <c r="M1344" s="5">
        <f t="shared" si="102"/>
        <v>55900</v>
      </c>
      <c r="N1344" s="6">
        <f t="shared" ca="1" si="103"/>
        <v>42</v>
      </c>
      <c r="O1344" s="8">
        <f t="shared" si="104"/>
        <v>0.13059033989266547</v>
      </c>
    </row>
    <row r="1345" spans="1:15" x14ac:dyDescent="0.25">
      <c r="A1345" t="str">
        <f t="shared" si="100"/>
        <v>MarJo28987</v>
      </c>
      <c r="B1345" t="str">
        <f t="shared" si="101"/>
        <v>MarkJohnson28987</v>
      </c>
      <c r="C1345" t="s">
        <v>252</v>
      </c>
      <c r="D1345" t="s">
        <v>41</v>
      </c>
      <c r="E1345" t="s">
        <v>2698</v>
      </c>
      <c r="F1345" s="1">
        <v>28987</v>
      </c>
      <c r="G1345" t="s">
        <v>3027</v>
      </c>
      <c r="H1345" t="s">
        <v>2701</v>
      </c>
      <c r="I1345" s="5">
        <v>63200</v>
      </c>
      <c r="J1345" s="5">
        <v>0</v>
      </c>
      <c r="K1345">
        <v>9</v>
      </c>
      <c r="L1345" t="str">
        <f>INDEX(MatriceGrade,MATCH(Employé!G1345,Filières!$A$1:$A$13,0),MATCH(Employé!H1345,Filières!$A$1:$E$1,0))</f>
        <v>Directeur technique</v>
      </c>
      <c r="M1345" s="5">
        <f t="shared" si="102"/>
        <v>58200</v>
      </c>
      <c r="N1345" s="6">
        <f t="shared" ca="1" si="103"/>
        <v>38</v>
      </c>
      <c r="O1345" s="8">
        <f t="shared" si="104"/>
        <v>8.5910652920962199E-2</v>
      </c>
    </row>
    <row r="1346" spans="1:15" x14ac:dyDescent="0.25">
      <c r="A1346" t="str">
        <f t="shared" ref="A1346:A1409" si="105">_xlfn.CONCAT(LEFT(C1346,3),LEFT(D1346,2),F1346)</f>
        <v>MicJo21961</v>
      </c>
      <c r="B1346" t="str">
        <f t="shared" ref="B1346:B1409" si="106">_xlfn.CONCAT(C1346,D1346,F1346)</f>
        <v>MichelleJohnson21961</v>
      </c>
      <c r="C1346" t="s">
        <v>1665</v>
      </c>
      <c r="D1346" t="s">
        <v>41</v>
      </c>
      <c r="E1346" t="s">
        <v>2699</v>
      </c>
      <c r="F1346" s="1">
        <v>21961</v>
      </c>
      <c r="G1346" t="s">
        <v>3029</v>
      </c>
      <c r="H1346" t="s">
        <v>2702</v>
      </c>
      <c r="I1346" s="5">
        <v>131000</v>
      </c>
      <c r="J1346" s="5">
        <v>9500</v>
      </c>
      <c r="K1346">
        <v>1</v>
      </c>
      <c r="L1346" t="str">
        <f>INDEX(MatriceGrade,MATCH(Employé!G1346,Filières!$A$1:$A$13,0),MATCH(Employé!H1346,Filières!$A$1:$E$1,0))</f>
        <v>Associé filière business</v>
      </c>
      <c r="M1346" s="5">
        <f t="shared" ref="M1346:M1409" si="107">IF(ISERROR(VLOOKUP(A1346,InfoN1,9,FALSE)),"nouvel arrivant",VLOOKUP(A1346,InfoN1,9,FALSE))</f>
        <v>129700</v>
      </c>
      <c r="N1346" s="6">
        <f t="shared" ref="N1346:N1409" ca="1" si="108">IF(DATE(2017,MONTH(F1346),DAY(F1346))&gt;TODAY(),2017-YEAR(F1346)-1,2017-YEAR(F1346))</f>
        <v>57</v>
      </c>
      <c r="O1346" s="8">
        <f t="shared" si="104"/>
        <v>1.0023130300693909E-2</v>
      </c>
    </row>
    <row r="1347" spans="1:15" x14ac:dyDescent="0.25">
      <c r="A1347" t="str">
        <f t="shared" si="105"/>
        <v>RalJo28680</v>
      </c>
      <c r="B1347" t="str">
        <f t="shared" si="106"/>
        <v>RalphJohnson28680</v>
      </c>
      <c r="C1347" t="s">
        <v>649</v>
      </c>
      <c r="D1347" t="s">
        <v>41</v>
      </c>
      <c r="E1347" t="s">
        <v>2698</v>
      </c>
      <c r="F1347" s="1">
        <v>28680</v>
      </c>
      <c r="G1347" t="s">
        <v>3026</v>
      </c>
      <c r="H1347" t="s">
        <v>2702</v>
      </c>
      <c r="I1347" s="5">
        <v>69500</v>
      </c>
      <c r="J1347" s="5">
        <v>2500</v>
      </c>
      <c r="K1347">
        <v>0</v>
      </c>
      <c r="L1347" t="str">
        <f>INDEX(MatriceGrade,MATCH(Employé!G1347,Filières!$A$1:$A$13,0),MATCH(Employé!H1347,Filières!$A$1:$E$1,0))</f>
        <v>Responsable de consultant</v>
      </c>
      <c r="M1347" s="5" t="str">
        <f t="shared" si="107"/>
        <v>nouvel arrivant</v>
      </c>
      <c r="N1347" s="6">
        <f t="shared" ca="1" si="108"/>
        <v>39</v>
      </c>
      <c r="O1347" s="8">
        <f t="shared" ref="O1347:O1410" si="109">IF(ISNUMBER(M1347),(I1347-M1347)/M1347,0)</f>
        <v>0</v>
      </c>
    </row>
    <row r="1348" spans="1:15" x14ac:dyDescent="0.25">
      <c r="A1348" t="str">
        <f t="shared" si="105"/>
        <v>RobJo25115</v>
      </c>
      <c r="B1348" t="str">
        <f t="shared" si="106"/>
        <v>RobJohnson25115</v>
      </c>
      <c r="C1348" t="s">
        <v>424</v>
      </c>
      <c r="D1348" t="s">
        <v>41</v>
      </c>
      <c r="E1348" t="s">
        <v>2698</v>
      </c>
      <c r="F1348" s="1">
        <v>25115</v>
      </c>
      <c r="G1348" t="s">
        <v>3026</v>
      </c>
      <c r="H1348" t="s">
        <v>2701</v>
      </c>
      <c r="I1348" s="5">
        <v>50000</v>
      </c>
      <c r="J1348" s="5">
        <v>4000</v>
      </c>
      <c r="K1348">
        <v>6</v>
      </c>
      <c r="L1348" t="str">
        <f>INDEX(MatriceGrade,MATCH(Employé!G1348,Filières!$A$1:$A$13,0),MATCH(Employé!H1348,Filières!$A$1:$E$1,0))</f>
        <v>Expert technique</v>
      </c>
      <c r="M1348" s="5">
        <f t="shared" si="107"/>
        <v>45900</v>
      </c>
      <c r="N1348" s="6">
        <f t="shared" ca="1" si="108"/>
        <v>48</v>
      </c>
      <c r="O1348" s="8">
        <f t="shared" si="109"/>
        <v>8.9324618736383449E-2</v>
      </c>
    </row>
    <row r="1349" spans="1:15" x14ac:dyDescent="0.25">
      <c r="A1349" t="str">
        <f t="shared" si="105"/>
        <v>RobJo31128</v>
      </c>
      <c r="B1349" t="str">
        <f t="shared" si="106"/>
        <v>RobertJohnson31128</v>
      </c>
      <c r="C1349" t="s">
        <v>25</v>
      </c>
      <c r="D1349" t="s">
        <v>41</v>
      </c>
      <c r="E1349" t="s">
        <v>2698</v>
      </c>
      <c r="F1349" s="1">
        <v>31128</v>
      </c>
      <c r="G1349" t="s">
        <v>3023</v>
      </c>
      <c r="H1349" t="s">
        <v>2703</v>
      </c>
      <c r="I1349" s="5">
        <v>40000</v>
      </c>
      <c r="J1349" s="5">
        <v>500</v>
      </c>
      <c r="K1349">
        <v>2</v>
      </c>
      <c r="L1349" t="str">
        <f>INDEX(MatriceGrade,MATCH(Employé!G1349,Filières!$A$1:$A$13,0),MATCH(Employé!H1349,Filières!$A$1:$E$1,0))</f>
        <v>Assistant agent de maîtrise</v>
      </c>
      <c r="M1349" s="5">
        <f t="shared" si="107"/>
        <v>37500</v>
      </c>
      <c r="N1349" s="6">
        <f t="shared" ca="1" si="108"/>
        <v>32</v>
      </c>
      <c r="O1349" s="8">
        <f t="shared" si="109"/>
        <v>6.6666666666666666E-2</v>
      </c>
    </row>
    <row r="1350" spans="1:15" x14ac:dyDescent="0.25">
      <c r="A1350" t="str">
        <f t="shared" si="105"/>
        <v>RolJo33888</v>
      </c>
      <c r="B1350" t="str">
        <f t="shared" si="106"/>
        <v>RolandJohnson33888</v>
      </c>
      <c r="C1350" t="s">
        <v>556</v>
      </c>
      <c r="D1350" t="s">
        <v>41</v>
      </c>
      <c r="E1350" t="s">
        <v>2698</v>
      </c>
      <c r="F1350" s="1">
        <v>33888</v>
      </c>
      <c r="G1350" t="s">
        <v>3023</v>
      </c>
      <c r="H1350" t="s">
        <v>2703</v>
      </c>
      <c r="I1350" s="5">
        <v>34800</v>
      </c>
      <c r="J1350" s="5">
        <v>1000</v>
      </c>
      <c r="K1350">
        <v>0</v>
      </c>
      <c r="L1350" t="str">
        <f>INDEX(MatriceGrade,MATCH(Employé!G1350,Filières!$A$1:$A$13,0),MATCH(Employé!H1350,Filières!$A$1:$E$1,0))</f>
        <v>Assistant agent de maîtrise</v>
      </c>
      <c r="M1350" s="5" t="str">
        <f t="shared" si="107"/>
        <v>nouvel arrivant</v>
      </c>
      <c r="N1350" s="6">
        <f t="shared" ca="1" si="108"/>
        <v>24</v>
      </c>
      <c r="O1350" s="8">
        <f t="shared" si="109"/>
        <v>0</v>
      </c>
    </row>
    <row r="1351" spans="1:15" x14ac:dyDescent="0.25">
      <c r="A1351" t="str">
        <f t="shared" si="105"/>
        <v>RubJo30843</v>
      </c>
      <c r="B1351" t="str">
        <f t="shared" si="106"/>
        <v>RubyJohnson30843</v>
      </c>
      <c r="C1351" t="s">
        <v>203</v>
      </c>
      <c r="D1351" t="s">
        <v>41</v>
      </c>
      <c r="E1351" t="s">
        <v>2699</v>
      </c>
      <c r="F1351" s="1">
        <v>30843</v>
      </c>
      <c r="G1351" t="s">
        <v>3026</v>
      </c>
      <c r="H1351" t="s">
        <v>2700</v>
      </c>
      <c r="I1351" s="5">
        <v>51100</v>
      </c>
      <c r="J1351" s="5">
        <v>500</v>
      </c>
      <c r="K1351">
        <v>9</v>
      </c>
      <c r="L1351" t="str">
        <f>INDEX(MatriceGrade,MATCH(Employé!G1351,Filières!$A$1:$A$13,0),MATCH(Employé!H1351,Filières!$A$1:$E$1,0))</f>
        <v>Chef de projet</v>
      </c>
      <c r="M1351" s="5">
        <f t="shared" si="107"/>
        <v>46900</v>
      </c>
      <c r="N1351" s="6">
        <f t="shared" ca="1" si="108"/>
        <v>33</v>
      </c>
      <c r="O1351" s="8">
        <f t="shared" si="109"/>
        <v>8.9552238805970144E-2</v>
      </c>
    </row>
    <row r="1352" spans="1:15" x14ac:dyDescent="0.25">
      <c r="A1352" t="str">
        <f t="shared" si="105"/>
        <v>RutJo30070</v>
      </c>
      <c r="B1352" t="str">
        <f t="shared" si="106"/>
        <v>RuthJohnson30070</v>
      </c>
      <c r="C1352" t="s">
        <v>430</v>
      </c>
      <c r="D1352" t="s">
        <v>41</v>
      </c>
      <c r="E1352" t="s">
        <v>2699</v>
      </c>
      <c r="F1352" s="1">
        <v>30070</v>
      </c>
      <c r="G1352" t="s">
        <v>3026</v>
      </c>
      <c r="H1352" t="s">
        <v>2702</v>
      </c>
      <c r="I1352" s="5">
        <v>60500</v>
      </c>
      <c r="J1352" s="5">
        <v>2000</v>
      </c>
      <c r="K1352">
        <v>4</v>
      </c>
      <c r="L1352" t="str">
        <f>INDEX(MatriceGrade,MATCH(Employé!G1352,Filières!$A$1:$A$13,0),MATCH(Employé!H1352,Filières!$A$1:$E$1,0))</f>
        <v>Responsable de consultant</v>
      </c>
      <c r="M1352" s="5">
        <f t="shared" si="107"/>
        <v>57100</v>
      </c>
      <c r="N1352" s="6">
        <f t="shared" ca="1" si="108"/>
        <v>35</v>
      </c>
      <c r="O1352" s="8">
        <f t="shared" si="109"/>
        <v>5.9544658493870403E-2</v>
      </c>
    </row>
    <row r="1353" spans="1:15" x14ac:dyDescent="0.25">
      <c r="A1353" t="str">
        <f t="shared" si="105"/>
        <v>SheJo33879</v>
      </c>
      <c r="B1353" t="str">
        <f t="shared" si="106"/>
        <v>SheilaJohnson33879</v>
      </c>
      <c r="C1353" t="s">
        <v>1058</v>
      </c>
      <c r="D1353" t="s">
        <v>41</v>
      </c>
      <c r="E1353" t="s">
        <v>2699</v>
      </c>
      <c r="F1353" s="1">
        <v>33879</v>
      </c>
      <c r="G1353" t="s">
        <v>3022</v>
      </c>
      <c r="H1353" t="s">
        <v>2700</v>
      </c>
      <c r="I1353" s="5">
        <v>44100</v>
      </c>
      <c r="J1353" s="5">
        <v>1000</v>
      </c>
      <c r="K1353">
        <v>1</v>
      </c>
      <c r="L1353" t="str">
        <f>INDEX(MatriceGrade,MATCH(Employé!G1353,Filières!$A$1:$A$13,0),MATCH(Employé!H1353,Filières!$A$1:$E$1,0))</f>
        <v>Analyste confirmé</v>
      </c>
      <c r="M1353" s="5">
        <f t="shared" si="107"/>
        <v>41200</v>
      </c>
      <c r="N1353" s="6">
        <f t="shared" ca="1" si="108"/>
        <v>24</v>
      </c>
      <c r="O1353" s="8">
        <f t="shared" si="109"/>
        <v>7.0388349514563103E-2</v>
      </c>
    </row>
    <row r="1354" spans="1:15" x14ac:dyDescent="0.25">
      <c r="A1354" t="str">
        <f t="shared" si="105"/>
        <v>VanJo24216</v>
      </c>
      <c r="B1354" t="str">
        <f t="shared" si="106"/>
        <v>VanceJohnson24216</v>
      </c>
      <c r="C1354" t="s">
        <v>465</v>
      </c>
      <c r="D1354" t="s">
        <v>41</v>
      </c>
      <c r="E1354" t="s">
        <v>2698</v>
      </c>
      <c r="F1354" s="1">
        <v>24216</v>
      </c>
      <c r="G1354" t="s">
        <v>3026</v>
      </c>
      <c r="H1354" t="s">
        <v>2701</v>
      </c>
      <c r="I1354" s="5">
        <v>53800</v>
      </c>
      <c r="J1354" s="5">
        <v>3000</v>
      </c>
      <c r="K1354">
        <v>13</v>
      </c>
      <c r="L1354" t="str">
        <f>INDEX(MatriceGrade,MATCH(Employé!G1354,Filières!$A$1:$A$13,0),MATCH(Employé!H1354,Filières!$A$1:$E$1,0))</f>
        <v>Expert technique</v>
      </c>
      <c r="M1354" s="5">
        <f t="shared" si="107"/>
        <v>49800</v>
      </c>
      <c r="N1354" s="6">
        <f t="shared" ca="1" si="108"/>
        <v>51</v>
      </c>
      <c r="O1354" s="8">
        <f t="shared" si="109"/>
        <v>8.0321285140562249E-2</v>
      </c>
    </row>
    <row r="1355" spans="1:15" x14ac:dyDescent="0.25">
      <c r="A1355" t="str">
        <f t="shared" si="105"/>
        <v>WilJo31349</v>
      </c>
      <c r="B1355" t="str">
        <f t="shared" si="106"/>
        <v>WilliamJohnson31349</v>
      </c>
      <c r="C1355" t="s">
        <v>63</v>
      </c>
      <c r="D1355" t="s">
        <v>41</v>
      </c>
      <c r="E1355" t="s">
        <v>2698</v>
      </c>
      <c r="F1355" s="1">
        <v>31349</v>
      </c>
      <c r="G1355" t="s">
        <v>3022</v>
      </c>
      <c r="H1355" t="s">
        <v>2702</v>
      </c>
      <c r="I1355" s="5">
        <v>45600</v>
      </c>
      <c r="J1355" s="5">
        <v>500</v>
      </c>
      <c r="K1355">
        <v>0</v>
      </c>
      <c r="L1355" t="str">
        <f>INDEX(MatriceGrade,MATCH(Employé!G1355,Filières!$A$1:$A$13,0),MATCH(Employé!H1355,Filières!$A$1:$E$1,0))</f>
        <v>Consultant business junior</v>
      </c>
      <c r="M1355" s="5" t="str">
        <f t="shared" si="107"/>
        <v>nouvel arrivant</v>
      </c>
      <c r="N1355" s="6">
        <f t="shared" ca="1" si="108"/>
        <v>31</v>
      </c>
      <c r="O1355" s="8">
        <f t="shared" si="109"/>
        <v>0</v>
      </c>
    </row>
    <row r="1356" spans="1:15" x14ac:dyDescent="0.25">
      <c r="A1356" t="str">
        <f t="shared" si="105"/>
        <v>YolJo32772</v>
      </c>
      <c r="B1356" t="str">
        <f t="shared" si="106"/>
        <v>YolandaJohnson32772</v>
      </c>
      <c r="C1356" t="s">
        <v>1118</v>
      </c>
      <c r="D1356" t="s">
        <v>41</v>
      </c>
      <c r="E1356" t="s">
        <v>2699</v>
      </c>
      <c r="F1356" s="1">
        <v>32772</v>
      </c>
      <c r="G1356" t="s">
        <v>3023</v>
      </c>
      <c r="H1356" t="s">
        <v>2701</v>
      </c>
      <c r="I1356" s="5">
        <v>34600</v>
      </c>
      <c r="J1356" s="5">
        <v>500</v>
      </c>
      <c r="K1356">
        <v>0</v>
      </c>
      <c r="L1356" t="str">
        <f>INDEX(MatriceGrade,MATCH(Employé!G1356,Filières!$A$1:$A$13,0),MATCH(Employé!H1356,Filières!$A$1:$E$1,0))</f>
        <v>Consultant technique junior</v>
      </c>
      <c r="M1356" s="5" t="str">
        <f t="shared" si="107"/>
        <v>nouvel arrivant</v>
      </c>
      <c r="N1356" s="6">
        <f t="shared" ca="1" si="108"/>
        <v>27</v>
      </c>
      <c r="O1356" s="8">
        <f t="shared" si="109"/>
        <v>0</v>
      </c>
    </row>
    <row r="1357" spans="1:15" x14ac:dyDescent="0.25">
      <c r="A1357" t="str">
        <f t="shared" si="105"/>
        <v>DorJo30044</v>
      </c>
      <c r="B1357" t="str">
        <f t="shared" si="106"/>
        <v>DorisJohnston30044</v>
      </c>
      <c r="C1357" t="s">
        <v>34</v>
      </c>
      <c r="D1357" t="s">
        <v>2674</v>
      </c>
      <c r="E1357" t="s">
        <v>2699</v>
      </c>
      <c r="F1357" s="1">
        <v>30044</v>
      </c>
      <c r="G1357" t="s">
        <v>3027</v>
      </c>
      <c r="H1357" t="s">
        <v>2703</v>
      </c>
      <c r="I1357" s="5">
        <v>64400</v>
      </c>
      <c r="J1357" s="5">
        <v>3500</v>
      </c>
      <c r="K1357">
        <v>11</v>
      </c>
      <c r="L1357" t="str">
        <f>INDEX(MatriceGrade,MATCH(Employé!G1357,Filières!$A$1:$A$13,0),MATCH(Employé!H1357,Filières!$A$1:$E$1,0))</f>
        <v>Directeur d'agence</v>
      </c>
      <c r="M1357" s="5">
        <f t="shared" si="107"/>
        <v>61000</v>
      </c>
      <c r="N1357" s="6">
        <f t="shared" ca="1" si="108"/>
        <v>35</v>
      </c>
      <c r="O1357" s="8">
        <f t="shared" si="109"/>
        <v>5.5737704918032788E-2</v>
      </c>
    </row>
    <row r="1358" spans="1:15" x14ac:dyDescent="0.25">
      <c r="A1358" t="str">
        <f t="shared" si="105"/>
        <v>BarJo33430</v>
      </c>
      <c r="B1358" t="str">
        <f t="shared" si="106"/>
        <v>BarbaraJones33430</v>
      </c>
      <c r="C1358" t="s">
        <v>248</v>
      </c>
      <c r="D1358" t="s">
        <v>283</v>
      </c>
      <c r="E1358" t="s">
        <v>2699</v>
      </c>
      <c r="F1358" s="1">
        <v>33430</v>
      </c>
      <c r="G1358" t="s">
        <v>3020</v>
      </c>
      <c r="H1358" t="s">
        <v>2701</v>
      </c>
      <c r="I1358" s="5">
        <v>32500</v>
      </c>
      <c r="J1358" s="5">
        <v>500</v>
      </c>
      <c r="K1358">
        <v>0</v>
      </c>
      <c r="L1358" t="str">
        <f>INDEX(MatriceGrade,MATCH(Employé!G1358,Filières!$A$1:$A$13,0),MATCH(Employé!H1358,Filières!$A$1:$E$1,0))</f>
        <v>Développeur junior</v>
      </c>
      <c r="M1358" s="5" t="str">
        <f t="shared" si="107"/>
        <v>nouvel arrivant</v>
      </c>
      <c r="N1358" s="6">
        <f t="shared" ca="1" si="108"/>
        <v>26</v>
      </c>
      <c r="O1358" s="8">
        <f t="shared" si="109"/>
        <v>0</v>
      </c>
    </row>
    <row r="1359" spans="1:15" x14ac:dyDescent="0.25">
      <c r="A1359" t="str">
        <f t="shared" si="105"/>
        <v>CaiJo26357</v>
      </c>
      <c r="B1359" t="str">
        <f t="shared" si="106"/>
        <v>CaitlinJones26357</v>
      </c>
      <c r="C1359" t="s">
        <v>594</v>
      </c>
      <c r="D1359" t="s">
        <v>283</v>
      </c>
      <c r="E1359" t="s">
        <v>2699</v>
      </c>
      <c r="F1359" s="1">
        <v>26357</v>
      </c>
      <c r="G1359" t="s">
        <v>3029</v>
      </c>
      <c r="H1359" t="s">
        <v>2700</v>
      </c>
      <c r="I1359" s="5">
        <v>104800</v>
      </c>
      <c r="J1359" s="5">
        <v>6000</v>
      </c>
      <c r="K1359">
        <v>21</v>
      </c>
      <c r="L1359" t="str">
        <f>INDEX(MatriceGrade,MATCH(Employé!G1359,Filières!$A$1:$A$13,0),MATCH(Employé!H1359,Filières!$A$1:$E$1,0))</f>
        <v>Associé filière fonctionnelle</v>
      </c>
      <c r="M1359" s="5">
        <f t="shared" si="107"/>
        <v>102700</v>
      </c>
      <c r="N1359" s="6">
        <f t="shared" ca="1" si="108"/>
        <v>45</v>
      </c>
      <c r="O1359" s="8">
        <f t="shared" si="109"/>
        <v>2.0447906523855891E-2</v>
      </c>
    </row>
    <row r="1360" spans="1:15" x14ac:dyDescent="0.25">
      <c r="A1360" t="str">
        <f t="shared" si="105"/>
        <v>ChaJo28180</v>
      </c>
      <c r="B1360" t="str">
        <f t="shared" si="106"/>
        <v>ChadJones28180</v>
      </c>
      <c r="C1360" t="s">
        <v>530</v>
      </c>
      <c r="D1360" t="s">
        <v>283</v>
      </c>
      <c r="E1360" t="s">
        <v>2698</v>
      </c>
      <c r="F1360" s="1">
        <v>28180</v>
      </c>
      <c r="G1360" t="s">
        <v>3028</v>
      </c>
      <c r="H1360" t="s">
        <v>2703</v>
      </c>
      <c r="I1360" s="5">
        <v>95900</v>
      </c>
      <c r="J1360" s="5">
        <v>1000</v>
      </c>
      <c r="K1360">
        <v>5</v>
      </c>
      <c r="L1360" t="str">
        <f>INDEX(MatriceGrade,MATCH(Employé!G1360,Filières!$A$1:$A$13,0),MATCH(Employé!H1360,Filières!$A$1:$E$1,0))</f>
        <v>Responsable d'un secteur</v>
      </c>
      <c r="M1360" s="5">
        <f t="shared" si="107"/>
        <v>92200</v>
      </c>
      <c r="N1360" s="6">
        <f t="shared" ca="1" si="108"/>
        <v>40</v>
      </c>
      <c r="O1360" s="8">
        <f t="shared" si="109"/>
        <v>4.0130151843817789E-2</v>
      </c>
    </row>
    <row r="1361" spans="1:15" x14ac:dyDescent="0.25">
      <c r="A1361" t="str">
        <f t="shared" si="105"/>
        <v>DanJo30327</v>
      </c>
      <c r="B1361" t="str">
        <f t="shared" si="106"/>
        <v>DanielJones30327</v>
      </c>
      <c r="C1361" t="s">
        <v>105</v>
      </c>
      <c r="D1361" t="s">
        <v>283</v>
      </c>
      <c r="E1361" t="s">
        <v>2698</v>
      </c>
      <c r="F1361" s="1">
        <v>30327</v>
      </c>
      <c r="G1361" t="s">
        <v>3027</v>
      </c>
      <c r="H1361" t="s">
        <v>2701</v>
      </c>
      <c r="I1361" s="5">
        <v>62300</v>
      </c>
      <c r="J1361" s="5">
        <v>9000</v>
      </c>
      <c r="K1361">
        <v>3</v>
      </c>
      <c r="L1361" t="str">
        <f>INDEX(MatriceGrade,MATCH(Employé!G1361,Filières!$A$1:$A$13,0),MATCH(Employé!H1361,Filières!$A$1:$E$1,0))</f>
        <v>Directeur technique</v>
      </c>
      <c r="M1361" s="5">
        <f t="shared" si="107"/>
        <v>58200</v>
      </c>
      <c r="N1361" s="6">
        <f t="shared" ca="1" si="108"/>
        <v>34</v>
      </c>
      <c r="O1361" s="8">
        <f t="shared" si="109"/>
        <v>7.0446735395189003E-2</v>
      </c>
    </row>
    <row r="1362" spans="1:15" x14ac:dyDescent="0.25">
      <c r="A1362" t="str">
        <f t="shared" si="105"/>
        <v>DonJo31186</v>
      </c>
      <c r="B1362" t="str">
        <f t="shared" si="106"/>
        <v>DonaldJones31186</v>
      </c>
      <c r="C1362" t="s">
        <v>133</v>
      </c>
      <c r="D1362" t="s">
        <v>283</v>
      </c>
      <c r="E1362" t="s">
        <v>2698</v>
      </c>
      <c r="F1362" s="1">
        <v>31186</v>
      </c>
      <c r="G1362" t="s">
        <v>3022</v>
      </c>
      <c r="H1362" t="s">
        <v>2701</v>
      </c>
      <c r="I1362" s="5">
        <v>53800</v>
      </c>
      <c r="J1362" s="5">
        <v>1500</v>
      </c>
      <c r="K1362">
        <v>0</v>
      </c>
      <c r="L1362" t="str">
        <f>INDEX(MatriceGrade,MATCH(Employé!G1362,Filières!$A$1:$A$13,0),MATCH(Employé!H1362,Filières!$A$1:$E$1,0))</f>
        <v>Développeur confirmé</v>
      </c>
      <c r="M1362" s="5">
        <f t="shared" si="107"/>
        <v>53800</v>
      </c>
      <c r="N1362" s="6">
        <f t="shared" ca="1" si="108"/>
        <v>32</v>
      </c>
      <c r="O1362" s="8">
        <f t="shared" si="109"/>
        <v>0</v>
      </c>
    </row>
    <row r="1363" spans="1:15" x14ac:dyDescent="0.25">
      <c r="A1363" t="str">
        <f t="shared" si="105"/>
        <v>DonJo26769</v>
      </c>
      <c r="B1363" t="str">
        <f t="shared" si="106"/>
        <v>DonaldJones26769</v>
      </c>
      <c r="C1363" t="s">
        <v>133</v>
      </c>
      <c r="D1363" t="s">
        <v>283</v>
      </c>
      <c r="E1363" t="s">
        <v>2698</v>
      </c>
      <c r="F1363" s="1">
        <v>26769</v>
      </c>
      <c r="G1363" t="s">
        <v>3026</v>
      </c>
      <c r="H1363" t="s">
        <v>2702</v>
      </c>
      <c r="I1363" s="5">
        <v>65300</v>
      </c>
      <c r="J1363" s="5">
        <v>4000</v>
      </c>
      <c r="K1363">
        <v>13</v>
      </c>
      <c r="L1363" t="str">
        <f>INDEX(MatriceGrade,MATCH(Employé!G1363,Filières!$A$1:$A$13,0),MATCH(Employé!H1363,Filières!$A$1:$E$1,0))</f>
        <v>Responsable de consultant</v>
      </c>
      <c r="M1363" s="5" t="str">
        <f t="shared" si="107"/>
        <v>nouvel arrivant</v>
      </c>
      <c r="N1363" s="6">
        <f t="shared" ca="1" si="108"/>
        <v>44</v>
      </c>
      <c r="O1363" s="8">
        <f t="shared" si="109"/>
        <v>0</v>
      </c>
    </row>
    <row r="1364" spans="1:15" x14ac:dyDescent="0.25">
      <c r="A1364" t="str">
        <f t="shared" si="105"/>
        <v>DonJo25127</v>
      </c>
      <c r="B1364" t="str">
        <f t="shared" si="106"/>
        <v>DonaldJones25127</v>
      </c>
      <c r="C1364" t="s">
        <v>133</v>
      </c>
      <c r="D1364" t="s">
        <v>283</v>
      </c>
      <c r="E1364" t="s">
        <v>2698</v>
      </c>
      <c r="F1364" s="1">
        <v>25127</v>
      </c>
      <c r="G1364" t="s">
        <v>3025</v>
      </c>
      <c r="H1364" t="s">
        <v>2701</v>
      </c>
      <c r="I1364" s="5">
        <v>56500</v>
      </c>
      <c r="J1364" s="5">
        <v>2000</v>
      </c>
      <c r="K1364">
        <v>2</v>
      </c>
      <c r="L1364" t="str">
        <f>INDEX(MatriceGrade,MATCH(Employé!G1364,Filières!$A$1:$A$13,0),MATCH(Employé!H1364,Filières!$A$1:$E$1,0))</f>
        <v>Consultant technique sénior</v>
      </c>
      <c r="M1364" s="5" t="str">
        <f t="shared" si="107"/>
        <v>nouvel arrivant</v>
      </c>
      <c r="N1364" s="6">
        <f t="shared" ca="1" si="108"/>
        <v>48</v>
      </c>
      <c r="O1364" s="8">
        <f t="shared" si="109"/>
        <v>0</v>
      </c>
    </row>
    <row r="1365" spans="1:15" x14ac:dyDescent="0.25">
      <c r="A1365" t="str">
        <f t="shared" si="105"/>
        <v>DonJo28982</v>
      </c>
      <c r="B1365" t="str">
        <f t="shared" si="106"/>
        <v>DonnieJones28982</v>
      </c>
      <c r="C1365" t="s">
        <v>2521</v>
      </c>
      <c r="D1365" t="s">
        <v>283</v>
      </c>
      <c r="E1365" t="s">
        <v>2698</v>
      </c>
      <c r="F1365" s="1">
        <v>28982</v>
      </c>
      <c r="G1365" t="s">
        <v>3025</v>
      </c>
      <c r="H1365" t="s">
        <v>2700</v>
      </c>
      <c r="I1365" s="5">
        <v>48600</v>
      </c>
      <c r="J1365" s="5">
        <v>1500</v>
      </c>
      <c r="K1365">
        <v>4</v>
      </c>
      <c r="L1365" t="str">
        <f>INDEX(MatriceGrade,MATCH(Employé!G1365,Filières!$A$1:$A$13,0),MATCH(Employé!H1365,Filières!$A$1:$E$1,0))</f>
        <v>Consultant fonctionnel sénior</v>
      </c>
      <c r="M1365" s="5">
        <f t="shared" si="107"/>
        <v>46300</v>
      </c>
      <c r="N1365" s="6">
        <f t="shared" ca="1" si="108"/>
        <v>38</v>
      </c>
      <c r="O1365" s="8">
        <f t="shared" si="109"/>
        <v>4.9676025917926567E-2</v>
      </c>
    </row>
    <row r="1366" spans="1:15" x14ac:dyDescent="0.25">
      <c r="A1366" t="str">
        <f t="shared" si="105"/>
        <v>EddJo21669</v>
      </c>
      <c r="B1366" t="str">
        <f t="shared" si="106"/>
        <v>EddieJones21669</v>
      </c>
      <c r="C1366" t="s">
        <v>458</v>
      </c>
      <c r="D1366" t="s">
        <v>283</v>
      </c>
      <c r="E1366" t="s">
        <v>2698</v>
      </c>
      <c r="F1366" s="1">
        <v>21669</v>
      </c>
      <c r="G1366" t="s">
        <v>3030</v>
      </c>
      <c r="H1366" t="s">
        <v>2700</v>
      </c>
      <c r="I1366" s="5">
        <v>138900</v>
      </c>
      <c r="J1366" s="5">
        <v>9500</v>
      </c>
      <c r="K1366">
        <v>9</v>
      </c>
      <c r="L1366" t="str">
        <f>INDEX(MatriceGrade,MATCH(Employé!G1366,Filières!$A$1:$A$13,0),MATCH(Employé!H1366,Filières!$A$1:$E$1,0))</f>
        <v>Chef filière fonctionnelle</v>
      </c>
      <c r="M1366" s="5">
        <f t="shared" si="107"/>
        <v>132300</v>
      </c>
      <c r="N1366" s="6">
        <f t="shared" ca="1" si="108"/>
        <v>58</v>
      </c>
      <c r="O1366" s="8">
        <f t="shared" si="109"/>
        <v>4.9886621315192746E-2</v>
      </c>
    </row>
    <row r="1367" spans="1:15" x14ac:dyDescent="0.25">
      <c r="A1367" t="str">
        <f t="shared" si="105"/>
        <v>EleJo24200</v>
      </c>
      <c r="B1367" t="str">
        <f t="shared" si="106"/>
        <v>EleanorJones24200</v>
      </c>
      <c r="C1367" t="s">
        <v>1994</v>
      </c>
      <c r="D1367" t="s">
        <v>283</v>
      </c>
      <c r="E1367" t="s">
        <v>2699</v>
      </c>
      <c r="F1367" s="1">
        <v>24200</v>
      </c>
      <c r="G1367" t="s">
        <v>3027</v>
      </c>
      <c r="H1367" t="s">
        <v>2701</v>
      </c>
      <c r="I1367" s="5">
        <v>66500</v>
      </c>
      <c r="J1367" s="5">
        <v>500</v>
      </c>
      <c r="K1367">
        <v>6</v>
      </c>
      <c r="L1367" t="str">
        <f>INDEX(MatriceGrade,MATCH(Employé!G1367,Filières!$A$1:$A$13,0),MATCH(Employé!H1367,Filières!$A$1:$E$1,0))</f>
        <v>Directeur technique</v>
      </c>
      <c r="M1367" s="5">
        <f t="shared" si="107"/>
        <v>60100</v>
      </c>
      <c r="N1367" s="6">
        <f t="shared" ca="1" si="108"/>
        <v>51</v>
      </c>
      <c r="O1367" s="8">
        <f t="shared" si="109"/>
        <v>0.1064891846921797</v>
      </c>
    </row>
    <row r="1368" spans="1:15" x14ac:dyDescent="0.25">
      <c r="A1368" t="str">
        <f t="shared" si="105"/>
        <v>FraJo28667</v>
      </c>
      <c r="B1368" t="str">
        <f t="shared" si="106"/>
        <v>FrankJones28667</v>
      </c>
      <c r="C1368" t="s">
        <v>987</v>
      </c>
      <c r="D1368" t="s">
        <v>283</v>
      </c>
      <c r="E1368" t="s">
        <v>2698</v>
      </c>
      <c r="F1368" s="1">
        <v>28667</v>
      </c>
      <c r="G1368" t="s">
        <v>3026</v>
      </c>
      <c r="H1368" t="s">
        <v>2701</v>
      </c>
      <c r="I1368" s="5">
        <v>61600</v>
      </c>
      <c r="J1368" s="5">
        <v>5500</v>
      </c>
      <c r="K1368">
        <v>6</v>
      </c>
      <c r="L1368" t="str">
        <f>INDEX(MatriceGrade,MATCH(Employé!G1368,Filières!$A$1:$A$13,0),MATCH(Employé!H1368,Filières!$A$1:$E$1,0))</f>
        <v>Expert technique</v>
      </c>
      <c r="M1368" s="5">
        <f t="shared" si="107"/>
        <v>58700</v>
      </c>
      <c r="N1368" s="6">
        <f t="shared" ca="1" si="108"/>
        <v>39</v>
      </c>
      <c r="O1368" s="8">
        <f t="shared" si="109"/>
        <v>4.9403747870528106E-2</v>
      </c>
    </row>
    <row r="1369" spans="1:15" x14ac:dyDescent="0.25">
      <c r="A1369" t="str">
        <f t="shared" si="105"/>
        <v>GerJo33382</v>
      </c>
      <c r="B1369" t="str">
        <f t="shared" si="106"/>
        <v>GeraldJones33382</v>
      </c>
      <c r="C1369" t="s">
        <v>766</v>
      </c>
      <c r="D1369" t="s">
        <v>283</v>
      </c>
      <c r="E1369" t="s">
        <v>2698</v>
      </c>
      <c r="F1369" s="1">
        <v>33382</v>
      </c>
      <c r="G1369" t="s">
        <v>3023</v>
      </c>
      <c r="H1369" t="s">
        <v>2702</v>
      </c>
      <c r="I1369" s="5">
        <v>54100</v>
      </c>
      <c r="J1369" s="5">
        <v>500</v>
      </c>
      <c r="K1369">
        <v>0</v>
      </c>
      <c r="L1369" t="str">
        <f>INDEX(MatriceGrade,MATCH(Employé!G1369,Filières!$A$1:$A$13,0),MATCH(Employé!H1369,Filières!$A$1:$E$1,0))</f>
        <v>Consultant business</v>
      </c>
      <c r="M1369" s="5" t="str">
        <f t="shared" si="107"/>
        <v>nouvel arrivant</v>
      </c>
      <c r="N1369" s="6">
        <f t="shared" ca="1" si="108"/>
        <v>26</v>
      </c>
      <c r="O1369" s="8">
        <f t="shared" si="109"/>
        <v>0</v>
      </c>
    </row>
    <row r="1370" spans="1:15" x14ac:dyDescent="0.25">
      <c r="A1370" t="str">
        <f t="shared" si="105"/>
        <v>GerJo28589</v>
      </c>
      <c r="B1370" t="str">
        <f t="shared" si="106"/>
        <v>GeraldJones28589</v>
      </c>
      <c r="C1370" t="s">
        <v>766</v>
      </c>
      <c r="D1370" t="s">
        <v>283</v>
      </c>
      <c r="E1370" t="s">
        <v>2698</v>
      </c>
      <c r="F1370" s="1">
        <v>28589</v>
      </c>
      <c r="G1370" t="s">
        <v>3028</v>
      </c>
      <c r="H1370" t="s">
        <v>2702</v>
      </c>
      <c r="I1370" s="5">
        <v>90800</v>
      </c>
      <c r="J1370" s="5">
        <v>8000</v>
      </c>
      <c r="K1370">
        <v>0</v>
      </c>
      <c r="L1370" t="str">
        <f>INDEX(MatriceGrade,MATCH(Employé!G1370,Filières!$A$1:$A$13,0),MATCH(Employé!H1370,Filières!$A$1:$E$1,0))</f>
        <v>Responsable secteur business</v>
      </c>
      <c r="M1370" s="5" t="str">
        <f t="shared" si="107"/>
        <v>nouvel arrivant</v>
      </c>
      <c r="N1370" s="6">
        <f t="shared" ca="1" si="108"/>
        <v>39</v>
      </c>
      <c r="O1370" s="8">
        <f t="shared" si="109"/>
        <v>0</v>
      </c>
    </row>
    <row r="1371" spans="1:15" x14ac:dyDescent="0.25">
      <c r="A1371" t="str">
        <f t="shared" si="105"/>
        <v>HelJo34121</v>
      </c>
      <c r="B1371" t="str">
        <f t="shared" si="106"/>
        <v>HeleneJones34121</v>
      </c>
      <c r="C1371" t="s">
        <v>1668</v>
      </c>
      <c r="D1371" t="s">
        <v>283</v>
      </c>
      <c r="E1371" t="s">
        <v>2699</v>
      </c>
      <c r="F1371" s="1">
        <v>34121</v>
      </c>
      <c r="G1371" t="s">
        <v>3020</v>
      </c>
      <c r="H1371" t="s">
        <v>2700</v>
      </c>
      <c r="I1371" s="5">
        <v>32100</v>
      </c>
      <c r="J1371" s="5">
        <v>0</v>
      </c>
      <c r="K1371">
        <v>0</v>
      </c>
      <c r="L1371" t="str">
        <f>INDEX(MatriceGrade,MATCH(Employé!G1371,Filières!$A$1:$A$13,0),MATCH(Employé!H1371,Filières!$A$1:$E$1,0))</f>
        <v>Analyste junior</v>
      </c>
      <c r="M1371" s="5" t="str">
        <f t="shared" si="107"/>
        <v>nouvel arrivant</v>
      </c>
      <c r="N1371" s="6">
        <f t="shared" ca="1" si="108"/>
        <v>24</v>
      </c>
      <c r="O1371" s="8">
        <f t="shared" si="109"/>
        <v>0</v>
      </c>
    </row>
    <row r="1372" spans="1:15" x14ac:dyDescent="0.25">
      <c r="A1372" t="str">
        <f t="shared" si="105"/>
        <v>JamJo33770</v>
      </c>
      <c r="B1372" t="str">
        <f t="shared" si="106"/>
        <v>JamesJones33770</v>
      </c>
      <c r="C1372" t="s">
        <v>147</v>
      </c>
      <c r="D1372" t="s">
        <v>283</v>
      </c>
      <c r="E1372" t="s">
        <v>2698</v>
      </c>
      <c r="F1372" s="1">
        <v>33770</v>
      </c>
      <c r="G1372" t="s">
        <v>3021</v>
      </c>
      <c r="H1372" t="s">
        <v>2701</v>
      </c>
      <c r="I1372" s="5">
        <v>37100</v>
      </c>
      <c r="J1372" s="5">
        <v>0</v>
      </c>
      <c r="K1372">
        <v>0</v>
      </c>
      <c r="L1372" t="str">
        <f>INDEX(MatriceGrade,MATCH(Employé!G1372,Filières!$A$1:$A$13,0),MATCH(Employé!H1372,Filières!$A$1:$E$1,0))</f>
        <v>Développeur</v>
      </c>
      <c r="M1372" s="5">
        <f t="shared" si="107"/>
        <v>33200</v>
      </c>
      <c r="N1372" s="6">
        <f t="shared" ca="1" si="108"/>
        <v>25</v>
      </c>
      <c r="O1372" s="8">
        <f t="shared" si="109"/>
        <v>0.11746987951807229</v>
      </c>
    </row>
    <row r="1373" spans="1:15" x14ac:dyDescent="0.25">
      <c r="A1373" t="str">
        <f t="shared" si="105"/>
        <v>JerJo29714</v>
      </c>
      <c r="B1373" t="str">
        <f t="shared" si="106"/>
        <v>JeremyJones29714</v>
      </c>
      <c r="C1373" t="s">
        <v>225</v>
      </c>
      <c r="D1373" t="s">
        <v>283</v>
      </c>
      <c r="E1373" t="s">
        <v>2698</v>
      </c>
      <c r="F1373" s="1">
        <v>29714</v>
      </c>
      <c r="G1373" t="s">
        <v>3026</v>
      </c>
      <c r="H1373" t="s">
        <v>2701</v>
      </c>
      <c r="I1373" s="5">
        <v>52000</v>
      </c>
      <c r="J1373" s="5">
        <v>2000</v>
      </c>
      <c r="K1373">
        <v>12</v>
      </c>
      <c r="L1373" t="str">
        <f>INDEX(MatriceGrade,MATCH(Employé!G1373,Filières!$A$1:$A$13,0),MATCH(Employé!H1373,Filières!$A$1:$E$1,0))</f>
        <v>Expert technique</v>
      </c>
      <c r="M1373" s="5">
        <f t="shared" si="107"/>
        <v>51000</v>
      </c>
      <c r="N1373" s="6">
        <f t="shared" ca="1" si="108"/>
        <v>36</v>
      </c>
      <c r="O1373" s="8">
        <f t="shared" si="109"/>
        <v>1.9607843137254902E-2</v>
      </c>
    </row>
    <row r="1374" spans="1:15" x14ac:dyDescent="0.25">
      <c r="A1374" t="str">
        <f t="shared" si="105"/>
        <v>JimJo25815</v>
      </c>
      <c r="B1374" t="str">
        <f t="shared" si="106"/>
        <v>JimJones25815</v>
      </c>
      <c r="C1374" t="s">
        <v>1005</v>
      </c>
      <c r="D1374" t="s">
        <v>283</v>
      </c>
      <c r="E1374" t="s">
        <v>2698</v>
      </c>
      <c r="F1374" s="1">
        <v>25815</v>
      </c>
      <c r="G1374" t="s">
        <v>3028</v>
      </c>
      <c r="H1374" t="s">
        <v>2702</v>
      </c>
      <c r="I1374" s="5">
        <v>78200</v>
      </c>
      <c r="J1374" s="5">
        <v>5000</v>
      </c>
      <c r="K1374">
        <v>2</v>
      </c>
      <c r="L1374" t="str">
        <f>INDEX(MatriceGrade,MATCH(Employé!G1374,Filières!$A$1:$A$13,0),MATCH(Employé!H1374,Filières!$A$1:$E$1,0))</f>
        <v>Responsable secteur business</v>
      </c>
      <c r="M1374" s="5">
        <f t="shared" si="107"/>
        <v>72400</v>
      </c>
      <c r="N1374" s="6">
        <f t="shared" ca="1" si="108"/>
        <v>46</v>
      </c>
      <c r="O1374" s="8">
        <f t="shared" si="109"/>
        <v>8.0110497237569064E-2</v>
      </c>
    </row>
    <row r="1375" spans="1:15" x14ac:dyDescent="0.25">
      <c r="A1375" t="str">
        <f t="shared" si="105"/>
        <v>JohJo25998</v>
      </c>
      <c r="B1375" t="str">
        <f t="shared" si="106"/>
        <v>JohnJones25998</v>
      </c>
      <c r="C1375" t="s">
        <v>213</v>
      </c>
      <c r="D1375" t="s">
        <v>283</v>
      </c>
      <c r="E1375" t="s">
        <v>2698</v>
      </c>
      <c r="F1375" s="1">
        <v>25998</v>
      </c>
      <c r="G1375" t="s">
        <v>3028</v>
      </c>
      <c r="H1375" t="s">
        <v>2702</v>
      </c>
      <c r="I1375" s="5">
        <v>107500</v>
      </c>
      <c r="J1375" s="5">
        <v>7500</v>
      </c>
      <c r="K1375">
        <v>7</v>
      </c>
      <c r="L1375" t="str">
        <f>INDEX(MatriceGrade,MATCH(Employé!G1375,Filières!$A$1:$A$13,0),MATCH(Employé!H1375,Filières!$A$1:$E$1,0))</f>
        <v>Responsable secteur business</v>
      </c>
      <c r="M1375" s="5">
        <f t="shared" si="107"/>
        <v>94300</v>
      </c>
      <c r="N1375" s="6">
        <f t="shared" ca="1" si="108"/>
        <v>46</v>
      </c>
      <c r="O1375" s="8">
        <f t="shared" si="109"/>
        <v>0.13997879109225875</v>
      </c>
    </row>
    <row r="1376" spans="1:15" x14ac:dyDescent="0.25">
      <c r="A1376" t="str">
        <f t="shared" si="105"/>
        <v>KimJo25793</v>
      </c>
      <c r="B1376" t="str">
        <f t="shared" si="106"/>
        <v>KimberlyJones25793</v>
      </c>
      <c r="C1376" t="s">
        <v>574</v>
      </c>
      <c r="D1376" t="s">
        <v>283</v>
      </c>
      <c r="E1376" t="s">
        <v>2699</v>
      </c>
      <c r="F1376" s="1">
        <v>25793</v>
      </c>
      <c r="G1376" t="s">
        <v>3028</v>
      </c>
      <c r="H1376" t="s">
        <v>2701</v>
      </c>
      <c r="I1376" s="5">
        <v>60200</v>
      </c>
      <c r="J1376" s="5">
        <v>5000</v>
      </c>
      <c r="K1376">
        <v>8</v>
      </c>
      <c r="L1376" t="str">
        <f>INDEX(MatriceGrade,MATCH(Employé!G1376,Filières!$A$1:$A$13,0),MATCH(Employé!H1376,Filières!$A$1:$E$1,0))</f>
        <v>Responsable technique Grands Comptes</v>
      </c>
      <c r="M1376" s="5">
        <f t="shared" si="107"/>
        <v>53400</v>
      </c>
      <c r="N1376" s="6">
        <f t="shared" ca="1" si="108"/>
        <v>46</v>
      </c>
      <c r="O1376" s="8">
        <f t="shared" si="109"/>
        <v>0.12734082397003746</v>
      </c>
    </row>
    <row r="1377" spans="1:15" x14ac:dyDescent="0.25">
      <c r="A1377" t="str">
        <f t="shared" si="105"/>
        <v>LetJo23253</v>
      </c>
      <c r="B1377" t="str">
        <f t="shared" si="106"/>
        <v>LeticiaJones23253</v>
      </c>
      <c r="C1377" t="s">
        <v>1000</v>
      </c>
      <c r="D1377" t="s">
        <v>283</v>
      </c>
      <c r="E1377" t="s">
        <v>2699</v>
      </c>
      <c r="F1377" s="1">
        <v>23253</v>
      </c>
      <c r="G1377" t="s">
        <v>3029</v>
      </c>
      <c r="H1377" t="s">
        <v>2700</v>
      </c>
      <c r="I1377" s="5">
        <v>95600</v>
      </c>
      <c r="J1377" s="5">
        <v>1500</v>
      </c>
      <c r="K1377">
        <v>5</v>
      </c>
      <c r="L1377" t="str">
        <f>INDEX(MatriceGrade,MATCH(Employé!G1377,Filières!$A$1:$A$13,0),MATCH(Employé!H1377,Filières!$A$1:$E$1,0))</f>
        <v>Associé filière fonctionnelle</v>
      </c>
      <c r="M1377" s="5">
        <f t="shared" si="107"/>
        <v>86900</v>
      </c>
      <c r="N1377" s="6">
        <f t="shared" ca="1" si="108"/>
        <v>53</v>
      </c>
      <c r="O1377" s="8">
        <f t="shared" si="109"/>
        <v>0.1001150747986191</v>
      </c>
    </row>
    <row r="1378" spans="1:15" x14ac:dyDescent="0.25">
      <c r="A1378" t="str">
        <f t="shared" si="105"/>
        <v>MarJo29212</v>
      </c>
      <c r="B1378" t="str">
        <f t="shared" si="106"/>
        <v>MarcosJones29212</v>
      </c>
      <c r="C1378" t="s">
        <v>282</v>
      </c>
      <c r="D1378" t="s">
        <v>283</v>
      </c>
      <c r="E1378" t="s">
        <v>2698</v>
      </c>
      <c r="F1378" s="1">
        <v>29212</v>
      </c>
      <c r="G1378" t="s">
        <v>3027</v>
      </c>
      <c r="H1378" t="s">
        <v>2700</v>
      </c>
      <c r="I1378" s="5">
        <v>68500</v>
      </c>
      <c r="J1378" s="5">
        <v>3500</v>
      </c>
      <c r="K1378">
        <v>6</v>
      </c>
      <c r="L1378" t="str">
        <f>INDEX(MatriceGrade,MATCH(Employé!G1378,Filières!$A$1:$A$13,0),MATCH(Employé!H1378,Filières!$A$1:$E$1,0))</f>
        <v>Directeur de projet</v>
      </c>
      <c r="M1378" s="5">
        <f t="shared" si="107"/>
        <v>64000</v>
      </c>
      <c r="N1378" s="6">
        <f t="shared" ca="1" si="108"/>
        <v>37</v>
      </c>
      <c r="O1378" s="8">
        <f t="shared" si="109"/>
        <v>7.03125E-2</v>
      </c>
    </row>
    <row r="1379" spans="1:15" x14ac:dyDescent="0.25">
      <c r="A1379" t="str">
        <f t="shared" si="105"/>
        <v>MicJo25787</v>
      </c>
      <c r="B1379" t="str">
        <f t="shared" si="106"/>
        <v>MichaelJones25787</v>
      </c>
      <c r="C1379" t="s">
        <v>205</v>
      </c>
      <c r="D1379" t="s">
        <v>283</v>
      </c>
      <c r="E1379" t="s">
        <v>2698</v>
      </c>
      <c r="F1379" s="1">
        <v>25787</v>
      </c>
      <c r="G1379" t="s">
        <v>3026</v>
      </c>
      <c r="H1379" t="s">
        <v>2701</v>
      </c>
      <c r="I1379" s="5">
        <v>62400</v>
      </c>
      <c r="J1379" s="5">
        <v>2500</v>
      </c>
      <c r="K1379">
        <v>22</v>
      </c>
      <c r="L1379" t="str">
        <f>INDEX(MatriceGrade,MATCH(Employé!G1379,Filières!$A$1:$A$13,0),MATCH(Employé!H1379,Filières!$A$1:$E$1,0))</f>
        <v>Expert technique</v>
      </c>
      <c r="M1379" s="5">
        <f t="shared" si="107"/>
        <v>58900</v>
      </c>
      <c r="N1379" s="6">
        <f t="shared" ca="1" si="108"/>
        <v>46</v>
      </c>
      <c r="O1379" s="8">
        <f t="shared" si="109"/>
        <v>5.9422750424448216E-2</v>
      </c>
    </row>
    <row r="1380" spans="1:15" x14ac:dyDescent="0.25">
      <c r="A1380" t="str">
        <f t="shared" si="105"/>
        <v>PauJo25278</v>
      </c>
      <c r="B1380" t="str">
        <f t="shared" si="106"/>
        <v>PaulJones25278</v>
      </c>
      <c r="C1380" t="s">
        <v>119</v>
      </c>
      <c r="D1380" t="s">
        <v>283</v>
      </c>
      <c r="E1380" t="s">
        <v>2698</v>
      </c>
      <c r="F1380" s="1">
        <v>25278</v>
      </c>
      <c r="G1380" t="s">
        <v>3029</v>
      </c>
      <c r="H1380" t="s">
        <v>2702</v>
      </c>
      <c r="I1380" s="5">
        <v>104600</v>
      </c>
      <c r="J1380" s="5">
        <v>2000</v>
      </c>
      <c r="K1380">
        <v>16</v>
      </c>
      <c r="L1380" t="str">
        <f>INDEX(MatriceGrade,MATCH(Employé!G1380,Filières!$A$1:$A$13,0),MATCH(Employé!H1380,Filières!$A$1:$E$1,0))</f>
        <v>Associé filière business</v>
      </c>
      <c r="M1380" s="5">
        <f t="shared" si="107"/>
        <v>96900</v>
      </c>
      <c r="N1380" s="6">
        <f t="shared" ca="1" si="108"/>
        <v>48</v>
      </c>
      <c r="O1380" s="8">
        <f t="shared" si="109"/>
        <v>7.9463364293085662E-2</v>
      </c>
    </row>
    <row r="1381" spans="1:15" x14ac:dyDescent="0.25">
      <c r="A1381" t="str">
        <f t="shared" si="105"/>
        <v>QueJo26593</v>
      </c>
      <c r="B1381" t="str">
        <f t="shared" si="106"/>
        <v>QuentinJones26593</v>
      </c>
      <c r="C1381" t="s">
        <v>2533</v>
      </c>
      <c r="D1381" t="s">
        <v>283</v>
      </c>
      <c r="E1381" t="s">
        <v>2698</v>
      </c>
      <c r="F1381" s="1">
        <v>26593</v>
      </c>
      <c r="G1381" t="s">
        <v>3027</v>
      </c>
      <c r="H1381" t="s">
        <v>2700</v>
      </c>
      <c r="I1381" s="5">
        <v>86000</v>
      </c>
      <c r="J1381" s="5">
        <v>7000</v>
      </c>
      <c r="K1381">
        <v>7</v>
      </c>
      <c r="L1381" t="str">
        <f>INDEX(MatriceGrade,MATCH(Employé!G1381,Filières!$A$1:$A$13,0),MATCH(Employé!H1381,Filières!$A$1:$E$1,0))</f>
        <v>Directeur de projet</v>
      </c>
      <c r="M1381" s="5">
        <f t="shared" si="107"/>
        <v>81900</v>
      </c>
      <c r="N1381" s="6">
        <f t="shared" ca="1" si="108"/>
        <v>44</v>
      </c>
      <c r="O1381" s="8">
        <f t="shared" si="109"/>
        <v>5.0061050061050064E-2</v>
      </c>
    </row>
    <row r="1382" spans="1:15" x14ac:dyDescent="0.25">
      <c r="A1382" t="str">
        <f t="shared" si="105"/>
        <v>ShaJo31013</v>
      </c>
      <c r="B1382" t="str">
        <f t="shared" si="106"/>
        <v>SharenJones31013</v>
      </c>
      <c r="C1382" t="s">
        <v>1390</v>
      </c>
      <c r="D1382" t="s">
        <v>283</v>
      </c>
      <c r="E1382" t="s">
        <v>2699</v>
      </c>
      <c r="F1382" s="1">
        <v>31013</v>
      </c>
      <c r="G1382" t="s">
        <v>3027</v>
      </c>
      <c r="H1382" t="s">
        <v>2701</v>
      </c>
      <c r="I1382" s="5">
        <v>68200</v>
      </c>
      <c r="J1382" s="5">
        <v>4500</v>
      </c>
      <c r="K1382">
        <v>2</v>
      </c>
      <c r="L1382" t="str">
        <f>INDEX(MatriceGrade,MATCH(Employé!G1382,Filières!$A$1:$A$13,0),MATCH(Employé!H1382,Filières!$A$1:$E$1,0))</f>
        <v>Directeur technique</v>
      </c>
      <c r="M1382" s="5">
        <f t="shared" si="107"/>
        <v>62000</v>
      </c>
      <c r="N1382" s="6">
        <f t="shared" ca="1" si="108"/>
        <v>32</v>
      </c>
      <c r="O1382" s="8">
        <f t="shared" si="109"/>
        <v>0.1</v>
      </c>
    </row>
    <row r="1383" spans="1:15" x14ac:dyDescent="0.25">
      <c r="A1383" t="str">
        <f t="shared" si="105"/>
        <v>TarJo30653</v>
      </c>
      <c r="B1383" t="str">
        <f t="shared" si="106"/>
        <v>TaraJones30653</v>
      </c>
      <c r="C1383" t="s">
        <v>1771</v>
      </c>
      <c r="D1383" t="s">
        <v>283</v>
      </c>
      <c r="E1383" t="s">
        <v>2699</v>
      </c>
      <c r="F1383" s="1">
        <v>30653</v>
      </c>
      <c r="G1383" t="s">
        <v>3025</v>
      </c>
      <c r="H1383" t="s">
        <v>2702</v>
      </c>
      <c r="I1383" s="5">
        <v>69400</v>
      </c>
      <c r="J1383" s="5">
        <v>3000</v>
      </c>
      <c r="K1383">
        <v>0</v>
      </c>
      <c r="L1383" t="str">
        <f>INDEX(MatriceGrade,MATCH(Employé!G1383,Filières!$A$1:$A$13,0),MATCH(Employé!H1383,Filières!$A$1:$E$1,0))</f>
        <v>Consultant business sénior</v>
      </c>
      <c r="M1383" s="5" t="str">
        <f t="shared" si="107"/>
        <v>nouvel arrivant</v>
      </c>
      <c r="N1383" s="6">
        <f t="shared" ca="1" si="108"/>
        <v>33</v>
      </c>
      <c r="O1383" s="8">
        <f t="shared" si="109"/>
        <v>0</v>
      </c>
    </row>
    <row r="1384" spans="1:15" x14ac:dyDescent="0.25">
      <c r="A1384" t="str">
        <f t="shared" si="105"/>
        <v>TylJo30897</v>
      </c>
      <c r="B1384" t="str">
        <f t="shared" si="106"/>
        <v>TylerJones30897</v>
      </c>
      <c r="C1384" t="s">
        <v>1603</v>
      </c>
      <c r="D1384" t="s">
        <v>283</v>
      </c>
      <c r="E1384" t="s">
        <v>2698</v>
      </c>
      <c r="F1384" s="1">
        <v>30897</v>
      </c>
      <c r="G1384" t="s">
        <v>3025</v>
      </c>
      <c r="H1384" t="s">
        <v>2702</v>
      </c>
      <c r="I1384" s="5">
        <v>56300</v>
      </c>
      <c r="J1384" s="5">
        <v>3000</v>
      </c>
      <c r="K1384">
        <v>9</v>
      </c>
      <c r="L1384" t="str">
        <f>INDEX(MatriceGrade,MATCH(Employé!G1384,Filières!$A$1:$A$13,0),MATCH(Employé!H1384,Filières!$A$1:$E$1,0))</f>
        <v>Consultant business sénior</v>
      </c>
      <c r="M1384" s="5">
        <f t="shared" si="107"/>
        <v>52000</v>
      </c>
      <c r="N1384" s="6">
        <f t="shared" ca="1" si="108"/>
        <v>32</v>
      </c>
      <c r="O1384" s="8">
        <f t="shared" si="109"/>
        <v>8.269230769230769E-2</v>
      </c>
    </row>
    <row r="1385" spans="1:15" x14ac:dyDescent="0.25">
      <c r="A1385" t="str">
        <f t="shared" si="105"/>
        <v>VicJo34045</v>
      </c>
      <c r="B1385" t="str">
        <f t="shared" si="106"/>
        <v>VickyJones34045</v>
      </c>
      <c r="C1385" t="s">
        <v>1385</v>
      </c>
      <c r="D1385" t="s">
        <v>283</v>
      </c>
      <c r="E1385" t="s">
        <v>2699</v>
      </c>
      <c r="F1385" s="1">
        <v>34045</v>
      </c>
      <c r="G1385" t="s">
        <v>3021</v>
      </c>
      <c r="H1385" t="s">
        <v>2703</v>
      </c>
      <c r="I1385" s="5">
        <v>28500</v>
      </c>
      <c r="J1385" s="5">
        <v>500</v>
      </c>
      <c r="K1385">
        <v>1</v>
      </c>
      <c r="L1385" t="str">
        <f>INDEX(MatriceGrade,MATCH(Employé!G1385,Filières!$A$1:$A$13,0),MATCH(Employé!H1385,Filières!$A$1:$E$1,0))</f>
        <v>Agent opérationnel</v>
      </c>
      <c r="M1385" s="5">
        <f t="shared" si="107"/>
        <v>25200</v>
      </c>
      <c r="N1385" s="6">
        <f t="shared" ca="1" si="108"/>
        <v>24</v>
      </c>
      <c r="O1385" s="8">
        <f t="shared" si="109"/>
        <v>0.13095238095238096</v>
      </c>
    </row>
    <row r="1386" spans="1:15" x14ac:dyDescent="0.25">
      <c r="A1386" t="str">
        <f t="shared" si="105"/>
        <v>VioJo28465</v>
      </c>
      <c r="B1386" t="str">
        <f t="shared" si="106"/>
        <v>ViolaJordan28465</v>
      </c>
      <c r="C1386" t="s">
        <v>101</v>
      </c>
      <c r="D1386" t="s">
        <v>2049</v>
      </c>
      <c r="E1386" t="s">
        <v>2699</v>
      </c>
      <c r="F1386" s="1">
        <v>28465</v>
      </c>
      <c r="G1386" t="s">
        <v>3025</v>
      </c>
      <c r="H1386" t="s">
        <v>2701</v>
      </c>
      <c r="I1386" s="5">
        <v>49500</v>
      </c>
      <c r="J1386" s="5">
        <v>1500</v>
      </c>
      <c r="K1386">
        <v>6</v>
      </c>
      <c r="L1386" t="str">
        <f>INDEX(MatriceGrade,MATCH(Employé!G1386,Filières!$A$1:$A$13,0),MATCH(Employé!H1386,Filières!$A$1:$E$1,0))</f>
        <v>Consultant technique sénior</v>
      </c>
      <c r="M1386" s="5">
        <f t="shared" si="107"/>
        <v>45300</v>
      </c>
      <c r="N1386" s="6">
        <f t="shared" ca="1" si="108"/>
        <v>39</v>
      </c>
      <c r="O1386" s="8">
        <f t="shared" si="109"/>
        <v>9.2715231788079472E-2</v>
      </c>
    </row>
    <row r="1387" spans="1:15" x14ac:dyDescent="0.25">
      <c r="A1387" t="str">
        <f t="shared" si="105"/>
        <v>LouJo29297</v>
      </c>
      <c r="B1387" t="str">
        <f t="shared" si="106"/>
        <v>LouisJoseph29297</v>
      </c>
      <c r="C1387" t="s">
        <v>727</v>
      </c>
      <c r="D1387" t="s">
        <v>90</v>
      </c>
      <c r="E1387" t="s">
        <v>2698</v>
      </c>
      <c r="F1387" s="1">
        <v>29297</v>
      </c>
      <c r="G1387" t="s">
        <v>3026</v>
      </c>
      <c r="H1387" t="s">
        <v>2701</v>
      </c>
      <c r="I1387" s="5">
        <v>57100</v>
      </c>
      <c r="J1387" s="5">
        <v>5500</v>
      </c>
      <c r="K1387">
        <v>7</v>
      </c>
      <c r="L1387" t="str">
        <f>INDEX(MatriceGrade,MATCH(Employé!G1387,Filières!$A$1:$A$13,0),MATCH(Employé!H1387,Filières!$A$1:$E$1,0))</f>
        <v>Expert technique</v>
      </c>
      <c r="M1387" s="5">
        <f t="shared" si="107"/>
        <v>55400</v>
      </c>
      <c r="N1387" s="6">
        <f t="shared" ca="1" si="108"/>
        <v>37</v>
      </c>
      <c r="O1387" s="8">
        <f t="shared" si="109"/>
        <v>3.0685920577617327E-2</v>
      </c>
    </row>
    <row r="1388" spans="1:15" x14ac:dyDescent="0.25">
      <c r="A1388" t="str">
        <f t="shared" si="105"/>
        <v>TerJo26996</v>
      </c>
      <c r="B1388" t="str">
        <f t="shared" si="106"/>
        <v>TerryJoseph26996</v>
      </c>
      <c r="C1388" t="s">
        <v>157</v>
      </c>
      <c r="D1388" t="s">
        <v>90</v>
      </c>
      <c r="E1388" t="s">
        <v>2698</v>
      </c>
      <c r="F1388" s="1">
        <v>26996</v>
      </c>
      <c r="G1388" t="s">
        <v>3028</v>
      </c>
      <c r="H1388" t="s">
        <v>2703</v>
      </c>
      <c r="I1388" s="5">
        <v>90500</v>
      </c>
      <c r="J1388" s="5">
        <v>7500</v>
      </c>
      <c r="K1388">
        <v>1</v>
      </c>
      <c r="L1388" t="str">
        <f>INDEX(MatriceGrade,MATCH(Employé!G1388,Filières!$A$1:$A$13,0),MATCH(Employé!H1388,Filières!$A$1:$E$1,0))</f>
        <v>Responsable d'un secteur</v>
      </c>
      <c r="M1388" s="5">
        <f t="shared" si="107"/>
        <v>83300</v>
      </c>
      <c r="N1388" s="6">
        <f t="shared" ca="1" si="108"/>
        <v>43</v>
      </c>
      <c r="O1388" s="8">
        <f t="shared" si="109"/>
        <v>8.6434573829531819E-2</v>
      </c>
    </row>
    <row r="1389" spans="1:15" x14ac:dyDescent="0.25">
      <c r="A1389" t="str">
        <f t="shared" si="105"/>
        <v>BryJo29282</v>
      </c>
      <c r="B1389" t="str">
        <f t="shared" si="106"/>
        <v>BryanJoshua29282</v>
      </c>
      <c r="C1389" t="s">
        <v>268</v>
      </c>
      <c r="D1389" t="s">
        <v>177</v>
      </c>
      <c r="E1389" t="s">
        <v>2698</v>
      </c>
      <c r="F1389" s="1">
        <v>29282</v>
      </c>
      <c r="G1389" t="s">
        <v>3027</v>
      </c>
      <c r="H1389" t="s">
        <v>2701</v>
      </c>
      <c r="I1389" s="5">
        <v>61800</v>
      </c>
      <c r="J1389" s="5">
        <v>3500</v>
      </c>
      <c r="K1389">
        <v>5</v>
      </c>
      <c r="L1389" t="str">
        <f>INDEX(MatriceGrade,MATCH(Employé!G1389,Filières!$A$1:$A$13,0),MATCH(Employé!H1389,Filières!$A$1:$E$1,0))</f>
        <v>Directeur technique</v>
      </c>
      <c r="M1389" s="5">
        <f t="shared" si="107"/>
        <v>58900</v>
      </c>
      <c r="N1389" s="6">
        <f t="shared" ca="1" si="108"/>
        <v>37</v>
      </c>
      <c r="O1389" s="8">
        <f t="shared" si="109"/>
        <v>4.9235993208828523E-2</v>
      </c>
    </row>
    <row r="1390" spans="1:15" x14ac:dyDescent="0.25">
      <c r="A1390" t="str">
        <f t="shared" si="105"/>
        <v>ChaJo32694</v>
      </c>
      <c r="B1390" t="str">
        <f t="shared" si="106"/>
        <v>CharlesJoyce32694</v>
      </c>
      <c r="C1390" t="s">
        <v>82</v>
      </c>
      <c r="D1390" t="s">
        <v>368</v>
      </c>
      <c r="E1390" t="s">
        <v>2698</v>
      </c>
      <c r="F1390" s="1">
        <v>32694</v>
      </c>
      <c r="G1390" t="s">
        <v>3024</v>
      </c>
      <c r="H1390" t="s">
        <v>2700</v>
      </c>
      <c r="I1390" s="5">
        <v>44200</v>
      </c>
      <c r="J1390" s="5">
        <v>500</v>
      </c>
      <c r="K1390">
        <v>0</v>
      </c>
      <c r="L1390" t="str">
        <f>INDEX(MatriceGrade,MATCH(Employé!G1390,Filières!$A$1:$A$13,0),MATCH(Employé!H1390,Filières!$A$1:$E$1,0))</f>
        <v>Consultant fonctionnel</v>
      </c>
      <c r="M1390" s="5" t="str">
        <f t="shared" si="107"/>
        <v>nouvel arrivant</v>
      </c>
      <c r="N1390" s="6">
        <f t="shared" ca="1" si="108"/>
        <v>28</v>
      </c>
      <c r="O1390" s="8">
        <f t="shared" si="109"/>
        <v>0</v>
      </c>
    </row>
    <row r="1391" spans="1:15" x14ac:dyDescent="0.25">
      <c r="A1391" t="str">
        <f t="shared" si="105"/>
        <v>GeoJu29778</v>
      </c>
      <c r="B1391" t="str">
        <f t="shared" si="106"/>
        <v>GeorgeJustice29778</v>
      </c>
      <c r="C1391" t="s">
        <v>92</v>
      </c>
      <c r="D1391" t="s">
        <v>1330</v>
      </c>
      <c r="E1391" t="s">
        <v>2698</v>
      </c>
      <c r="F1391" s="1">
        <v>29778</v>
      </c>
      <c r="G1391" t="s">
        <v>3025</v>
      </c>
      <c r="H1391" t="s">
        <v>2701</v>
      </c>
      <c r="I1391" s="5">
        <v>58100</v>
      </c>
      <c r="J1391" s="5">
        <v>3500</v>
      </c>
      <c r="K1391">
        <v>4</v>
      </c>
      <c r="L1391" t="str">
        <f>INDEX(MatriceGrade,MATCH(Employé!G1391,Filières!$A$1:$A$13,0),MATCH(Employé!H1391,Filières!$A$1:$E$1,0))</f>
        <v>Consultant technique sénior</v>
      </c>
      <c r="M1391" s="5">
        <f t="shared" si="107"/>
        <v>54800</v>
      </c>
      <c r="N1391" s="6">
        <f t="shared" ca="1" si="108"/>
        <v>36</v>
      </c>
      <c r="O1391" s="8">
        <f t="shared" si="109"/>
        <v>6.0218978102189784E-2</v>
      </c>
    </row>
    <row r="1392" spans="1:15" x14ac:dyDescent="0.25">
      <c r="A1392" t="str">
        <f t="shared" si="105"/>
        <v>TraJu32371</v>
      </c>
      <c r="B1392" t="str">
        <f t="shared" si="106"/>
        <v>TravisJustis32371</v>
      </c>
      <c r="C1392" t="s">
        <v>724</v>
      </c>
      <c r="D1392" t="s">
        <v>725</v>
      </c>
      <c r="E1392" t="s">
        <v>2698</v>
      </c>
      <c r="F1392" s="1">
        <v>32371</v>
      </c>
      <c r="G1392" t="s">
        <v>3022</v>
      </c>
      <c r="H1392" t="s">
        <v>2702</v>
      </c>
      <c r="I1392" s="5">
        <v>50200</v>
      </c>
      <c r="J1392" s="5">
        <v>0</v>
      </c>
      <c r="K1392">
        <v>0</v>
      </c>
      <c r="L1392" t="str">
        <f>INDEX(MatriceGrade,MATCH(Employé!G1392,Filières!$A$1:$A$13,0),MATCH(Employé!H1392,Filières!$A$1:$E$1,0))</f>
        <v>Consultant business junior</v>
      </c>
      <c r="M1392" s="5" t="str">
        <f t="shared" si="107"/>
        <v>nouvel arrivant</v>
      </c>
      <c r="N1392" s="6">
        <f t="shared" ca="1" si="108"/>
        <v>28</v>
      </c>
      <c r="O1392" s="8">
        <f t="shared" si="109"/>
        <v>0</v>
      </c>
    </row>
    <row r="1393" spans="1:15" x14ac:dyDescent="0.25">
      <c r="A1393" t="str">
        <f t="shared" si="105"/>
        <v>AlbKa26358</v>
      </c>
      <c r="B1393" t="str">
        <f t="shared" si="106"/>
        <v>AlbertKain26358</v>
      </c>
      <c r="C1393" t="s">
        <v>507</v>
      </c>
      <c r="D1393" t="s">
        <v>2473</v>
      </c>
      <c r="E1393" t="s">
        <v>2698</v>
      </c>
      <c r="F1393" s="1">
        <v>26358</v>
      </c>
      <c r="G1393" t="s">
        <v>3027</v>
      </c>
      <c r="H1393" t="s">
        <v>2701</v>
      </c>
      <c r="I1393" s="5">
        <v>62700</v>
      </c>
      <c r="J1393" s="5">
        <v>8000</v>
      </c>
      <c r="K1393">
        <v>6</v>
      </c>
      <c r="L1393" t="str">
        <f>INDEX(MatriceGrade,MATCH(Employé!G1393,Filières!$A$1:$A$13,0),MATCH(Employé!H1393,Filières!$A$1:$E$1,0))</f>
        <v>Directeur technique</v>
      </c>
      <c r="M1393" s="5">
        <f t="shared" si="107"/>
        <v>60100</v>
      </c>
      <c r="N1393" s="6">
        <f t="shared" ca="1" si="108"/>
        <v>45</v>
      </c>
      <c r="O1393" s="8">
        <f t="shared" si="109"/>
        <v>4.3261231281198007E-2</v>
      </c>
    </row>
    <row r="1394" spans="1:15" x14ac:dyDescent="0.25">
      <c r="A1394" t="str">
        <f t="shared" si="105"/>
        <v>JonKa32740</v>
      </c>
      <c r="B1394" t="str">
        <f t="shared" si="106"/>
        <v>JonathanKasper32740</v>
      </c>
      <c r="C1394" t="s">
        <v>716</v>
      </c>
      <c r="D1394" t="s">
        <v>1286</v>
      </c>
      <c r="E1394" t="s">
        <v>2698</v>
      </c>
      <c r="F1394" s="1">
        <v>32740</v>
      </c>
      <c r="G1394" t="s">
        <v>3024</v>
      </c>
      <c r="H1394" t="s">
        <v>2701</v>
      </c>
      <c r="I1394" s="5">
        <v>41800</v>
      </c>
      <c r="J1394" s="5">
        <v>2000</v>
      </c>
      <c r="K1394">
        <v>2</v>
      </c>
      <c r="L1394" t="str">
        <f>INDEX(MatriceGrade,MATCH(Employé!G1394,Filières!$A$1:$A$13,0),MATCH(Employé!H1394,Filières!$A$1:$E$1,0))</f>
        <v>Consultant technique</v>
      </c>
      <c r="M1394" s="5">
        <f t="shared" si="107"/>
        <v>39500</v>
      </c>
      <c r="N1394" s="6">
        <f t="shared" ca="1" si="108"/>
        <v>27</v>
      </c>
      <c r="O1394" s="8">
        <f t="shared" si="109"/>
        <v>5.8227848101265821E-2</v>
      </c>
    </row>
    <row r="1395" spans="1:15" x14ac:dyDescent="0.25">
      <c r="A1395" t="str">
        <f t="shared" si="105"/>
        <v>RicKa32001</v>
      </c>
      <c r="B1395" t="str">
        <f t="shared" si="106"/>
        <v>RichardKastner32001</v>
      </c>
      <c r="C1395" t="s">
        <v>9</v>
      </c>
      <c r="D1395" t="s">
        <v>980</v>
      </c>
      <c r="E1395" t="s">
        <v>2698</v>
      </c>
      <c r="F1395" s="1">
        <v>32001</v>
      </c>
      <c r="G1395" t="s">
        <v>3023</v>
      </c>
      <c r="H1395" t="s">
        <v>2702</v>
      </c>
      <c r="I1395" s="5">
        <v>55000</v>
      </c>
      <c r="J1395" s="5">
        <v>1500</v>
      </c>
      <c r="K1395">
        <v>4</v>
      </c>
      <c r="L1395" t="str">
        <f>INDEX(MatriceGrade,MATCH(Employé!G1395,Filières!$A$1:$A$13,0),MATCH(Employé!H1395,Filières!$A$1:$E$1,0))</f>
        <v>Consultant business</v>
      </c>
      <c r="M1395" s="5">
        <f t="shared" si="107"/>
        <v>52900</v>
      </c>
      <c r="N1395" s="6">
        <f t="shared" ca="1" si="108"/>
        <v>29</v>
      </c>
      <c r="O1395" s="8">
        <f t="shared" si="109"/>
        <v>3.9697542533081283E-2</v>
      </c>
    </row>
    <row r="1396" spans="1:15" x14ac:dyDescent="0.25">
      <c r="A1396" t="str">
        <f t="shared" si="105"/>
        <v>ThoKa29108</v>
      </c>
      <c r="B1396" t="str">
        <f t="shared" si="106"/>
        <v>ThomasKauffman29108</v>
      </c>
      <c r="C1396" t="s">
        <v>269</v>
      </c>
      <c r="D1396" t="s">
        <v>1862</v>
      </c>
      <c r="E1396" t="s">
        <v>2698</v>
      </c>
      <c r="F1396" s="1">
        <v>29108</v>
      </c>
      <c r="G1396" t="s">
        <v>3025</v>
      </c>
      <c r="H1396" t="s">
        <v>2702</v>
      </c>
      <c r="I1396" s="5">
        <v>71600</v>
      </c>
      <c r="J1396" s="5">
        <v>4000</v>
      </c>
      <c r="K1396">
        <v>0</v>
      </c>
      <c r="L1396" t="str">
        <f>INDEX(MatriceGrade,MATCH(Employé!G1396,Filières!$A$1:$A$13,0),MATCH(Employé!H1396,Filières!$A$1:$E$1,0))</f>
        <v>Consultant business sénior</v>
      </c>
      <c r="M1396" s="5" t="str">
        <f t="shared" si="107"/>
        <v>nouvel arrivant</v>
      </c>
      <c r="N1396" s="6">
        <f t="shared" ca="1" si="108"/>
        <v>37</v>
      </c>
      <c r="O1396" s="8">
        <f t="shared" si="109"/>
        <v>0</v>
      </c>
    </row>
    <row r="1397" spans="1:15" x14ac:dyDescent="0.25">
      <c r="A1397" t="str">
        <f t="shared" si="105"/>
        <v>AlfKe26307</v>
      </c>
      <c r="B1397" t="str">
        <f t="shared" si="106"/>
        <v>AlfredoKeeler26307</v>
      </c>
      <c r="C1397" t="s">
        <v>1730</v>
      </c>
      <c r="D1397" t="s">
        <v>2491</v>
      </c>
      <c r="E1397" t="s">
        <v>2698</v>
      </c>
      <c r="F1397" s="1">
        <v>26307</v>
      </c>
      <c r="G1397" t="s">
        <v>3029</v>
      </c>
      <c r="H1397" t="s">
        <v>2702</v>
      </c>
      <c r="I1397" s="5">
        <v>102900</v>
      </c>
      <c r="J1397" s="5">
        <v>8500</v>
      </c>
      <c r="K1397">
        <v>19</v>
      </c>
      <c r="L1397" t="str">
        <f>INDEX(MatriceGrade,MATCH(Employé!G1397,Filières!$A$1:$A$13,0),MATCH(Employé!H1397,Filières!$A$1:$E$1,0))</f>
        <v>Associé filière business</v>
      </c>
      <c r="M1397" s="5">
        <f t="shared" si="107"/>
        <v>98000</v>
      </c>
      <c r="N1397" s="6">
        <f t="shared" ca="1" si="108"/>
        <v>45</v>
      </c>
      <c r="O1397" s="8">
        <f t="shared" si="109"/>
        <v>0.05</v>
      </c>
    </row>
    <row r="1398" spans="1:15" x14ac:dyDescent="0.25">
      <c r="A1398" t="str">
        <f t="shared" si="105"/>
        <v>MilKe32887</v>
      </c>
      <c r="B1398" t="str">
        <f t="shared" si="106"/>
        <v>MiltonKeene32887</v>
      </c>
      <c r="C1398" t="s">
        <v>408</v>
      </c>
      <c r="D1398" t="s">
        <v>2581</v>
      </c>
      <c r="E1398" t="s">
        <v>2698</v>
      </c>
      <c r="F1398" s="1">
        <v>32887</v>
      </c>
      <c r="G1398" t="s">
        <v>3023</v>
      </c>
      <c r="H1398" t="s">
        <v>2701</v>
      </c>
      <c r="I1398" s="5">
        <v>39500</v>
      </c>
      <c r="J1398" s="5">
        <v>0</v>
      </c>
      <c r="K1398">
        <v>4</v>
      </c>
      <c r="L1398" t="str">
        <f>INDEX(MatriceGrade,MATCH(Employé!G1398,Filières!$A$1:$A$13,0),MATCH(Employé!H1398,Filières!$A$1:$E$1,0))</f>
        <v>Consultant technique junior</v>
      </c>
      <c r="M1398" s="5">
        <f t="shared" si="107"/>
        <v>37800</v>
      </c>
      <c r="N1398" s="6">
        <f t="shared" ca="1" si="108"/>
        <v>27</v>
      </c>
      <c r="O1398" s="8">
        <f t="shared" si="109"/>
        <v>4.4973544973544971E-2</v>
      </c>
    </row>
    <row r="1399" spans="1:15" x14ac:dyDescent="0.25">
      <c r="A1399" t="str">
        <f t="shared" si="105"/>
        <v>HelKe30406</v>
      </c>
      <c r="B1399" t="str">
        <f t="shared" si="106"/>
        <v>HelenKelley30406</v>
      </c>
      <c r="C1399" t="s">
        <v>1205</v>
      </c>
      <c r="D1399" t="s">
        <v>1190</v>
      </c>
      <c r="E1399" t="s">
        <v>2699</v>
      </c>
      <c r="F1399" s="1">
        <v>30406</v>
      </c>
      <c r="G1399" t="s">
        <v>3026</v>
      </c>
      <c r="H1399" t="s">
        <v>2702</v>
      </c>
      <c r="I1399" s="5">
        <v>81000</v>
      </c>
      <c r="J1399" s="5">
        <v>2500</v>
      </c>
      <c r="K1399">
        <v>0</v>
      </c>
      <c r="L1399" t="str">
        <f>INDEX(MatriceGrade,MATCH(Employé!G1399,Filières!$A$1:$A$13,0),MATCH(Employé!H1399,Filières!$A$1:$E$1,0))</f>
        <v>Responsable de consultant</v>
      </c>
      <c r="M1399" s="5" t="str">
        <f t="shared" si="107"/>
        <v>nouvel arrivant</v>
      </c>
      <c r="N1399" s="6">
        <f t="shared" ca="1" si="108"/>
        <v>34</v>
      </c>
      <c r="O1399" s="8">
        <f t="shared" si="109"/>
        <v>0</v>
      </c>
    </row>
    <row r="1400" spans="1:15" x14ac:dyDescent="0.25">
      <c r="A1400" t="str">
        <f t="shared" si="105"/>
        <v>JosKe25413</v>
      </c>
      <c r="B1400" t="str">
        <f t="shared" si="106"/>
        <v>JoseKelley25413</v>
      </c>
      <c r="C1400" t="s">
        <v>284</v>
      </c>
      <c r="D1400" t="s">
        <v>1190</v>
      </c>
      <c r="E1400" t="s">
        <v>2698</v>
      </c>
      <c r="F1400" s="1">
        <v>25413</v>
      </c>
      <c r="G1400" t="s">
        <v>3028</v>
      </c>
      <c r="H1400" t="s">
        <v>2703</v>
      </c>
      <c r="I1400" s="5">
        <v>92200</v>
      </c>
      <c r="J1400" s="5">
        <v>4000</v>
      </c>
      <c r="K1400">
        <v>8</v>
      </c>
      <c r="L1400" t="str">
        <f>INDEX(MatriceGrade,MATCH(Employé!G1400,Filières!$A$1:$A$13,0),MATCH(Employé!H1400,Filières!$A$1:$E$1,0))</f>
        <v>Responsable d'un secteur</v>
      </c>
      <c r="M1400" s="5">
        <f t="shared" si="107"/>
        <v>83800</v>
      </c>
      <c r="N1400" s="6">
        <f t="shared" ca="1" si="108"/>
        <v>47</v>
      </c>
      <c r="O1400" s="8">
        <f t="shared" si="109"/>
        <v>0.10023866348448687</v>
      </c>
    </row>
    <row r="1401" spans="1:15" x14ac:dyDescent="0.25">
      <c r="A1401" t="str">
        <f t="shared" si="105"/>
        <v>TroKe30543</v>
      </c>
      <c r="B1401" t="str">
        <f t="shared" si="106"/>
        <v>TroyKelley30543</v>
      </c>
      <c r="C1401" t="s">
        <v>2135</v>
      </c>
      <c r="D1401" t="s">
        <v>1190</v>
      </c>
      <c r="E1401" t="s">
        <v>2698</v>
      </c>
      <c r="F1401" s="1">
        <v>30543</v>
      </c>
      <c r="G1401" t="s">
        <v>3025</v>
      </c>
      <c r="H1401" t="s">
        <v>2701</v>
      </c>
      <c r="I1401" s="5">
        <v>50300</v>
      </c>
      <c r="J1401" s="5">
        <v>3500</v>
      </c>
      <c r="K1401">
        <v>10</v>
      </c>
      <c r="L1401" t="str">
        <f>INDEX(MatriceGrade,MATCH(Employé!G1401,Filières!$A$1:$A$13,0),MATCH(Employé!H1401,Filières!$A$1:$E$1,0))</f>
        <v>Consultant technique sénior</v>
      </c>
      <c r="M1401" s="5">
        <f t="shared" si="107"/>
        <v>45700</v>
      </c>
      <c r="N1401" s="6">
        <f t="shared" ca="1" si="108"/>
        <v>33</v>
      </c>
      <c r="O1401" s="8">
        <f t="shared" si="109"/>
        <v>0.10065645514223195</v>
      </c>
    </row>
    <row r="1402" spans="1:15" x14ac:dyDescent="0.25">
      <c r="A1402" t="str">
        <f t="shared" si="105"/>
        <v>FraKe30045</v>
      </c>
      <c r="B1402" t="str">
        <f t="shared" si="106"/>
        <v>FrancisKelly30045</v>
      </c>
      <c r="C1402" t="s">
        <v>715</v>
      </c>
      <c r="D1402" t="s">
        <v>1095</v>
      </c>
      <c r="E1402" t="s">
        <v>2698</v>
      </c>
      <c r="F1402" s="1">
        <v>30045</v>
      </c>
      <c r="G1402" t="s">
        <v>3028</v>
      </c>
      <c r="H1402" t="s">
        <v>2702</v>
      </c>
      <c r="I1402" s="5">
        <v>107000</v>
      </c>
      <c r="J1402" s="5">
        <v>3000</v>
      </c>
      <c r="K1402">
        <v>5</v>
      </c>
      <c r="L1402" t="str">
        <f>INDEX(MatriceGrade,MATCH(Employé!G1402,Filières!$A$1:$A$13,0),MATCH(Employé!H1402,Filières!$A$1:$E$1,0))</f>
        <v>Responsable secteur business</v>
      </c>
      <c r="M1402" s="5">
        <f t="shared" si="107"/>
        <v>99100</v>
      </c>
      <c r="N1402" s="6">
        <f t="shared" ca="1" si="108"/>
        <v>35</v>
      </c>
      <c r="O1402" s="8">
        <f t="shared" si="109"/>
        <v>7.9717457114026238E-2</v>
      </c>
    </row>
    <row r="1403" spans="1:15" x14ac:dyDescent="0.25">
      <c r="A1403" t="str">
        <f t="shared" si="105"/>
        <v>FreKe28875</v>
      </c>
      <c r="B1403" t="str">
        <f t="shared" si="106"/>
        <v>FredKelly28875</v>
      </c>
      <c r="C1403" t="s">
        <v>829</v>
      </c>
      <c r="D1403" t="s">
        <v>1095</v>
      </c>
      <c r="E1403" t="s">
        <v>2698</v>
      </c>
      <c r="F1403" s="1">
        <v>28875</v>
      </c>
      <c r="G1403" t="s">
        <v>3027</v>
      </c>
      <c r="H1403" t="s">
        <v>2701</v>
      </c>
      <c r="I1403" s="5">
        <v>54700</v>
      </c>
      <c r="J1403" s="5">
        <v>3500</v>
      </c>
      <c r="K1403">
        <v>0</v>
      </c>
      <c r="L1403" t="str">
        <f>INDEX(MatriceGrade,MATCH(Employé!G1403,Filières!$A$1:$A$13,0),MATCH(Employé!H1403,Filières!$A$1:$E$1,0))</f>
        <v>Directeur technique</v>
      </c>
      <c r="M1403" s="5" t="str">
        <f t="shared" si="107"/>
        <v>nouvel arrivant</v>
      </c>
      <c r="N1403" s="6">
        <f t="shared" ca="1" si="108"/>
        <v>38</v>
      </c>
      <c r="O1403" s="8">
        <f t="shared" si="109"/>
        <v>0</v>
      </c>
    </row>
    <row r="1404" spans="1:15" x14ac:dyDescent="0.25">
      <c r="A1404" t="str">
        <f t="shared" si="105"/>
        <v>OswKe31869</v>
      </c>
      <c r="B1404" t="str">
        <f t="shared" si="106"/>
        <v>OswaldoKelly31869</v>
      </c>
      <c r="C1404" t="s">
        <v>1094</v>
      </c>
      <c r="D1404" t="s">
        <v>1095</v>
      </c>
      <c r="E1404" t="s">
        <v>2698</v>
      </c>
      <c r="F1404" s="1">
        <v>31869</v>
      </c>
      <c r="G1404" t="s">
        <v>3023</v>
      </c>
      <c r="H1404" t="s">
        <v>2701</v>
      </c>
      <c r="I1404" s="5">
        <v>41900</v>
      </c>
      <c r="J1404" s="5">
        <v>0</v>
      </c>
      <c r="K1404">
        <v>1</v>
      </c>
      <c r="L1404" t="str">
        <f>INDEX(MatriceGrade,MATCH(Employé!G1404,Filières!$A$1:$A$13,0),MATCH(Employé!H1404,Filières!$A$1:$E$1,0))</f>
        <v>Consultant technique junior</v>
      </c>
      <c r="M1404" s="5">
        <f t="shared" si="107"/>
        <v>39500</v>
      </c>
      <c r="N1404" s="6">
        <f t="shared" ca="1" si="108"/>
        <v>30</v>
      </c>
      <c r="O1404" s="8">
        <f t="shared" si="109"/>
        <v>6.0759493670886074E-2</v>
      </c>
    </row>
    <row r="1405" spans="1:15" x14ac:dyDescent="0.25">
      <c r="A1405" t="str">
        <f t="shared" si="105"/>
        <v>MicKe28063</v>
      </c>
      <c r="B1405" t="str">
        <f t="shared" si="106"/>
        <v>MichealKelsey28063</v>
      </c>
      <c r="C1405" t="s">
        <v>2360</v>
      </c>
      <c r="D1405" t="s">
        <v>2361</v>
      </c>
      <c r="E1405" t="s">
        <v>2698</v>
      </c>
      <c r="F1405" s="1">
        <v>28063</v>
      </c>
      <c r="G1405" t="s">
        <v>3025</v>
      </c>
      <c r="H1405" t="s">
        <v>2702</v>
      </c>
      <c r="I1405" s="5">
        <v>73900</v>
      </c>
      <c r="J1405" s="5">
        <v>2500</v>
      </c>
      <c r="K1405">
        <v>8</v>
      </c>
      <c r="L1405" t="str">
        <f>INDEX(MatriceGrade,MATCH(Employé!G1405,Filières!$A$1:$A$13,0),MATCH(Employé!H1405,Filières!$A$1:$E$1,0))</f>
        <v>Consultant business sénior</v>
      </c>
      <c r="M1405" s="5">
        <f t="shared" si="107"/>
        <v>67700</v>
      </c>
      <c r="N1405" s="6">
        <f t="shared" ca="1" si="108"/>
        <v>40</v>
      </c>
      <c r="O1405" s="8">
        <f t="shared" si="109"/>
        <v>9.1580502215657306E-2</v>
      </c>
    </row>
    <row r="1406" spans="1:15" x14ac:dyDescent="0.25">
      <c r="A1406" t="str">
        <f t="shared" si="105"/>
        <v>JamKe34054</v>
      </c>
      <c r="B1406" t="str">
        <f t="shared" si="106"/>
        <v>JamesKempton34054</v>
      </c>
      <c r="C1406" t="s">
        <v>147</v>
      </c>
      <c r="D1406" t="s">
        <v>827</v>
      </c>
      <c r="E1406" t="s">
        <v>2698</v>
      </c>
      <c r="F1406" s="1">
        <v>34054</v>
      </c>
      <c r="G1406" t="s">
        <v>3022</v>
      </c>
      <c r="H1406" t="s">
        <v>2702</v>
      </c>
      <c r="I1406" s="5">
        <v>43400</v>
      </c>
      <c r="J1406" s="5">
        <v>1000</v>
      </c>
      <c r="K1406">
        <v>0</v>
      </c>
      <c r="L1406" t="str">
        <f>INDEX(MatriceGrade,MATCH(Employé!G1406,Filières!$A$1:$A$13,0),MATCH(Employé!H1406,Filières!$A$1:$E$1,0))</f>
        <v>Consultant business junior</v>
      </c>
      <c r="M1406" s="5" t="str">
        <f t="shared" si="107"/>
        <v>nouvel arrivant</v>
      </c>
      <c r="N1406" s="6">
        <f t="shared" ca="1" si="108"/>
        <v>24</v>
      </c>
      <c r="O1406" s="8">
        <f t="shared" si="109"/>
        <v>0</v>
      </c>
    </row>
    <row r="1407" spans="1:15" x14ac:dyDescent="0.25">
      <c r="A1407" t="str">
        <f t="shared" si="105"/>
        <v>CyrKe27280</v>
      </c>
      <c r="B1407" t="str">
        <f t="shared" si="106"/>
        <v>CyrilKendall27280</v>
      </c>
      <c r="C1407" t="s">
        <v>46</v>
      </c>
      <c r="D1407" t="s">
        <v>47</v>
      </c>
      <c r="E1407" t="s">
        <v>2698</v>
      </c>
      <c r="F1407" s="1">
        <v>27280</v>
      </c>
      <c r="G1407" t="s">
        <v>3027</v>
      </c>
      <c r="H1407" t="s">
        <v>2701</v>
      </c>
      <c r="I1407" s="5">
        <v>53200</v>
      </c>
      <c r="J1407" s="5">
        <v>1000</v>
      </c>
      <c r="K1407">
        <v>1</v>
      </c>
      <c r="L1407" t="str">
        <f>INDEX(MatriceGrade,MATCH(Employé!G1407,Filières!$A$1:$A$13,0),MATCH(Employé!H1407,Filières!$A$1:$E$1,0))</f>
        <v>Directeur technique</v>
      </c>
      <c r="M1407" s="5">
        <f t="shared" si="107"/>
        <v>49300</v>
      </c>
      <c r="N1407" s="6">
        <f t="shared" ca="1" si="108"/>
        <v>42</v>
      </c>
      <c r="O1407" s="8">
        <f t="shared" si="109"/>
        <v>7.9107505070993914E-2</v>
      </c>
    </row>
    <row r="1408" spans="1:15" x14ac:dyDescent="0.25">
      <c r="A1408" t="str">
        <f t="shared" si="105"/>
        <v>DanKe25339</v>
      </c>
      <c r="B1408" t="str">
        <f t="shared" si="106"/>
        <v>DannyKendall25339</v>
      </c>
      <c r="C1408" t="s">
        <v>428</v>
      </c>
      <c r="D1408" t="s">
        <v>47</v>
      </c>
      <c r="E1408" t="s">
        <v>2698</v>
      </c>
      <c r="F1408" s="1">
        <v>25339</v>
      </c>
      <c r="G1408" t="s">
        <v>3026</v>
      </c>
      <c r="H1408" t="s">
        <v>2703</v>
      </c>
      <c r="I1408" s="5">
        <v>57600</v>
      </c>
      <c r="J1408" s="5">
        <v>4000</v>
      </c>
      <c r="K1408">
        <v>16</v>
      </c>
      <c r="L1408" t="str">
        <f>INDEX(MatriceGrade,MATCH(Employé!G1408,Filières!$A$1:$A$13,0),MATCH(Employé!H1408,Filières!$A$1:$E$1,0))</f>
        <v>Responsable d'entité</v>
      </c>
      <c r="M1408" s="5">
        <f t="shared" si="107"/>
        <v>57000</v>
      </c>
      <c r="N1408" s="6">
        <f t="shared" ca="1" si="108"/>
        <v>48</v>
      </c>
      <c r="O1408" s="8">
        <f t="shared" si="109"/>
        <v>1.0526315789473684E-2</v>
      </c>
    </row>
    <row r="1409" spans="1:15" x14ac:dyDescent="0.25">
      <c r="A1409" t="str">
        <f t="shared" si="105"/>
        <v>CarKe25215</v>
      </c>
      <c r="B1409" t="str">
        <f t="shared" si="106"/>
        <v>CarlosKennedy25215</v>
      </c>
      <c r="C1409" t="s">
        <v>1223</v>
      </c>
      <c r="D1409" t="s">
        <v>1224</v>
      </c>
      <c r="E1409" t="s">
        <v>2698</v>
      </c>
      <c r="F1409" s="1">
        <v>25215</v>
      </c>
      <c r="G1409" t="s">
        <v>3028</v>
      </c>
      <c r="H1409" t="s">
        <v>2701</v>
      </c>
      <c r="I1409" s="5">
        <v>71700</v>
      </c>
      <c r="J1409" s="5">
        <v>4000</v>
      </c>
      <c r="K1409">
        <v>6</v>
      </c>
      <c r="L1409" t="str">
        <f>INDEX(MatriceGrade,MATCH(Employé!G1409,Filières!$A$1:$A$13,0),MATCH(Employé!H1409,Filières!$A$1:$E$1,0))</f>
        <v>Responsable technique Grands Comptes</v>
      </c>
      <c r="M1409" s="5">
        <f t="shared" si="107"/>
        <v>66400</v>
      </c>
      <c r="N1409" s="6">
        <f t="shared" ca="1" si="108"/>
        <v>48</v>
      </c>
      <c r="O1409" s="8">
        <f t="shared" si="109"/>
        <v>7.9819277108433728E-2</v>
      </c>
    </row>
    <row r="1410" spans="1:15" x14ac:dyDescent="0.25">
      <c r="A1410" t="str">
        <f t="shared" ref="A1410:A1473" si="110">_xlfn.CONCAT(LEFT(C1410,3),LEFT(D1410,2),F1410)</f>
        <v>HelKe29113</v>
      </c>
      <c r="B1410" t="str">
        <f t="shared" ref="B1410:B1473" si="111">_xlfn.CONCAT(C1410,D1410,F1410)</f>
        <v>HelenKennedy29113</v>
      </c>
      <c r="C1410" t="s">
        <v>1205</v>
      </c>
      <c r="D1410" t="s">
        <v>1224</v>
      </c>
      <c r="E1410" t="s">
        <v>2699</v>
      </c>
      <c r="F1410" s="1">
        <v>29113</v>
      </c>
      <c r="G1410" t="s">
        <v>3026</v>
      </c>
      <c r="H1410" t="s">
        <v>2701</v>
      </c>
      <c r="I1410" s="5">
        <v>62000</v>
      </c>
      <c r="J1410" s="5">
        <v>2000</v>
      </c>
      <c r="K1410">
        <v>8</v>
      </c>
      <c r="L1410" t="str">
        <f>INDEX(MatriceGrade,MATCH(Employé!G1410,Filières!$A$1:$A$13,0),MATCH(Employé!H1410,Filières!$A$1:$E$1,0))</f>
        <v>Expert technique</v>
      </c>
      <c r="M1410" s="5">
        <f t="shared" ref="M1410:M1473" si="112">IF(ISERROR(VLOOKUP(A1410,InfoN1,9,FALSE)),"nouvel arrivant",VLOOKUP(A1410,InfoN1,9,FALSE))</f>
        <v>59600</v>
      </c>
      <c r="N1410" s="6">
        <f t="shared" ref="N1410:N1473" ca="1" si="113">IF(DATE(2017,MONTH(F1410),DAY(F1410))&gt;TODAY(),2017-YEAR(F1410)-1,2017-YEAR(F1410))</f>
        <v>37</v>
      </c>
      <c r="O1410" s="8">
        <f t="shared" si="109"/>
        <v>4.0268456375838924E-2</v>
      </c>
    </row>
    <row r="1411" spans="1:15" x14ac:dyDescent="0.25">
      <c r="A1411" t="str">
        <f t="shared" si="110"/>
        <v>MarKe31107</v>
      </c>
      <c r="B1411" t="str">
        <f t="shared" si="111"/>
        <v>MaryKennedy31107</v>
      </c>
      <c r="C1411" t="s">
        <v>156</v>
      </c>
      <c r="D1411" t="s">
        <v>1224</v>
      </c>
      <c r="E1411" t="s">
        <v>2699</v>
      </c>
      <c r="F1411" s="1">
        <v>31107</v>
      </c>
      <c r="G1411" t="s">
        <v>3025</v>
      </c>
      <c r="H1411" t="s">
        <v>2702</v>
      </c>
      <c r="I1411" s="5">
        <v>60400</v>
      </c>
      <c r="J1411" s="5">
        <v>3500</v>
      </c>
      <c r="K1411">
        <v>8</v>
      </c>
      <c r="L1411" t="str">
        <f>INDEX(MatriceGrade,MATCH(Employé!G1411,Filières!$A$1:$A$13,0),MATCH(Employé!H1411,Filières!$A$1:$E$1,0))</f>
        <v>Consultant business sénior</v>
      </c>
      <c r="M1411" s="5">
        <f t="shared" si="112"/>
        <v>56900</v>
      </c>
      <c r="N1411" s="6">
        <f t="shared" ca="1" si="113"/>
        <v>32</v>
      </c>
      <c r="O1411" s="8">
        <f t="shared" ref="O1411:O1474" si="114">IF(ISNUMBER(M1411),(I1411-M1411)/M1411,0)</f>
        <v>6.1511423550087874E-2</v>
      </c>
    </row>
    <row r="1412" spans="1:15" x14ac:dyDescent="0.25">
      <c r="A1412" t="str">
        <f t="shared" si="110"/>
        <v>DolKe31731</v>
      </c>
      <c r="B1412" t="str">
        <f t="shared" si="111"/>
        <v>DoloresKerrick31731</v>
      </c>
      <c r="C1412" t="s">
        <v>639</v>
      </c>
      <c r="D1412" t="s">
        <v>2333</v>
      </c>
      <c r="E1412" t="s">
        <v>2699</v>
      </c>
      <c r="F1412" s="1">
        <v>31731</v>
      </c>
      <c r="G1412" t="s">
        <v>3021</v>
      </c>
      <c r="H1412" t="s">
        <v>2701</v>
      </c>
      <c r="I1412" s="5">
        <v>31100</v>
      </c>
      <c r="J1412" s="5">
        <v>500</v>
      </c>
      <c r="K1412">
        <v>3</v>
      </c>
      <c r="L1412" t="str">
        <f>INDEX(MatriceGrade,MATCH(Employé!G1412,Filières!$A$1:$A$13,0),MATCH(Employé!H1412,Filières!$A$1:$E$1,0))</f>
        <v>Développeur</v>
      </c>
      <c r="M1412" s="5">
        <f t="shared" si="112"/>
        <v>28000</v>
      </c>
      <c r="N1412" s="6">
        <f t="shared" ca="1" si="113"/>
        <v>30</v>
      </c>
      <c r="O1412" s="8">
        <f t="shared" si="114"/>
        <v>0.11071428571428571</v>
      </c>
    </row>
    <row r="1413" spans="1:15" x14ac:dyDescent="0.25">
      <c r="A1413" t="str">
        <f t="shared" si="110"/>
        <v>RobKe34181</v>
      </c>
      <c r="B1413" t="str">
        <f t="shared" si="111"/>
        <v>RobertoKershaw34181</v>
      </c>
      <c r="C1413" t="s">
        <v>2388</v>
      </c>
      <c r="D1413" t="s">
        <v>2389</v>
      </c>
      <c r="E1413" t="s">
        <v>2698</v>
      </c>
      <c r="F1413" s="1">
        <v>34181</v>
      </c>
      <c r="G1413" t="s">
        <v>3020</v>
      </c>
      <c r="H1413" t="s">
        <v>2700</v>
      </c>
      <c r="I1413" s="5">
        <v>35000</v>
      </c>
      <c r="J1413" s="5">
        <v>500</v>
      </c>
      <c r="K1413">
        <v>0</v>
      </c>
      <c r="L1413" t="str">
        <f>INDEX(MatriceGrade,MATCH(Employé!G1413,Filières!$A$1:$A$13,0),MATCH(Employé!H1413,Filières!$A$1:$E$1,0))</f>
        <v>Analyste junior</v>
      </c>
      <c r="M1413" s="5" t="str">
        <f t="shared" si="112"/>
        <v>nouvel arrivant</v>
      </c>
      <c r="N1413" s="6">
        <f t="shared" ca="1" si="113"/>
        <v>23</v>
      </c>
      <c r="O1413" s="8">
        <f t="shared" si="114"/>
        <v>0</v>
      </c>
    </row>
    <row r="1414" spans="1:15" x14ac:dyDescent="0.25">
      <c r="A1414" t="str">
        <f t="shared" si="110"/>
        <v>EveKe26106</v>
      </c>
      <c r="B1414" t="str">
        <f t="shared" si="111"/>
        <v>EvelynKershner26106</v>
      </c>
      <c r="C1414" t="s">
        <v>167</v>
      </c>
      <c r="D1414" t="s">
        <v>1705</v>
      </c>
      <c r="E1414" t="s">
        <v>2699</v>
      </c>
      <c r="F1414" s="1">
        <v>26106</v>
      </c>
      <c r="G1414" t="s">
        <v>3025</v>
      </c>
      <c r="H1414" t="s">
        <v>2701</v>
      </c>
      <c r="I1414" s="5">
        <v>47300</v>
      </c>
      <c r="J1414" s="5">
        <v>3000</v>
      </c>
      <c r="K1414">
        <v>22</v>
      </c>
      <c r="L1414" t="str">
        <f>INDEX(MatriceGrade,MATCH(Employé!G1414,Filières!$A$1:$A$13,0),MATCH(Employé!H1414,Filières!$A$1:$E$1,0))</f>
        <v>Consultant technique sénior</v>
      </c>
      <c r="M1414" s="5">
        <f t="shared" si="112"/>
        <v>46000</v>
      </c>
      <c r="N1414" s="6">
        <f t="shared" ca="1" si="113"/>
        <v>46</v>
      </c>
      <c r="O1414" s="8">
        <f t="shared" si="114"/>
        <v>2.8260869565217391E-2</v>
      </c>
    </row>
    <row r="1415" spans="1:15" x14ac:dyDescent="0.25">
      <c r="A1415" t="str">
        <f t="shared" si="110"/>
        <v>DarKe27932</v>
      </c>
      <c r="B1415" t="str">
        <f t="shared" si="111"/>
        <v>DarylKerstetter27932</v>
      </c>
      <c r="C1415" t="s">
        <v>736</v>
      </c>
      <c r="D1415" t="s">
        <v>2494</v>
      </c>
      <c r="E1415" t="s">
        <v>2698</v>
      </c>
      <c r="F1415" s="1">
        <v>27932</v>
      </c>
      <c r="G1415" t="s">
        <v>3027</v>
      </c>
      <c r="H1415" t="s">
        <v>2701</v>
      </c>
      <c r="I1415" s="5">
        <v>57400</v>
      </c>
      <c r="J1415" s="5">
        <v>3500</v>
      </c>
      <c r="K1415">
        <v>0</v>
      </c>
      <c r="L1415" t="str">
        <f>INDEX(MatriceGrade,MATCH(Employé!G1415,Filières!$A$1:$A$13,0),MATCH(Employé!H1415,Filières!$A$1:$E$1,0))</f>
        <v>Directeur technique</v>
      </c>
      <c r="M1415" s="5" t="str">
        <f t="shared" si="112"/>
        <v>nouvel arrivant</v>
      </c>
      <c r="N1415" s="6">
        <f t="shared" ca="1" si="113"/>
        <v>41</v>
      </c>
      <c r="O1415" s="8">
        <f t="shared" si="114"/>
        <v>0</v>
      </c>
    </row>
    <row r="1416" spans="1:15" x14ac:dyDescent="0.25">
      <c r="A1416" t="str">
        <f t="shared" si="110"/>
        <v>BonKe29099</v>
      </c>
      <c r="B1416" t="str">
        <f t="shared" si="111"/>
        <v>BonnieKessler29099</v>
      </c>
      <c r="C1416" t="s">
        <v>655</v>
      </c>
      <c r="D1416" t="s">
        <v>1719</v>
      </c>
      <c r="E1416" t="s">
        <v>2699</v>
      </c>
      <c r="F1416" s="1">
        <v>29099</v>
      </c>
      <c r="G1416" t="s">
        <v>3028</v>
      </c>
      <c r="H1416" t="s">
        <v>2702</v>
      </c>
      <c r="I1416" s="5">
        <v>90300</v>
      </c>
      <c r="J1416" s="5">
        <v>9500</v>
      </c>
      <c r="K1416">
        <v>2</v>
      </c>
      <c r="L1416" t="str">
        <f>INDEX(MatriceGrade,MATCH(Employé!G1416,Filières!$A$1:$A$13,0),MATCH(Employé!H1416,Filières!$A$1:$E$1,0))</f>
        <v>Responsable secteur business</v>
      </c>
      <c r="M1416" s="5">
        <f t="shared" si="112"/>
        <v>86000</v>
      </c>
      <c r="N1416" s="6">
        <f t="shared" ca="1" si="113"/>
        <v>37</v>
      </c>
      <c r="O1416" s="8">
        <f t="shared" si="114"/>
        <v>0.05</v>
      </c>
    </row>
    <row r="1417" spans="1:15" x14ac:dyDescent="0.25">
      <c r="A1417" t="str">
        <f t="shared" si="110"/>
        <v>AndKe32180</v>
      </c>
      <c r="B1417" t="str">
        <f t="shared" si="111"/>
        <v>AndrewKetterer32180</v>
      </c>
      <c r="C1417" t="s">
        <v>874</v>
      </c>
      <c r="D1417" t="s">
        <v>1808</v>
      </c>
      <c r="E1417" t="s">
        <v>2698</v>
      </c>
      <c r="F1417" s="1">
        <v>32180</v>
      </c>
      <c r="G1417" t="s">
        <v>3022</v>
      </c>
      <c r="H1417" t="s">
        <v>2701</v>
      </c>
      <c r="I1417" s="5">
        <v>36500</v>
      </c>
      <c r="J1417" s="5">
        <v>1500</v>
      </c>
      <c r="K1417">
        <v>1</v>
      </c>
      <c r="L1417" t="str">
        <f>INDEX(MatriceGrade,MATCH(Employé!G1417,Filières!$A$1:$A$13,0),MATCH(Employé!H1417,Filières!$A$1:$E$1,0))</f>
        <v>Développeur confirmé</v>
      </c>
      <c r="M1417" s="5">
        <f t="shared" si="112"/>
        <v>35500</v>
      </c>
      <c r="N1417" s="6">
        <f t="shared" ca="1" si="113"/>
        <v>29</v>
      </c>
      <c r="O1417" s="8">
        <f t="shared" si="114"/>
        <v>2.8169014084507043E-2</v>
      </c>
    </row>
    <row r="1418" spans="1:15" x14ac:dyDescent="0.25">
      <c r="A1418" t="str">
        <f t="shared" si="110"/>
        <v>SusKh25248</v>
      </c>
      <c r="B1418" t="str">
        <f t="shared" si="111"/>
        <v>SusanKhan25248</v>
      </c>
      <c r="C1418" t="s">
        <v>665</v>
      </c>
      <c r="D1418" t="s">
        <v>1754</v>
      </c>
      <c r="E1418" t="s">
        <v>2699</v>
      </c>
      <c r="F1418" s="1">
        <v>25248</v>
      </c>
      <c r="G1418" t="s">
        <v>3025</v>
      </c>
      <c r="H1418" t="s">
        <v>2701</v>
      </c>
      <c r="I1418" s="5">
        <v>40600</v>
      </c>
      <c r="J1418" s="5">
        <v>2500</v>
      </c>
      <c r="K1418">
        <v>18</v>
      </c>
      <c r="L1418" t="str">
        <f>INDEX(MatriceGrade,MATCH(Employé!G1418,Filières!$A$1:$A$13,0),MATCH(Employé!H1418,Filières!$A$1:$E$1,0))</f>
        <v>Consultant technique sénior</v>
      </c>
      <c r="M1418" s="5">
        <f t="shared" si="112"/>
        <v>36600</v>
      </c>
      <c r="N1418" s="6">
        <f t="shared" ca="1" si="113"/>
        <v>48</v>
      </c>
      <c r="O1418" s="8">
        <f t="shared" si="114"/>
        <v>0.10928961748633879</v>
      </c>
    </row>
    <row r="1419" spans="1:15" x14ac:dyDescent="0.25">
      <c r="A1419" t="str">
        <f t="shared" si="110"/>
        <v>GolKh27812</v>
      </c>
      <c r="B1419" t="str">
        <f t="shared" si="111"/>
        <v>GoldaKhang27812</v>
      </c>
      <c r="C1419" t="s">
        <v>739</v>
      </c>
      <c r="D1419" t="s">
        <v>740</v>
      </c>
      <c r="E1419" t="s">
        <v>2699</v>
      </c>
      <c r="F1419" s="1">
        <v>27812</v>
      </c>
      <c r="G1419" t="s">
        <v>3026</v>
      </c>
      <c r="H1419" t="s">
        <v>2701</v>
      </c>
      <c r="I1419" s="5">
        <v>59400</v>
      </c>
      <c r="J1419" s="5">
        <v>500</v>
      </c>
      <c r="K1419">
        <v>10</v>
      </c>
      <c r="L1419" t="str">
        <f>INDEX(MatriceGrade,MATCH(Employé!G1419,Filières!$A$1:$A$13,0),MATCH(Employé!H1419,Filières!$A$1:$E$1,0))</f>
        <v>Expert technique</v>
      </c>
      <c r="M1419" s="5">
        <f t="shared" si="112"/>
        <v>54500</v>
      </c>
      <c r="N1419" s="6">
        <f t="shared" ca="1" si="113"/>
        <v>41</v>
      </c>
      <c r="O1419" s="8">
        <f t="shared" si="114"/>
        <v>8.990825688073395E-2</v>
      </c>
    </row>
    <row r="1420" spans="1:15" x14ac:dyDescent="0.25">
      <c r="A1420" t="str">
        <f t="shared" si="110"/>
        <v>WayKi26128</v>
      </c>
      <c r="B1420" t="str">
        <f t="shared" si="111"/>
        <v>WayneKidwell26128</v>
      </c>
      <c r="C1420" t="s">
        <v>19</v>
      </c>
      <c r="D1420" t="s">
        <v>1874</v>
      </c>
      <c r="E1420" t="s">
        <v>2698</v>
      </c>
      <c r="F1420" s="1">
        <v>26128</v>
      </c>
      <c r="G1420" t="s">
        <v>3027</v>
      </c>
      <c r="H1420" t="s">
        <v>2702</v>
      </c>
      <c r="I1420" s="5">
        <v>92000</v>
      </c>
      <c r="J1420" s="5">
        <v>8000</v>
      </c>
      <c r="K1420">
        <v>22</v>
      </c>
      <c r="L1420" t="str">
        <f>INDEX(MatriceGrade,MATCH(Employé!G1420,Filières!$A$1:$A$13,0),MATCH(Employé!H1420,Filières!$A$1:$E$1,0))</f>
        <v>Directeur business</v>
      </c>
      <c r="M1420" s="5">
        <f t="shared" si="112"/>
        <v>86800</v>
      </c>
      <c r="N1420" s="6">
        <f t="shared" ca="1" si="113"/>
        <v>46</v>
      </c>
      <c r="O1420" s="8">
        <f t="shared" si="114"/>
        <v>5.9907834101382486E-2</v>
      </c>
    </row>
    <row r="1421" spans="1:15" x14ac:dyDescent="0.25">
      <c r="A1421" t="str">
        <f t="shared" si="110"/>
        <v>DavKi32891</v>
      </c>
      <c r="B1421" t="str">
        <f t="shared" si="111"/>
        <v>DavidKight32891</v>
      </c>
      <c r="C1421" t="s">
        <v>65</v>
      </c>
      <c r="D1421" t="s">
        <v>1986</v>
      </c>
      <c r="E1421" t="s">
        <v>2698</v>
      </c>
      <c r="F1421" s="1">
        <v>32891</v>
      </c>
      <c r="G1421" t="s">
        <v>3023</v>
      </c>
      <c r="H1421" t="s">
        <v>2702</v>
      </c>
      <c r="I1421" s="5">
        <v>45200</v>
      </c>
      <c r="J1421" s="5">
        <v>1000</v>
      </c>
      <c r="K1421">
        <v>3</v>
      </c>
      <c r="L1421" t="str">
        <f>INDEX(MatriceGrade,MATCH(Employé!G1421,Filières!$A$1:$A$13,0),MATCH(Employé!H1421,Filières!$A$1:$E$1,0))</f>
        <v>Consultant business</v>
      </c>
      <c r="M1421" s="5">
        <f t="shared" si="112"/>
        <v>44900</v>
      </c>
      <c r="N1421" s="6">
        <f t="shared" ca="1" si="113"/>
        <v>27</v>
      </c>
      <c r="O1421" s="8">
        <f t="shared" si="114"/>
        <v>6.6815144766146995E-3</v>
      </c>
    </row>
    <row r="1422" spans="1:15" x14ac:dyDescent="0.25">
      <c r="A1422" t="str">
        <f t="shared" si="110"/>
        <v>JohKi30397</v>
      </c>
      <c r="B1422" t="str">
        <f t="shared" si="111"/>
        <v>JohnKilgore30397</v>
      </c>
      <c r="C1422" t="s">
        <v>213</v>
      </c>
      <c r="D1422" t="s">
        <v>2068</v>
      </c>
      <c r="E1422" t="s">
        <v>2698</v>
      </c>
      <c r="F1422" s="1">
        <v>30397</v>
      </c>
      <c r="G1422" t="s">
        <v>3026</v>
      </c>
      <c r="H1422" t="s">
        <v>2702</v>
      </c>
      <c r="I1422" s="5">
        <v>72100</v>
      </c>
      <c r="J1422" s="5">
        <v>500</v>
      </c>
      <c r="K1422">
        <v>10</v>
      </c>
      <c r="L1422" t="str">
        <f>INDEX(MatriceGrade,MATCH(Employé!G1422,Filières!$A$1:$A$13,0),MATCH(Employé!H1422,Filières!$A$1:$E$1,0))</f>
        <v>Responsable de consultant</v>
      </c>
      <c r="M1422" s="5">
        <f t="shared" si="112"/>
        <v>67400</v>
      </c>
      <c r="N1422" s="6">
        <f t="shared" ca="1" si="113"/>
        <v>34</v>
      </c>
      <c r="O1422" s="8">
        <f t="shared" si="114"/>
        <v>6.9732937685459948E-2</v>
      </c>
    </row>
    <row r="1423" spans="1:15" x14ac:dyDescent="0.25">
      <c r="A1423" t="str">
        <f t="shared" si="110"/>
        <v>AmyKi28525</v>
      </c>
      <c r="B1423" t="str">
        <f t="shared" si="111"/>
        <v>AmyKim28525</v>
      </c>
      <c r="C1423" t="s">
        <v>657</v>
      </c>
      <c r="D1423" t="s">
        <v>1519</v>
      </c>
      <c r="E1423" t="s">
        <v>2699</v>
      </c>
      <c r="F1423" s="1">
        <v>28525</v>
      </c>
      <c r="G1423" t="s">
        <v>3026</v>
      </c>
      <c r="H1423" t="s">
        <v>2702</v>
      </c>
      <c r="I1423" s="5">
        <v>80900</v>
      </c>
      <c r="J1423" s="5">
        <v>1500</v>
      </c>
      <c r="K1423">
        <v>15</v>
      </c>
      <c r="L1423" t="str">
        <f>INDEX(MatriceGrade,MATCH(Employé!G1423,Filières!$A$1:$A$13,0),MATCH(Employé!H1423,Filières!$A$1:$E$1,0))</f>
        <v>Responsable de consultant</v>
      </c>
      <c r="M1423" s="5">
        <f t="shared" si="112"/>
        <v>74200</v>
      </c>
      <c r="N1423" s="6">
        <f t="shared" ca="1" si="113"/>
        <v>39</v>
      </c>
      <c r="O1423" s="8">
        <f t="shared" si="114"/>
        <v>9.0296495956873321E-2</v>
      </c>
    </row>
    <row r="1424" spans="1:15" x14ac:dyDescent="0.25">
      <c r="A1424" t="str">
        <f t="shared" si="110"/>
        <v>ColKi25015</v>
      </c>
      <c r="B1424" t="str">
        <f t="shared" si="111"/>
        <v>ColeKim25015</v>
      </c>
      <c r="C1424" t="s">
        <v>1930</v>
      </c>
      <c r="D1424" t="s">
        <v>1519</v>
      </c>
      <c r="E1424" t="s">
        <v>2698</v>
      </c>
      <c r="F1424" s="1">
        <v>25015</v>
      </c>
      <c r="G1424" t="s">
        <v>3027</v>
      </c>
      <c r="H1424" t="s">
        <v>2700</v>
      </c>
      <c r="I1424" s="5">
        <v>76700</v>
      </c>
      <c r="J1424" s="5">
        <v>4500</v>
      </c>
      <c r="K1424">
        <v>2</v>
      </c>
      <c r="L1424" t="str">
        <f>INDEX(MatriceGrade,MATCH(Employé!G1424,Filières!$A$1:$A$13,0),MATCH(Employé!H1424,Filières!$A$1:$E$1,0))</f>
        <v>Directeur de projet</v>
      </c>
      <c r="M1424" s="5">
        <f t="shared" si="112"/>
        <v>72400</v>
      </c>
      <c r="N1424" s="6">
        <f t="shared" ca="1" si="113"/>
        <v>49</v>
      </c>
      <c r="O1424" s="8">
        <f t="shared" si="114"/>
        <v>5.9392265193370167E-2</v>
      </c>
    </row>
    <row r="1425" spans="1:15" x14ac:dyDescent="0.25">
      <c r="A1425" t="str">
        <f t="shared" si="110"/>
        <v>TraKi31652</v>
      </c>
      <c r="B1425" t="str">
        <f t="shared" si="111"/>
        <v>TraceyKimble31652</v>
      </c>
      <c r="C1425" t="s">
        <v>1622</v>
      </c>
      <c r="D1425" t="s">
        <v>1623</v>
      </c>
      <c r="E1425" t="s">
        <v>2698</v>
      </c>
      <c r="F1425" s="1">
        <v>31652</v>
      </c>
      <c r="G1425" t="s">
        <v>3023</v>
      </c>
      <c r="H1425" t="s">
        <v>2701</v>
      </c>
      <c r="I1425" s="5">
        <v>42500</v>
      </c>
      <c r="J1425" s="5">
        <v>1500</v>
      </c>
      <c r="K1425">
        <v>0</v>
      </c>
      <c r="L1425" t="str">
        <f>INDEX(MatriceGrade,MATCH(Employé!G1425,Filières!$A$1:$A$13,0),MATCH(Employé!H1425,Filières!$A$1:$E$1,0))</f>
        <v>Consultant technique junior</v>
      </c>
      <c r="M1425" s="5" t="str">
        <f t="shared" si="112"/>
        <v>nouvel arrivant</v>
      </c>
      <c r="N1425" s="6">
        <f t="shared" ca="1" si="113"/>
        <v>30</v>
      </c>
      <c r="O1425" s="8">
        <f t="shared" si="114"/>
        <v>0</v>
      </c>
    </row>
    <row r="1426" spans="1:15" x14ac:dyDescent="0.25">
      <c r="A1426" t="str">
        <f t="shared" si="110"/>
        <v>JohKi27158</v>
      </c>
      <c r="B1426" t="str">
        <f t="shared" si="111"/>
        <v>JohnKindle27158</v>
      </c>
      <c r="C1426" t="s">
        <v>213</v>
      </c>
      <c r="D1426" t="s">
        <v>2205</v>
      </c>
      <c r="E1426" t="s">
        <v>2698</v>
      </c>
      <c r="F1426" s="1">
        <v>27158</v>
      </c>
      <c r="G1426" t="s">
        <v>3027</v>
      </c>
      <c r="H1426" t="s">
        <v>2701</v>
      </c>
      <c r="I1426" s="5">
        <v>65300</v>
      </c>
      <c r="J1426" s="5">
        <v>7000</v>
      </c>
      <c r="K1426">
        <v>8</v>
      </c>
      <c r="L1426" t="str">
        <f>INDEX(MatriceGrade,MATCH(Employé!G1426,Filières!$A$1:$A$13,0),MATCH(Employé!H1426,Filières!$A$1:$E$1,0))</f>
        <v>Directeur technique</v>
      </c>
      <c r="M1426" s="5">
        <f t="shared" si="112"/>
        <v>63700</v>
      </c>
      <c r="N1426" s="6">
        <f t="shared" ca="1" si="113"/>
        <v>43</v>
      </c>
      <c r="O1426" s="8">
        <f t="shared" si="114"/>
        <v>2.5117739403453691E-2</v>
      </c>
    </row>
    <row r="1427" spans="1:15" x14ac:dyDescent="0.25">
      <c r="A1427" t="str">
        <f t="shared" si="110"/>
        <v>JamKi27048</v>
      </c>
      <c r="B1427" t="str">
        <f t="shared" si="111"/>
        <v>JamesKing27048</v>
      </c>
      <c r="C1427" t="s">
        <v>147</v>
      </c>
      <c r="D1427" t="s">
        <v>192</v>
      </c>
      <c r="E1427" t="s">
        <v>2698</v>
      </c>
      <c r="F1427" s="1">
        <v>27048</v>
      </c>
      <c r="G1427" t="s">
        <v>3026</v>
      </c>
      <c r="H1427" t="s">
        <v>2702</v>
      </c>
      <c r="I1427" s="5">
        <v>57700</v>
      </c>
      <c r="J1427" s="5">
        <v>5000</v>
      </c>
      <c r="K1427">
        <v>4</v>
      </c>
      <c r="L1427" t="str">
        <f>INDEX(MatriceGrade,MATCH(Employé!G1427,Filières!$A$1:$A$13,0),MATCH(Employé!H1427,Filières!$A$1:$E$1,0))</f>
        <v>Responsable de consultant</v>
      </c>
      <c r="M1427" s="5">
        <f t="shared" si="112"/>
        <v>52500</v>
      </c>
      <c r="N1427" s="6">
        <f t="shared" ca="1" si="113"/>
        <v>43</v>
      </c>
      <c r="O1427" s="8">
        <f t="shared" si="114"/>
        <v>9.9047619047619051E-2</v>
      </c>
    </row>
    <row r="1428" spans="1:15" x14ac:dyDescent="0.25">
      <c r="A1428" t="str">
        <f t="shared" si="110"/>
        <v>LorKi31586</v>
      </c>
      <c r="B1428" t="str">
        <f t="shared" si="111"/>
        <v>LorraineKing31586</v>
      </c>
      <c r="C1428" t="s">
        <v>626</v>
      </c>
      <c r="D1428" t="s">
        <v>192</v>
      </c>
      <c r="E1428" t="s">
        <v>2699</v>
      </c>
      <c r="F1428" s="1">
        <v>31586</v>
      </c>
      <c r="G1428" t="s">
        <v>3024</v>
      </c>
      <c r="H1428" t="s">
        <v>2701</v>
      </c>
      <c r="I1428" s="5">
        <v>43800</v>
      </c>
      <c r="J1428" s="5">
        <v>1500</v>
      </c>
      <c r="K1428">
        <v>5</v>
      </c>
      <c r="L1428" t="str">
        <f>INDEX(MatriceGrade,MATCH(Employé!G1428,Filières!$A$1:$A$13,0),MATCH(Employé!H1428,Filières!$A$1:$E$1,0))</f>
        <v>Consultant technique</v>
      </c>
      <c r="M1428" s="5">
        <f t="shared" si="112"/>
        <v>41600</v>
      </c>
      <c r="N1428" s="6">
        <f t="shared" ca="1" si="113"/>
        <v>31</v>
      </c>
      <c r="O1428" s="8">
        <f t="shared" si="114"/>
        <v>5.2884615384615384E-2</v>
      </c>
    </row>
    <row r="1429" spans="1:15" x14ac:dyDescent="0.25">
      <c r="A1429" t="str">
        <f t="shared" si="110"/>
        <v>RudKi27138</v>
      </c>
      <c r="B1429" t="str">
        <f t="shared" si="111"/>
        <v>RudolphKing27138</v>
      </c>
      <c r="C1429" t="s">
        <v>1514</v>
      </c>
      <c r="D1429" t="s">
        <v>192</v>
      </c>
      <c r="E1429" t="s">
        <v>2698</v>
      </c>
      <c r="F1429" s="1">
        <v>27138</v>
      </c>
      <c r="G1429" t="s">
        <v>3027</v>
      </c>
      <c r="H1429" t="s">
        <v>2700</v>
      </c>
      <c r="I1429" s="5">
        <v>64100</v>
      </c>
      <c r="J1429" s="5">
        <v>5500</v>
      </c>
      <c r="K1429">
        <v>15</v>
      </c>
      <c r="L1429" t="str">
        <f>INDEX(MatriceGrade,MATCH(Employé!G1429,Filières!$A$1:$A$13,0),MATCH(Employé!H1429,Filières!$A$1:$E$1,0))</f>
        <v>Directeur de projet</v>
      </c>
      <c r="M1429" s="5">
        <f t="shared" si="112"/>
        <v>58500</v>
      </c>
      <c r="N1429" s="6">
        <f t="shared" ca="1" si="113"/>
        <v>43</v>
      </c>
      <c r="O1429" s="8">
        <f t="shared" si="114"/>
        <v>9.5726495726495733E-2</v>
      </c>
    </row>
    <row r="1430" spans="1:15" x14ac:dyDescent="0.25">
      <c r="A1430" t="str">
        <f t="shared" si="110"/>
        <v>JuaKl26701</v>
      </c>
      <c r="B1430" t="str">
        <f t="shared" si="111"/>
        <v>JuanKlar26701</v>
      </c>
      <c r="C1430" t="s">
        <v>567</v>
      </c>
      <c r="D1430" t="s">
        <v>871</v>
      </c>
      <c r="E1430" t="s">
        <v>2698</v>
      </c>
      <c r="F1430" s="1">
        <v>26701</v>
      </c>
      <c r="G1430" t="s">
        <v>3029</v>
      </c>
      <c r="H1430" t="s">
        <v>2702</v>
      </c>
      <c r="I1430" s="5">
        <v>126700</v>
      </c>
      <c r="J1430" s="5">
        <v>0</v>
      </c>
      <c r="K1430">
        <v>21</v>
      </c>
      <c r="L1430" t="str">
        <f>INDEX(MatriceGrade,MATCH(Employé!G1430,Filières!$A$1:$A$13,0),MATCH(Employé!H1430,Filières!$A$1:$E$1,0))</f>
        <v>Associé filière business</v>
      </c>
      <c r="M1430" s="5">
        <f t="shared" si="112"/>
        <v>114100</v>
      </c>
      <c r="N1430" s="6">
        <f t="shared" ca="1" si="113"/>
        <v>44</v>
      </c>
      <c r="O1430" s="8">
        <f t="shared" si="114"/>
        <v>0.11042944785276074</v>
      </c>
    </row>
    <row r="1431" spans="1:15" x14ac:dyDescent="0.25">
      <c r="A1431" t="str">
        <f t="shared" si="110"/>
        <v>JasKl33221</v>
      </c>
      <c r="B1431" t="str">
        <f t="shared" si="111"/>
        <v>JasonKlein33221</v>
      </c>
      <c r="C1431" t="s">
        <v>353</v>
      </c>
      <c r="D1431" t="s">
        <v>2200</v>
      </c>
      <c r="E1431" t="s">
        <v>2698</v>
      </c>
      <c r="F1431" s="1">
        <v>33221</v>
      </c>
      <c r="G1431" t="s">
        <v>3021</v>
      </c>
      <c r="H1431" t="s">
        <v>2703</v>
      </c>
      <c r="I1431" s="5">
        <v>31700</v>
      </c>
      <c r="J1431" s="5">
        <v>0</v>
      </c>
      <c r="K1431">
        <v>1</v>
      </c>
      <c r="L1431" t="str">
        <f>INDEX(MatriceGrade,MATCH(Employé!G1431,Filières!$A$1:$A$13,0),MATCH(Employé!H1431,Filières!$A$1:$E$1,0))</f>
        <v>Agent opérationnel</v>
      </c>
      <c r="M1431" s="5">
        <f t="shared" si="112"/>
        <v>30400</v>
      </c>
      <c r="N1431" s="6">
        <f t="shared" ca="1" si="113"/>
        <v>26</v>
      </c>
      <c r="O1431" s="8">
        <f t="shared" si="114"/>
        <v>4.2763157894736843E-2</v>
      </c>
    </row>
    <row r="1432" spans="1:15" x14ac:dyDescent="0.25">
      <c r="A1432" t="str">
        <f t="shared" si="110"/>
        <v>DavKl26068</v>
      </c>
      <c r="B1432" t="str">
        <f t="shared" si="111"/>
        <v>DavidKline26068</v>
      </c>
      <c r="C1432" t="s">
        <v>65</v>
      </c>
      <c r="D1432" t="s">
        <v>1947</v>
      </c>
      <c r="E1432" t="s">
        <v>2698</v>
      </c>
      <c r="F1432" s="1">
        <v>26068</v>
      </c>
      <c r="G1432" t="s">
        <v>3027</v>
      </c>
      <c r="H1432" t="s">
        <v>2701</v>
      </c>
      <c r="I1432" s="5">
        <v>59200</v>
      </c>
      <c r="J1432" s="5">
        <v>4500</v>
      </c>
      <c r="K1432">
        <v>1</v>
      </c>
      <c r="L1432" t="str">
        <f>INDEX(MatriceGrade,MATCH(Employé!G1432,Filières!$A$1:$A$13,0),MATCH(Employé!H1432,Filières!$A$1:$E$1,0))</f>
        <v>Directeur technique</v>
      </c>
      <c r="M1432" s="5">
        <f t="shared" si="112"/>
        <v>55800</v>
      </c>
      <c r="N1432" s="6">
        <f t="shared" ca="1" si="113"/>
        <v>46</v>
      </c>
      <c r="O1432" s="8">
        <f t="shared" si="114"/>
        <v>6.093189964157706E-2</v>
      </c>
    </row>
    <row r="1433" spans="1:15" x14ac:dyDescent="0.25">
      <c r="A1433" t="str">
        <f t="shared" si="110"/>
        <v>RilKl32053</v>
      </c>
      <c r="B1433" t="str">
        <f t="shared" si="111"/>
        <v>RileyKloss32053</v>
      </c>
      <c r="C1433" t="s">
        <v>1230</v>
      </c>
      <c r="D1433" t="s">
        <v>2398</v>
      </c>
      <c r="E1433" t="s">
        <v>2698</v>
      </c>
      <c r="F1433" s="1">
        <v>32053</v>
      </c>
      <c r="G1433" t="s">
        <v>3023</v>
      </c>
      <c r="H1433" t="s">
        <v>2701</v>
      </c>
      <c r="I1433" s="5">
        <v>44900</v>
      </c>
      <c r="J1433" s="5">
        <v>1000</v>
      </c>
      <c r="K1433">
        <v>1</v>
      </c>
      <c r="L1433" t="str">
        <f>INDEX(MatriceGrade,MATCH(Employé!G1433,Filières!$A$1:$A$13,0),MATCH(Employé!H1433,Filières!$A$1:$E$1,0))</f>
        <v>Consultant technique junior</v>
      </c>
      <c r="M1433" s="5">
        <f t="shared" si="112"/>
        <v>42900</v>
      </c>
      <c r="N1433" s="6">
        <f t="shared" ca="1" si="113"/>
        <v>29</v>
      </c>
      <c r="O1433" s="8">
        <f t="shared" si="114"/>
        <v>4.6620046620046623E-2</v>
      </c>
    </row>
    <row r="1434" spans="1:15" x14ac:dyDescent="0.25">
      <c r="A1434" t="str">
        <f t="shared" si="110"/>
        <v>FraKl24315</v>
      </c>
      <c r="B1434" t="str">
        <f t="shared" si="111"/>
        <v>FrankKlug24315</v>
      </c>
      <c r="C1434" t="s">
        <v>987</v>
      </c>
      <c r="D1434" t="s">
        <v>2083</v>
      </c>
      <c r="E1434" t="s">
        <v>2698</v>
      </c>
      <c r="F1434" s="1">
        <v>24315</v>
      </c>
      <c r="G1434" t="s">
        <v>3028</v>
      </c>
      <c r="H1434" t="s">
        <v>2701</v>
      </c>
      <c r="I1434" s="5">
        <v>70500</v>
      </c>
      <c r="J1434" s="5">
        <v>6000</v>
      </c>
      <c r="K1434">
        <v>23</v>
      </c>
      <c r="L1434" t="str">
        <f>INDEX(MatriceGrade,MATCH(Employé!G1434,Filières!$A$1:$A$13,0),MATCH(Employé!H1434,Filières!$A$1:$E$1,0))</f>
        <v>Responsable technique Grands Comptes</v>
      </c>
      <c r="M1434" s="5">
        <f t="shared" si="112"/>
        <v>70300</v>
      </c>
      <c r="N1434" s="6">
        <f t="shared" ca="1" si="113"/>
        <v>51</v>
      </c>
      <c r="O1434" s="8">
        <f t="shared" si="114"/>
        <v>2.8449502133712661E-3</v>
      </c>
    </row>
    <row r="1435" spans="1:15" x14ac:dyDescent="0.25">
      <c r="A1435" t="str">
        <f t="shared" si="110"/>
        <v>AndKn25900</v>
      </c>
      <c r="B1435" t="str">
        <f t="shared" si="111"/>
        <v>AndrewKnight25900</v>
      </c>
      <c r="C1435" t="s">
        <v>874</v>
      </c>
      <c r="D1435" t="s">
        <v>285</v>
      </c>
      <c r="E1435" t="s">
        <v>2698</v>
      </c>
      <c r="F1435" s="1">
        <v>25900</v>
      </c>
      <c r="G1435" t="s">
        <v>3028</v>
      </c>
      <c r="H1435" t="s">
        <v>2701</v>
      </c>
      <c r="I1435" s="5">
        <v>73600</v>
      </c>
      <c r="J1435" s="5">
        <v>7000</v>
      </c>
      <c r="K1435">
        <v>19</v>
      </c>
      <c r="L1435" t="str">
        <f>INDEX(MatriceGrade,MATCH(Employé!G1435,Filières!$A$1:$A$13,0),MATCH(Employé!H1435,Filières!$A$1:$E$1,0))</f>
        <v>Responsable technique Grands Comptes</v>
      </c>
      <c r="M1435" s="5">
        <f t="shared" si="112"/>
        <v>66300</v>
      </c>
      <c r="N1435" s="6">
        <f t="shared" ca="1" si="113"/>
        <v>46</v>
      </c>
      <c r="O1435" s="8">
        <f t="shared" si="114"/>
        <v>0.11010558069381599</v>
      </c>
    </row>
    <row r="1436" spans="1:15" x14ac:dyDescent="0.25">
      <c r="A1436" t="str">
        <f t="shared" si="110"/>
        <v>RyaKn30889</v>
      </c>
      <c r="B1436" t="str">
        <f t="shared" si="111"/>
        <v>RyanKnight30889</v>
      </c>
      <c r="C1436" t="s">
        <v>438</v>
      </c>
      <c r="D1436" t="s">
        <v>285</v>
      </c>
      <c r="E1436" t="s">
        <v>2698</v>
      </c>
      <c r="F1436" s="1">
        <v>30889</v>
      </c>
      <c r="G1436" t="s">
        <v>3027</v>
      </c>
      <c r="H1436" t="s">
        <v>2701</v>
      </c>
      <c r="I1436" s="5">
        <v>67200</v>
      </c>
      <c r="J1436" s="5">
        <v>2500</v>
      </c>
      <c r="K1436">
        <v>8</v>
      </c>
      <c r="L1436" t="str">
        <f>INDEX(MatriceGrade,MATCH(Employé!G1436,Filières!$A$1:$A$13,0),MATCH(Employé!H1436,Filières!$A$1:$E$1,0))</f>
        <v>Directeur technique</v>
      </c>
      <c r="M1436" s="5">
        <f t="shared" si="112"/>
        <v>64000</v>
      </c>
      <c r="N1436" s="6">
        <f t="shared" ca="1" si="113"/>
        <v>33</v>
      </c>
      <c r="O1436" s="8">
        <f t="shared" si="114"/>
        <v>0.05</v>
      </c>
    </row>
    <row r="1437" spans="1:15" x14ac:dyDescent="0.25">
      <c r="A1437" t="str">
        <f t="shared" si="110"/>
        <v>TerKn25690</v>
      </c>
      <c r="B1437" t="str">
        <f t="shared" si="111"/>
        <v>TerryKnight25690</v>
      </c>
      <c r="C1437" t="s">
        <v>157</v>
      </c>
      <c r="D1437" t="s">
        <v>285</v>
      </c>
      <c r="E1437" t="s">
        <v>2699</v>
      </c>
      <c r="F1437" s="1">
        <v>25690</v>
      </c>
      <c r="G1437" t="s">
        <v>3027</v>
      </c>
      <c r="H1437" t="s">
        <v>2702</v>
      </c>
      <c r="I1437" s="5">
        <v>87100</v>
      </c>
      <c r="J1437" s="5">
        <v>6000</v>
      </c>
      <c r="K1437">
        <v>10</v>
      </c>
      <c r="L1437" t="str">
        <f>INDEX(MatriceGrade,MATCH(Employé!G1437,Filières!$A$1:$A$13,0),MATCH(Employé!H1437,Filières!$A$1:$E$1,0))</f>
        <v>Directeur business</v>
      </c>
      <c r="M1437" s="5">
        <f t="shared" si="112"/>
        <v>84600</v>
      </c>
      <c r="N1437" s="6">
        <f t="shared" ca="1" si="113"/>
        <v>47</v>
      </c>
      <c r="O1437" s="8">
        <f t="shared" si="114"/>
        <v>2.955082742316785E-2</v>
      </c>
    </row>
    <row r="1438" spans="1:15" x14ac:dyDescent="0.25">
      <c r="A1438" t="str">
        <f t="shared" si="110"/>
        <v>GarKn30480</v>
      </c>
      <c r="B1438" t="str">
        <f t="shared" si="111"/>
        <v>GaryKnotts30480</v>
      </c>
      <c r="C1438" t="s">
        <v>1271</v>
      </c>
      <c r="D1438" t="s">
        <v>2276</v>
      </c>
      <c r="E1438" t="s">
        <v>2698</v>
      </c>
      <c r="F1438" s="1">
        <v>30480</v>
      </c>
      <c r="G1438" t="s">
        <v>3025</v>
      </c>
      <c r="H1438" t="s">
        <v>2700</v>
      </c>
      <c r="I1438" s="5">
        <v>63800</v>
      </c>
      <c r="J1438" s="5">
        <v>1500</v>
      </c>
      <c r="K1438">
        <v>5</v>
      </c>
      <c r="L1438" t="str">
        <f>INDEX(MatriceGrade,MATCH(Employé!G1438,Filières!$A$1:$A$13,0),MATCH(Employé!H1438,Filières!$A$1:$E$1,0))</f>
        <v>Consultant fonctionnel sénior</v>
      </c>
      <c r="M1438" s="5">
        <f t="shared" si="112"/>
        <v>58700</v>
      </c>
      <c r="N1438" s="6">
        <f t="shared" ca="1" si="113"/>
        <v>34</v>
      </c>
      <c r="O1438" s="8">
        <f t="shared" si="114"/>
        <v>8.6882453151618397E-2</v>
      </c>
    </row>
    <row r="1439" spans="1:15" x14ac:dyDescent="0.25">
      <c r="A1439" t="str">
        <f t="shared" si="110"/>
        <v>MicKo24100</v>
      </c>
      <c r="B1439" t="str">
        <f t="shared" si="111"/>
        <v>MichaelKoehler24100</v>
      </c>
      <c r="C1439" t="s">
        <v>205</v>
      </c>
      <c r="D1439" t="s">
        <v>1963</v>
      </c>
      <c r="E1439" t="s">
        <v>2698</v>
      </c>
      <c r="F1439" s="1">
        <v>24100</v>
      </c>
      <c r="G1439" t="s">
        <v>3026</v>
      </c>
      <c r="H1439" t="s">
        <v>2701</v>
      </c>
      <c r="I1439" s="5">
        <v>46600</v>
      </c>
      <c r="J1439" s="5">
        <v>4000</v>
      </c>
      <c r="K1439">
        <v>15</v>
      </c>
      <c r="L1439" t="str">
        <f>INDEX(MatriceGrade,MATCH(Employé!G1439,Filières!$A$1:$A$13,0),MATCH(Employé!H1439,Filières!$A$1:$E$1,0))</f>
        <v>Expert technique</v>
      </c>
      <c r="M1439" s="5">
        <f t="shared" si="112"/>
        <v>45700</v>
      </c>
      <c r="N1439" s="6">
        <f t="shared" ca="1" si="113"/>
        <v>51</v>
      </c>
      <c r="O1439" s="8">
        <f t="shared" si="114"/>
        <v>1.9693654266958426E-2</v>
      </c>
    </row>
    <row r="1440" spans="1:15" x14ac:dyDescent="0.25">
      <c r="A1440" t="str">
        <f t="shared" si="110"/>
        <v>GleKo24934</v>
      </c>
      <c r="B1440" t="str">
        <f t="shared" si="111"/>
        <v>GlendaKohn24934</v>
      </c>
      <c r="C1440" t="s">
        <v>1097</v>
      </c>
      <c r="D1440" t="s">
        <v>1377</v>
      </c>
      <c r="E1440" t="s">
        <v>2699</v>
      </c>
      <c r="F1440" s="1">
        <v>24934</v>
      </c>
      <c r="G1440" t="s">
        <v>3028</v>
      </c>
      <c r="H1440" t="s">
        <v>2700</v>
      </c>
      <c r="I1440" s="5">
        <v>92500</v>
      </c>
      <c r="J1440" s="5">
        <v>10500</v>
      </c>
      <c r="K1440">
        <v>11</v>
      </c>
      <c r="L1440" t="str">
        <f>INDEX(MatriceGrade,MATCH(Employé!G1440,Filières!$A$1:$A$13,0),MATCH(Employé!H1440,Filières!$A$1:$E$1,0))</f>
        <v>Responsable de Grands comptes</v>
      </c>
      <c r="M1440" s="5">
        <f t="shared" si="112"/>
        <v>85600</v>
      </c>
      <c r="N1440" s="6">
        <f t="shared" ca="1" si="113"/>
        <v>49</v>
      </c>
      <c r="O1440" s="8">
        <f t="shared" si="114"/>
        <v>8.0607476635514014E-2</v>
      </c>
    </row>
    <row r="1441" spans="1:15" x14ac:dyDescent="0.25">
      <c r="A1441" t="str">
        <f t="shared" si="110"/>
        <v>TriKo32312</v>
      </c>
      <c r="B1441" t="str">
        <f t="shared" si="111"/>
        <v>TristanKoller32312</v>
      </c>
      <c r="C1441" t="s">
        <v>1831</v>
      </c>
      <c r="D1441" t="s">
        <v>1832</v>
      </c>
      <c r="E1441" t="s">
        <v>2698</v>
      </c>
      <c r="F1441" s="1">
        <v>32312</v>
      </c>
      <c r="G1441" t="s">
        <v>3021</v>
      </c>
      <c r="H1441" t="s">
        <v>2700</v>
      </c>
      <c r="I1441" s="5">
        <v>32500</v>
      </c>
      <c r="J1441" s="5">
        <v>500</v>
      </c>
      <c r="K1441">
        <v>3</v>
      </c>
      <c r="L1441" t="str">
        <f>INDEX(MatriceGrade,MATCH(Employé!G1441,Filières!$A$1:$A$13,0),MATCH(Employé!H1441,Filières!$A$1:$E$1,0))</f>
        <v xml:space="preserve">Analyste </v>
      </c>
      <c r="M1441" s="5">
        <f t="shared" si="112"/>
        <v>29000</v>
      </c>
      <c r="N1441" s="6">
        <f t="shared" ca="1" si="113"/>
        <v>29</v>
      </c>
      <c r="O1441" s="8">
        <f t="shared" si="114"/>
        <v>0.1206896551724138</v>
      </c>
    </row>
    <row r="1442" spans="1:15" x14ac:dyDescent="0.25">
      <c r="A1442" t="str">
        <f t="shared" si="110"/>
        <v>JanKo31779</v>
      </c>
      <c r="B1442" t="str">
        <f t="shared" si="111"/>
        <v>JanetKomar31779</v>
      </c>
      <c r="C1442" t="s">
        <v>563</v>
      </c>
      <c r="D1442" t="s">
        <v>1207</v>
      </c>
      <c r="E1442" t="s">
        <v>2699</v>
      </c>
      <c r="F1442" s="1">
        <v>31779</v>
      </c>
      <c r="G1442" t="s">
        <v>3024</v>
      </c>
      <c r="H1442" t="s">
        <v>2701</v>
      </c>
      <c r="I1442" s="5">
        <v>39400</v>
      </c>
      <c r="J1442" s="5">
        <v>1000</v>
      </c>
      <c r="K1442">
        <v>0</v>
      </c>
      <c r="L1442" t="str">
        <f>INDEX(MatriceGrade,MATCH(Employé!G1442,Filières!$A$1:$A$13,0),MATCH(Employé!H1442,Filières!$A$1:$E$1,0))</f>
        <v>Consultant technique</v>
      </c>
      <c r="M1442" s="5" t="str">
        <f t="shared" si="112"/>
        <v>nouvel arrivant</v>
      </c>
      <c r="N1442" s="6">
        <f t="shared" ca="1" si="113"/>
        <v>30</v>
      </c>
      <c r="O1442" s="8">
        <f t="shared" si="114"/>
        <v>0</v>
      </c>
    </row>
    <row r="1443" spans="1:15" x14ac:dyDescent="0.25">
      <c r="A1443" t="str">
        <f t="shared" si="110"/>
        <v>ChaKo30617</v>
      </c>
      <c r="B1443" t="str">
        <f t="shared" si="111"/>
        <v>CharlesKorman30617</v>
      </c>
      <c r="C1443" t="s">
        <v>82</v>
      </c>
      <c r="D1443" t="s">
        <v>2637</v>
      </c>
      <c r="E1443" t="s">
        <v>2698</v>
      </c>
      <c r="F1443" s="1">
        <v>30617</v>
      </c>
      <c r="G1443" t="s">
        <v>3026</v>
      </c>
      <c r="H1443" t="s">
        <v>2702</v>
      </c>
      <c r="I1443" s="5">
        <v>69400</v>
      </c>
      <c r="J1443" s="5">
        <v>4500</v>
      </c>
      <c r="K1443">
        <v>1</v>
      </c>
      <c r="L1443" t="str">
        <f>INDEX(MatriceGrade,MATCH(Employé!G1443,Filières!$A$1:$A$13,0),MATCH(Employé!H1443,Filières!$A$1:$E$1,0))</f>
        <v>Responsable de consultant</v>
      </c>
      <c r="M1443" s="5">
        <f t="shared" si="112"/>
        <v>62000</v>
      </c>
      <c r="N1443" s="6">
        <f t="shared" ca="1" si="113"/>
        <v>33</v>
      </c>
      <c r="O1443" s="8">
        <f t="shared" si="114"/>
        <v>0.11935483870967742</v>
      </c>
    </row>
    <row r="1444" spans="1:15" x14ac:dyDescent="0.25">
      <c r="A1444" t="str">
        <f t="shared" si="110"/>
        <v>DarKo29556</v>
      </c>
      <c r="B1444" t="str">
        <f t="shared" si="111"/>
        <v>DarrenKowalewski29556</v>
      </c>
      <c r="C1444" t="s">
        <v>1210</v>
      </c>
      <c r="D1444" t="s">
        <v>1211</v>
      </c>
      <c r="E1444" t="s">
        <v>2698</v>
      </c>
      <c r="F1444" s="1">
        <v>29556</v>
      </c>
      <c r="G1444" t="s">
        <v>3025</v>
      </c>
      <c r="H1444" t="s">
        <v>2700</v>
      </c>
      <c r="I1444" s="5">
        <v>49900</v>
      </c>
      <c r="J1444" s="5">
        <v>0</v>
      </c>
      <c r="K1444">
        <v>3</v>
      </c>
      <c r="L1444" t="str">
        <f>INDEX(MatriceGrade,MATCH(Employé!G1444,Filières!$A$1:$A$13,0),MATCH(Employé!H1444,Filières!$A$1:$E$1,0))</f>
        <v>Consultant fonctionnel sénior</v>
      </c>
      <c r="M1444" s="5">
        <f t="shared" si="112"/>
        <v>47500</v>
      </c>
      <c r="N1444" s="6">
        <f t="shared" ca="1" si="113"/>
        <v>36</v>
      </c>
      <c r="O1444" s="8">
        <f t="shared" si="114"/>
        <v>5.0526315789473683E-2</v>
      </c>
    </row>
    <row r="1445" spans="1:15" x14ac:dyDescent="0.25">
      <c r="A1445" t="str">
        <f t="shared" si="110"/>
        <v>AprKo32736</v>
      </c>
      <c r="B1445" t="str">
        <f t="shared" si="111"/>
        <v>AprilKozlowski32736</v>
      </c>
      <c r="C1445" t="s">
        <v>697</v>
      </c>
      <c r="D1445" t="s">
        <v>1463</v>
      </c>
      <c r="E1445" t="s">
        <v>2699</v>
      </c>
      <c r="F1445" s="1">
        <v>32736</v>
      </c>
      <c r="G1445" t="s">
        <v>3021</v>
      </c>
      <c r="H1445" t="s">
        <v>2700</v>
      </c>
      <c r="I1445" s="5">
        <v>35300</v>
      </c>
      <c r="J1445" s="5">
        <v>0</v>
      </c>
      <c r="K1445">
        <v>1</v>
      </c>
      <c r="L1445" t="str">
        <f>INDEX(MatriceGrade,MATCH(Employé!G1445,Filières!$A$1:$A$13,0),MATCH(Employé!H1445,Filières!$A$1:$E$1,0))</f>
        <v xml:space="preserve">Analyste </v>
      </c>
      <c r="M1445" s="5">
        <f t="shared" si="112"/>
        <v>32400</v>
      </c>
      <c r="N1445" s="6">
        <f t="shared" ca="1" si="113"/>
        <v>27</v>
      </c>
      <c r="O1445" s="8">
        <f t="shared" si="114"/>
        <v>8.9506172839506168E-2</v>
      </c>
    </row>
    <row r="1446" spans="1:15" x14ac:dyDescent="0.25">
      <c r="A1446" t="str">
        <f t="shared" si="110"/>
        <v>RanKo32943</v>
      </c>
      <c r="B1446" t="str">
        <f t="shared" si="111"/>
        <v>RandyKozlowski32943</v>
      </c>
      <c r="C1446" t="s">
        <v>603</v>
      </c>
      <c r="D1446" t="s">
        <v>1463</v>
      </c>
      <c r="E1446" t="s">
        <v>2698</v>
      </c>
      <c r="F1446" s="1">
        <v>32943</v>
      </c>
      <c r="G1446" t="s">
        <v>3024</v>
      </c>
      <c r="H1446" t="s">
        <v>2700</v>
      </c>
      <c r="I1446" s="5">
        <v>50400</v>
      </c>
      <c r="J1446" s="5">
        <v>1000</v>
      </c>
      <c r="K1446">
        <v>4</v>
      </c>
      <c r="L1446" t="str">
        <f>INDEX(MatriceGrade,MATCH(Employé!G1446,Filières!$A$1:$A$13,0),MATCH(Employé!H1446,Filières!$A$1:$E$1,0))</f>
        <v>Consultant fonctionnel</v>
      </c>
      <c r="M1446" s="5">
        <f t="shared" si="112"/>
        <v>48700</v>
      </c>
      <c r="N1446" s="6">
        <f t="shared" ca="1" si="113"/>
        <v>27</v>
      </c>
      <c r="O1446" s="8">
        <f t="shared" si="114"/>
        <v>3.4907597535934289E-2</v>
      </c>
    </row>
    <row r="1447" spans="1:15" x14ac:dyDescent="0.25">
      <c r="A1447" t="str">
        <f t="shared" si="110"/>
        <v>DebKr24860</v>
      </c>
      <c r="B1447" t="str">
        <f t="shared" si="111"/>
        <v>DebraKrause24860</v>
      </c>
      <c r="C1447" t="s">
        <v>406</v>
      </c>
      <c r="D1447" t="s">
        <v>1298</v>
      </c>
      <c r="E1447" t="s">
        <v>2699</v>
      </c>
      <c r="F1447" s="1">
        <v>24860</v>
      </c>
      <c r="G1447" t="s">
        <v>3026</v>
      </c>
      <c r="H1447" t="s">
        <v>2700</v>
      </c>
      <c r="I1447" s="5">
        <v>73100</v>
      </c>
      <c r="J1447" s="5">
        <v>1000</v>
      </c>
      <c r="K1447">
        <v>5</v>
      </c>
      <c r="L1447" t="str">
        <f>INDEX(MatriceGrade,MATCH(Employé!G1447,Filières!$A$1:$A$13,0),MATCH(Employé!H1447,Filières!$A$1:$E$1,0))</f>
        <v>Chef de projet</v>
      </c>
      <c r="M1447" s="5">
        <f t="shared" si="112"/>
        <v>64700</v>
      </c>
      <c r="N1447" s="6">
        <f t="shared" ca="1" si="113"/>
        <v>49</v>
      </c>
      <c r="O1447" s="8">
        <f t="shared" si="114"/>
        <v>0.12982998454404945</v>
      </c>
    </row>
    <row r="1448" spans="1:15" x14ac:dyDescent="0.25">
      <c r="A1448" t="str">
        <f t="shared" si="110"/>
        <v>RonKr24322</v>
      </c>
      <c r="B1448" t="str">
        <f t="shared" si="111"/>
        <v>RonaldKring24322</v>
      </c>
      <c r="C1448" t="s">
        <v>32</v>
      </c>
      <c r="D1448" t="s">
        <v>1882</v>
      </c>
      <c r="E1448" t="s">
        <v>2698</v>
      </c>
      <c r="F1448" s="1">
        <v>24322</v>
      </c>
      <c r="G1448" t="s">
        <v>3027</v>
      </c>
      <c r="H1448" t="s">
        <v>2700</v>
      </c>
      <c r="I1448" s="5">
        <v>53200</v>
      </c>
      <c r="J1448" s="5">
        <v>5500</v>
      </c>
      <c r="K1448">
        <v>22</v>
      </c>
      <c r="L1448" t="str">
        <f>INDEX(MatriceGrade,MATCH(Employé!G1448,Filières!$A$1:$A$13,0),MATCH(Employé!H1448,Filières!$A$1:$E$1,0))</f>
        <v>Directeur de projet</v>
      </c>
      <c r="M1448" s="5">
        <f t="shared" si="112"/>
        <v>48000</v>
      </c>
      <c r="N1448" s="6">
        <f t="shared" ca="1" si="113"/>
        <v>50</v>
      </c>
      <c r="O1448" s="8">
        <f t="shared" si="114"/>
        <v>0.10833333333333334</v>
      </c>
    </row>
    <row r="1449" spans="1:15" x14ac:dyDescent="0.25">
      <c r="A1449" t="str">
        <f t="shared" si="110"/>
        <v>JamKr24159</v>
      </c>
      <c r="B1449" t="str">
        <f t="shared" si="111"/>
        <v>JamesKroger24159</v>
      </c>
      <c r="C1449" t="s">
        <v>147</v>
      </c>
      <c r="D1449" t="s">
        <v>2607</v>
      </c>
      <c r="E1449" t="s">
        <v>2698</v>
      </c>
      <c r="F1449" s="1">
        <v>24159</v>
      </c>
      <c r="G1449" t="s">
        <v>3028</v>
      </c>
      <c r="H1449" t="s">
        <v>2702</v>
      </c>
      <c r="I1449" s="5">
        <v>95400</v>
      </c>
      <c r="J1449" s="5">
        <v>4500</v>
      </c>
      <c r="K1449">
        <v>2</v>
      </c>
      <c r="L1449" t="str">
        <f>INDEX(MatriceGrade,MATCH(Employé!G1449,Filières!$A$1:$A$13,0),MATCH(Employé!H1449,Filières!$A$1:$E$1,0))</f>
        <v>Responsable secteur business</v>
      </c>
      <c r="M1449" s="5">
        <f t="shared" si="112"/>
        <v>87800</v>
      </c>
      <c r="N1449" s="6">
        <f t="shared" ca="1" si="113"/>
        <v>51</v>
      </c>
      <c r="O1449" s="8">
        <f t="shared" si="114"/>
        <v>8.656036446469248E-2</v>
      </c>
    </row>
    <row r="1450" spans="1:15" x14ac:dyDescent="0.25">
      <c r="A1450" t="str">
        <f t="shared" si="110"/>
        <v>KylKr30878</v>
      </c>
      <c r="B1450" t="str">
        <f t="shared" si="111"/>
        <v>KyleKroll30878</v>
      </c>
      <c r="C1450" t="s">
        <v>1374</v>
      </c>
      <c r="D1450" t="s">
        <v>2472</v>
      </c>
      <c r="E1450" t="s">
        <v>2698</v>
      </c>
      <c r="F1450" s="1">
        <v>30878</v>
      </c>
      <c r="G1450" t="s">
        <v>3025</v>
      </c>
      <c r="H1450" t="s">
        <v>2701</v>
      </c>
      <c r="I1450" s="5">
        <v>41200</v>
      </c>
      <c r="J1450" s="5">
        <v>2000</v>
      </c>
      <c r="K1450">
        <v>9</v>
      </c>
      <c r="L1450" t="str">
        <f>INDEX(MatriceGrade,MATCH(Employé!G1450,Filières!$A$1:$A$13,0),MATCH(Employé!H1450,Filières!$A$1:$E$1,0))</f>
        <v>Consultant technique sénior</v>
      </c>
      <c r="M1450" s="5">
        <f t="shared" si="112"/>
        <v>39300</v>
      </c>
      <c r="N1450" s="6">
        <f t="shared" ca="1" si="113"/>
        <v>33</v>
      </c>
      <c r="O1450" s="8">
        <f t="shared" si="114"/>
        <v>4.8346055979643768E-2</v>
      </c>
    </row>
    <row r="1451" spans="1:15" x14ac:dyDescent="0.25">
      <c r="A1451" t="str">
        <f t="shared" si="110"/>
        <v>RolKu33472</v>
      </c>
      <c r="B1451" t="str">
        <f t="shared" si="111"/>
        <v>RolandKubik33472</v>
      </c>
      <c r="C1451" t="s">
        <v>556</v>
      </c>
      <c r="D1451" t="s">
        <v>1762</v>
      </c>
      <c r="E1451" t="s">
        <v>2698</v>
      </c>
      <c r="F1451" s="1">
        <v>33472</v>
      </c>
      <c r="G1451" t="s">
        <v>3022</v>
      </c>
      <c r="H1451" t="s">
        <v>2700</v>
      </c>
      <c r="I1451" s="5">
        <v>43800</v>
      </c>
      <c r="J1451" s="5">
        <v>500</v>
      </c>
      <c r="K1451">
        <v>0</v>
      </c>
      <c r="L1451" t="str">
        <f>INDEX(MatriceGrade,MATCH(Employé!G1451,Filières!$A$1:$A$13,0),MATCH(Employé!H1451,Filières!$A$1:$E$1,0))</f>
        <v>Analyste confirmé</v>
      </c>
      <c r="M1451" s="5" t="str">
        <f t="shared" si="112"/>
        <v>nouvel arrivant</v>
      </c>
      <c r="N1451" s="6">
        <f t="shared" ca="1" si="113"/>
        <v>25</v>
      </c>
      <c r="O1451" s="8">
        <f t="shared" si="114"/>
        <v>0</v>
      </c>
    </row>
    <row r="1452" spans="1:15" x14ac:dyDescent="0.25">
      <c r="A1452" t="str">
        <f t="shared" si="110"/>
        <v>ChrKu26104</v>
      </c>
      <c r="B1452" t="str">
        <f t="shared" si="111"/>
        <v>ChristopherKulik26104</v>
      </c>
      <c r="C1452" t="s">
        <v>71</v>
      </c>
      <c r="D1452" t="s">
        <v>1600</v>
      </c>
      <c r="E1452" t="s">
        <v>2698</v>
      </c>
      <c r="F1452" s="1">
        <v>26104</v>
      </c>
      <c r="G1452" t="s">
        <v>3028</v>
      </c>
      <c r="H1452" t="s">
        <v>2700</v>
      </c>
      <c r="I1452" s="5">
        <v>81700</v>
      </c>
      <c r="J1452" s="5">
        <v>3000</v>
      </c>
      <c r="K1452">
        <v>4</v>
      </c>
      <c r="L1452" t="str">
        <f>INDEX(MatriceGrade,MATCH(Employé!G1452,Filières!$A$1:$A$13,0),MATCH(Employé!H1452,Filières!$A$1:$E$1,0))</f>
        <v>Responsable de Grands comptes</v>
      </c>
      <c r="M1452" s="5">
        <f t="shared" si="112"/>
        <v>77800</v>
      </c>
      <c r="N1452" s="6">
        <f t="shared" ca="1" si="113"/>
        <v>46</v>
      </c>
      <c r="O1452" s="8">
        <f t="shared" si="114"/>
        <v>5.0128534704370183E-2</v>
      </c>
    </row>
    <row r="1453" spans="1:15" x14ac:dyDescent="0.25">
      <c r="A1453" t="str">
        <f t="shared" si="110"/>
        <v>JerLa33551</v>
      </c>
      <c r="B1453" t="str">
        <f t="shared" si="111"/>
        <v>JeremyLacher33551</v>
      </c>
      <c r="C1453" t="s">
        <v>225</v>
      </c>
      <c r="D1453" t="s">
        <v>226</v>
      </c>
      <c r="E1453" t="s">
        <v>2698</v>
      </c>
      <c r="F1453" s="1">
        <v>33551</v>
      </c>
      <c r="G1453" t="s">
        <v>3023</v>
      </c>
      <c r="H1453" t="s">
        <v>2701</v>
      </c>
      <c r="I1453" s="5">
        <v>39600</v>
      </c>
      <c r="J1453" s="5">
        <v>500</v>
      </c>
      <c r="K1453">
        <v>1</v>
      </c>
      <c r="L1453" t="str">
        <f>INDEX(MatriceGrade,MATCH(Employé!G1453,Filières!$A$1:$A$13,0),MATCH(Employé!H1453,Filières!$A$1:$E$1,0))</f>
        <v>Consultant technique junior</v>
      </c>
      <c r="M1453" s="5">
        <f t="shared" si="112"/>
        <v>36000</v>
      </c>
      <c r="N1453" s="6">
        <f t="shared" ca="1" si="113"/>
        <v>25</v>
      </c>
      <c r="O1453" s="8">
        <f t="shared" si="114"/>
        <v>0.1</v>
      </c>
    </row>
    <row r="1454" spans="1:15" x14ac:dyDescent="0.25">
      <c r="A1454" t="str">
        <f t="shared" si="110"/>
        <v>SteLa22204</v>
      </c>
      <c r="B1454" t="str">
        <f t="shared" si="111"/>
        <v>StevenLacour22204</v>
      </c>
      <c r="C1454" t="s">
        <v>786</v>
      </c>
      <c r="D1454" t="s">
        <v>1505</v>
      </c>
      <c r="E1454" t="s">
        <v>2698</v>
      </c>
      <c r="F1454" s="1">
        <v>22204</v>
      </c>
      <c r="G1454" t="s">
        <v>3029</v>
      </c>
      <c r="H1454" t="s">
        <v>2701</v>
      </c>
      <c r="I1454" s="5">
        <v>92900</v>
      </c>
      <c r="J1454" s="5">
        <v>5000</v>
      </c>
      <c r="K1454">
        <v>28</v>
      </c>
      <c r="L1454" t="str">
        <f>INDEX(MatriceGrade,MATCH(Employé!G1454,Filières!$A$1:$A$13,0),MATCH(Employé!H1454,Filières!$A$1:$E$1,0))</f>
        <v>Associé filière technique</v>
      </c>
      <c r="M1454" s="5">
        <f t="shared" si="112"/>
        <v>90200</v>
      </c>
      <c r="N1454" s="6">
        <f t="shared" ca="1" si="113"/>
        <v>56</v>
      </c>
      <c r="O1454" s="8">
        <f t="shared" si="114"/>
        <v>2.9933481152993349E-2</v>
      </c>
    </row>
    <row r="1455" spans="1:15" x14ac:dyDescent="0.25">
      <c r="A1455" t="str">
        <f t="shared" si="110"/>
        <v>RocLa33207</v>
      </c>
      <c r="B1455" t="str">
        <f t="shared" si="111"/>
        <v>RoccoLacy33207</v>
      </c>
      <c r="C1455" t="s">
        <v>797</v>
      </c>
      <c r="D1455" t="s">
        <v>798</v>
      </c>
      <c r="E1455" t="s">
        <v>2698</v>
      </c>
      <c r="F1455" s="1">
        <v>33207</v>
      </c>
      <c r="G1455" t="s">
        <v>3021</v>
      </c>
      <c r="H1455" t="s">
        <v>2701</v>
      </c>
      <c r="I1455" s="5">
        <v>37500</v>
      </c>
      <c r="J1455" s="5">
        <v>0</v>
      </c>
      <c r="K1455">
        <v>1</v>
      </c>
      <c r="L1455" t="str">
        <f>INDEX(MatriceGrade,MATCH(Employé!G1455,Filières!$A$1:$A$13,0),MATCH(Employé!H1455,Filières!$A$1:$E$1,0))</f>
        <v>Développeur</v>
      </c>
      <c r="M1455" s="5">
        <f t="shared" si="112"/>
        <v>35400</v>
      </c>
      <c r="N1455" s="6">
        <f t="shared" ca="1" si="113"/>
        <v>26</v>
      </c>
      <c r="O1455" s="8">
        <f t="shared" si="114"/>
        <v>5.9322033898305086E-2</v>
      </c>
    </row>
    <row r="1456" spans="1:15" x14ac:dyDescent="0.25">
      <c r="A1456" t="str">
        <f t="shared" si="110"/>
        <v>RicLa31713</v>
      </c>
      <c r="B1456" t="str">
        <f t="shared" si="111"/>
        <v>RichardLadwig31713</v>
      </c>
      <c r="C1456" t="s">
        <v>9</v>
      </c>
      <c r="D1456" t="s">
        <v>1602</v>
      </c>
      <c r="E1456" t="s">
        <v>2698</v>
      </c>
      <c r="F1456" s="1">
        <v>31713</v>
      </c>
      <c r="G1456" t="s">
        <v>3024</v>
      </c>
      <c r="H1456" t="s">
        <v>2701</v>
      </c>
      <c r="I1456" s="5">
        <v>39600</v>
      </c>
      <c r="J1456" s="5">
        <v>500</v>
      </c>
      <c r="K1456">
        <v>5</v>
      </c>
      <c r="L1456" t="str">
        <f>INDEX(MatriceGrade,MATCH(Employé!G1456,Filières!$A$1:$A$13,0),MATCH(Employé!H1456,Filières!$A$1:$E$1,0))</f>
        <v>Consultant technique</v>
      </c>
      <c r="M1456" s="5">
        <f t="shared" si="112"/>
        <v>36100</v>
      </c>
      <c r="N1456" s="6">
        <f t="shared" ca="1" si="113"/>
        <v>30</v>
      </c>
      <c r="O1456" s="8">
        <f t="shared" si="114"/>
        <v>9.6952908587257622E-2</v>
      </c>
    </row>
    <row r="1457" spans="1:15" x14ac:dyDescent="0.25">
      <c r="A1457" t="str">
        <f t="shared" si="110"/>
        <v>ThoLa31423</v>
      </c>
      <c r="B1457" t="str">
        <f t="shared" si="111"/>
        <v>ThomasLaird31423</v>
      </c>
      <c r="C1457" t="s">
        <v>269</v>
      </c>
      <c r="D1457" t="s">
        <v>2618</v>
      </c>
      <c r="E1457" t="s">
        <v>2698</v>
      </c>
      <c r="F1457" s="1">
        <v>31423</v>
      </c>
      <c r="G1457" t="s">
        <v>3021</v>
      </c>
      <c r="H1457" t="s">
        <v>2700</v>
      </c>
      <c r="I1457" s="5">
        <v>32500</v>
      </c>
      <c r="J1457" s="5">
        <v>500</v>
      </c>
      <c r="K1457">
        <v>3</v>
      </c>
      <c r="L1457" t="str">
        <f>INDEX(MatriceGrade,MATCH(Employé!G1457,Filières!$A$1:$A$13,0),MATCH(Employé!H1457,Filières!$A$1:$E$1,0))</f>
        <v xml:space="preserve">Analyste </v>
      </c>
      <c r="M1457" s="5">
        <f t="shared" si="112"/>
        <v>30700</v>
      </c>
      <c r="N1457" s="6">
        <f t="shared" ca="1" si="113"/>
        <v>31</v>
      </c>
      <c r="O1457" s="8">
        <f t="shared" si="114"/>
        <v>5.8631921824104233E-2</v>
      </c>
    </row>
    <row r="1458" spans="1:15" x14ac:dyDescent="0.25">
      <c r="A1458" t="str">
        <f t="shared" si="110"/>
        <v>JoeLa29044</v>
      </c>
      <c r="B1458" t="str">
        <f t="shared" si="111"/>
        <v>JoeyLakin29044</v>
      </c>
      <c r="C1458" t="s">
        <v>605</v>
      </c>
      <c r="D1458" t="s">
        <v>1710</v>
      </c>
      <c r="E1458" t="s">
        <v>2699</v>
      </c>
      <c r="F1458" s="1">
        <v>29044</v>
      </c>
      <c r="G1458" t="s">
        <v>3027</v>
      </c>
      <c r="H1458" t="s">
        <v>2700</v>
      </c>
      <c r="I1458" s="5">
        <v>66200</v>
      </c>
      <c r="J1458" s="5">
        <v>7000</v>
      </c>
      <c r="K1458">
        <v>12</v>
      </c>
      <c r="L1458" t="str">
        <f>INDEX(MatriceGrade,MATCH(Employé!G1458,Filières!$A$1:$A$13,0),MATCH(Employé!H1458,Filières!$A$1:$E$1,0))</f>
        <v>Directeur de projet</v>
      </c>
      <c r="M1458" s="5">
        <f t="shared" si="112"/>
        <v>66200</v>
      </c>
      <c r="N1458" s="6">
        <f t="shared" ca="1" si="113"/>
        <v>38</v>
      </c>
      <c r="O1458" s="8">
        <f t="shared" si="114"/>
        <v>0</v>
      </c>
    </row>
    <row r="1459" spans="1:15" x14ac:dyDescent="0.25">
      <c r="A1459" t="str">
        <f t="shared" si="110"/>
        <v>ChrLa33215</v>
      </c>
      <c r="B1459" t="str">
        <f t="shared" si="111"/>
        <v>ChristieLam33215</v>
      </c>
      <c r="C1459" t="s">
        <v>314</v>
      </c>
      <c r="D1459" t="s">
        <v>315</v>
      </c>
      <c r="E1459" t="s">
        <v>2699</v>
      </c>
      <c r="F1459" s="1">
        <v>33215</v>
      </c>
      <c r="G1459" t="s">
        <v>3020</v>
      </c>
      <c r="H1459" t="s">
        <v>2701</v>
      </c>
      <c r="I1459" s="5">
        <v>30100</v>
      </c>
      <c r="J1459" s="5">
        <v>0</v>
      </c>
      <c r="K1459">
        <v>0</v>
      </c>
      <c r="L1459" t="str">
        <f>INDEX(MatriceGrade,MATCH(Employé!G1459,Filières!$A$1:$A$13,0),MATCH(Employé!H1459,Filières!$A$1:$E$1,0))</f>
        <v>Développeur junior</v>
      </c>
      <c r="M1459" s="5" t="str">
        <f t="shared" si="112"/>
        <v>nouvel arrivant</v>
      </c>
      <c r="N1459" s="6">
        <f t="shared" ca="1" si="113"/>
        <v>26</v>
      </c>
      <c r="O1459" s="8">
        <f t="shared" si="114"/>
        <v>0</v>
      </c>
    </row>
    <row r="1460" spans="1:15" x14ac:dyDescent="0.25">
      <c r="A1460" t="str">
        <f t="shared" si="110"/>
        <v>NoeLa31103</v>
      </c>
      <c r="B1460" t="str">
        <f t="shared" si="111"/>
        <v>NoelLamm31103</v>
      </c>
      <c r="C1460" t="s">
        <v>1691</v>
      </c>
      <c r="D1460" t="s">
        <v>1692</v>
      </c>
      <c r="E1460" t="s">
        <v>2698</v>
      </c>
      <c r="F1460" s="1">
        <v>31103</v>
      </c>
      <c r="G1460" t="s">
        <v>3025</v>
      </c>
      <c r="H1460" t="s">
        <v>2701</v>
      </c>
      <c r="I1460" s="5">
        <v>41800</v>
      </c>
      <c r="J1460" s="5">
        <v>500</v>
      </c>
      <c r="K1460">
        <v>0</v>
      </c>
      <c r="L1460" t="str">
        <f>INDEX(MatriceGrade,MATCH(Employé!G1460,Filières!$A$1:$A$13,0),MATCH(Employé!H1460,Filières!$A$1:$E$1,0))</f>
        <v>Consultant technique sénior</v>
      </c>
      <c r="M1460" s="5" t="str">
        <f t="shared" si="112"/>
        <v>nouvel arrivant</v>
      </c>
      <c r="N1460" s="6">
        <f t="shared" ca="1" si="113"/>
        <v>32</v>
      </c>
      <c r="O1460" s="8">
        <f t="shared" si="114"/>
        <v>0</v>
      </c>
    </row>
    <row r="1461" spans="1:15" x14ac:dyDescent="0.25">
      <c r="A1461" t="str">
        <f t="shared" si="110"/>
        <v>EvaLa25888</v>
      </c>
      <c r="B1461" t="str">
        <f t="shared" si="111"/>
        <v>EvanLamoureux25888</v>
      </c>
      <c r="C1461" t="s">
        <v>372</v>
      </c>
      <c r="D1461" t="s">
        <v>373</v>
      </c>
      <c r="E1461" t="s">
        <v>2698</v>
      </c>
      <c r="F1461" s="1">
        <v>25888</v>
      </c>
      <c r="G1461" t="s">
        <v>3028</v>
      </c>
      <c r="H1461" t="s">
        <v>2701</v>
      </c>
      <c r="I1461" s="5">
        <v>81300</v>
      </c>
      <c r="J1461" s="5">
        <v>11000</v>
      </c>
      <c r="K1461">
        <v>9</v>
      </c>
      <c r="L1461" t="str">
        <f>INDEX(MatriceGrade,MATCH(Employé!G1461,Filières!$A$1:$A$13,0),MATCH(Employé!H1461,Filières!$A$1:$E$1,0))</f>
        <v>Responsable technique Grands Comptes</v>
      </c>
      <c r="M1461" s="5">
        <f t="shared" si="112"/>
        <v>76700</v>
      </c>
      <c r="N1461" s="6">
        <f t="shared" ca="1" si="113"/>
        <v>46</v>
      </c>
      <c r="O1461" s="8">
        <f t="shared" si="114"/>
        <v>5.9973924380704043E-2</v>
      </c>
    </row>
    <row r="1462" spans="1:15" x14ac:dyDescent="0.25">
      <c r="A1462" t="str">
        <f t="shared" si="110"/>
        <v>RobLa26303</v>
      </c>
      <c r="B1462" t="str">
        <f t="shared" si="111"/>
        <v>RobertLampman26303</v>
      </c>
      <c r="C1462" t="s">
        <v>25</v>
      </c>
      <c r="D1462" t="s">
        <v>703</v>
      </c>
      <c r="E1462" t="s">
        <v>2698</v>
      </c>
      <c r="F1462" s="1">
        <v>26303</v>
      </c>
      <c r="G1462" t="s">
        <v>3026</v>
      </c>
      <c r="H1462" t="s">
        <v>2702</v>
      </c>
      <c r="I1462" s="5">
        <v>70900</v>
      </c>
      <c r="J1462" s="5">
        <v>2000</v>
      </c>
      <c r="K1462">
        <v>6</v>
      </c>
      <c r="L1462" t="str">
        <f>INDEX(MatriceGrade,MATCH(Employé!G1462,Filières!$A$1:$A$13,0),MATCH(Employé!H1462,Filières!$A$1:$E$1,0))</f>
        <v>Responsable de consultant</v>
      </c>
      <c r="M1462" s="5">
        <f t="shared" si="112"/>
        <v>68800</v>
      </c>
      <c r="N1462" s="6">
        <f t="shared" ca="1" si="113"/>
        <v>45</v>
      </c>
      <c r="O1462" s="8">
        <f t="shared" si="114"/>
        <v>3.0523255813953487E-2</v>
      </c>
    </row>
    <row r="1463" spans="1:15" x14ac:dyDescent="0.25">
      <c r="A1463" t="str">
        <f t="shared" si="110"/>
        <v>RobLa32383</v>
      </c>
      <c r="B1463" t="str">
        <f t="shared" si="111"/>
        <v>RobertLancaster32383</v>
      </c>
      <c r="C1463" t="s">
        <v>25</v>
      </c>
      <c r="D1463" t="s">
        <v>1429</v>
      </c>
      <c r="E1463" t="s">
        <v>2698</v>
      </c>
      <c r="F1463" s="1">
        <v>32383</v>
      </c>
      <c r="G1463" t="s">
        <v>3023</v>
      </c>
      <c r="H1463" t="s">
        <v>2701</v>
      </c>
      <c r="I1463" s="5">
        <v>45300</v>
      </c>
      <c r="J1463" s="5">
        <v>1000</v>
      </c>
      <c r="K1463">
        <v>4</v>
      </c>
      <c r="L1463" t="str">
        <f>INDEX(MatriceGrade,MATCH(Employé!G1463,Filières!$A$1:$A$13,0),MATCH(Employé!H1463,Filières!$A$1:$E$1,0))</f>
        <v>Consultant technique junior</v>
      </c>
      <c r="M1463" s="5">
        <f t="shared" si="112"/>
        <v>42800</v>
      </c>
      <c r="N1463" s="6">
        <f t="shared" ca="1" si="113"/>
        <v>28</v>
      </c>
      <c r="O1463" s="8">
        <f t="shared" si="114"/>
        <v>5.8411214953271028E-2</v>
      </c>
    </row>
    <row r="1464" spans="1:15" x14ac:dyDescent="0.25">
      <c r="A1464" t="str">
        <f t="shared" si="110"/>
        <v>RobLa25215</v>
      </c>
      <c r="B1464" t="str">
        <f t="shared" si="111"/>
        <v>RobLanders25215</v>
      </c>
      <c r="C1464" t="s">
        <v>424</v>
      </c>
      <c r="D1464" t="s">
        <v>1038</v>
      </c>
      <c r="E1464" t="s">
        <v>2698</v>
      </c>
      <c r="F1464" s="1">
        <v>25215</v>
      </c>
      <c r="G1464" t="s">
        <v>3026</v>
      </c>
      <c r="H1464" t="s">
        <v>2701</v>
      </c>
      <c r="I1464" s="5">
        <v>47000</v>
      </c>
      <c r="J1464" s="5">
        <v>2500</v>
      </c>
      <c r="K1464">
        <v>10</v>
      </c>
      <c r="L1464" t="str">
        <f>INDEX(MatriceGrade,MATCH(Employé!G1464,Filières!$A$1:$A$13,0),MATCH(Employé!H1464,Filières!$A$1:$E$1,0))</f>
        <v>Expert technique</v>
      </c>
      <c r="M1464" s="5">
        <f t="shared" si="112"/>
        <v>42300</v>
      </c>
      <c r="N1464" s="6">
        <f t="shared" ca="1" si="113"/>
        <v>48</v>
      </c>
      <c r="O1464" s="8">
        <f t="shared" si="114"/>
        <v>0.1111111111111111</v>
      </c>
    </row>
    <row r="1465" spans="1:15" x14ac:dyDescent="0.25">
      <c r="A1465" t="str">
        <f t="shared" si="110"/>
        <v>FreLa24305</v>
      </c>
      <c r="B1465" t="str">
        <f t="shared" si="111"/>
        <v>FredLandreneau24305</v>
      </c>
      <c r="C1465" t="s">
        <v>829</v>
      </c>
      <c r="D1465" t="s">
        <v>1431</v>
      </c>
      <c r="E1465" t="s">
        <v>2698</v>
      </c>
      <c r="F1465" s="1">
        <v>24305</v>
      </c>
      <c r="G1465" t="s">
        <v>3027</v>
      </c>
      <c r="H1465" t="s">
        <v>2701</v>
      </c>
      <c r="I1465" s="5">
        <v>47100</v>
      </c>
      <c r="J1465" s="5">
        <v>4000</v>
      </c>
      <c r="K1465">
        <v>19</v>
      </c>
      <c r="L1465" t="str">
        <f>INDEX(MatriceGrade,MATCH(Employé!G1465,Filières!$A$1:$A$13,0),MATCH(Employé!H1465,Filières!$A$1:$E$1,0))</f>
        <v>Directeur technique</v>
      </c>
      <c r="M1465" s="5">
        <f t="shared" si="112"/>
        <v>43900</v>
      </c>
      <c r="N1465" s="6">
        <f t="shared" ca="1" si="113"/>
        <v>51</v>
      </c>
      <c r="O1465" s="8">
        <f t="shared" si="114"/>
        <v>7.289293849658314E-2</v>
      </c>
    </row>
    <row r="1466" spans="1:15" x14ac:dyDescent="0.25">
      <c r="A1466" t="str">
        <f t="shared" si="110"/>
        <v>GeoLa30131</v>
      </c>
      <c r="B1466" t="str">
        <f t="shared" si="111"/>
        <v>GeorgeLandrum30131</v>
      </c>
      <c r="C1466" t="s">
        <v>92</v>
      </c>
      <c r="D1466" t="s">
        <v>151</v>
      </c>
      <c r="E1466" t="s">
        <v>2698</v>
      </c>
      <c r="F1466" s="1">
        <v>30131</v>
      </c>
      <c r="G1466" t="s">
        <v>3026</v>
      </c>
      <c r="H1466" t="s">
        <v>2701</v>
      </c>
      <c r="I1466" s="5">
        <v>47900</v>
      </c>
      <c r="J1466" s="5">
        <v>4000</v>
      </c>
      <c r="K1466">
        <v>3</v>
      </c>
      <c r="L1466" t="str">
        <f>INDEX(MatriceGrade,MATCH(Employé!G1466,Filières!$A$1:$A$13,0),MATCH(Employé!H1466,Filières!$A$1:$E$1,0))</f>
        <v>Expert technique</v>
      </c>
      <c r="M1466" s="5">
        <f t="shared" si="112"/>
        <v>42400</v>
      </c>
      <c r="N1466" s="6">
        <f t="shared" ca="1" si="113"/>
        <v>35</v>
      </c>
      <c r="O1466" s="8">
        <f t="shared" si="114"/>
        <v>0.12971698113207547</v>
      </c>
    </row>
    <row r="1467" spans="1:15" x14ac:dyDescent="0.25">
      <c r="A1467" t="str">
        <f t="shared" si="110"/>
        <v>MarLa34242</v>
      </c>
      <c r="B1467" t="str">
        <f t="shared" si="111"/>
        <v>MarkLandry34242</v>
      </c>
      <c r="C1467" t="s">
        <v>252</v>
      </c>
      <c r="D1467" t="s">
        <v>995</v>
      </c>
      <c r="E1467" t="s">
        <v>2698</v>
      </c>
      <c r="F1467" s="1">
        <v>34242</v>
      </c>
      <c r="G1467" t="s">
        <v>3022</v>
      </c>
      <c r="H1467" t="s">
        <v>2700</v>
      </c>
      <c r="I1467" s="5">
        <v>42400</v>
      </c>
      <c r="J1467" s="5">
        <v>1000</v>
      </c>
      <c r="K1467">
        <v>1</v>
      </c>
      <c r="L1467" t="str">
        <f>INDEX(MatriceGrade,MATCH(Employé!G1467,Filières!$A$1:$A$13,0),MATCH(Employé!H1467,Filières!$A$1:$E$1,0))</f>
        <v>Analyste confirmé</v>
      </c>
      <c r="M1467" s="5">
        <f t="shared" si="112"/>
        <v>39800</v>
      </c>
      <c r="N1467" s="6">
        <f t="shared" ca="1" si="113"/>
        <v>23</v>
      </c>
      <c r="O1467" s="8">
        <f t="shared" si="114"/>
        <v>6.5326633165829151E-2</v>
      </c>
    </row>
    <row r="1468" spans="1:15" x14ac:dyDescent="0.25">
      <c r="A1468" t="str">
        <f t="shared" si="110"/>
        <v>RicLa28410</v>
      </c>
      <c r="B1468" t="str">
        <f t="shared" si="111"/>
        <v>RichardLandry28410</v>
      </c>
      <c r="C1468" t="s">
        <v>9</v>
      </c>
      <c r="D1468" t="s">
        <v>995</v>
      </c>
      <c r="E1468" t="s">
        <v>2698</v>
      </c>
      <c r="F1468" s="1">
        <v>28410</v>
      </c>
      <c r="G1468" t="s">
        <v>3025</v>
      </c>
      <c r="H1468" t="s">
        <v>2703</v>
      </c>
      <c r="I1468" s="5">
        <v>39600</v>
      </c>
      <c r="J1468" s="5">
        <v>2000</v>
      </c>
      <c r="K1468">
        <v>0</v>
      </c>
      <c r="L1468" t="str">
        <f>INDEX(MatriceGrade,MATCH(Employé!G1468,Filières!$A$1:$A$13,0),MATCH(Employé!H1468,Filières!$A$1:$E$1,0))</f>
        <v>Directeur des agents de maîtrise</v>
      </c>
      <c r="M1468" s="5" t="str">
        <f t="shared" si="112"/>
        <v>nouvel arrivant</v>
      </c>
      <c r="N1468" s="6">
        <f t="shared" ca="1" si="113"/>
        <v>39</v>
      </c>
      <c r="O1468" s="8">
        <f t="shared" si="114"/>
        <v>0</v>
      </c>
    </row>
    <row r="1469" spans="1:15" x14ac:dyDescent="0.25">
      <c r="A1469" t="str">
        <f t="shared" si="110"/>
        <v>DenLa33415</v>
      </c>
      <c r="B1469" t="str">
        <f t="shared" si="111"/>
        <v>DennisLane33415</v>
      </c>
      <c r="C1469" t="s">
        <v>914</v>
      </c>
      <c r="D1469" t="s">
        <v>1030</v>
      </c>
      <c r="E1469" t="s">
        <v>2698</v>
      </c>
      <c r="F1469" s="1">
        <v>33415</v>
      </c>
      <c r="G1469" t="s">
        <v>3022</v>
      </c>
      <c r="H1469" t="s">
        <v>2702</v>
      </c>
      <c r="I1469" s="5">
        <v>43000</v>
      </c>
      <c r="J1469" s="5">
        <v>1000</v>
      </c>
      <c r="K1469">
        <v>1</v>
      </c>
      <c r="L1469" t="str">
        <f>INDEX(MatriceGrade,MATCH(Employé!G1469,Filières!$A$1:$A$13,0),MATCH(Employé!H1469,Filières!$A$1:$E$1,0))</f>
        <v>Consultant business junior</v>
      </c>
      <c r="M1469" s="5">
        <f t="shared" si="112"/>
        <v>40400</v>
      </c>
      <c r="N1469" s="6">
        <f t="shared" ca="1" si="113"/>
        <v>26</v>
      </c>
      <c r="O1469" s="8">
        <f t="shared" si="114"/>
        <v>6.4356435643564358E-2</v>
      </c>
    </row>
    <row r="1470" spans="1:15" x14ac:dyDescent="0.25">
      <c r="A1470" t="str">
        <f t="shared" si="110"/>
        <v>DonLa25541</v>
      </c>
      <c r="B1470" t="str">
        <f t="shared" si="111"/>
        <v>DonaldLane25541</v>
      </c>
      <c r="C1470" t="s">
        <v>133</v>
      </c>
      <c r="D1470" t="s">
        <v>1030</v>
      </c>
      <c r="E1470" t="s">
        <v>2698</v>
      </c>
      <c r="F1470" s="1">
        <v>25541</v>
      </c>
      <c r="G1470" t="s">
        <v>3025</v>
      </c>
      <c r="H1470" t="s">
        <v>2703</v>
      </c>
      <c r="I1470" s="5">
        <v>55200</v>
      </c>
      <c r="J1470" s="5">
        <v>3000</v>
      </c>
      <c r="K1470">
        <v>11</v>
      </c>
      <c r="L1470" t="str">
        <f>INDEX(MatriceGrade,MATCH(Employé!G1470,Filières!$A$1:$A$13,0),MATCH(Employé!H1470,Filières!$A$1:$E$1,0))</f>
        <v>Directeur des agents de maîtrise</v>
      </c>
      <c r="M1470" s="5">
        <f t="shared" si="112"/>
        <v>53000</v>
      </c>
      <c r="N1470" s="6">
        <f t="shared" ca="1" si="113"/>
        <v>47</v>
      </c>
      <c r="O1470" s="8">
        <f t="shared" si="114"/>
        <v>4.1509433962264149E-2</v>
      </c>
    </row>
    <row r="1471" spans="1:15" x14ac:dyDescent="0.25">
      <c r="A1471" t="str">
        <f t="shared" si="110"/>
        <v>RocLa30172</v>
      </c>
      <c r="B1471" t="str">
        <f t="shared" si="111"/>
        <v>RockyLangdon30172</v>
      </c>
      <c r="C1471" t="s">
        <v>1809</v>
      </c>
      <c r="D1471" t="s">
        <v>1810</v>
      </c>
      <c r="E1471" t="s">
        <v>2698</v>
      </c>
      <c r="F1471" s="1">
        <v>30172</v>
      </c>
      <c r="G1471" t="s">
        <v>3025</v>
      </c>
      <c r="H1471" t="s">
        <v>2702</v>
      </c>
      <c r="I1471" s="5">
        <v>53400</v>
      </c>
      <c r="J1471" s="5">
        <v>0</v>
      </c>
      <c r="K1471">
        <v>2</v>
      </c>
      <c r="L1471" t="str">
        <f>INDEX(MatriceGrade,MATCH(Employé!G1471,Filières!$A$1:$A$13,0),MATCH(Employé!H1471,Filières!$A$1:$E$1,0))</f>
        <v>Consultant business sénior</v>
      </c>
      <c r="M1471" s="5">
        <f t="shared" si="112"/>
        <v>48800</v>
      </c>
      <c r="N1471" s="6">
        <f t="shared" ca="1" si="113"/>
        <v>34</v>
      </c>
      <c r="O1471" s="8">
        <f t="shared" si="114"/>
        <v>9.4262295081967207E-2</v>
      </c>
    </row>
    <row r="1472" spans="1:15" x14ac:dyDescent="0.25">
      <c r="A1472" t="str">
        <f t="shared" si="110"/>
        <v>AntLa22213</v>
      </c>
      <c r="B1472" t="str">
        <f t="shared" si="111"/>
        <v>AnthonyLanham22213</v>
      </c>
      <c r="C1472" t="s">
        <v>109</v>
      </c>
      <c r="D1472" t="s">
        <v>2647</v>
      </c>
      <c r="E1472" t="s">
        <v>2698</v>
      </c>
      <c r="F1472" s="1">
        <v>22213</v>
      </c>
      <c r="G1472" t="s">
        <v>3029</v>
      </c>
      <c r="H1472" t="s">
        <v>2701</v>
      </c>
      <c r="I1472" s="5">
        <v>97000</v>
      </c>
      <c r="J1472" s="5">
        <v>9500</v>
      </c>
      <c r="K1472">
        <v>20</v>
      </c>
      <c r="L1472" t="str">
        <f>INDEX(MatriceGrade,MATCH(Employé!G1472,Filières!$A$1:$A$13,0),MATCH(Employé!H1472,Filières!$A$1:$E$1,0))</f>
        <v>Associé filière technique</v>
      </c>
      <c r="M1472" s="5">
        <f t="shared" si="112"/>
        <v>92800</v>
      </c>
      <c r="N1472" s="6">
        <f t="shared" ca="1" si="113"/>
        <v>56</v>
      </c>
      <c r="O1472" s="8">
        <f t="shared" si="114"/>
        <v>4.5258620689655173E-2</v>
      </c>
    </row>
    <row r="1473" spans="1:15" x14ac:dyDescent="0.25">
      <c r="A1473" t="str">
        <f t="shared" si="110"/>
        <v>HubLa27247</v>
      </c>
      <c r="B1473" t="str">
        <f t="shared" si="111"/>
        <v>HubertLape27247</v>
      </c>
      <c r="C1473" t="s">
        <v>411</v>
      </c>
      <c r="D1473" t="s">
        <v>2573</v>
      </c>
      <c r="E1473" t="s">
        <v>2698</v>
      </c>
      <c r="F1473" s="1">
        <v>27247</v>
      </c>
      <c r="G1473" t="s">
        <v>3028</v>
      </c>
      <c r="H1473" t="s">
        <v>2702</v>
      </c>
      <c r="I1473" s="5">
        <v>106100</v>
      </c>
      <c r="J1473" s="5">
        <v>7000</v>
      </c>
      <c r="K1473">
        <v>4</v>
      </c>
      <c r="L1473" t="str">
        <f>INDEX(MatriceGrade,MATCH(Employé!G1473,Filières!$A$1:$A$13,0),MATCH(Employé!H1473,Filières!$A$1:$E$1,0))</f>
        <v>Responsable secteur business</v>
      </c>
      <c r="M1473" s="5">
        <f t="shared" si="112"/>
        <v>100100</v>
      </c>
      <c r="N1473" s="6">
        <f t="shared" ca="1" si="113"/>
        <v>42</v>
      </c>
      <c r="O1473" s="8">
        <f t="shared" si="114"/>
        <v>5.9940059940059943E-2</v>
      </c>
    </row>
    <row r="1474" spans="1:15" x14ac:dyDescent="0.25">
      <c r="A1474" t="str">
        <f t="shared" ref="A1474:A1537" si="115">_xlfn.CONCAT(LEFT(C1474,3),LEFT(D1474,2),F1474)</f>
        <v>MayLa29928</v>
      </c>
      <c r="B1474" t="str">
        <f t="shared" ref="B1474:B1537" si="116">_xlfn.CONCAT(C1474,D1474,F1474)</f>
        <v>MaybellLara29928</v>
      </c>
      <c r="C1474" t="s">
        <v>2062</v>
      </c>
      <c r="D1474" t="s">
        <v>2063</v>
      </c>
      <c r="E1474" t="s">
        <v>2699</v>
      </c>
      <c r="F1474" s="1">
        <v>29928</v>
      </c>
      <c r="G1474" t="s">
        <v>3027</v>
      </c>
      <c r="H1474" t="s">
        <v>2700</v>
      </c>
      <c r="I1474" s="5">
        <v>73800</v>
      </c>
      <c r="J1474" s="5">
        <v>7000</v>
      </c>
      <c r="K1474">
        <v>9</v>
      </c>
      <c r="L1474" t="str">
        <f>INDEX(MatriceGrade,MATCH(Employé!G1474,Filières!$A$1:$A$13,0),MATCH(Employé!H1474,Filières!$A$1:$E$1,0))</f>
        <v>Directeur de projet</v>
      </c>
      <c r="M1474" s="5">
        <f t="shared" ref="M1474:M1537" si="117">IF(ISERROR(VLOOKUP(A1474,InfoN1,9,FALSE)),"nouvel arrivant",VLOOKUP(A1474,InfoN1,9,FALSE))</f>
        <v>69600</v>
      </c>
      <c r="N1474" s="6">
        <f t="shared" ref="N1474:N1537" ca="1" si="118">IF(DATE(2017,MONTH(F1474),DAY(F1474))&gt;TODAY(),2017-YEAR(F1474)-1,2017-YEAR(F1474))</f>
        <v>35</v>
      </c>
      <c r="O1474" s="8">
        <f t="shared" si="114"/>
        <v>6.0344827586206899E-2</v>
      </c>
    </row>
    <row r="1475" spans="1:15" x14ac:dyDescent="0.25">
      <c r="A1475" t="str">
        <f t="shared" si="115"/>
        <v>DenLa28029</v>
      </c>
      <c r="B1475" t="str">
        <f t="shared" si="116"/>
        <v>DeniseLarge28029</v>
      </c>
      <c r="C1475" t="s">
        <v>753</v>
      </c>
      <c r="D1475" t="s">
        <v>754</v>
      </c>
      <c r="E1475" t="s">
        <v>2699</v>
      </c>
      <c r="F1475" s="1">
        <v>28029</v>
      </c>
      <c r="G1475" t="s">
        <v>3027</v>
      </c>
      <c r="H1475" t="s">
        <v>2701</v>
      </c>
      <c r="I1475" s="5">
        <v>55200</v>
      </c>
      <c r="J1475" s="5">
        <v>7500</v>
      </c>
      <c r="K1475">
        <v>5</v>
      </c>
      <c r="L1475" t="str">
        <f>INDEX(MatriceGrade,MATCH(Employé!G1475,Filières!$A$1:$A$13,0),MATCH(Employé!H1475,Filières!$A$1:$E$1,0))</f>
        <v>Directeur technique</v>
      </c>
      <c r="M1475" s="5">
        <f t="shared" si="117"/>
        <v>50200</v>
      </c>
      <c r="N1475" s="6">
        <f t="shared" ca="1" si="118"/>
        <v>40</v>
      </c>
      <c r="O1475" s="8">
        <f t="shared" ref="O1475:O1538" si="119">IF(ISNUMBER(M1475),(I1475-M1475)/M1475,0)</f>
        <v>9.9601593625498003E-2</v>
      </c>
    </row>
    <row r="1476" spans="1:15" x14ac:dyDescent="0.25">
      <c r="A1476" t="str">
        <f t="shared" si="115"/>
        <v>HenLa30344</v>
      </c>
      <c r="B1476" t="str">
        <f t="shared" si="116"/>
        <v>HenryLarson30344</v>
      </c>
      <c r="C1476" t="s">
        <v>23</v>
      </c>
      <c r="D1476" t="s">
        <v>305</v>
      </c>
      <c r="E1476" t="s">
        <v>2698</v>
      </c>
      <c r="F1476" s="1">
        <v>30344</v>
      </c>
      <c r="G1476" t="s">
        <v>3025</v>
      </c>
      <c r="H1476" t="s">
        <v>2700</v>
      </c>
      <c r="I1476" s="5">
        <v>61800</v>
      </c>
      <c r="J1476" s="5">
        <v>0</v>
      </c>
      <c r="K1476">
        <v>11</v>
      </c>
      <c r="L1476" t="str">
        <f>INDEX(MatriceGrade,MATCH(Employé!G1476,Filières!$A$1:$A$13,0),MATCH(Employé!H1476,Filières!$A$1:$E$1,0))</f>
        <v>Consultant fonctionnel sénior</v>
      </c>
      <c r="M1476" s="5">
        <f t="shared" si="117"/>
        <v>56700</v>
      </c>
      <c r="N1476" s="6">
        <f t="shared" ca="1" si="118"/>
        <v>34</v>
      </c>
      <c r="O1476" s="8">
        <f t="shared" si="119"/>
        <v>8.9947089947089942E-2</v>
      </c>
    </row>
    <row r="1477" spans="1:15" x14ac:dyDescent="0.25">
      <c r="A1477" t="str">
        <f t="shared" si="115"/>
        <v>GloLa31013</v>
      </c>
      <c r="B1477" t="str">
        <f t="shared" si="116"/>
        <v>GloriaLau31013</v>
      </c>
      <c r="C1477" t="s">
        <v>259</v>
      </c>
      <c r="D1477" t="s">
        <v>1527</v>
      </c>
      <c r="E1477" t="s">
        <v>2699</v>
      </c>
      <c r="F1477" s="1">
        <v>31013</v>
      </c>
      <c r="G1477" t="s">
        <v>3025</v>
      </c>
      <c r="H1477" t="s">
        <v>2701</v>
      </c>
      <c r="I1477" s="5">
        <v>53300</v>
      </c>
      <c r="J1477" s="5">
        <v>1000</v>
      </c>
      <c r="K1477">
        <v>8</v>
      </c>
      <c r="L1477" t="str">
        <f>INDEX(MatriceGrade,MATCH(Employé!G1477,Filières!$A$1:$A$13,0),MATCH(Employé!H1477,Filières!$A$1:$E$1,0))</f>
        <v>Consultant technique sénior</v>
      </c>
      <c r="M1477" s="5">
        <f t="shared" si="117"/>
        <v>52500</v>
      </c>
      <c r="N1477" s="6">
        <f t="shared" ca="1" si="118"/>
        <v>32</v>
      </c>
      <c r="O1477" s="8">
        <f t="shared" si="119"/>
        <v>1.5238095238095238E-2</v>
      </c>
    </row>
    <row r="1478" spans="1:15" x14ac:dyDescent="0.25">
      <c r="A1478" t="str">
        <f t="shared" si="115"/>
        <v>FraLa21790</v>
      </c>
      <c r="B1478" t="str">
        <f t="shared" si="116"/>
        <v>FrancesLaury21790</v>
      </c>
      <c r="C1478" t="s">
        <v>333</v>
      </c>
      <c r="D1478" t="s">
        <v>334</v>
      </c>
      <c r="E1478" t="s">
        <v>2699</v>
      </c>
      <c r="F1478" s="1">
        <v>21790</v>
      </c>
      <c r="G1478" t="s">
        <v>3029</v>
      </c>
      <c r="H1478" t="s">
        <v>2702</v>
      </c>
      <c r="I1478" s="5">
        <v>144700</v>
      </c>
      <c r="J1478" s="5">
        <v>8000</v>
      </c>
      <c r="K1478">
        <v>10</v>
      </c>
      <c r="L1478" t="str">
        <f>INDEX(MatriceGrade,MATCH(Employé!G1478,Filières!$A$1:$A$13,0),MATCH(Employé!H1478,Filières!$A$1:$E$1,0))</f>
        <v>Associé filière business</v>
      </c>
      <c r="M1478" s="5">
        <f t="shared" si="117"/>
        <v>137800</v>
      </c>
      <c r="N1478" s="6">
        <f t="shared" ca="1" si="118"/>
        <v>57</v>
      </c>
      <c r="O1478" s="8">
        <f t="shared" si="119"/>
        <v>5.0072568940493466E-2</v>
      </c>
    </row>
    <row r="1479" spans="1:15" x14ac:dyDescent="0.25">
      <c r="A1479" t="str">
        <f t="shared" si="115"/>
        <v>RogLa26746</v>
      </c>
      <c r="B1479" t="str">
        <f t="shared" si="116"/>
        <v>RogerLauver26746</v>
      </c>
      <c r="C1479" t="s">
        <v>195</v>
      </c>
      <c r="D1479" t="s">
        <v>1433</v>
      </c>
      <c r="E1479" t="s">
        <v>2698</v>
      </c>
      <c r="F1479" s="1">
        <v>26746</v>
      </c>
      <c r="G1479" t="s">
        <v>3029</v>
      </c>
      <c r="H1479" t="s">
        <v>2703</v>
      </c>
      <c r="I1479" s="5">
        <v>150900</v>
      </c>
      <c r="J1479" s="5">
        <v>11500</v>
      </c>
      <c r="K1479">
        <v>20</v>
      </c>
      <c r="L1479" t="str">
        <f>INDEX(MatriceGrade,MATCH(Employé!G1479,Filières!$A$1:$A$13,0),MATCH(Employé!H1479,Filières!$A$1:$E$1,0))</f>
        <v>Associé filière fonctions transverses</v>
      </c>
      <c r="M1479" s="5">
        <f t="shared" si="117"/>
        <v>143700</v>
      </c>
      <c r="N1479" s="6">
        <f t="shared" ca="1" si="118"/>
        <v>44</v>
      </c>
      <c r="O1479" s="8">
        <f t="shared" si="119"/>
        <v>5.0104384133611693E-2</v>
      </c>
    </row>
    <row r="1480" spans="1:15" x14ac:dyDescent="0.25">
      <c r="A1480" t="str">
        <f t="shared" si="115"/>
        <v>ChaLa32496</v>
      </c>
      <c r="B1480" t="str">
        <f t="shared" si="116"/>
        <v>CharlesLaux32496</v>
      </c>
      <c r="C1480" t="s">
        <v>82</v>
      </c>
      <c r="D1480" t="s">
        <v>2644</v>
      </c>
      <c r="E1480" t="s">
        <v>2698</v>
      </c>
      <c r="F1480" s="1">
        <v>32496</v>
      </c>
      <c r="G1480" t="s">
        <v>3023</v>
      </c>
      <c r="H1480" t="s">
        <v>2700</v>
      </c>
      <c r="I1480" s="5">
        <v>51300</v>
      </c>
      <c r="J1480" s="5">
        <v>1500</v>
      </c>
      <c r="K1480">
        <v>1</v>
      </c>
      <c r="L1480" t="str">
        <f>INDEX(MatriceGrade,MATCH(Employé!G1480,Filières!$A$1:$A$13,0),MATCH(Employé!H1480,Filières!$A$1:$E$1,0))</f>
        <v>Consultant fonctionnel junior</v>
      </c>
      <c r="M1480" s="5">
        <f t="shared" si="117"/>
        <v>48200</v>
      </c>
      <c r="N1480" s="6">
        <f t="shared" ca="1" si="118"/>
        <v>28</v>
      </c>
      <c r="O1480" s="8">
        <f t="shared" si="119"/>
        <v>6.4315352697095429E-2</v>
      </c>
    </row>
    <row r="1481" spans="1:15" x14ac:dyDescent="0.25">
      <c r="A1481" t="str">
        <f t="shared" si="115"/>
        <v>ThuLa31059</v>
      </c>
      <c r="B1481" t="str">
        <f t="shared" si="116"/>
        <v>ThurmanLavalley31059</v>
      </c>
      <c r="C1481" t="s">
        <v>1685</v>
      </c>
      <c r="D1481" t="s">
        <v>1686</v>
      </c>
      <c r="E1481" t="s">
        <v>2698</v>
      </c>
      <c r="F1481" s="1">
        <v>31059</v>
      </c>
      <c r="G1481" t="s">
        <v>3026</v>
      </c>
      <c r="H1481" t="s">
        <v>2701</v>
      </c>
      <c r="I1481" s="5">
        <v>58900</v>
      </c>
      <c r="J1481" s="5">
        <v>4500</v>
      </c>
      <c r="K1481">
        <v>9</v>
      </c>
      <c r="L1481" t="str">
        <f>INDEX(MatriceGrade,MATCH(Employé!G1481,Filières!$A$1:$A$13,0),MATCH(Employé!H1481,Filières!$A$1:$E$1,0))</f>
        <v>Expert technique</v>
      </c>
      <c r="M1481" s="5">
        <f t="shared" si="117"/>
        <v>53700</v>
      </c>
      <c r="N1481" s="6">
        <f t="shared" ca="1" si="118"/>
        <v>32</v>
      </c>
      <c r="O1481" s="8">
        <f t="shared" si="119"/>
        <v>9.683426443202979E-2</v>
      </c>
    </row>
    <row r="1482" spans="1:15" x14ac:dyDescent="0.25">
      <c r="A1482" t="str">
        <f t="shared" si="115"/>
        <v>JanLa28733</v>
      </c>
      <c r="B1482" t="str">
        <f t="shared" si="116"/>
        <v>JanLaw28733</v>
      </c>
      <c r="C1482" t="s">
        <v>813</v>
      </c>
      <c r="D1482" t="s">
        <v>814</v>
      </c>
      <c r="E1482" t="s">
        <v>2699</v>
      </c>
      <c r="F1482" s="1">
        <v>28733</v>
      </c>
      <c r="G1482" t="s">
        <v>3027</v>
      </c>
      <c r="H1482" t="s">
        <v>2702</v>
      </c>
      <c r="I1482" s="5">
        <v>74500</v>
      </c>
      <c r="J1482" s="5">
        <v>6000</v>
      </c>
      <c r="K1482">
        <v>7</v>
      </c>
      <c r="L1482" t="str">
        <f>INDEX(MatriceGrade,MATCH(Employé!G1482,Filières!$A$1:$A$13,0),MATCH(Employé!H1482,Filières!$A$1:$E$1,0))</f>
        <v>Directeur business</v>
      </c>
      <c r="M1482" s="5">
        <f t="shared" si="117"/>
        <v>65900</v>
      </c>
      <c r="N1482" s="6">
        <f t="shared" ca="1" si="118"/>
        <v>38</v>
      </c>
      <c r="O1482" s="8">
        <f t="shared" si="119"/>
        <v>0.13050075872534142</v>
      </c>
    </row>
    <row r="1483" spans="1:15" x14ac:dyDescent="0.25">
      <c r="A1483" t="str">
        <f t="shared" si="115"/>
        <v>GerLa33168</v>
      </c>
      <c r="B1483" t="str">
        <f t="shared" si="116"/>
        <v>GeraldLawler33168</v>
      </c>
      <c r="C1483" t="s">
        <v>766</v>
      </c>
      <c r="D1483" t="s">
        <v>2051</v>
      </c>
      <c r="E1483" t="s">
        <v>2698</v>
      </c>
      <c r="F1483" s="1">
        <v>33168</v>
      </c>
      <c r="G1483" t="s">
        <v>3021</v>
      </c>
      <c r="H1483" t="s">
        <v>2702</v>
      </c>
      <c r="I1483" s="5">
        <v>39100</v>
      </c>
      <c r="J1483" s="5">
        <v>500</v>
      </c>
      <c r="K1483">
        <v>0</v>
      </c>
      <c r="L1483" t="str">
        <f>INDEX(MatriceGrade,MATCH(Employé!G1483,Filières!$A$1:$A$13,0),MATCH(Employé!H1483,Filières!$A$1:$E$1,0))</f>
        <v>Consultant business junior</v>
      </c>
      <c r="M1483" s="5" t="str">
        <f t="shared" si="117"/>
        <v>nouvel arrivant</v>
      </c>
      <c r="N1483" s="6">
        <f t="shared" ca="1" si="118"/>
        <v>26</v>
      </c>
      <c r="O1483" s="8">
        <f t="shared" si="119"/>
        <v>0</v>
      </c>
    </row>
    <row r="1484" spans="1:15" x14ac:dyDescent="0.25">
      <c r="A1484" t="str">
        <f t="shared" si="115"/>
        <v>AntLa32386</v>
      </c>
      <c r="B1484" t="str">
        <f t="shared" si="116"/>
        <v>AnthonyLawrence32386</v>
      </c>
      <c r="C1484" t="s">
        <v>109</v>
      </c>
      <c r="D1484" t="s">
        <v>593</v>
      </c>
      <c r="E1484" t="s">
        <v>2698</v>
      </c>
      <c r="F1484" s="1">
        <v>32386</v>
      </c>
      <c r="G1484" t="s">
        <v>3022</v>
      </c>
      <c r="H1484" t="s">
        <v>2701</v>
      </c>
      <c r="I1484" s="5">
        <v>37200</v>
      </c>
      <c r="J1484" s="5">
        <v>1500</v>
      </c>
      <c r="K1484">
        <v>0</v>
      </c>
      <c r="L1484" t="str">
        <f>INDEX(MatriceGrade,MATCH(Employé!G1484,Filières!$A$1:$A$13,0),MATCH(Employé!H1484,Filières!$A$1:$E$1,0))</f>
        <v>Développeur confirmé</v>
      </c>
      <c r="M1484" s="5" t="str">
        <f t="shared" si="117"/>
        <v>nouvel arrivant</v>
      </c>
      <c r="N1484" s="6">
        <f t="shared" ca="1" si="118"/>
        <v>28</v>
      </c>
      <c r="O1484" s="8">
        <f t="shared" si="119"/>
        <v>0</v>
      </c>
    </row>
    <row r="1485" spans="1:15" x14ac:dyDescent="0.25">
      <c r="A1485" t="str">
        <f t="shared" si="115"/>
        <v>ClyLa31781</v>
      </c>
      <c r="B1485" t="str">
        <f t="shared" si="116"/>
        <v>ClydeLawrence31781</v>
      </c>
      <c r="C1485" t="s">
        <v>1209</v>
      </c>
      <c r="D1485" t="s">
        <v>593</v>
      </c>
      <c r="E1485" t="s">
        <v>2698</v>
      </c>
      <c r="F1485" s="1">
        <v>31781</v>
      </c>
      <c r="G1485" t="s">
        <v>3023</v>
      </c>
      <c r="H1485" t="s">
        <v>2703</v>
      </c>
      <c r="I1485" s="5">
        <v>29900</v>
      </c>
      <c r="J1485" s="5">
        <v>500</v>
      </c>
      <c r="K1485">
        <v>0</v>
      </c>
      <c r="L1485" t="str">
        <f>INDEX(MatriceGrade,MATCH(Employé!G1485,Filières!$A$1:$A$13,0),MATCH(Employé!H1485,Filières!$A$1:$E$1,0))</f>
        <v>Assistant agent de maîtrise</v>
      </c>
      <c r="M1485" s="5" t="str">
        <f t="shared" si="117"/>
        <v>nouvel arrivant</v>
      </c>
      <c r="N1485" s="6">
        <f t="shared" ca="1" si="118"/>
        <v>30</v>
      </c>
      <c r="O1485" s="8">
        <f t="shared" si="119"/>
        <v>0</v>
      </c>
    </row>
    <row r="1486" spans="1:15" x14ac:dyDescent="0.25">
      <c r="A1486" t="str">
        <f t="shared" si="115"/>
        <v>DanLa33527</v>
      </c>
      <c r="B1486" t="str">
        <f t="shared" si="116"/>
        <v>DanielLawson33527</v>
      </c>
      <c r="C1486" t="s">
        <v>105</v>
      </c>
      <c r="D1486" t="s">
        <v>892</v>
      </c>
      <c r="E1486" t="s">
        <v>2698</v>
      </c>
      <c r="F1486" s="1">
        <v>33527</v>
      </c>
      <c r="G1486" t="s">
        <v>3022</v>
      </c>
      <c r="H1486" t="s">
        <v>2701</v>
      </c>
      <c r="I1486" s="5">
        <v>39700</v>
      </c>
      <c r="J1486" s="5">
        <v>500</v>
      </c>
      <c r="K1486">
        <v>1</v>
      </c>
      <c r="L1486" t="str">
        <f>INDEX(MatriceGrade,MATCH(Employé!G1486,Filières!$A$1:$A$13,0),MATCH(Employé!H1486,Filières!$A$1:$E$1,0))</f>
        <v>Développeur confirmé</v>
      </c>
      <c r="M1486" s="5">
        <f t="shared" si="117"/>
        <v>35700</v>
      </c>
      <c r="N1486" s="6">
        <f t="shared" ca="1" si="118"/>
        <v>25</v>
      </c>
      <c r="O1486" s="8">
        <f t="shared" si="119"/>
        <v>0.11204481792717087</v>
      </c>
    </row>
    <row r="1487" spans="1:15" x14ac:dyDescent="0.25">
      <c r="A1487" t="str">
        <f t="shared" si="115"/>
        <v>JamLa24016</v>
      </c>
      <c r="B1487" t="str">
        <f t="shared" si="116"/>
        <v>JamesLawson24016</v>
      </c>
      <c r="C1487" t="s">
        <v>147</v>
      </c>
      <c r="D1487" t="s">
        <v>892</v>
      </c>
      <c r="E1487" t="s">
        <v>2698</v>
      </c>
      <c r="F1487" s="1">
        <v>24016</v>
      </c>
      <c r="G1487" t="s">
        <v>3028</v>
      </c>
      <c r="H1487" t="s">
        <v>2702</v>
      </c>
      <c r="I1487" s="5">
        <v>75900</v>
      </c>
      <c r="J1487" s="5">
        <v>500</v>
      </c>
      <c r="K1487">
        <v>3</v>
      </c>
      <c r="L1487" t="str">
        <f>INDEX(MatriceGrade,MATCH(Employé!G1487,Filières!$A$1:$A$13,0),MATCH(Employé!H1487,Filières!$A$1:$E$1,0))</f>
        <v>Responsable secteur business</v>
      </c>
      <c r="M1487" s="5">
        <f t="shared" si="117"/>
        <v>67200</v>
      </c>
      <c r="N1487" s="6">
        <f t="shared" ca="1" si="118"/>
        <v>51</v>
      </c>
      <c r="O1487" s="8">
        <f t="shared" si="119"/>
        <v>0.12946428571428573</v>
      </c>
    </row>
    <row r="1488" spans="1:15" x14ac:dyDescent="0.25">
      <c r="A1488" t="str">
        <f t="shared" si="115"/>
        <v>SteLa29095</v>
      </c>
      <c r="B1488" t="str">
        <f t="shared" si="116"/>
        <v>StevenLawson29095</v>
      </c>
      <c r="C1488" t="s">
        <v>786</v>
      </c>
      <c r="D1488" t="s">
        <v>892</v>
      </c>
      <c r="E1488" t="s">
        <v>2698</v>
      </c>
      <c r="F1488" s="1">
        <v>29095</v>
      </c>
      <c r="G1488" t="s">
        <v>3025</v>
      </c>
      <c r="H1488" t="s">
        <v>2701</v>
      </c>
      <c r="I1488" s="5">
        <v>42000</v>
      </c>
      <c r="J1488" s="5">
        <v>1500</v>
      </c>
      <c r="K1488">
        <v>9</v>
      </c>
      <c r="L1488" t="str">
        <f>INDEX(MatriceGrade,MATCH(Employé!G1488,Filières!$A$1:$A$13,0),MATCH(Employé!H1488,Filières!$A$1:$E$1,0))</f>
        <v>Consultant technique sénior</v>
      </c>
      <c r="M1488" s="5">
        <f t="shared" si="117"/>
        <v>37700</v>
      </c>
      <c r="N1488" s="6">
        <f t="shared" ca="1" si="118"/>
        <v>37</v>
      </c>
      <c r="O1488" s="8">
        <f t="shared" si="119"/>
        <v>0.11405835543766578</v>
      </c>
    </row>
    <row r="1489" spans="1:15" x14ac:dyDescent="0.25">
      <c r="A1489" t="str">
        <f t="shared" si="115"/>
        <v>RogLa29938</v>
      </c>
      <c r="B1489" t="str">
        <f t="shared" si="116"/>
        <v>RogerLazo29938</v>
      </c>
      <c r="C1489" t="s">
        <v>195</v>
      </c>
      <c r="D1489" t="s">
        <v>196</v>
      </c>
      <c r="E1489" t="s">
        <v>2698</v>
      </c>
      <c r="F1489" s="1">
        <v>29938</v>
      </c>
      <c r="G1489" t="s">
        <v>3027</v>
      </c>
      <c r="H1489" t="s">
        <v>2701</v>
      </c>
      <c r="I1489" s="5">
        <v>65700</v>
      </c>
      <c r="J1489" s="5">
        <v>5000</v>
      </c>
      <c r="K1489">
        <v>4</v>
      </c>
      <c r="L1489" t="str">
        <f>INDEX(MatriceGrade,MATCH(Employé!G1489,Filières!$A$1:$A$13,0),MATCH(Employé!H1489,Filières!$A$1:$E$1,0))</f>
        <v>Directeur technique</v>
      </c>
      <c r="M1489" s="5">
        <f t="shared" si="117"/>
        <v>62000</v>
      </c>
      <c r="N1489" s="6">
        <f t="shared" ca="1" si="118"/>
        <v>35</v>
      </c>
      <c r="O1489" s="8">
        <f t="shared" si="119"/>
        <v>5.9677419354838709E-2</v>
      </c>
    </row>
    <row r="1490" spans="1:15" x14ac:dyDescent="0.25">
      <c r="A1490" t="str">
        <f t="shared" si="115"/>
        <v>SteLe24377</v>
      </c>
      <c r="B1490" t="str">
        <f t="shared" si="116"/>
        <v>StephenLeach24377</v>
      </c>
      <c r="C1490" t="s">
        <v>401</v>
      </c>
      <c r="D1490" t="s">
        <v>1087</v>
      </c>
      <c r="E1490" t="s">
        <v>2698</v>
      </c>
      <c r="F1490" s="1">
        <v>24377</v>
      </c>
      <c r="G1490" t="s">
        <v>3025</v>
      </c>
      <c r="H1490" t="s">
        <v>2700</v>
      </c>
      <c r="I1490" s="5">
        <v>43100</v>
      </c>
      <c r="J1490" s="5">
        <v>1500</v>
      </c>
      <c r="K1490">
        <v>13</v>
      </c>
      <c r="L1490" t="str">
        <f>INDEX(MatriceGrade,MATCH(Employé!G1490,Filières!$A$1:$A$13,0),MATCH(Employé!H1490,Filières!$A$1:$E$1,0))</f>
        <v>Consultant fonctionnel sénior</v>
      </c>
      <c r="M1490" s="5">
        <f t="shared" si="117"/>
        <v>39900</v>
      </c>
      <c r="N1490" s="6">
        <f t="shared" ca="1" si="118"/>
        <v>50</v>
      </c>
      <c r="O1490" s="8">
        <f t="shared" si="119"/>
        <v>8.0200501253132828E-2</v>
      </c>
    </row>
    <row r="1491" spans="1:15" x14ac:dyDescent="0.25">
      <c r="A1491" t="str">
        <f t="shared" si="115"/>
        <v>WilLe29250</v>
      </c>
      <c r="B1491" t="str">
        <f t="shared" si="116"/>
        <v>WilliamLeanos29250</v>
      </c>
      <c r="C1491" t="s">
        <v>63</v>
      </c>
      <c r="D1491" t="s">
        <v>1307</v>
      </c>
      <c r="E1491" t="s">
        <v>2698</v>
      </c>
      <c r="F1491" s="1">
        <v>29250</v>
      </c>
      <c r="G1491" t="s">
        <v>3027</v>
      </c>
      <c r="H1491" t="s">
        <v>2700</v>
      </c>
      <c r="I1491" s="5">
        <v>81400</v>
      </c>
      <c r="J1491" s="5">
        <v>1500</v>
      </c>
      <c r="K1491">
        <v>13</v>
      </c>
      <c r="L1491" t="str">
        <f>INDEX(MatriceGrade,MATCH(Employé!G1491,Filières!$A$1:$A$13,0),MATCH(Employé!H1491,Filières!$A$1:$E$1,0))</f>
        <v>Directeur de projet</v>
      </c>
      <c r="M1491" s="5">
        <f t="shared" si="117"/>
        <v>76800</v>
      </c>
      <c r="N1491" s="6">
        <f t="shared" ca="1" si="118"/>
        <v>37</v>
      </c>
      <c r="O1491" s="8">
        <f t="shared" si="119"/>
        <v>5.9895833333333336E-2</v>
      </c>
    </row>
    <row r="1492" spans="1:15" x14ac:dyDescent="0.25">
      <c r="A1492" t="str">
        <f t="shared" si="115"/>
        <v>FraLe33481</v>
      </c>
      <c r="B1492" t="str">
        <f t="shared" si="116"/>
        <v>FrankLeatherwood33481</v>
      </c>
      <c r="C1492" t="s">
        <v>987</v>
      </c>
      <c r="D1492" t="s">
        <v>1226</v>
      </c>
      <c r="E1492" t="s">
        <v>2698</v>
      </c>
      <c r="F1492" s="1">
        <v>33481</v>
      </c>
      <c r="G1492" t="s">
        <v>3019</v>
      </c>
      <c r="H1492" t="s">
        <v>2701</v>
      </c>
      <c r="I1492" s="5">
        <v>31100</v>
      </c>
      <c r="J1492" s="5">
        <v>0</v>
      </c>
      <c r="K1492">
        <v>1</v>
      </c>
      <c r="L1492" t="str">
        <f>INDEX(MatriceGrade,MATCH(Employé!G1492,Filières!$A$1:$A$13,0),MATCH(Employé!H1492,Filières!$A$1:$E$1,0))</f>
        <v>Développeur novice</v>
      </c>
      <c r="M1492" s="5">
        <f t="shared" si="117"/>
        <v>28700</v>
      </c>
      <c r="N1492" s="6">
        <f t="shared" ca="1" si="118"/>
        <v>25</v>
      </c>
      <c r="O1492" s="8">
        <f t="shared" si="119"/>
        <v>8.3623693379790948E-2</v>
      </c>
    </row>
    <row r="1493" spans="1:15" x14ac:dyDescent="0.25">
      <c r="A1493" t="str">
        <f t="shared" si="115"/>
        <v>BriLe34100</v>
      </c>
      <c r="B1493" t="str">
        <f t="shared" si="116"/>
        <v>BrianLebeau34100</v>
      </c>
      <c r="C1493" t="s">
        <v>643</v>
      </c>
      <c r="D1493" t="s">
        <v>1349</v>
      </c>
      <c r="E1493" t="s">
        <v>2698</v>
      </c>
      <c r="F1493" s="1">
        <v>34100</v>
      </c>
      <c r="G1493" t="s">
        <v>3022</v>
      </c>
      <c r="H1493" t="s">
        <v>2701</v>
      </c>
      <c r="I1493" s="5">
        <v>38200</v>
      </c>
      <c r="J1493" s="5">
        <v>500</v>
      </c>
      <c r="K1493">
        <v>1</v>
      </c>
      <c r="L1493" t="str">
        <f>INDEX(MatriceGrade,MATCH(Employé!G1493,Filières!$A$1:$A$13,0),MATCH(Employé!H1493,Filières!$A$1:$E$1,0))</f>
        <v>Développeur confirmé</v>
      </c>
      <c r="M1493" s="5">
        <f t="shared" si="117"/>
        <v>34300</v>
      </c>
      <c r="N1493" s="6">
        <f t="shared" ca="1" si="118"/>
        <v>24</v>
      </c>
      <c r="O1493" s="8">
        <f t="shared" si="119"/>
        <v>0.11370262390670553</v>
      </c>
    </row>
    <row r="1494" spans="1:15" x14ac:dyDescent="0.25">
      <c r="A1494" t="str">
        <f t="shared" si="115"/>
        <v>FloLe27318</v>
      </c>
      <c r="B1494" t="str">
        <f t="shared" si="116"/>
        <v>FloydLeblanc27318</v>
      </c>
      <c r="C1494" t="s">
        <v>138</v>
      </c>
      <c r="D1494" t="s">
        <v>2274</v>
      </c>
      <c r="E1494" t="s">
        <v>2698</v>
      </c>
      <c r="F1494" s="1">
        <v>27318</v>
      </c>
      <c r="G1494" t="s">
        <v>3028</v>
      </c>
      <c r="H1494" t="s">
        <v>2702</v>
      </c>
      <c r="I1494" s="5">
        <v>97900</v>
      </c>
      <c r="J1494" s="5">
        <v>7000</v>
      </c>
      <c r="K1494">
        <v>10</v>
      </c>
      <c r="L1494" t="str">
        <f>INDEX(MatriceGrade,MATCH(Employé!G1494,Filières!$A$1:$A$13,0),MATCH(Employé!H1494,Filières!$A$1:$E$1,0))</f>
        <v>Responsable secteur business</v>
      </c>
      <c r="M1494" s="5">
        <f t="shared" si="117"/>
        <v>90600</v>
      </c>
      <c r="N1494" s="6">
        <f t="shared" ca="1" si="118"/>
        <v>42</v>
      </c>
      <c r="O1494" s="8">
        <f t="shared" si="119"/>
        <v>8.0573951434878582E-2</v>
      </c>
    </row>
    <row r="1495" spans="1:15" x14ac:dyDescent="0.25">
      <c r="A1495" t="str">
        <f t="shared" si="115"/>
        <v>SalLe23929</v>
      </c>
      <c r="B1495" t="str">
        <f t="shared" si="116"/>
        <v>SallyLebouef23929</v>
      </c>
      <c r="C1495" t="s">
        <v>466</v>
      </c>
      <c r="D1495" t="s">
        <v>1334</v>
      </c>
      <c r="E1495" t="s">
        <v>2699</v>
      </c>
      <c r="F1495" s="1">
        <v>23929</v>
      </c>
      <c r="G1495" t="s">
        <v>3028</v>
      </c>
      <c r="H1495" t="s">
        <v>2700</v>
      </c>
      <c r="I1495" s="5">
        <v>71600</v>
      </c>
      <c r="J1495" s="5">
        <v>0</v>
      </c>
      <c r="K1495">
        <v>15</v>
      </c>
      <c r="L1495" t="str">
        <f>INDEX(MatriceGrade,MATCH(Employé!G1495,Filières!$A$1:$A$13,0),MATCH(Employé!H1495,Filières!$A$1:$E$1,0))</f>
        <v>Responsable de Grands comptes</v>
      </c>
      <c r="M1495" s="5">
        <f t="shared" si="117"/>
        <v>66900</v>
      </c>
      <c r="N1495" s="6">
        <f t="shared" ca="1" si="118"/>
        <v>52</v>
      </c>
      <c r="O1495" s="8">
        <f t="shared" si="119"/>
        <v>7.0254110612855011E-2</v>
      </c>
    </row>
    <row r="1496" spans="1:15" x14ac:dyDescent="0.25">
      <c r="A1496" t="str">
        <f t="shared" si="115"/>
        <v>RalLe29358</v>
      </c>
      <c r="B1496" t="str">
        <f t="shared" si="116"/>
        <v>RalphLebow29358</v>
      </c>
      <c r="C1496" t="s">
        <v>649</v>
      </c>
      <c r="D1496" t="s">
        <v>650</v>
      </c>
      <c r="E1496" t="s">
        <v>2698</v>
      </c>
      <c r="F1496" s="1">
        <v>29358</v>
      </c>
      <c r="G1496" t="s">
        <v>3026</v>
      </c>
      <c r="H1496" t="s">
        <v>2700</v>
      </c>
      <c r="I1496" s="5">
        <v>67400</v>
      </c>
      <c r="J1496" s="5">
        <v>2000</v>
      </c>
      <c r="K1496">
        <v>4</v>
      </c>
      <c r="L1496" t="str">
        <f>INDEX(MatriceGrade,MATCH(Employé!G1496,Filières!$A$1:$A$13,0),MATCH(Employé!H1496,Filières!$A$1:$E$1,0))</f>
        <v>Chef de projet</v>
      </c>
      <c r="M1496" s="5">
        <f t="shared" si="117"/>
        <v>63600</v>
      </c>
      <c r="N1496" s="6">
        <f t="shared" ca="1" si="118"/>
        <v>37</v>
      </c>
      <c r="O1496" s="8">
        <f t="shared" si="119"/>
        <v>5.9748427672955975E-2</v>
      </c>
    </row>
    <row r="1497" spans="1:15" x14ac:dyDescent="0.25">
      <c r="A1497" t="str">
        <f t="shared" si="115"/>
        <v>ChaLe27199</v>
      </c>
      <c r="B1497" t="str">
        <f t="shared" si="116"/>
        <v>CharlesLedbetter27199</v>
      </c>
      <c r="C1497" t="s">
        <v>82</v>
      </c>
      <c r="D1497" t="s">
        <v>1359</v>
      </c>
      <c r="E1497" t="s">
        <v>2698</v>
      </c>
      <c r="F1497" s="1">
        <v>27199</v>
      </c>
      <c r="G1497" t="s">
        <v>3027</v>
      </c>
      <c r="H1497" t="s">
        <v>2701</v>
      </c>
      <c r="I1497" s="5">
        <v>52800</v>
      </c>
      <c r="J1497" s="5">
        <v>7500</v>
      </c>
      <c r="K1497">
        <v>17</v>
      </c>
      <c r="L1497" t="str">
        <f>INDEX(MatriceGrade,MATCH(Employé!G1497,Filières!$A$1:$A$13,0),MATCH(Employé!H1497,Filières!$A$1:$E$1,0))</f>
        <v>Directeur technique</v>
      </c>
      <c r="M1497" s="5">
        <f t="shared" si="117"/>
        <v>50300</v>
      </c>
      <c r="N1497" s="6">
        <f t="shared" ca="1" si="118"/>
        <v>43</v>
      </c>
      <c r="O1497" s="8">
        <f t="shared" si="119"/>
        <v>4.9701789264413522E-2</v>
      </c>
    </row>
    <row r="1498" spans="1:15" x14ac:dyDescent="0.25">
      <c r="A1498" t="str">
        <f t="shared" si="115"/>
        <v>WilLe32125</v>
      </c>
      <c r="B1498" t="str">
        <f t="shared" si="116"/>
        <v>WilliamLedesma32125</v>
      </c>
      <c r="C1498" t="s">
        <v>63</v>
      </c>
      <c r="D1498" t="s">
        <v>1537</v>
      </c>
      <c r="E1498" t="s">
        <v>2698</v>
      </c>
      <c r="F1498" s="1">
        <v>32125</v>
      </c>
      <c r="G1498" t="s">
        <v>3022</v>
      </c>
      <c r="H1498" t="s">
        <v>2700</v>
      </c>
      <c r="I1498" s="5">
        <v>44500</v>
      </c>
      <c r="J1498" s="5">
        <v>1500</v>
      </c>
      <c r="K1498">
        <v>0</v>
      </c>
      <c r="L1498" t="str">
        <f>INDEX(MatriceGrade,MATCH(Employé!G1498,Filières!$A$1:$A$13,0),MATCH(Employé!H1498,Filières!$A$1:$E$1,0))</f>
        <v>Analyste confirmé</v>
      </c>
      <c r="M1498" s="5" t="str">
        <f t="shared" si="117"/>
        <v>nouvel arrivant</v>
      </c>
      <c r="N1498" s="6">
        <f t="shared" ca="1" si="118"/>
        <v>29</v>
      </c>
      <c r="O1498" s="8">
        <f t="shared" si="119"/>
        <v>0</v>
      </c>
    </row>
    <row r="1499" spans="1:15" x14ac:dyDescent="0.25">
      <c r="A1499" t="str">
        <f t="shared" si="115"/>
        <v>DouLe28270</v>
      </c>
      <c r="B1499" t="str">
        <f t="shared" si="116"/>
        <v>DouglasLedoux28270</v>
      </c>
      <c r="C1499" t="s">
        <v>499</v>
      </c>
      <c r="D1499" t="s">
        <v>2509</v>
      </c>
      <c r="E1499" t="s">
        <v>2698</v>
      </c>
      <c r="F1499" s="1">
        <v>28270</v>
      </c>
      <c r="G1499" t="s">
        <v>3027</v>
      </c>
      <c r="H1499" t="s">
        <v>2701</v>
      </c>
      <c r="I1499" s="5">
        <v>54500</v>
      </c>
      <c r="J1499" s="5">
        <v>1000</v>
      </c>
      <c r="K1499">
        <v>1</v>
      </c>
      <c r="L1499" t="str">
        <f>INDEX(MatriceGrade,MATCH(Employé!G1499,Filières!$A$1:$A$13,0),MATCH(Employé!H1499,Filières!$A$1:$E$1,0))</f>
        <v>Directeur technique</v>
      </c>
      <c r="M1499" s="5">
        <f t="shared" si="117"/>
        <v>51500</v>
      </c>
      <c r="N1499" s="6">
        <f t="shared" ca="1" si="118"/>
        <v>40</v>
      </c>
      <c r="O1499" s="8">
        <f t="shared" si="119"/>
        <v>5.8252427184466021E-2</v>
      </c>
    </row>
    <row r="1500" spans="1:15" x14ac:dyDescent="0.25">
      <c r="A1500" t="str">
        <f t="shared" si="115"/>
        <v>AleLe31002</v>
      </c>
      <c r="B1500" t="str">
        <f t="shared" si="116"/>
        <v>AlexisLee31002</v>
      </c>
      <c r="C1500" t="s">
        <v>1419</v>
      </c>
      <c r="D1500" t="s">
        <v>45</v>
      </c>
      <c r="E1500" t="s">
        <v>2698</v>
      </c>
      <c r="F1500" s="1">
        <v>31002</v>
      </c>
      <c r="G1500" t="s">
        <v>3027</v>
      </c>
      <c r="H1500" t="s">
        <v>2701</v>
      </c>
      <c r="I1500" s="5">
        <v>51400</v>
      </c>
      <c r="J1500" s="5">
        <v>7000</v>
      </c>
      <c r="K1500">
        <v>7</v>
      </c>
      <c r="L1500" t="str">
        <f>INDEX(MatriceGrade,MATCH(Employé!G1500,Filières!$A$1:$A$13,0),MATCH(Employé!H1500,Filières!$A$1:$E$1,0))</f>
        <v>Directeur technique</v>
      </c>
      <c r="M1500" s="5">
        <f t="shared" si="117"/>
        <v>48200</v>
      </c>
      <c r="N1500" s="6">
        <f t="shared" ca="1" si="118"/>
        <v>32</v>
      </c>
      <c r="O1500" s="8">
        <f t="shared" si="119"/>
        <v>6.6390041493775934E-2</v>
      </c>
    </row>
    <row r="1501" spans="1:15" x14ac:dyDescent="0.25">
      <c r="A1501" t="str">
        <f t="shared" si="115"/>
        <v>DalLe30266</v>
      </c>
      <c r="B1501" t="str">
        <f t="shared" si="116"/>
        <v>DaleLee30266</v>
      </c>
      <c r="C1501" t="s">
        <v>44</v>
      </c>
      <c r="D1501" t="s">
        <v>45</v>
      </c>
      <c r="E1501" t="s">
        <v>2698</v>
      </c>
      <c r="F1501" s="1">
        <v>30266</v>
      </c>
      <c r="G1501" t="s">
        <v>3027</v>
      </c>
      <c r="H1501" t="s">
        <v>2701</v>
      </c>
      <c r="I1501" s="5">
        <v>53100</v>
      </c>
      <c r="J1501" s="5">
        <v>6500</v>
      </c>
      <c r="K1501">
        <v>11</v>
      </c>
      <c r="L1501" t="str">
        <f>INDEX(MatriceGrade,MATCH(Employé!G1501,Filières!$A$1:$A$13,0),MATCH(Employé!H1501,Filières!$A$1:$E$1,0))</f>
        <v>Directeur technique</v>
      </c>
      <c r="M1501" s="5">
        <f t="shared" si="117"/>
        <v>48300</v>
      </c>
      <c r="N1501" s="6">
        <f t="shared" ca="1" si="118"/>
        <v>34</v>
      </c>
      <c r="O1501" s="8">
        <f t="shared" si="119"/>
        <v>9.9378881987577633E-2</v>
      </c>
    </row>
    <row r="1502" spans="1:15" x14ac:dyDescent="0.25">
      <c r="A1502" t="str">
        <f t="shared" si="115"/>
        <v>JamLe32486</v>
      </c>
      <c r="B1502" t="str">
        <f t="shared" si="116"/>
        <v>JamesLee32486</v>
      </c>
      <c r="C1502" t="s">
        <v>147</v>
      </c>
      <c r="D1502" t="s">
        <v>45</v>
      </c>
      <c r="E1502" t="s">
        <v>2698</v>
      </c>
      <c r="F1502" s="1">
        <v>32486</v>
      </c>
      <c r="G1502" t="s">
        <v>3023</v>
      </c>
      <c r="H1502" t="s">
        <v>2701</v>
      </c>
      <c r="I1502" s="5">
        <v>42100</v>
      </c>
      <c r="J1502" s="5">
        <v>1000</v>
      </c>
      <c r="K1502">
        <v>0</v>
      </c>
      <c r="L1502" t="str">
        <f>INDEX(MatriceGrade,MATCH(Employé!G1502,Filières!$A$1:$A$13,0),MATCH(Employé!H1502,Filières!$A$1:$E$1,0))</f>
        <v>Consultant technique junior</v>
      </c>
      <c r="M1502" s="5" t="str">
        <f t="shared" si="117"/>
        <v>nouvel arrivant</v>
      </c>
      <c r="N1502" s="6">
        <f t="shared" ca="1" si="118"/>
        <v>28</v>
      </c>
      <c r="O1502" s="8">
        <f t="shared" si="119"/>
        <v>0</v>
      </c>
    </row>
    <row r="1503" spans="1:15" x14ac:dyDescent="0.25">
      <c r="A1503" t="str">
        <f t="shared" si="115"/>
        <v>KylLe28305</v>
      </c>
      <c r="B1503" t="str">
        <f t="shared" si="116"/>
        <v>KyleLee28305</v>
      </c>
      <c r="C1503" t="s">
        <v>1374</v>
      </c>
      <c r="D1503" t="s">
        <v>45</v>
      </c>
      <c r="E1503" t="s">
        <v>2698</v>
      </c>
      <c r="F1503" s="1">
        <v>28305</v>
      </c>
      <c r="G1503" t="s">
        <v>3028</v>
      </c>
      <c r="H1503" t="s">
        <v>2701</v>
      </c>
      <c r="I1503" s="5">
        <v>76500</v>
      </c>
      <c r="J1503" s="5">
        <v>7000</v>
      </c>
      <c r="K1503">
        <v>3</v>
      </c>
      <c r="L1503" t="str">
        <f>INDEX(MatriceGrade,MATCH(Employé!G1503,Filières!$A$1:$A$13,0),MATCH(Employé!H1503,Filières!$A$1:$E$1,0))</f>
        <v>Responsable technique Grands Comptes</v>
      </c>
      <c r="M1503" s="5">
        <f t="shared" si="117"/>
        <v>75200</v>
      </c>
      <c r="N1503" s="6">
        <f t="shared" ca="1" si="118"/>
        <v>40</v>
      </c>
      <c r="O1503" s="8">
        <f t="shared" si="119"/>
        <v>1.7287234042553192E-2</v>
      </c>
    </row>
    <row r="1504" spans="1:15" x14ac:dyDescent="0.25">
      <c r="A1504" t="str">
        <f t="shared" si="115"/>
        <v>MarLe28953</v>
      </c>
      <c r="B1504" t="str">
        <f t="shared" si="116"/>
        <v>MaryannLee28953</v>
      </c>
      <c r="C1504" t="s">
        <v>1155</v>
      </c>
      <c r="D1504" t="s">
        <v>45</v>
      </c>
      <c r="E1504" t="s">
        <v>2699</v>
      </c>
      <c r="F1504" s="1">
        <v>28953</v>
      </c>
      <c r="G1504" t="s">
        <v>3028</v>
      </c>
      <c r="H1504" t="s">
        <v>2701</v>
      </c>
      <c r="I1504" s="5">
        <v>79200</v>
      </c>
      <c r="J1504" s="5">
        <v>4000</v>
      </c>
      <c r="K1504">
        <v>2</v>
      </c>
      <c r="L1504" t="str">
        <f>INDEX(MatriceGrade,MATCH(Employé!G1504,Filières!$A$1:$A$13,0),MATCH(Employé!H1504,Filières!$A$1:$E$1,0))</f>
        <v>Responsable technique Grands Comptes</v>
      </c>
      <c r="M1504" s="5">
        <f t="shared" si="117"/>
        <v>74700</v>
      </c>
      <c r="N1504" s="6">
        <f t="shared" ca="1" si="118"/>
        <v>38</v>
      </c>
      <c r="O1504" s="8">
        <f t="shared" si="119"/>
        <v>6.0240963855421686E-2</v>
      </c>
    </row>
    <row r="1505" spans="1:15" x14ac:dyDescent="0.25">
      <c r="A1505" t="str">
        <f t="shared" si="115"/>
        <v>SarLe24323</v>
      </c>
      <c r="B1505" t="str">
        <f t="shared" si="116"/>
        <v>SaraLee24323</v>
      </c>
      <c r="C1505" t="s">
        <v>347</v>
      </c>
      <c r="D1505" t="s">
        <v>45</v>
      </c>
      <c r="E1505" t="s">
        <v>2699</v>
      </c>
      <c r="F1505" s="1">
        <v>24323</v>
      </c>
      <c r="G1505" t="s">
        <v>3027</v>
      </c>
      <c r="H1505" t="s">
        <v>2702</v>
      </c>
      <c r="I1505" s="5">
        <v>90200</v>
      </c>
      <c r="J1505" s="5">
        <v>7000</v>
      </c>
      <c r="K1505">
        <v>17</v>
      </c>
      <c r="L1505" t="str">
        <f>INDEX(MatriceGrade,MATCH(Employé!G1505,Filières!$A$1:$A$13,0),MATCH(Employé!H1505,Filières!$A$1:$E$1,0))</f>
        <v>Directeur business</v>
      </c>
      <c r="M1505" s="5">
        <f t="shared" si="117"/>
        <v>88400</v>
      </c>
      <c r="N1505" s="6">
        <f t="shared" ca="1" si="118"/>
        <v>50</v>
      </c>
      <c r="O1505" s="8">
        <f t="shared" si="119"/>
        <v>2.0361990950226245E-2</v>
      </c>
    </row>
    <row r="1506" spans="1:15" x14ac:dyDescent="0.25">
      <c r="A1506" t="str">
        <f t="shared" si="115"/>
        <v>TodLe25200</v>
      </c>
      <c r="B1506" t="str">
        <f t="shared" si="116"/>
        <v>ToddLee25200</v>
      </c>
      <c r="C1506" t="s">
        <v>623</v>
      </c>
      <c r="D1506" t="s">
        <v>45</v>
      </c>
      <c r="E1506" t="s">
        <v>2698</v>
      </c>
      <c r="F1506" s="1">
        <v>25200</v>
      </c>
      <c r="G1506" t="s">
        <v>3028</v>
      </c>
      <c r="H1506" t="s">
        <v>2702</v>
      </c>
      <c r="I1506" s="5">
        <v>92000</v>
      </c>
      <c r="J1506" s="5">
        <v>9500</v>
      </c>
      <c r="K1506">
        <v>9</v>
      </c>
      <c r="L1506" t="str">
        <f>INDEX(MatriceGrade,MATCH(Employé!G1506,Filières!$A$1:$A$13,0),MATCH(Employé!H1506,Filières!$A$1:$E$1,0))</f>
        <v>Responsable secteur business</v>
      </c>
      <c r="M1506" s="5">
        <f t="shared" si="117"/>
        <v>86800</v>
      </c>
      <c r="N1506" s="6">
        <f t="shared" ca="1" si="118"/>
        <v>48</v>
      </c>
      <c r="O1506" s="8">
        <f t="shared" si="119"/>
        <v>5.9907834101382486E-2</v>
      </c>
    </row>
    <row r="1507" spans="1:15" x14ac:dyDescent="0.25">
      <c r="A1507" t="str">
        <f t="shared" si="115"/>
        <v>VicLe25291</v>
      </c>
      <c r="B1507" t="str">
        <f t="shared" si="116"/>
        <v>VictoriaLee25291</v>
      </c>
      <c r="C1507" t="s">
        <v>313</v>
      </c>
      <c r="D1507" t="s">
        <v>45</v>
      </c>
      <c r="E1507" t="s">
        <v>2699</v>
      </c>
      <c r="F1507" s="1">
        <v>25291</v>
      </c>
      <c r="G1507" t="s">
        <v>3025</v>
      </c>
      <c r="H1507" t="s">
        <v>2701</v>
      </c>
      <c r="I1507" s="5">
        <v>44400</v>
      </c>
      <c r="J1507" s="5">
        <v>500</v>
      </c>
      <c r="K1507">
        <v>0</v>
      </c>
      <c r="L1507" t="str">
        <f>INDEX(MatriceGrade,MATCH(Employé!G1507,Filières!$A$1:$A$13,0),MATCH(Employé!H1507,Filières!$A$1:$E$1,0))</f>
        <v>Consultant technique sénior</v>
      </c>
      <c r="M1507" s="5" t="str">
        <f t="shared" si="117"/>
        <v>nouvel arrivant</v>
      </c>
      <c r="N1507" s="6">
        <f t="shared" ca="1" si="118"/>
        <v>48</v>
      </c>
      <c r="O1507" s="8">
        <f t="shared" si="119"/>
        <v>0</v>
      </c>
    </row>
    <row r="1508" spans="1:15" x14ac:dyDescent="0.25">
      <c r="A1508" t="str">
        <f t="shared" si="115"/>
        <v>WilLe33283</v>
      </c>
      <c r="B1508" t="str">
        <f t="shared" si="116"/>
        <v>WilliamLee33283</v>
      </c>
      <c r="C1508" t="s">
        <v>63</v>
      </c>
      <c r="D1508" t="s">
        <v>45</v>
      </c>
      <c r="E1508" t="s">
        <v>2698</v>
      </c>
      <c r="F1508" s="1">
        <v>33283</v>
      </c>
      <c r="G1508" t="s">
        <v>3022</v>
      </c>
      <c r="H1508" t="s">
        <v>2702</v>
      </c>
      <c r="I1508" s="5">
        <v>45100</v>
      </c>
      <c r="J1508" s="5">
        <v>500</v>
      </c>
      <c r="K1508">
        <v>0</v>
      </c>
      <c r="L1508" t="str">
        <f>INDEX(MatriceGrade,MATCH(Employé!G1508,Filières!$A$1:$A$13,0),MATCH(Employé!H1508,Filières!$A$1:$E$1,0))</f>
        <v>Consultant business junior</v>
      </c>
      <c r="M1508" s="5" t="str">
        <f t="shared" si="117"/>
        <v>nouvel arrivant</v>
      </c>
      <c r="N1508" s="6">
        <f t="shared" ca="1" si="118"/>
        <v>26</v>
      </c>
      <c r="O1508" s="8">
        <f t="shared" si="119"/>
        <v>0</v>
      </c>
    </row>
    <row r="1509" spans="1:15" x14ac:dyDescent="0.25">
      <c r="A1509" t="str">
        <f t="shared" si="115"/>
        <v>AliLe33680</v>
      </c>
      <c r="B1509" t="str">
        <f t="shared" si="116"/>
        <v>AliceLefebvre33680</v>
      </c>
      <c r="C1509" t="s">
        <v>1071</v>
      </c>
      <c r="D1509" t="s">
        <v>1072</v>
      </c>
      <c r="E1509" t="s">
        <v>2699</v>
      </c>
      <c r="F1509" s="1">
        <v>33680</v>
      </c>
      <c r="G1509" t="s">
        <v>3021</v>
      </c>
      <c r="H1509" t="s">
        <v>2701</v>
      </c>
      <c r="I1509" s="5">
        <v>35900</v>
      </c>
      <c r="J1509" s="5">
        <v>500</v>
      </c>
      <c r="K1509">
        <v>1</v>
      </c>
      <c r="L1509" t="str">
        <f>INDEX(MatriceGrade,MATCH(Employé!G1509,Filières!$A$1:$A$13,0),MATCH(Employé!H1509,Filières!$A$1:$E$1,0))</f>
        <v>Développeur</v>
      </c>
      <c r="M1509" s="5">
        <f t="shared" si="117"/>
        <v>32400</v>
      </c>
      <c r="N1509" s="6">
        <f t="shared" ca="1" si="118"/>
        <v>25</v>
      </c>
      <c r="O1509" s="8">
        <f t="shared" si="119"/>
        <v>0.10802469135802469</v>
      </c>
    </row>
    <row r="1510" spans="1:15" x14ac:dyDescent="0.25">
      <c r="A1510" t="str">
        <f t="shared" si="115"/>
        <v>DonLe27941</v>
      </c>
      <c r="B1510" t="str">
        <f t="shared" si="116"/>
        <v>DonaldLegrand27941</v>
      </c>
      <c r="C1510" t="s">
        <v>133</v>
      </c>
      <c r="D1510" t="s">
        <v>704</v>
      </c>
      <c r="E1510" t="s">
        <v>2698</v>
      </c>
      <c r="F1510" s="1">
        <v>27941</v>
      </c>
      <c r="G1510" t="s">
        <v>3026</v>
      </c>
      <c r="H1510" t="s">
        <v>2702</v>
      </c>
      <c r="I1510" s="5">
        <v>70900</v>
      </c>
      <c r="J1510" s="5">
        <v>3000</v>
      </c>
      <c r="K1510">
        <v>9</v>
      </c>
      <c r="L1510" t="str">
        <f>INDEX(MatriceGrade,MATCH(Employé!G1510,Filières!$A$1:$A$13,0),MATCH(Employé!H1510,Filières!$A$1:$E$1,0))</f>
        <v>Responsable de consultant</v>
      </c>
      <c r="M1510" s="5">
        <f t="shared" si="117"/>
        <v>65600</v>
      </c>
      <c r="N1510" s="6">
        <f t="shared" ca="1" si="118"/>
        <v>41</v>
      </c>
      <c r="O1510" s="8">
        <f t="shared" si="119"/>
        <v>8.0792682926829271E-2</v>
      </c>
    </row>
    <row r="1511" spans="1:15" x14ac:dyDescent="0.25">
      <c r="A1511" t="str">
        <f t="shared" si="115"/>
        <v>JosLe29271</v>
      </c>
      <c r="B1511" t="str">
        <f t="shared" si="116"/>
        <v>JosephLehman29271</v>
      </c>
      <c r="C1511" t="s">
        <v>90</v>
      </c>
      <c r="D1511" t="s">
        <v>1104</v>
      </c>
      <c r="E1511" t="s">
        <v>2698</v>
      </c>
      <c r="F1511" s="1">
        <v>29271</v>
      </c>
      <c r="G1511" t="s">
        <v>3026</v>
      </c>
      <c r="H1511" t="s">
        <v>2701</v>
      </c>
      <c r="I1511" s="5">
        <v>45800</v>
      </c>
      <c r="J1511" s="5">
        <v>1500</v>
      </c>
      <c r="K1511">
        <v>2</v>
      </c>
      <c r="L1511" t="str">
        <f>INDEX(MatriceGrade,MATCH(Employé!G1511,Filières!$A$1:$A$13,0),MATCH(Employé!H1511,Filières!$A$1:$E$1,0))</f>
        <v>Expert technique</v>
      </c>
      <c r="M1511" s="5">
        <f t="shared" si="117"/>
        <v>42200</v>
      </c>
      <c r="N1511" s="6">
        <f t="shared" ca="1" si="118"/>
        <v>37</v>
      </c>
      <c r="O1511" s="8">
        <f t="shared" si="119"/>
        <v>8.5308056872037921E-2</v>
      </c>
    </row>
    <row r="1512" spans="1:15" x14ac:dyDescent="0.25">
      <c r="A1512" t="str">
        <f t="shared" si="115"/>
        <v>EdnLe26185</v>
      </c>
      <c r="B1512" t="str">
        <f t="shared" si="116"/>
        <v>EdnaLeister26185</v>
      </c>
      <c r="C1512" t="s">
        <v>777</v>
      </c>
      <c r="D1512" t="s">
        <v>778</v>
      </c>
      <c r="E1512" t="s">
        <v>2699</v>
      </c>
      <c r="F1512" s="1">
        <v>26185</v>
      </c>
      <c r="G1512" t="s">
        <v>3028</v>
      </c>
      <c r="H1512" t="s">
        <v>2701</v>
      </c>
      <c r="I1512" s="5">
        <v>82800</v>
      </c>
      <c r="J1512" s="5">
        <v>7500</v>
      </c>
      <c r="K1512">
        <v>13</v>
      </c>
      <c r="L1512" t="str">
        <f>INDEX(MatriceGrade,MATCH(Employé!G1512,Filières!$A$1:$A$13,0),MATCH(Employé!H1512,Filières!$A$1:$E$1,0))</f>
        <v>Responsable technique Grands Comptes</v>
      </c>
      <c r="M1512" s="5">
        <f t="shared" si="117"/>
        <v>74600</v>
      </c>
      <c r="N1512" s="6">
        <f t="shared" ca="1" si="118"/>
        <v>45</v>
      </c>
      <c r="O1512" s="8">
        <f t="shared" si="119"/>
        <v>0.10991957104557641</v>
      </c>
    </row>
    <row r="1513" spans="1:15" x14ac:dyDescent="0.25">
      <c r="A1513" t="str">
        <f t="shared" si="115"/>
        <v>LauLe23976</v>
      </c>
      <c r="B1513" t="str">
        <f t="shared" si="116"/>
        <v>LaurieLemay23976</v>
      </c>
      <c r="C1513" t="s">
        <v>799</v>
      </c>
      <c r="D1513" t="s">
        <v>800</v>
      </c>
      <c r="E1513" t="s">
        <v>2699</v>
      </c>
      <c r="F1513" s="1">
        <v>23976</v>
      </c>
      <c r="G1513" t="s">
        <v>3028</v>
      </c>
      <c r="H1513" t="s">
        <v>2702</v>
      </c>
      <c r="I1513" s="5">
        <v>79400</v>
      </c>
      <c r="J1513" s="5">
        <v>10000</v>
      </c>
      <c r="K1513">
        <v>2</v>
      </c>
      <c r="L1513" t="str">
        <f>INDEX(MatriceGrade,MATCH(Employé!G1513,Filières!$A$1:$A$13,0),MATCH(Employé!H1513,Filières!$A$1:$E$1,0))</f>
        <v>Responsable secteur business</v>
      </c>
      <c r="M1513" s="5">
        <f t="shared" si="117"/>
        <v>78600</v>
      </c>
      <c r="N1513" s="6">
        <f t="shared" ca="1" si="118"/>
        <v>51</v>
      </c>
      <c r="O1513" s="8">
        <f t="shared" si="119"/>
        <v>1.0178117048346057E-2</v>
      </c>
    </row>
    <row r="1514" spans="1:15" x14ac:dyDescent="0.25">
      <c r="A1514" t="str">
        <f t="shared" si="115"/>
        <v>KatLe30891</v>
      </c>
      <c r="B1514" t="str">
        <f t="shared" si="116"/>
        <v>KathrynLemons30891</v>
      </c>
      <c r="C1514" t="s">
        <v>1466</v>
      </c>
      <c r="D1514" t="s">
        <v>1467</v>
      </c>
      <c r="E1514" t="s">
        <v>2699</v>
      </c>
      <c r="F1514" s="1">
        <v>30891</v>
      </c>
      <c r="G1514" t="s">
        <v>3026</v>
      </c>
      <c r="H1514" t="s">
        <v>2700</v>
      </c>
      <c r="I1514" s="5">
        <v>58200</v>
      </c>
      <c r="J1514" s="5">
        <v>4500</v>
      </c>
      <c r="K1514">
        <v>9</v>
      </c>
      <c r="L1514" t="str">
        <f>INDEX(MatriceGrade,MATCH(Employé!G1514,Filières!$A$1:$A$13,0),MATCH(Employé!H1514,Filières!$A$1:$E$1,0))</f>
        <v>Chef de projet</v>
      </c>
      <c r="M1514" s="5">
        <f t="shared" si="117"/>
        <v>53400</v>
      </c>
      <c r="N1514" s="6">
        <f t="shared" ca="1" si="118"/>
        <v>32</v>
      </c>
      <c r="O1514" s="8">
        <f t="shared" si="119"/>
        <v>8.98876404494382E-2</v>
      </c>
    </row>
    <row r="1515" spans="1:15" x14ac:dyDescent="0.25">
      <c r="A1515" t="str">
        <f t="shared" si="115"/>
        <v>GeoLe27978</v>
      </c>
      <c r="B1515" t="str">
        <f t="shared" si="116"/>
        <v>GeorgeLenz27978</v>
      </c>
      <c r="C1515" t="s">
        <v>92</v>
      </c>
      <c r="D1515" t="s">
        <v>2057</v>
      </c>
      <c r="E1515" t="s">
        <v>2698</v>
      </c>
      <c r="F1515" s="1">
        <v>27978</v>
      </c>
      <c r="G1515" t="s">
        <v>3026</v>
      </c>
      <c r="H1515" t="s">
        <v>2701</v>
      </c>
      <c r="I1515" s="5">
        <v>51900</v>
      </c>
      <c r="J1515" s="5">
        <v>4500</v>
      </c>
      <c r="K1515">
        <v>15</v>
      </c>
      <c r="L1515" t="str">
        <f>INDEX(MatriceGrade,MATCH(Employé!G1515,Filières!$A$1:$A$13,0),MATCH(Employé!H1515,Filières!$A$1:$E$1,0))</f>
        <v>Expert technique</v>
      </c>
      <c r="M1515" s="5">
        <f t="shared" si="117"/>
        <v>49400</v>
      </c>
      <c r="N1515" s="6">
        <f t="shared" ca="1" si="118"/>
        <v>40</v>
      </c>
      <c r="O1515" s="8">
        <f t="shared" si="119"/>
        <v>5.0607287449392711E-2</v>
      </c>
    </row>
    <row r="1516" spans="1:15" x14ac:dyDescent="0.25">
      <c r="A1516" t="str">
        <f t="shared" si="115"/>
        <v>AndLe29615</v>
      </c>
      <c r="B1516" t="str">
        <f t="shared" si="116"/>
        <v>AndersonLeon29615</v>
      </c>
      <c r="C1516" t="s">
        <v>287</v>
      </c>
      <c r="D1516" t="s">
        <v>236</v>
      </c>
      <c r="E1516" t="s">
        <v>2698</v>
      </c>
      <c r="F1516" s="1">
        <v>29615</v>
      </c>
      <c r="G1516" t="s">
        <v>3027</v>
      </c>
      <c r="H1516" t="s">
        <v>2702</v>
      </c>
      <c r="I1516" s="5">
        <v>77200</v>
      </c>
      <c r="J1516" s="5">
        <v>3000</v>
      </c>
      <c r="K1516">
        <v>8</v>
      </c>
      <c r="L1516" t="str">
        <f>INDEX(MatriceGrade,MATCH(Employé!G1516,Filières!$A$1:$A$13,0),MATCH(Employé!H1516,Filières!$A$1:$E$1,0))</f>
        <v>Directeur business</v>
      </c>
      <c r="M1516" s="5">
        <f t="shared" si="117"/>
        <v>69500</v>
      </c>
      <c r="N1516" s="6">
        <f t="shared" ca="1" si="118"/>
        <v>36</v>
      </c>
      <c r="O1516" s="8">
        <f t="shared" si="119"/>
        <v>0.11079136690647481</v>
      </c>
    </row>
    <row r="1517" spans="1:15" x14ac:dyDescent="0.25">
      <c r="A1517" t="str">
        <f t="shared" si="115"/>
        <v>BruLe29908</v>
      </c>
      <c r="B1517" t="str">
        <f t="shared" si="116"/>
        <v>BruceLeon29908</v>
      </c>
      <c r="C1517" t="s">
        <v>84</v>
      </c>
      <c r="D1517" t="s">
        <v>236</v>
      </c>
      <c r="E1517" t="s">
        <v>2698</v>
      </c>
      <c r="F1517" s="1">
        <v>29908</v>
      </c>
      <c r="G1517" t="s">
        <v>3027</v>
      </c>
      <c r="H1517" t="s">
        <v>2701</v>
      </c>
      <c r="I1517" s="5">
        <v>68300</v>
      </c>
      <c r="J1517" s="5">
        <v>5000</v>
      </c>
      <c r="K1517">
        <v>9</v>
      </c>
      <c r="L1517" t="str">
        <f>INDEX(MatriceGrade,MATCH(Employé!G1517,Filières!$A$1:$A$13,0),MATCH(Employé!H1517,Filières!$A$1:$E$1,0))</f>
        <v>Directeur technique</v>
      </c>
      <c r="M1517" s="5">
        <f t="shared" si="117"/>
        <v>65700</v>
      </c>
      <c r="N1517" s="6">
        <f t="shared" ca="1" si="118"/>
        <v>35</v>
      </c>
      <c r="O1517" s="8">
        <f t="shared" si="119"/>
        <v>3.9573820395738202E-2</v>
      </c>
    </row>
    <row r="1518" spans="1:15" x14ac:dyDescent="0.25">
      <c r="A1518" t="str">
        <f t="shared" si="115"/>
        <v>DwaLe24992</v>
      </c>
      <c r="B1518" t="str">
        <f t="shared" si="116"/>
        <v>DwayneLeonard24992</v>
      </c>
      <c r="C1518" t="s">
        <v>2636</v>
      </c>
      <c r="D1518" t="s">
        <v>123</v>
      </c>
      <c r="E1518" t="s">
        <v>2698</v>
      </c>
      <c r="F1518" s="1">
        <v>24992</v>
      </c>
      <c r="G1518" t="s">
        <v>3029</v>
      </c>
      <c r="H1518" t="s">
        <v>2703</v>
      </c>
      <c r="I1518" s="5">
        <v>119900</v>
      </c>
      <c r="J1518" s="5">
        <v>1500</v>
      </c>
      <c r="K1518">
        <v>14</v>
      </c>
      <c r="L1518" t="str">
        <f>INDEX(MatriceGrade,MATCH(Employé!G1518,Filières!$A$1:$A$13,0),MATCH(Employé!H1518,Filières!$A$1:$E$1,0))</f>
        <v>Associé filière fonctions transverses</v>
      </c>
      <c r="M1518" s="5">
        <f t="shared" si="117"/>
        <v>115300</v>
      </c>
      <c r="N1518" s="6">
        <f t="shared" ca="1" si="118"/>
        <v>49</v>
      </c>
      <c r="O1518" s="8">
        <f t="shared" si="119"/>
        <v>3.9895923677363401E-2</v>
      </c>
    </row>
    <row r="1519" spans="1:15" x14ac:dyDescent="0.25">
      <c r="A1519" t="str">
        <f t="shared" si="115"/>
        <v>TheLe31507</v>
      </c>
      <c r="B1519" t="str">
        <f t="shared" si="116"/>
        <v>TheodoreLeonard31507</v>
      </c>
      <c r="C1519" t="s">
        <v>790</v>
      </c>
      <c r="D1519" t="s">
        <v>123</v>
      </c>
      <c r="E1519" t="s">
        <v>2698</v>
      </c>
      <c r="F1519" s="1">
        <v>31507</v>
      </c>
      <c r="G1519" t="s">
        <v>3023</v>
      </c>
      <c r="H1519" t="s">
        <v>2701</v>
      </c>
      <c r="I1519" s="5">
        <v>38200</v>
      </c>
      <c r="J1519" s="5">
        <v>1500</v>
      </c>
      <c r="K1519">
        <v>1</v>
      </c>
      <c r="L1519" t="str">
        <f>INDEX(MatriceGrade,MATCH(Employé!G1519,Filières!$A$1:$A$13,0),MATCH(Employé!H1519,Filières!$A$1:$E$1,0))</f>
        <v>Consultant technique junior</v>
      </c>
      <c r="M1519" s="5">
        <f t="shared" si="117"/>
        <v>37100</v>
      </c>
      <c r="N1519" s="6">
        <f t="shared" ca="1" si="118"/>
        <v>31</v>
      </c>
      <c r="O1519" s="8">
        <f t="shared" si="119"/>
        <v>2.9649595687331536E-2</v>
      </c>
    </row>
    <row r="1520" spans="1:15" x14ac:dyDescent="0.25">
      <c r="A1520" t="str">
        <f t="shared" si="115"/>
        <v>BriLe26790</v>
      </c>
      <c r="B1520" t="str">
        <f t="shared" si="116"/>
        <v>BrianLevine26790</v>
      </c>
      <c r="C1520" t="s">
        <v>643</v>
      </c>
      <c r="D1520" t="s">
        <v>2272</v>
      </c>
      <c r="E1520" t="s">
        <v>2698</v>
      </c>
      <c r="F1520" s="1">
        <v>26790</v>
      </c>
      <c r="G1520" t="s">
        <v>3025</v>
      </c>
      <c r="H1520" t="s">
        <v>2702</v>
      </c>
      <c r="I1520" s="5">
        <v>59000</v>
      </c>
      <c r="J1520" s="5">
        <v>1500</v>
      </c>
      <c r="K1520">
        <v>16</v>
      </c>
      <c r="L1520" t="str">
        <f>INDEX(MatriceGrade,MATCH(Employé!G1520,Filières!$A$1:$A$13,0),MATCH(Employé!H1520,Filières!$A$1:$E$1,0))</f>
        <v>Consultant business sénior</v>
      </c>
      <c r="M1520" s="5">
        <f t="shared" si="117"/>
        <v>55200</v>
      </c>
      <c r="N1520" s="6">
        <f t="shared" ca="1" si="118"/>
        <v>44</v>
      </c>
      <c r="O1520" s="8">
        <f t="shared" si="119"/>
        <v>6.8840579710144928E-2</v>
      </c>
    </row>
    <row r="1521" spans="1:15" x14ac:dyDescent="0.25">
      <c r="A1521" t="str">
        <f t="shared" si="115"/>
        <v>ArtLe27898</v>
      </c>
      <c r="B1521" t="str">
        <f t="shared" si="116"/>
        <v>ArthurLewis27898</v>
      </c>
      <c r="C1521" t="s">
        <v>103</v>
      </c>
      <c r="D1521" t="s">
        <v>629</v>
      </c>
      <c r="E1521" t="s">
        <v>2698</v>
      </c>
      <c r="F1521" s="1">
        <v>27898</v>
      </c>
      <c r="G1521" t="s">
        <v>3025</v>
      </c>
      <c r="H1521" t="s">
        <v>2702</v>
      </c>
      <c r="I1521" s="5">
        <v>59600</v>
      </c>
      <c r="J1521" s="5">
        <v>0</v>
      </c>
      <c r="K1521">
        <v>8</v>
      </c>
      <c r="L1521" t="str">
        <f>INDEX(MatriceGrade,MATCH(Employé!G1521,Filières!$A$1:$A$13,0),MATCH(Employé!H1521,Filières!$A$1:$E$1,0))</f>
        <v>Consultant business sénior</v>
      </c>
      <c r="M1521" s="5">
        <f t="shared" si="117"/>
        <v>54700</v>
      </c>
      <c r="N1521" s="6">
        <f t="shared" ca="1" si="118"/>
        <v>41</v>
      </c>
      <c r="O1521" s="8">
        <f t="shared" si="119"/>
        <v>8.957952468007313E-2</v>
      </c>
    </row>
    <row r="1522" spans="1:15" x14ac:dyDescent="0.25">
      <c r="A1522" t="str">
        <f t="shared" si="115"/>
        <v>ChrLe29238</v>
      </c>
      <c r="B1522" t="str">
        <f t="shared" si="116"/>
        <v>ChristianLewis29238</v>
      </c>
      <c r="C1522" t="s">
        <v>31</v>
      </c>
      <c r="D1522" t="s">
        <v>629</v>
      </c>
      <c r="E1522" t="s">
        <v>2698</v>
      </c>
      <c r="F1522" s="1">
        <v>29238</v>
      </c>
      <c r="G1522" t="s">
        <v>3025</v>
      </c>
      <c r="H1522" t="s">
        <v>2700</v>
      </c>
      <c r="I1522" s="5">
        <v>55600</v>
      </c>
      <c r="J1522" s="5">
        <v>3000</v>
      </c>
      <c r="K1522">
        <v>4</v>
      </c>
      <c r="L1522" t="str">
        <f>INDEX(MatriceGrade,MATCH(Employé!G1522,Filières!$A$1:$A$13,0),MATCH(Employé!H1522,Filières!$A$1:$E$1,0))</f>
        <v>Consultant fonctionnel sénior</v>
      </c>
      <c r="M1522" s="5">
        <f t="shared" si="117"/>
        <v>52300</v>
      </c>
      <c r="N1522" s="6">
        <f t="shared" ca="1" si="118"/>
        <v>37</v>
      </c>
      <c r="O1522" s="8">
        <f t="shared" si="119"/>
        <v>6.3097514340344163E-2</v>
      </c>
    </row>
    <row r="1523" spans="1:15" x14ac:dyDescent="0.25">
      <c r="A1523" t="str">
        <f t="shared" si="115"/>
        <v>GraLe22358</v>
      </c>
      <c r="B1523" t="str">
        <f t="shared" si="116"/>
        <v>GraceLewis22358</v>
      </c>
      <c r="C1523" t="s">
        <v>928</v>
      </c>
      <c r="D1523" t="s">
        <v>629</v>
      </c>
      <c r="E1523" t="s">
        <v>2699</v>
      </c>
      <c r="F1523" s="1">
        <v>22358</v>
      </c>
      <c r="G1523" t="s">
        <v>3029</v>
      </c>
      <c r="H1523" t="s">
        <v>2702</v>
      </c>
      <c r="I1523" s="5">
        <v>98300</v>
      </c>
      <c r="J1523" s="5">
        <v>6000</v>
      </c>
      <c r="K1523">
        <v>7</v>
      </c>
      <c r="L1523" t="str">
        <f>INDEX(MatriceGrade,MATCH(Employé!G1523,Filières!$A$1:$A$13,0),MATCH(Employé!H1523,Filières!$A$1:$E$1,0))</f>
        <v>Associé filière business</v>
      </c>
      <c r="M1523" s="5">
        <f t="shared" si="117"/>
        <v>91000</v>
      </c>
      <c r="N1523" s="6">
        <f t="shared" ca="1" si="118"/>
        <v>56</v>
      </c>
      <c r="O1523" s="8">
        <f t="shared" si="119"/>
        <v>8.0219780219780226E-2</v>
      </c>
    </row>
    <row r="1524" spans="1:15" x14ac:dyDescent="0.25">
      <c r="A1524" t="str">
        <f t="shared" si="115"/>
        <v>HeaLe27118</v>
      </c>
      <c r="B1524" t="str">
        <f t="shared" si="116"/>
        <v>HeatherLewis27118</v>
      </c>
      <c r="C1524" t="s">
        <v>1025</v>
      </c>
      <c r="D1524" t="s">
        <v>629</v>
      </c>
      <c r="E1524" t="s">
        <v>2699</v>
      </c>
      <c r="F1524" s="1">
        <v>27118</v>
      </c>
      <c r="G1524" t="s">
        <v>3028</v>
      </c>
      <c r="H1524" t="s">
        <v>2700</v>
      </c>
      <c r="I1524" s="5">
        <v>74700</v>
      </c>
      <c r="J1524" s="5">
        <v>10000</v>
      </c>
      <c r="K1524">
        <v>3</v>
      </c>
      <c r="L1524" t="str">
        <f>INDEX(MatriceGrade,MATCH(Employé!G1524,Filières!$A$1:$A$13,0),MATCH(Employé!H1524,Filières!$A$1:$E$1,0))</f>
        <v>Responsable de Grands comptes</v>
      </c>
      <c r="M1524" s="5">
        <f t="shared" si="117"/>
        <v>67200</v>
      </c>
      <c r="N1524" s="6">
        <f t="shared" ca="1" si="118"/>
        <v>43</v>
      </c>
      <c r="O1524" s="8">
        <f t="shared" si="119"/>
        <v>0.11160714285714286</v>
      </c>
    </row>
    <row r="1525" spans="1:15" x14ac:dyDescent="0.25">
      <c r="A1525" t="str">
        <f t="shared" si="115"/>
        <v>JosLe31631</v>
      </c>
      <c r="B1525" t="str">
        <f t="shared" si="116"/>
        <v>JosephLewis31631</v>
      </c>
      <c r="C1525" t="s">
        <v>90</v>
      </c>
      <c r="D1525" t="s">
        <v>629</v>
      </c>
      <c r="E1525" t="s">
        <v>2698</v>
      </c>
      <c r="F1525" s="1">
        <v>31631</v>
      </c>
      <c r="G1525" t="s">
        <v>3023</v>
      </c>
      <c r="H1525" t="s">
        <v>2701</v>
      </c>
      <c r="I1525" s="5">
        <v>37300</v>
      </c>
      <c r="J1525" s="5">
        <v>1000</v>
      </c>
      <c r="K1525">
        <v>1</v>
      </c>
      <c r="L1525" t="str">
        <f>INDEX(MatriceGrade,MATCH(Employé!G1525,Filières!$A$1:$A$13,0),MATCH(Employé!H1525,Filières!$A$1:$E$1,0))</f>
        <v>Consultant technique junior</v>
      </c>
      <c r="M1525" s="5">
        <f t="shared" si="117"/>
        <v>35500</v>
      </c>
      <c r="N1525" s="6">
        <f t="shared" ca="1" si="118"/>
        <v>30</v>
      </c>
      <c r="O1525" s="8">
        <f t="shared" si="119"/>
        <v>5.0704225352112678E-2</v>
      </c>
    </row>
    <row r="1526" spans="1:15" x14ac:dyDescent="0.25">
      <c r="A1526" t="str">
        <f t="shared" si="115"/>
        <v>RobLe30657</v>
      </c>
      <c r="B1526" t="str">
        <f t="shared" si="116"/>
        <v>RobertLewis30657</v>
      </c>
      <c r="C1526" t="s">
        <v>25</v>
      </c>
      <c r="D1526" t="s">
        <v>629</v>
      </c>
      <c r="E1526" t="s">
        <v>2698</v>
      </c>
      <c r="F1526" s="1">
        <v>30657</v>
      </c>
      <c r="G1526" t="s">
        <v>3027</v>
      </c>
      <c r="H1526" t="s">
        <v>2701</v>
      </c>
      <c r="I1526" s="5">
        <v>71900</v>
      </c>
      <c r="J1526" s="5">
        <v>500</v>
      </c>
      <c r="K1526">
        <v>9</v>
      </c>
      <c r="L1526" t="str">
        <f>INDEX(MatriceGrade,MATCH(Employé!G1526,Filières!$A$1:$A$13,0),MATCH(Employé!H1526,Filières!$A$1:$E$1,0))</f>
        <v>Directeur technique</v>
      </c>
      <c r="M1526" s="5">
        <f t="shared" si="117"/>
        <v>65400</v>
      </c>
      <c r="N1526" s="6">
        <f t="shared" ca="1" si="118"/>
        <v>33</v>
      </c>
      <c r="O1526" s="8">
        <f t="shared" si="119"/>
        <v>9.9388379204892963E-2</v>
      </c>
    </row>
    <row r="1527" spans="1:15" x14ac:dyDescent="0.25">
      <c r="A1527" t="str">
        <f t="shared" si="115"/>
        <v>VanLe29813</v>
      </c>
      <c r="B1527" t="str">
        <f t="shared" si="116"/>
        <v>VanessaLewis29813</v>
      </c>
      <c r="C1527" t="s">
        <v>628</v>
      </c>
      <c r="D1527" t="s">
        <v>629</v>
      </c>
      <c r="E1527" t="s">
        <v>2699</v>
      </c>
      <c r="F1527" s="1">
        <v>29813</v>
      </c>
      <c r="G1527" t="s">
        <v>3026</v>
      </c>
      <c r="H1527" t="s">
        <v>2702</v>
      </c>
      <c r="I1527" s="5">
        <v>68900</v>
      </c>
      <c r="J1527" s="5">
        <v>2500</v>
      </c>
      <c r="K1527">
        <v>12</v>
      </c>
      <c r="L1527" t="str">
        <f>INDEX(MatriceGrade,MATCH(Employé!G1527,Filières!$A$1:$A$13,0),MATCH(Employé!H1527,Filières!$A$1:$E$1,0))</f>
        <v>Responsable de consultant</v>
      </c>
      <c r="M1527" s="5">
        <f t="shared" si="117"/>
        <v>65600</v>
      </c>
      <c r="N1527" s="6">
        <f t="shared" ca="1" si="118"/>
        <v>35</v>
      </c>
      <c r="O1527" s="8">
        <f t="shared" si="119"/>
        <v>5.0304878048780491E-2</v>
      </c>
    </row>
    <row r="1528" spans="1:15" x14ac:dyDescent="0.25">
      <c r="A1528" t="str">
        <f t="shared" si="115"/>
        <v>WarLe29063</v>
      </c>
      <c r="B1528" t="str">
        <f t="shared" si="116"/>
        <v>WarrenLewis29063</v>
      </c>
      <c r="C1528" t="s">
        <v>98</v>
      </c>
      <c r="D1528" t="s">
        <v>629</v>
      </c>
      <c r="E1528" t="s">
        <v>2698</v>
      </c>
      <c r="F1528" s="1">
        <v>29063</v>
      </c>
      <c r="G1528" t="s">
        <v>3028</v>
      </c>
      <c r="H1528" t="s">
        <v>2702</v>
      </c>
      <c r="I1528" s="5">
        <v>117800</v>
      </c>
      <c r="J1528" s="5">
        <v>4500</v>
      </c>
      <c r="K1528">
        <v>1</v>
      </c>
      <c r="L1528" t="str">
        <f>INDEX(MatriceGrade,MATCH(Employé!G1528,Filières!$A$1:$A$13,0),MATCH(Employé!H1528,Filières!$A$1:$E$1,0))</f>
        <v>Responsable secteur business</v>
      </c>
      <c r="M1528" s="5">
        <f t="shared" si="117"/>
        <v>110100</v>
      </c>
      <c r="N1528" s="6">
        <f t="shared" ca="1" si="118"/>
        <v>38</v>
      </c>
      <c r="O1528" s="8">
        <f t="shared" si="119"/>
        <v>6.9936421435059043E-2</v>
      </c>
    </row>
    <row r="1529" spans="1:15" x14ac:dyDescent="0.25">
      <c r="A1529" t="str">
        <f t="shared" si="115"/>
        <v>HelLe31970</v>
      </c>
      <c r="B1529" t="str">
        <f t="shared" si="116"/>
        <v>HelenLeyva31970</v>
      </c>
      <c r="C1529" t="s">
        <v>1205</v>
      </c>
      <c r="D1529" t="s">
        <v>2628</v>
      </c>
      <c r="E1529" t="s">
        <v>2699</v>
      </c>
      <c r="F1529" s="1">
        <v>31970</v>
      </c>
      <c r="G1529" t="s">
        <v>3023</v>
      </c>
      <c r="H1529" t="s">
        <v>2700</v>
      </c>
      <c r="I1529" s="5">
        <v>47600</v>
      </c>
      <c r="J1529" s="5">
        <v>1500</v>
      </c>
      <c r="K1529">
        <v>0</v>
      </c>
      <c r="L1529" t="str">
        <f>INDEX(MatriceGrade,MATCH(Employé!G1529,Filières!$A$1:$A$13,0),MATCH(Employé!H1529,Filières!$A$1:$E$1,0))</f>
        <v>Consultant fonctionnel junior</v>
      </c>
      <c r="M1529" s="5" t="str">
        <f t="shared" si="117"/>
        <v>nouvel arrivant</v>
      </c>
      <c r="N1529" s="6">
        <f t="shared" ca="1" si="118"/>
        <v>30</v>
      </c>
      <c r="O1529" s="8">
        <f t="shared" si="119"/>
        <v>0</v>
      </c>
    </row>
    <row r="1530" spans="1:15" x14ac:dyDescent="0.25">
      <c r="A1530" t="str">
        <f t="shared" si="115"/>
        <v>DorLi30615</v>
      </c>
      <c r="B1530" t="str">
        <f t="shared" si="116"/>
        <v>DorianLiberatore30615</v>
      </c>
      <c r="C1530" t="s">
        <v>2311</v>
      </c>
      <c r="D1530" t="s">
        <v>2312</v>
      </c>
      <c r="E1530" t="s">
        <v>2698</v>
      </c>
      <c r="F1530" s="1">
        <v>30615</v>
      </c>
      <c r="G1530" t="s">
        <v>3025</v>
      </c>
      <c r="H1530" t="s">
        <v>2700</v>
      </c>
      <c r="I1530" s="5">
        <v>45900</v>
      </c>
      <c r="J1530" s="5">
        <v>4000</v>
      </c>
      <c r="K1530">
        <v>3</v>
      </c>
      <c r="L1530" t="str">
        <f>INDEX(MatriceGrade,MATCH(Employé!G1530,Filières!$A$1:$A$13,0),MATCH(Employé!H1530,Filières!$A$1:$E$1,0))</f>
        <v>Consultant fonctionnel sénior</v>
      </c>
      <c r="M1530" s="5">
        <f t="shared" si="117"/>
        <v>42100</v>
      </c>
      <c r="N1530" s="6">
        <f t="shared" ca="1" si="118"/>
        <v>33</v>
      </c>
      <c r="O1530" s="8">
        <f t="shared" si="119"/>
        <v>9.0261282660332537E-2</v>
      </c>
    </row>
    <row r="1531" spans="1:15" x14ac:dyDescent="0.25">
      <c r="A1531" t="str">
        <f t="shared" si="115"/>
        <v>JuaLi25992</v>
      </c>
      <c r="B1531" t="str">
        <f t="shared" si="116"/>
        <v>JuanLicht25992</v>
      </c>
      <c r="C1531" t="s">
        <v>567</v>
      </c>
      <c r="D1531" t="s">
        <v>568</v>
      </c>
      <c r="E1531" t="s">
        <v>2698</v>
      </c>
      <c r="F1531" s="1">
        <v>25992</v>
      </c>
      <c r="G1531" t="s">
        <v>3026</v>
      </c>
      <c r="H1531" t="s">
        <v>2702</v>
      </c>
      <c r="I1531" s="5">
        <v>60000</v>
      </c>
      <c r="J1531" s="5">
        <v>500</v>
      </c>
      <c r="K1531">
        <v>19</v>
      </c>
      <c r="L1531" t="str">
        <f>INDEX(MatriceGrade,MATCH(Employé!G1531,Filières!$A$1:$A$13,0),MATCH(Employé!H1531,Filières!$A$1:$E$1,0))</f>
        <v>Responsable de consultant</v>
      </c>
      <c r="M1531" s="5">
        <f t="shared" si="117"/>
        <v>54100</v>
      </c>
      <c r="N1531" s="6">
        <f t="shared" ca="1" si="118"/>
        <v>46</v>
      </c>
      <c r="O1531" s="8">
        <f t="shared" si="119"/>
        <v>0.10905730129390019</v>
      </c>
    </row>
    <row r="1532" spans="1:15" x14ac:dyDescent="0.25">
      <c r="A1532" t="str">
        <f t="shared" si="115"/>
        <v>SusLi23538</v>
      </c>
      <c r="B1532" t="str">
        <f t="shared" si="116"/>
        <v>SusanLieberman23538</v>
      </c>
      <c r="C1532" t="s">
        <v>665</v>
      </c>
      <c r="D1532" t="s">
        <v>793</v>
      </c>
      <c r="E1532" t="s">
        <v>2699</v>
      </c>
      <c r="F1532" s="1">
        <v>23538</v>
      </c>
      <c r="G1532" t="s">
        <v>3029</v>
      </c>
      <c r="H1532" t="s">
        <v>2701</v>
      </c>
      <c r="I1532" s="5">
        <v>114800</v>
      </c>
      <c r="J1532" s="5">
        <v>500</v>
      </c>
      <c r="K1532">
        <v>18</v>
      </c>
      <c r="L1532" t="str">
        <f>INDEX(MatriceGrade,MATCH(Employé!G1532,Filières!$A$1:$A$13,0),MATCH(Employé!H1532,Filières!$A$1:$E$1,0))</f>
        <v>Associé filière technique</v>
      </c>
      <c r="M1532" s="5">
        <f t="shared" si="117"/>
        <v>108300</v>
      </c>
      <c r="N1532" s="6">
        <f t="shared" ca="1" si="118"/>
        <v>53</v>
      </c>
      <c r="O1532" s="8">
        <f t="shared" si="119"/>
        <v>6.001846722068329E-2</v>
      </c>
    </row>
    <row r="1533" spans="1:15" x14ac:dyDescent="0.25">
      <c r="A1533" t="str">
        <f t="shared" si="115"/>
        <v>AmbLi24227</v>
      </c>
      <c r="B1533" t="str">
        <f t="shared" si="116"/>
        <v>AmberLiggett24227</v>
      </c>
      <c r="C1533" t="s">
        <v>745</v>
      </c>
      <c r="D1533" t="s">
        <v>746</v>
      </c>
      <c r="E1533" t="s">
        <v>2699</v>
      </c>
      <c r="F1533" s="1">
        <v>24227</v>
      </c>
      <c r="G1533" t="s">
        <v>3029</v>
      </c>
      <c r="H1533" t="s">
        <v>2702</v>
      </c>
      <c r="I1533" s="5">
        <v>134900</v>
      </c>
      <c r="J1533" s="5">
        <v>11500</v>
      </c>
      <c r="K1533">
        <v>19</v>
      </c>
      <c r="L1533" t="str">
        <f>INDEX(MatriceGrade,MATCH(Employé!G1533,Filières!$A$1:$A$13,0),MATCH(Employé!H1533,Filières!$A$1:$E$1,0))</f>
        <v>Associé filière business</v>
      </c>
      <c r="M1533" s="5">
        <f t="shared" si="117"/>
        <v>128500</v>
      </c>
      <c r="N1533" s="6">
        <f t="shared" ca="1" si="118"/>
        <v>51</v>
      </c>
      <c r="O1533" s="8">
        <f t="shared" si="119"/>
        <v>4.9805447470817124E-2</v>
      </c>
    </row>
    <row r="1534" spans="1:15" x14ac:dyDescent="0.25">
      <c r="A1534" t="str">
        <f t="shared" si="115"/>
        <v>KamLi24048</v>
      </c>
      <c r="B1534" t="str">
        <f t="shared" si="116"/>
        <v>KamLilley24048</v>
      </c>
      <c r="C1534" t="s">
        <v>1062</v>
      </c>
      <c r="D1534" t="s">
        <v>1063</v>
      </c>
      <c r="E1534" t="s">
        <v>2699</v>
      </c>
      <c r="F1534" s="1">
        <v>24048</v>
      </c>
      <c r="G1534" t="s">
        <v>3025</v>
      </c>
      <c r="H1534" t="s">
        <v>2700</v>
      </c>
      <c r="I1534" s="5">
        <v>59700</v>
      </c>
      <c r="J1534" s="5">
        <v>1000</v>
      </c>
      <c r="K1534">
        <v>8</v>
      </c>
      <c r="L1534" t="str">
        <f>INDEX(MatriceGrade,MATCH(Employé!G1534,Filières!$A$1:$A$13,0),MATCH(Employé!H1534,Filières!$A$1:$E$1,0))</f>
        <v>Consultant fonctionnel sénior</v>
      </c>
      <c r="M1534" s="5">
        <f t="shared" si="117"/>
        <v>55800</v>
      </c>
      <c r="N1534" s="6">
        <f t="shared" ca="1" si="118"/>
        <v>51</v>
      </c>
      <c r="O1534" s="8">
        <f t="shared" si="119"/>
        <v>6.9892473118279563E-2</v>
      </c>
    </row>
    <row r="1535" spans="1:15" x14ac:dyDescent="0.25">
      <c r="A1535" t="str">
        <f t="shared" si="115"/>
        <v>BruLi31631</v>
      </c>
      <c r="B1535" t="str">
        <f t="shared" si="116"/>
        <v>BruceLim31631</v>
      </c>
      <c r="C1535" t="s">
        <v>84</v>
      </c>
      <c r="D1535" t="s">
        <v>2007</v>
      </c>
      <c r="E1535" t="s">
        <v>2698</v>
      </c>
      <c r="F1535" s="1">
        <v>31631</v>
      </c>
      <c r="G1535" t="s">
        <v>3023</v>
      </c>
      <c r="H1535" t="s">
        <v>2700</v>
      </c>
      <c r="I1535" s="5">
        <v>50600</v>
      </c>
      <c r="J1535" s="5">
        <v>1000</v>
      </c>
      <c r="K1535">
        <v>5</v>
      </c>
      <c r="L1535" t="str">
        <f>INDEX(MatriceGrade,MATCH(Employé!G1535,Filières!$A$1:$A$13,0),MATCH(Employé!H1535,Filières!$A$1:$E$1,0))</f>
        <v>Consultant fonctionnel junior</v>
      </c>
      <c r="M1535" s="5">
        <f t="shared" si="117"/>
        <v>47200</v>
      </c>
      <c r="N1535" s="6">
        <f t="shared" ca="1" si="118"/>
        <v>30</v>
      </c>
      <c r="O1535" s="8">
        <f t="shared" si="119"/>
        <v>7.2033898305084748E-2</v>
      </c>
    </row>
    <row r="1536" spans="1:15" x14ac:dyDescent="0.25">
      <c r="A1536" t="str">
        <f t="shared" si="115"/>
        <v>HarLi33966</v>
      </c>
      <c r="B1536" t="str">
        <f t="shared" si="116"/>
        <v>HarryLim33966</v>
      </c>
      <c r="C1536" t="s">
        <v>1247</v>
      </c>
      <c r="D1536" t="s">
        <v>2007</v>
      </c>
      <c r="E1536" t="s">
        <v>2698</v>
      </c>
      <c r="F1536" s="1">
        <v>33966</v>
      </c>
      <c r="G1536" t="s">
        <v>3022</v>
      </c>
      <c r="H1536" t="s">
        <v>2701</v>
      </c>
      <c r="I1536" s="5">
        <v>38700</v>
      </c>
      <c r="J1536" s="5">
        <v>1000</v>
      </c>
      <c r="K1536">
        <v>0</v>
      </c>
      <c r="L1536" t="str">
        <f>INDEX(MatriceGrade,MATCH(Employé!G1536,Filières!$A$1:$A$13,0),MATCH(Employé!H1536,Filières!$A$1:$E$1,0))</f>
        <v>Développeur confirmé</v>
      </c>
      <c r="M1536" s="5" t="str">
        <f t="shared" si="117"/>
        <v>nouvel arrivant</v>
      </c>
      <c r="N1536" s="6">
        <f t="shared" ca="1" si="118"/>
        <v>24</v>
      </c>
      <c r="O1536" s="8">
        <f t="shared" si="119"/>
        <v>0</v>
      </c>
    </row>
    <row r="1537" spans="1:15" x14ac:dyDescent="0.25">
      <c r="A1537" t="str">
        <f t="shared" si="115"/>
        <v>AarLi29264</v>
      </c>
      <c r="B1537" t="str">
        <f t="shared" si="116"/>
        <v>AaronLin29264</v>
      </c>
      <c r="C1537" t="s">
        <v>380</v>
      </c>
      <c r="D1537" t="s">
        <v>542</v>
      </c>
      <c r="E1537" t="s">
        <v>2698</v>
      </c>
      <c r="F1537" s="1">
        <v>29264</v>
      </c>
      <c r="G1537" t="s">
        <v>3028</v>
      </c>
      <c r="H1537" t="s">
        <v>2700</v>
      </c>
      <c r="I1537" s="5">
        <v>88100</v>
      </c>
      <c r="J1537" s="5">
        <v>1500</v>
      </c>
      <c r="K1537">
        <v>2</v>
      </c>
      <c r="L1537" t="str">
        <f>INDEX(MatriceGrade,MATCH(Employé!G1537,Filières!$A$1:$A$13,0),MATCH(Employé!H1537,Filières!$A$1:$E$1,0))</f>
        <v>Responsable de Grands comptes</v>
      </c>
      <c r="M1537" s="5">
        <f t="shared" si="117"/>
        <v>77300</v>
      </c>
      <c r="N1537" s="6">
        <f t="shared" ca="1" si="118"/>
        <v>37</v>
      </c>
      <c r="O1537" s="8">
        <f t="shared" si="119"/>
        <v>0.13971539456662355</v>
      </c>
    </row>
    <row r="1538" spans="1:15" x14ac:dyDescent="0.25">
      <c r="A1538" t="str">
        <f t="shared" ref="A1538:A1601" si="120">_xlfn.CONCAT(LEFT(C1538,3),LEFT(D1538,2),F1538)</f>
        <v>FraLi27342</v>
      </c>
      <c r="B1538" t="str">
        <f t="shared" ref="B1538:B1601" si="121">_xlfn.CONCAT(C1538,D1538,F1538)</f>
        <v>FrankLincoln27342</v>
      </c>
      <c r="C1538" t="s">
        <v>987</v>
      </c>
      <c r="D1538" t="s">
        <v>2072</v>
      </c>
      <c r="E1538" t="s">
        <v>2698</v>
      </c>
      <c r="F1538" s="1">
        <v>27342</v>
      </c>
      <c r="G1538" t="s">
        <v>3026</v>
      </c>
      <c r="H1538" t="s">
        <v>2701</v>
      </c>
      <c r="I1538" s="5">
        <v>49100</v>
      </c>
      <c r="J1538" s="5">
        <v>2500</v>
      </c>
      <c r="K1538">
        <v>19</v>
      </c>
      <c r="L1538" t="str">
        <f>INDEX(MatriceGrade,MATCH(Employé!G1538,Filières!$A$1:$A$13,0),MATCH(Employé!H1538,Filières!$A$1:$E$1,0))</f>
        <v>Expert technique</v>
      </c>
      <c r="M1538" s="5">
        <f t="shared" ref="M1538:M1601" si="122">IF(ISERROR(VLOOKUP(A1538,InfoN1,9,FALSE)),"nouvel arrivant",VLOOKUP(A1538,InfoN1,9,FALSE))</f>
        <v>46000</v>
      </c>
      <c r="N1538" s="6">
        <f t="shared" ref="N1538:N1601" ca="1" si="123">IF(DATE(2017,MONTH(F1538),DAY(F1538))&gt;TODAY(),2017-YEAR(F1538)-1,2017-YEAR(F1538))</f>
        <v>42</v>
      </c>
      <c r="O1538" s="8">
        <f t="shared" si="119"/>
        <v>6.7391304347826086E-2</v>
      </c>
    </row>
    <row r="1539" spans="1:15" x14ac:dyDescent="0.25">
      <c r="A1539" t="str">
        <f t="shared" si="120"/>
        <v>MolLi33077</v>
      </c>
      <c r="B1539" t="str">
        <f t="shared" si="121"/>
        <v>MollyLindsay33077</v>
      </c>
      <c r="C1539" t="s">
        <v>1096</v>
      </c>
      <c r="D1539" t="s">
        <v>51</v>
      </c>
      <c r="E1539" t="s">
        <v>2699</v>
      </c>
      <c r="F1539" s="1">
        <v>33077</v>
      </c>
      <c r="G1539" t="s">
        <v>3021</v>
      </c>
      <c r="H1539" t="s">
        <v>2702</v>
      </c>
      <c r="I1539" s="5">
        <v>37800</v>
      </c>
      <c r="J1539" s="5">
        <v>500</v>
      </c>
      <c r="K1539">
        <v>1</v>
      </c>
      <c r="L1539" t="str">
        <f>INDEX(MatriceGrade,MATCH(Employé!G1539,Filières!$A$1:$A$13,0),MATCH(Employé!H1539,Filières!$A$1:$E$1,0))</f>
        <v>Consultant business junior</v>
      </c>
      <c r="M1539" s="5">
        <f t="shared" si="122"/>
        <v>34700</v>
      </c>
      <c r="N1539" s="6">
        <f t="shared" ca="1" si="123"/>
        <v>27</v>
      </c>
      <c r="O1539" s="8">
        <f t="shared" ref="O1539:O1602" si="124">IF(ISNUMBER(M1539),(I1539-M1539)/M1539,0)</f>
        <v>8.9337175792507204E-2</v>
      </c>
    </row>
    <row r="1540" spans="1:15" x14ac:dyDescent="0.25">
      <c r="A1540" t="str">
        <f t="shared" si="120"/>
        <v>AleLi29934</v>
      </c>
      <c r="B1540" t="str">
        <f t="shared" si="121"/>
        <v>AlexandriaLingo29934</v>
      </c>
      <c r="C1540" t="s">
        <v>2693</v>
      </c>
      <c r="D1540" t="s">
        <v>2694</v>
      </c>
      <c r="E1540" t="s">
        <v>2699</v>
      </c>
      <c r="F1540" s="1">
        <v>29934</v>
      </c>
      <c r="G1540" t="s">
        <v>3028</v>
      </c>
      <c r="H1540" t="s">
        <v>2703</v>
      </c>
      <c r="I1540" s="5">
        <v>117700</v>
      </c>
      <c r="J1540" s="5">
        <v>10000</v>
      </c>
      <c r="K1540">
        <v>12</v>
      </c>
      <c r="L1540" t="str">
        <f>INDEX(MatriceGrade,MATCH(Employé!G1540,Filières!$A$1:$A$13,0),MATCH(Employé!H1540,Filières!$A$1:$E$1,0))</f>
        <v>Responsable d'un secteur</v>
      </c>
      <c r="M1540" s="5">
        <f t="shared" si="122"/>
        <v>112900</v>
      </c>
      <c r="N1540" s="6">
        <f t="shared" ca="1" si="123"/>
        <v>35</v>
      </c>
      <c r="O1540" s="8">
        <f t="shared" si="124"/>
        <v>4.2515500442869794E-2</v>
      </c>
    </row>
    <row r="1541" spans="1:15" x14ac:dyDescent="0.25">
      <c r="A1541" t="str">
        <f t="shared" si="120"/>
        <v>PatLi33514</v>
      </c>
      <c r="B1541" t="str">
        <f t="shared" si="121"/>
        <v>PatriciaLinzy33514</v>
      </c>
      <c r="C1541" t="s">
        <v>232</v>
      </c>
      <c r="D1541" t="s">
        <v>2671</v>
      </c>
      <c r="E1541" t="s">
        <v>2699</v>
      </c>
      <c r="F1541" s="1">
        <v>33514</v>
      </c>
      <c r="G1541" t="s">
        <v>3020</v>
      </c>
      <c r="H1541" t="s">
        <v>2700</v>
      </c>
      <c r="I1541" s="5">
        <v>37100</v>
      </c>
      <c r="J1541" s="5">
        <v>0</v>
      </c>
      <c r="K1541">
        <v>1</v>
      </c>
      <c r="L1541" t="str">
        <f>INDEX(MatriceGrade,MATCH(Employé!G1541,Filières!$A$1:$A$13,0),MATCH(Employé!H1541,Filières!$A$1:$E$1,0))</f>
        <v>Analyste junior</v>
      </c>
      <c r="M1541" s="5">
        <f t="shared" si="122"/>
        <v>33300</v>
      </c>
      <c r="N1541" s="6">
        <f t="shared" ca="1" si="123"/>
        <v>25</v>
      </c>
      <c r="O1541" s="8">
        <f t="shared" si="124"/>
        <v>0.11411411411411411</v>
      </c>
    </row>
    <row r="1542" spans="1:15" x14ac:dyDescent="0.25">
      <c r="A1542" t="str">
        <f t="shared" si="120"/>
        <v>GerLi28144</v>
      </c>
      <c r="B1542" t="str">
        <f t="shared" si="121"/>
        <v>GerardoLipsey28144</v>
      </c>
      <c r="C1542" t="s">
        <v>1394</v>
      </c>
      <c r="D1542" t="s">
        <v>1395</v>
      </c>
      <c r="E1542" t="s">
        <v>2698</v>
      </c>
      <c r="F1542" s="1">
        <v>28144</v>
      </c>
      <c r="G1542" t="s">
        <v>3028</v>
      </c>
      <c r="H1542" t="s">
        <v>2700</v>
      </c>
      <c r="I1542" s="5">
        <v>94300</v>
      </c>
      <c r="J1542" s="5">
        <v>5000</v>
      </c>
      <c r="K1542">
        <v>13</v>
      </c>
      <c r="L1542" t="str">
        <f>INDEX(MatriceGrade,MATCH(Employé!G1542,Filières!$A$1:$A$13,0),MATCH(Employé!H1542,Filières!$A$1:$E$1,0))</f>
        <v>Responsable de Grands comptes</v>
      </c>
      <c r="M1542" s="5">
        <f t="shared" si="122"/>
        <v>88100</v>
      </c>
      <c r="N1542" s="6">
        <f t="shared" ca="1" si="123"/>
        <v>40</v>
      </c>
      <c r="O1542" s="8">
        <f t="shared" si="124"/>
        <v>7.0374574347332575E-2</v>
      </c>
    </row>
    <row r="1543" spans="1:15" x14ac:dyDescent="0.25">
      <c r="A1543" t="str">
        <f t="shared" si="120"/>
        <v>ZacLi26029</v>
      </c>
      <c r="B1543" t="str">
        <f t="shared" si="121"/>
        <v>ZacharyLipsey26029</v>
      </c>
      <c r="C1543" t="s">
        <v>1838</v>
      </c>
      <c r="D1543" t="s">
        <v>1395</v>
      </c>
      <c r="E1543" t="s">
        <v>2698</v>
      </c>
      <c r="F1543" s="1">
        <v>26029</v>
      </c>
      <c r="G1543" t="s">
        <v>3026</v>
      </c>
      <c r="H1543" t="s">
        <v>2700</v>
      </c>
      <c r="I1543" s="5">
        <v>72200</v>
      </c>
      <c r="J1543" s="5">
        <v>5000</v>
      </c>
      <c r="K1543">
        <v>14</v>
      </c>
      <c r="L1543" t="str">
        <f>INDEX(MatriceGrade,MATCH(Employé!G1543,Filières!$A$1:$A$13,0),MATCH(Employé!H1543,Filières!$A$1:$E$1,0))</f>
        <v>Chef de projet</v>
      </c>
      <c r="M1543" s="5">
        <f t="shared" si="122"/>
        <v>67500</v>
      </c>
      <c r="N1543" s="6">
        <f t="shared" ca="1" si="123"/>
        <v>46</v>
      </c>
      <c r="O1543" s="8">
        <f t="shared" si="124"/>
        <v>6.9629629629629625E-2</v>
      </c>
    </row>
    <row r="1544" spans="1:15" x14ac:dyDescent="0.25">
      <c r="A1544" t="str">
        <f t="shared" si="120"/>
        <v>WilLi27633</v>
      </c>
      <c r="B1544" t="str">
        <f t="shared" si="121"/>
        <v>WilliamLiriano27633</v>
      </c>
      <c r="C1544" t="s">
        <v>63</v>
      </c>
      <c r="D1544" t="s">
        <v>2006</v>
      </c>
      <c r="E1544" t="s">
        <v>2698</v>
      </c>
      <c r="F1544" s="1">
        <v>27633</v>
      </c>
      <c r="G1544" t="s">
        <v>3026</v>
      </c>
      <c r="H1544" t="s">
        <v>2700</v>
      </c>
      <c r="I1544" s="5">
        <v>60100</v>
      </c>
      <c r="J1544" s="5">
        <v>4500</v>
      </c>
      <c r="K1544">
        <v>9</v>
      </c>
      <c r="L1544" t="str">
        <f>INDEX(MatriceGrade,MATCH(Employé!G1544,Filières!$A$1:$A$13,0),MATCH(Employé!H1544,Filières!$A$1:$E$1,0))</f>
        <v>Chef de projet</v>
      </c>
      <c r="M1544" s="5">
        <f t="shared" si="122"/>
        <v>54200</v>
      </c>
      <c r="N1544" s="6">
        <f t="shared" ca="1" si="123"/>
        <v>41</v>
      </c>
      <c r="O1544" s="8">
        <f t="shared" si="124"/>
        <v>0.10885608856088561</v>
      </c>
    </row>
    <row r="1545" spans="1:15" x14ac:dyDescent="0.25">
      <c r="A1545" t="str">
        <f t="shared" si="120"/>
        <v>AllLi34227</v>
      </c>
      <c r="B1545" t="str">
        <f t="shared" si="121"/>
        <v>AllisonLittle34227</v>
      </c>
      <c r="C1545" t="s">
        <v>2481</v>
      </c>
      <c r="D1545" t="s">
        <v>12</v>
      </c>
      <c r="E1545" t="s">
        <v>2699</v>
      </c>
      <c r="F1545" s="1">
        <v>34227</v>
      </c>
      <c r="G1545" t="s">
        <v>3023</v>
      </c>
      <c r="H1545" t="s">
        <v>2700</v>
      </c>
      <c r="I1545" s="5">
        <v>42800</v>
      </c>
      <c r="J1545" s="5">
        <v>1000</v>
      </c>
      <c r="K1545">
        <v>0</v>
      </c>
      <c r="L1545" t="str">
        <f>INDEX(MatriceGrade,MATCH(Employé!G1545,Filières!$A$1:$A$13,0),MATCH(Employé!H1545,Filières!$A$1:$E$1,0))</f>
        <v>Consultant fonctionnel junior</v>
      </c>
      <c r="M1545" s="5" t="str">
        <f t="shared" si="122"/>
        <v>nouvel arrivant</v>
      </c>
      <c r="N1545" s="6">
        <f t="shared" ca="1" si="123"/>
        <v>23</v>
      </c>
      <c r="O1545" s="8">
        <f t="shared" si="124"/>
        <v>0</v>
      </c>
    </row>
    <row r="1546" spans="1:15" x14ac:dyDescent="0.25">
      <c r="A1546" t="str">
        <f t="shared" si="120"/>
        <v>LinLi30374</v>
      </c>
      <c r="B1546" t="str">
        <f t="shared" si="121"/>
        <v>LindaLittle30374</v>
      </c>
      <c r="C1546" t="s">
        <v>491</v>
      </c>
      <c r="D1546" t="s">
        <v>12</v>
      </c>
      <c r="E1546" t="s">
        <v>2699</v>
      </c>
      <c r="F1546" s="1">
        <v>30374</v>
      </c>
      <c r="G1546" t="s">
        <v>3025</v>
      </c>
      <c r="H1546" t="s">
        <v>2702</v>
      </c>
      <c r="I1546" s="5">
        <v>70000</v>
      </c>
      <c r="J1546" s="5">
        <v>1000</v>
      </c>
      <c r="K1546">
        <v>7</v>
      </c>
      <c r="L1546" t="str">
        <f>INDEX(MatriceGrade,MATCH(Employé!G1546,Filières!$A$1:$A$13,0),MATCH(Employé!H1546,Filières!$A$1:$E$1,0))</f>
        <v>Consultant business sénior</v>
      </c>
      <c r="M1546" s="5">
        <f t="shared" si="122"/>
        <v>66700</v>
      </c>
      <c r="N1546" s="6">
        <f t="shared" ca="1" si="123"/>
        <v>34</v>
      </c>
      <c r="O1546" s="8">
        <f t="shared" si="124"/>
        <v>4.9475262368815595E-2</v>
      </c>
    </row>
    <row r="1547" spans="1:15" x14ac:dyDescent="0.25">
      <c r="A1547" t="str">
        <f t="shared" si="120"/>
        <v>VicLi28318</v>
      </c>
      <c r="B1547" t="str">
        <f t="shared" si="121"/>
        <v>VictorLittle28318</v>
      </c>
      <c r="C1547" t="s">
        <v>11</v>
      </c>
      <c r="D1547" t="s">
        <v>12</v>
      </c>
      <c r="E1547" t="s">
        <v>2698</v>
      </c>
      <c r="F1547" s="1">
        <v>28318</v>
      </c>
      <c r="G1547" t="s">
        <v>3025</v>
      </c>
      <c r="H1547" t="s">
        <v>2702</v>
      </c>
      <c r="I1547" s="5">
        <v>58500</v>
      </c>
      <c r="J1547" s="5">
        <v>3000</v>
      </c>
      <c r="K1547">
        <v>8</v>
      </c>
      <c r="L1547" t="str">
        <f>INDEX(MatriceGrade,MATCH(Employé!G1547,Filières!$A$1:$A$13,0),MATCH(Employé!H1547,Filières!$A$1:$E$1,0))</f>
        <v>Consultant business sénior</v>
      </c>
      <c r="M1547" s="5">
        <f t="shared" si="122"/>
        <v>56300</v>
      </c>
      <c r="N1547" s="6">
        <f t="shared" ca="1" si="123"/>
        <v>40</v>
      </c>
      <c r="O1547" s="8">
        <f t="shared" si="124"/>
        <v>3.9076376554174071E-2</v>
      </c>
    </row>
    <row r="1548" spans="1:15" x14ac:dyDescent="0.25">
      <c r="A1548" t="str">
        <f t="shared" si="120"/>
        <v>BriLi28306</v>
      </c>
      <c r="B1548" t="str">
        <f t="shared" si="121"/>
        <v>BrianLittrell28306</v>
      </c>
      <c r="C1548" t="s">
        <v>643</v>
      </c>
      <c r="D1548" t="s">
        <v>2610</v>
      </c>
      <c r="E1548" t="s">
        <v>2698</v>
      </c>
      <c r="F1548" s="1">
        <v>28306</v>
      </c>
      <c r="G1548" t="s">
        <v>3025</v>
      </c>
      <c r="H1548" t="s">
        <v>2700</v>
      </c>
      <c r="I1548" s="5">
        <v>58800</v>
      </c>
      <c r="J1548" s="5">
        <v>4000</v>
      </c>
      <c r="K1548">
        <v>0</v>
      </c>
      <c r="L1548" t="str">
        <f>INDEX(MatriceGrade,MATCH(Employé!G1548,Filières!$A$1:$A$13,0),MATCH(Employé!H1548,Filières!$A$1:$E$1,0))</f>
        <v>Consultant fonctionnel sénior</v>
      </c>
      <c r="M1548" s="5" t="str">
        <f t="shared" si="122"/>
        <v>nouvel arrivant</v>
      </c>
      <c r="N1548" s="6">
        <f t="shared" ca="1" si="123"/>
        <v>40</v>
      </c>
      <c r="O1548" s="8">
        <f t="shared" si="124"/>
        <v>0</v>
      </c>
    </row>
    <row r="1549" spans="1:15" x14ac:dyDescent="0.25">
      <c r="A1549" t="str">
        <f t="shared" si="120"/>
        <v>TomLi27852</v>
      </c>
      <c r="B1549" t="str">
        <f t="shared" si="121"/>
        <v>TommyLivengood27852</v>
      </c>
      <c r="C1549" t="s">
        <v>1284</v>
      </c>
      <c r="D1549" t="s">
        <v>1285</v>
      </c>
      <c r="E1549" t="s">
        <v>2698</v>
      </c>
      <c r="F1549" s="1">
        <v>27852</v>
      </c>
      <c r="G1549" t="s">
        <v>3025</v>
      </c>
      <c r="H1549" t="s">
        <v>2701</v>
      </c>
      <c r="I1549" s="5">
        <v>56200</v>
      </c>
      <c r="J1549" s="5">
        <v>3500</v>
      </c>
      <c r="K1549">
        <v>3</v>
      </c>
      <c r="L1549" t="str">
        <f>INDEX(MatriceGrade,MATCH(Employé!G1549,Filières!$A$1:$A$13,0),MATCH(Employé!H1549,Filières!$A$1:$E$1,0))</f>
        <v>Consultant technique sénior</v>
      </c>
      <c r="M1549" s="5">
        <f t="shared" si="122"/>
        <v>54000</v>
      </c>
      <c r="N1549" s="6">
        <f t="shared" ca="1" si="123"/>
        <v>41</v>
      </c>
      <c r="O1549" s="8">
        <f t="shared" si="124"/>
        <v>4.0740740740740744E-2</v>
      </c>
    </row>
    <row r="1550" spans="1:15" x14ac:dyDescent="0.25">
      <c r="A1550" t="str">
        <f t="shared" si="120"/>
        <v>JuaLo32656</v>
      </c>
      <c r="B1550" t="str">
        <f t="shared" si="121"/>
        <v>JuanLobdell32656</v>
      </c>
      <c r="C1550" t="s">
        <v>567</v>
      </c>
      <c r="D1550" t="s">
        <v>2021</v>
      </c>
      <c r="E1550" t="s">
        <v>2698</v>
      </c>
      <c r="F1550" s="1">
        <v>32656</v>
      </c>
      <c r="G1550" t="s">
        <v>3022</v>
      </c>
      <c r="H1550" t="s">
        <v>2701</v>
      </c>
      <c r="I1550" s="5">
        <v>36700</v>
      </c>
      <c r="J1550" s="5">
        <v>1000</v>
      </c>
      <c r="K1550">
        <v>0</v>
      </c>
      <c r="L1550" t="str">
        <f>INDEX(MatriceGrade,MATCH(Employé!G1550,Filières!$A$1:$A$13,0),MATCH(Employé!H1550,Filières!$A$1:$E$1,0))</f>
        <v>Développeur confirmé</v>
      </c>
      <c r="M1550" s="5" t="str">
        <f t="shared" si="122"/>
        <v>nouvel arrivant</v>
      </c>
      <c r="N1550" s="6">
        <f t="shared" ca="1" si="123"/>
        <v>28</v>
      </c>
      <c r="O1550" s="8">
        <f t="shared" si="124"/>
        <v>0</v>
      </c>
    </row>
    <row r="1551" spans="1:15" x14ac:dyDescent="0.25">
      <c r="A1551" t="str">
        <f t="shared" si="120"/>
        <v>ShaLo31825</v>
      </c>
      <c r="B1551" t="str">
        <f t="shared" si="121"/>
        <v>ShanaLockhart31825</v>
      </c>
      <c r="C1551" t="s">
        <v>780</v>
      </c>
      <c r="D1551" t="s">
        <v>781</v>
      </c>
      <c r="E1551" t="s">
        <v>2699</v>
      </c>
      <c r="F1551" s="1">
        <v>31825</v>
      </c>
      <c r="G1551" t="s">
        <v>3023</v>
      </c>
      <c r="H1551" t="s">
        <v>2700</v>
      </c>
      <c r="I1551" s="5">
        <v>46000</v>
      </c>
      <c r="J1551" s="5">
        <v>1000</v>
      </c>
      <c r="K1551">
        <v>1</v>
      </c>
      <c r="L1551" t="str">
        <f>INDEX(MatriceGrade,MATCH(Employé!G1551,Filières!$A$1:$A$13,0),MATCH(Employé!H1551,Filières!$A$1:$E$1,0))</f>
        <v>Consultant fonctionnel junior</v>
      </c>
      <c r="M1551" s="5">
        <f t="shared" si="122"/>
        <v>41100</v>
      </c>
      <c r="N1551" s="6">
        <f t="shared" ca="1" si="123"/>
        <v>30</v>
      </c>
      <c r="O1551" s="8">
        <f t="shared" si="124"/>
        <v>0.11922141119221411</v>
      </c>
    </row>
    <row r="1552" spans="1:15" x14ac:dyDescent="0.25">
      <c r="A1552" t="str">
        <f t="shared" si="120"/>
        <v>AlaLo31476</v>
      </c>
      <c r="B1552" t="str">
        <f t="shared" si="121"/>
        <v>AlanLocklear31476</v>
      </c>
      <c r="C1552" t="s">
        <v>345</v>
      </c>
      <c r="D1552" t="s">
        <v>346</v>
      </c>
      <c r="E1552" t="s">
        <v>2698</v>
      </c>
      <c r="F1552" s="1">
        <v>31476</v>
      </c>
      <c r="G1552" t="s">
        <v>3023</v>
      </c>
      <c r="H1552" t="s">
        <v>2701</v>
      </c>
      <c r="I1552" s="5">
        <v>41900</v>
      </c>
      <c r="J1552" s="5">
        <v>500</v>
      </c>
      <c r="K1552">
        <v>3</v>
      </c>
      <c r="L1552" t="str">
        <f>INDEX(MatriceGrade,MATCH(Employé!G1552,Filières!$A$1:$A$13,0),MATCH(Employé!H1552,Filières!$A$1:$E$1,0))</f>
        <v>Consultant technique junior</v>
      </c>
      <c r="M1552" s="5">
        <f t="shared" si="122"/>
        <v>39200</v>
      </c>
      <c r="N1552" s="6">
        <f t="shared" ca="1" si="123"/>
        <v>31</v>
      </c>
      <c r="O1552" s="8">
        <f t="shared" si="124"/>
        <v>6.8877551020408156E-2</v>
      </c>
    </row>
    <row r="1553" spans="1:15" x14ac:dyDescent="0.25">
      <c r="A1553" t="str">
        <f t="shared" si="120"/>
        <v>RhoLo33572</v>
      </c>
      <c r="B1553" t="str">
        <f t="shared" si="121"/>
        <v>RhondaLocklear33572</v>
      </c>
      <c r="C1553" t="s">
        <v>534</v>
      </c>
      <c r="D1553" t="s">
        <v>346</v>
      </c>
      <c r="E1553" t="s">
        <v>2699</v>
      </c>
      <c r="F1553" s="1">
        <v>33572</v>
      </c>
      <c r="G1553" t="s">
        <v>3022</v>
      </c>
      <c r="H1553" t="s">
        <v>2700</v>
      </c>
      <c r="I1553" s="5">
        <v>39400</v>
      </c>
      <c r="J1553" s="5">
        <v>1000</v>
      </c>
      <c r="K1553">
        <v>1</v>
      </c>
      <c r="L1553" t="str">
        <f>INDEX(MatriceGrade,MATCH(Employé!G1553,Filières!$A$1:$A$13,0),MATCH(Employé!H1553,Filières!$A$1:$E$1,0))</f>
        <v>Analyste confirmé</v>
      </c>
      <c r="M1553" s="5">
        <f t="shared" si="122"/>
        <v>36500</v>
      </c>
      <c r="N1553" s="6">
        <f t="shared" ca="1" si="123"/>
        <v>25</v>
      </c>
      <c r="O1553" s="8">
        <f t="shared" si="124"/>
        <v>7.9452054794520555E-2</v>
      </c>
    </row>
    <row r="1554" spans="1:15" x14ac:dyDescent="0.25">
      <c r="A1554" t="str">
        <f t="shared" si="120"/>
        <v>BesLo27872</v>
      </c>
      <c r="B1554" t="str">
        <f t="shared" si="121"/>
        <v>BessieLockwood27872</v>
      </c>
      <c r="C1554" t="s">
        <v>153</v>
      </c>
      <c r="D1554" t="s">
        <v>1553</v>
      </c>
      <c r="E1554" t="s">
        <v>2699</v>
      </c>
      <c r="F1554" s="1">
        <v>27872</v>
      </c>
      <c r="G1554" t="s">
        <v>3025</v>
      </c>
      <c r="H1554" t="s">
        <v>2703</v>
      </c>
      <c r="I1554" s="5">
        <v>45700</v>
      </c>
      <c r="J1554" s="5">
        <v>1500</v>
      </c>
      <c r="K1554">
        <v>3</v>
      </c>
      <c r="L1554" t="str">
        <f>INDEX(MatriceGrade,MATCH(Employé!G1554,Filières!$A$1:$A$13,0),MATCH(Employé!H1554,Filières!$A$1:$E$1,0))</f>
        <v>Directeur des agents de maîtrise</v>
      </c>
      <c r="M1554" s="5">
        <f t="shared" si="122"/>
        <v>40600</v>
      </c>
      <c r="N1554" s="6">
        <f t="shared" ca="1" si="123"/>
        <v>41</v>
      </c>
      <c r="O1554" s="8">
        <f t="shared" si="124"/>
        <v>0.12561576354679804</v>
      </c>
    </row>
    <row r="1555" spans="1:15" x14ac:dyDescent="0.25">
      <c r="A1555" t="str">
        <f t="shared" si="120"/>
        <v>BriLo25447</v>
      </c>
      <c r="B1555" t="str">
        <f t="shared" si="121"/>
        <v>BrittneyLockwood25447</v>
      </c>
      <c r="C1555" t="s">
        <v>2151</v>
      </c>
      <c r="D1555" t="s">
        <v>1553</v>
      </c>
      <c r="E1555" t="s">
        <v>2699</v>
      </c>
      <c r="F1555" s="1">
        <v>25447</v>
      </c>
      <c r="G1555" t="s">
        <v>3025</v>
      </c>
      <c r="H1555" t="s">
        <v>2703</v>
      </c>
      <c r="I1555" s="5">
        <v>36400</v>
      </c>
      <c r="J1555" s="5">
        <v>2500</v>
      </c>
      <c r="K1555">
        <v>8</v>
      </c>
      <c r="L1555" t="str">
        <f>INDEX(MatriceGrade,MATCH(Employé!G1555,Filières!$A$1:$A$13,0),MATCH(Employé!H1555,Filières!$A$1:$E$1,0))</f>
        <v>Directeur des agents de maîtrise</v>
      </c>
      <c r="M1555" s="5">
        <f t="shared" si="122"/>
        <v>35000</v>
      </c>
      <c r="N1555" s="6">
        <f t="shared" ca="1" si="123"/>
        <v>47</v>
      </c>
      <c r="O1555" s="8">
        <f t="shared" si="124"/>
        <v>0.04</v>
      </c>
    </row>
    <row r="1556" spans="1:15" x14ac:dyDescent="0.25">
      <c r="A1556" t="str">
        <f t="shared" si="120"/>
        <v>JohLo25754</v>
      </c>
      <c r="B1556" t="str">
        <f t="shared" si="121"/>
        <v>JohnLockwood25754</v>
      </c>
      <c r="C1556" t="s">
        <v>213</v>
      </c>
      <c r="D1556" t="s">
        <v>1553</v>
      </c>
      <c r="E1556" t="s">
        <v>2698</v>
      </c>
      <c r="F1556" s="1">
        <v>25754</v>
      </c>
      <c r="G1556" t="s">
        <v>3029</v>
      </c>
      <c r="H1556" t="s">
        <v>2701</v>
      </c>
      <c r="I1556" s="5">
        <v>82800</v>
      </c>
      <c r="J1556" s="5">
        <v>11000</v>
      </c>
      <c r="K1556">
        <v>16</v>
      </c>
      <c r="L1556" t="str">
        <f>INDEX(MatriceGrade,MATCH(Employé!G1556,Filières!$A$1:$A$13,0),MATCH(Employé!H1556,Filières!$A$1:$E$1,0))</f>
        <v>Associé filière technique</v>
      </c>
      <c r="M1556" s="5">
        <f t="shared" si="122"/>
        <v>73300</v>
      </c>
      <c r="N1556" s="6">
        <f t="shared" ca="1" si="123"/>
        <v>47</v>
      </c>
      <c r="O1556" s="8">
        <f t="shared" si="124"/>
        <v>0.12960436562073671</v>
      </c>
    </row>
    <row r="1557" spans="1:15" x14ac:dyDescent="0.25">
      <c r="A1557" t="str">
        <f t="shared" si="120"/>
        <v>MarLo33765</v>
      </c>
      <c r="B1557" t="str">
        <f t="shared" si="121"/>
        <v>MaryLohr33765</v>
      </c>
      <c r="C1557" t="s">
        <v>156</v>
      </c>
      <c r="D1557" t="s">
        <v>2313</v>
      </c>
      <c r="E1557" t="s">
        <v>2699</v>
      </c>
      <c r="F1557" s="1">
        <v>33765</v>
      </c>
      <c r="G1557" t="s">
        <v>3019</v>
      </c>
      <c r="H1557" t="s">
        <v>2700</v>
      </c>
      <c r="I1557" s="5">
        <v>29700</v>
      </c>
      <c r="J1557" s="5">
        <v>0</v>
      </c>
      <c r="K1557">
        <v>1</v>
      </c>
      <c r="L1557" t="str">
        <f>INDEX(MatriceGrade,MATCH(Employé!G1557,Filières!$A$1:$A$13,0),MATCH(Employé!H1557,Filières!$A$1:$E$1,0))</f>
        <v>Analyste débutant</v>
      </c>
      <c r="M1557" s="5">
        <f t="shared" si="122"/>
        <v>28100</v>
      </c>
      <c r="N1557" s="6">
        <f t="shared" ca="1" si="123"/>
        <v>25</v>
      </c>
      <c r="O1557" s="8">
        <f t="shared" si="124"/>
        <v>5.6939501779359428E-2</v>
      </c>
    </row>
    <row r="1558" spans="1:15" x14ac:dyDescent="0.25">
      <c r="A1558" t="str">
        <f t="shared" si="120"/>
        <v>CarLo28949</v>
      </c>
      <c r="B1558" t="str">
        <f t="shared" si="121"/>
        <v>CarlLombardi28949</v>
      </c>
      <c r="C1558" t="s">
        <v>414</v>
      </c>
      <c r="D1558" t="s">
        <v>1939</v>
      </c>
      <c r="E1558" t="s">
        <v>2698</v>
      </c>
      <c r="F1558" s="1">
        <v>28949</v>
      </c>
      <c r="G1558" t="s">
        <v>3027</v>
      </c>
      <c r="H1558" t="s">
        <v>2700</v>
      </c>
      <c r="I1558" s="5">
        <v>65500</v>
      </c>
      <c r="J1558" s="5">
        <v>9500</v>
      </c>
      <c r="K1558">
        <v>7</v>
      </c>
      <c r="L1558" t="str">
        <f>INDEX(MatriceGrade,MATCH(Employé!G1558,Filières!$A$1:$A$13,0),MATCH(Employé!H1558,Filières!$A$1:$E$1,0))</f>
        <v>Directeur de projet</v>
      </c>
      <c r="M1558" s="5">
        <f t="shared" si="122"/>
        <v>61000</v>
      </c>
      <c r="N1558" s="6">
        <f t="shared" ca="1" si="123"/>
        <v>38</v>
      </c>
      <c r="O1558" s="8">
        <f t="shared" si="124"/>
        <v>7.3770491803278687E-2</v>
      </c>
    </row>
    <row r="1559" spans="1:15" x14ac:dyDescent="0.25">
      <c r="A1559" t="str">
        <f t="shared" si="120"/>
        <v>AndLo23811</v>
      </c>
      <c r="B1559" t="str">
        <f t="shared" si="121"/>
        <v>AndrewLong23811</v>
      </c>
      <c r="C1559" t="s">
        <v>874</v>
      </c>
      <c r="D1559" t="s">
        <v>1370</v>
      </c>
      <c r="E1559" t="s">
        <v>2698</v>
      </c>
      <c r="F1559" s="1">
        <v>23811</v>
      </c>
      <c r="G1559" t="s">
        <v>3027</v>
      </c>
      <c r="H1559" t="s">
        <v>2701</v>
      </c>
      <c r="I1559" s="5">
        <v>43000</v>
      </c>
      <c r="J1559" s="5">
        <v>6000</v>
      </c>
      <c r="K1559">
        <v>9</v>
      </c>
      <c r="L1559" t="str">
        <f>INDEX(MatriceGrade,MATCH(Employé!G1559,Filières!$A$1:$A$13,0),MATCH(Employé!H1559,Filières!$A$1:$E$1,0))</f>
        <v>Directeur technique</v>
      </c>
      <c r="M1559" s="5">
        <f t="shared" si="122"/>
        <v>41200</v>
      </c>
      <c r="N1559" s="6">
        <f t="shared" ca="1" si="123"/>
        <v>52</v>
      </c>
      <c r="O1559" s="8">
        <f t="shared" si="124"/>
        <v>4.3689320388349516E-2</v>
      </c>
    </row>
    <row r="1560" spans="1:15" x14ac:dyDescent="0.25">
      <c r="A1560" t="str">
        <f t="shared" si="120"/>
        <v>CarLo33038</v>
      </c>
      <c r="B1560" t="str">
        <f t="shared" si="121"/>
        <v>CarterLong33038</v>
      </c>
      <c r="C1560" t="s">
        <v>416</v>
      </c>
      <c r="D1560" t="s">
        <v>1370</v>
      </c>
      <c r="E1560" t="s">
        <v>2698</v>
      </c>
      <c r="F1560" s="1">
        <v>33038</v>
      </c>
      <c r="G1560" t="s">
        <v>3020</v>
      </c>
      <c r="H1560" t="s">
        <v>2702</v>
      </c>
      <c r="I1560" s="5">
        <v>41500</v>
      </c>
      <c r="J1560" s="5">
        <v>500</v>
      </c>
      <c r="K1560">
        <v>0</v>
      </c>
      <c r="L1560" t="str">
        <f>INDEX(MatriceGrade,MATCH(Employé!G1560,Filières!$A$1:$A$13,0),MATCH(Employé!H1560,Filières!$A$1:$E$1,0))</f>
        <v>Consultant business junior</v>
      </c>
      <c r="M1560" s="5" t="str">
        <f t="shared" si="122"/>
        <v>nouvel arrivant</v>
      </c>
      <c r="N1560" s="6">
        <f t="shared" ca="1" si="123"/>
        <v>27</v>
      </c>
      <c r="O1560" s="8">
        <f t="shared" si="124"/>
        <v>0</v>
      </c>
    </row>
    <row r="1561" spans="1:15" x14ac:dyDescent="0.25">
      <c r="A1561" t="str">
        <f t="shared" si="120"/>
        <v>GlaLo34121</v>
      </c>
      <c r="B1561" t="str">
        <f t="shared" si="121"/>
        <v>GladysLong34121</v>
      </c>
      <c r="C1561" t="s">
        <v>2064</v>
      </c>
      <c r="D1561" t="s">
        <v>1370</v>
      </c>
      <c r="E1561" t="s">
        <v>2699</v>
      </c>
      <c r="F1561" s="1">
        <v>34121</v>
      </c>
      <c r="G1561" t="s">
        <v>3023</v>
      </c>
      <c r="H1561" t="s">
        <v>2701</v>
      </c>
      <c r="I1561" s="5">
        <v>39100</v>
      </c>
      <c r="J1561" s="5">
        <v>1000</v>
      </c>
      <c r="K1561">
        <v>1</v>
      </c>
      <c r="L1561" t="str">
        <f>INDEX(MatriceGrade,MATCH(Employé!G1561,Filières!$A$1:$A$13,0),MATCH(Employé!H1561,Filières!$A$1:$E$1,0))</f>
        <v>Consultant technique junior</v>
      </c>
      <c r="M1561" s="5">
        <f t="shared" si="122"/>
        <v>37900</v>
      </c>
      <c r="N1561" s="6">
        <f t="shared" ca="1" si="123"/>
        <v>24</v>
      </c>
      <c r="O1561" s="8">
        <f t="shared" si="124"/>
        <v>3.1662269129287601E-2</v>
      </c>
    </row>
    <row r="1562" spans="1:15" x14ac:dyDescent="0.25">
      <c r="A1562" t="str">
        <f t="shared" si="120"/>
        <v>HenLo29827</v>
      </c>
      <c r="B1562" t="str">
        <f t="shared" si="121"/>
        <v>HenryLong29827</v>
      </c>
      <c r="C1562" t="s">
        <v>23</v>
      </c>
      <c r="D1562" t="s">
        <v>1370</v>
      </c>
      <c r="E1562" t="s">
        <v>2698</v>
      </c>
      <c r="F1562" s="1">
        <v>29827</v>
      </c>
      <c r="G1562" t="s">
        <v>3027</v>
      </c>
      <c r="H1562" t="s">
        <v>2700</v>
      </c>
      <c r="I1562" s="5">
        <v>56800</v>
      </c>
      <c r="J1562" s="5">
        <v>2000</v>
      </c>
      <c r="K1562">
        <v>6</v>
      </c>
      <c r="L1562" t="str">
        <f>INDEX(MatriceGrade,MATCH(Employé!G1562,Filières!$A$1:$A$13,0),MATCH(Employé!H1562,Filières!$A$1:$E$1,0))</f>
        <v>Directeur de projet</v>
      </c>
      <c r="M1562" s="5">
        <f t="shared" si="122"/>
        <v>52600</v>
      </c>
      <c r="N1562" s="6">
        <f t="shared" ca="1" si="123"/>
        <v>35</v>
      </c>
      <c r="O1562" s="8">
        <f t="shared" si="124"/>
        <v>7.9847908745247151E-2</v>
      </c>
    </row>
    <row r="1563" spans="1:15" x14ac:dyDescent="0.25">
      <c r="A1563" t="str">
        <f t="shared" si="120"/>
        <v>MelLo28429</v>
      </c>
      <c r="B1563" t="str">
        <f t="shared" si="121"/>
        <v>MelissaLong28429</v>
      </c>
      <c r="C1563" t="s">
        <v>136</v>
      </c>
      <c r="D1563" t="s">
        <v>1370</v>
      </c>
      <c r="E1563" t="s">
        <v>2699</v>
      </c>
      <c r="F1563" s="1">
        <v>28429</v>
      </c>
      <c r="G1563" t="s">
        <v>3028</v>
      </c>
      <c r="H1563" t="s">
        <v>2700</v>
      </c>
      <c r="I1563" s="5">
        <v>86300</v>
      </c>
      <c r="J1563" s="5">
        <v>500</v>
      </c>
      <c r="K1563">
        <v>12</v>
      </c>
      <c r="L1563" t="str">
        <f>INDEX(MatriceGrade,MATCH(Employé!G1563,Filières!$A$1:$A$13,0),MATCH(Employé!H1563,Filières!$A$1:$E$1,0))</f>
        <v>Responsable de Grands comptes</v>
      </c>
      <c r="M1563" s="5">
        <f t="shared" si="122"/>
        <v>81500</v>
      </c>
      <c r="N1563" s="6">
        <f t="shared" ca="1" si="123"/>
        <v>39</v>
      </c>
      <c r="O1563" s="8">
        <f t="shared" si="124"/>
        <v>5.8895705521472393E-2</v>
      </c>
    </row>
    <row r="1564" spans="1:15" x14ac:dyDescent="0.25">
      <c r="A1564" t="str">
        <f t="shared" si="120"/>
        <v>LelLo28451</v>
      </c>
      <c r="B1564" t="str">
        <f t="shared" si="121"/>
        <v>LelaLongenecker28451</v>
      </c>
      <c r="C1564" t="s">
        <v>1109</v>
      </c>
      <c r="D1564" t="s">
        <v>1110</v>
      </c>
      <c r="E1564" t="s">
        <v>2699</v>
      </c>
      <c r="F1564" s="1">
        <v>28451</v>
      </c>
      <c r="G1564" t="s">
        <v>3025</v>
      </c>
      <c r="H1564" t="s">
        <v>2700</v>
      </c>
      <c r="I1564" s="5">
        <v>61100</v>
      </c>
      <c r="J1564" s="5">
        <v>2000</v>
      </c>
      <c r="K1564">
        <v>8</v>
      </c>
      <c r="L1564" t="str">
        <f>INDEX(MatriceGrade,MATCH(Employé!G1564,Filières!$A$1:$A$13,0),MATCH(Employé!H1564,Filières!$A$1:$E$1,0))</f>
        <v>Consultant fonctionnel sénior</v>
      </c>
      <c r="M1564" s="5">
        <f t="shared" si="122"/>
        <v>58700</v>
      </c>
      <c r="N1564" s="6">
        <f t="shared" ca="1" si="123"/>
        <v>39</v>
      </c>
      <c r="O1564" s="8">
        <f t="shared" si="124"/>
        <v>4.0885860306643949E-2</v>
      </c>
    </row>
    <row r="1565" spans="1:15" x14ac:dyDescent="0.25">
      <c r="A1565" t="str">
        <f t="shared" si="120"/>
        <v>EdwLo27644</v>
      </c>
      <c r="B1565" t="str">
        <f t="shared" si="121"/>
        <v>EdwardLongino27644</v>
      </c>
      <c r="C1565" t="s">
        <v>1040</v>
      </c>
      <c r="D1565" t="s">
        <v>1473</v>
      </c>
      <c r="E1565" t="s">
        <v>2698</v>
      </c>
      <c r="F1565" s="1">
        <v>27644</v>
      </c>
      <c r="G1565" t="s">
        <v>3027</v>
      </c>
      <c r="H1565" t="s">
        <v>2701</v>
      </c>
      <c r="I1565" s="5">
        <v>67000</v>
      </c>
      <c r="J1565" s="5">
        <v>2500</v>
      </c>
      <c r="K1565">
        <v>4</v>
      </c>
      <c r="L1565" t="str">
        <f>INDEX(MatriceGrade,MATCH(Employé!G1565,Filières!$A$1:$A$13,0),MATCH(Employé!H1565,Filières!$A$1:$E$1,0))</f>
        <v>Directeur technique</v>
      </c>
      <c r="M1565" s="5">
        <f t="shared" si="122"/>
        <v>61500</v>
      </c>
      <c r="N1565" s="6">
        <f t="shared" ca="1" si="123"/>
        <v>41</v>
      </c>
      <c r="O1565" s="8">
        <f t="shared" si="124"/>
        <v>8.943089430894309E-2</v>
      </c>
    </row>
    <row r="1566" spans="1:15" x14ac:dyDescent="0.25">
      <c r="A1566" t="str">
        <f t="shared" si="120"/>
        <v>HelLo28156</v>
      </c>
      <c r="B1566" t="str">
        <f t="shared" si="121"/>
        <v>HelenLongnecker28156</v>
      </c>
      <c r="C1566" t="s">
        <v>1205</v>
      </c>
      <c r="D1566" t="s">
        <v>2697</v>
      </c>
      <c r="E1566" t="s">
        <v>2699</v>
      </c>
      <c r="F1566" s="1">
        <v>28156</v>
      </c>
      <c r="G1566" t="s">
        <v>3025</v>
      </c>
      <c r="H1566" t="s">
        <v>2700</v>
      </c>
      <c r="I1566" s="5">
        <v>61200</v>
      </c>
      <c r="J1566" s="5">
        <v>0</v>
      </c>
      <c r="K1566">
        <v>2</v>
      </c>
      <c r="L1566" t="str">
        <f>INDEX(MatriceGrade,MATCH(Employé!G1566,Filières!$A$1:$A$13,0),MATCH(Employé!H1566,Filières!$A$1:$E$1,0))</f>
        <v>Consultant fonctionnel sénior</v>
      </c>
      <c r="M1566" s="5">
        <f t="shared" si="122"/>
        <v>58100</v>
      </c>
      <c r="N1566" s="6">
        <f t="shared" ca="1" si="123"/>
        <v>40</v>
      </c>
      <c r="O1566" s="8">
        <f t="shared" si="124"/>
        <v>5.3356282271944923E-2</v>
      </c>
    </row>
    <row r="1567" spans="1:15" x14ac:dyDescent="0.25">
      <c r="A1567" t="str">
        <f t="shared" si="120"/>
        <v>AidLo23607</v>
      </c>
      <c r="B1567" t="str">
        <f t="shared" si="121"/>
        <v>AidaLoomis23607</v>
      </c>
      <c r="C1567" t="s">
        <v>2256</v>
      </c>
      <c r="D1567" t="s">
        <v>2257</v>
      </c>
      <c r="E1567" t="s">
        <v>2699</v>
      </c>
      <c r="F1567" s="1">
        <v>23607</v>
      </c>
      <c r="G1567" t="s">
        <v>3026</v>
      </c>
      <c r="H1567" t="s">
        <v>2700</v>
      </c>
      <c r="I1567" s="5">
        <v>53800</v>
      </c>
      <c r="J1567" s="5">
        <v>500</v>
      </c>
      <c r="K1567">
        <v>7</v>
      </c>
      <c r="L1567" t="str">
        <f>INDEX(MatriceGrade,MATCH(Employé!G1567,Filières!$A$1:$A$13,0),MATCH(Employé!H1567,Filières!$A$1:$E$1,0))</f>
        <v>Chef de projet</v>
      </c>
      <c r="M1567" s="5">
        <f t="shared" si="122"/>
        <v>49100</v>
      </c>
      <c r="N1567" s="6">
        <f t="shared" ca="1" si="123"/>
        <v>52</v>
      </c>
      <c r="O1567" s="8">
        <f t="shared" si="124"/>
        <v>9.5723014256619138E-2</v>
      </c>
    </row>
    <row r="1568" spans="1:15" x14ac:dyDescent="0.25">
      <c r="A1568" t="str">
        <f t="shared" si="120"/>
        <v>CarLo25029</v>
      </c>
      <c r="B1568" t="str">
        <f t="shared" si="121"/>
        <v>CarmineLooney25029</v>
      </c>
      <c r="C1568" t="s">
        <v>1323</v>
      </c>
      <c r="D1568" t="s">
        <v>1324</v>
      </c>
      <c r="E1568" t="s">
        <v>2698</v>
      </c>
      <c r="F1568" s="1">
        <v>25029</v>
      </c>
      <c r="G1568" t="s">
        <v>3028</v>
      </c>
      <c r="H1568" t="s">
        <v>2703</v>
      </c>
      <c r="I1568" s="5">
        <v>103600</v>
      </c>
      <c r="J1568" s="5">
        <v>9000</v>
      </c>
      <c r="K1568">
        <v>20</v>
      </c>
      <c r="L1568" t="str">
        <f>INDEX(MatriceGrade,MATCH(Employé!G1568,Filières!$A$1:$A$13,0),MATCH(Employé!H1568,Filières!$A$1:$E$1,0))</f>
        <v>Responsable d'un secteur</v>
      </c>
      <c r="M1568" s="5">
        <f t="shared" si="122"/>
        <v>95000</v>
      </c>
      <c r="N1568" s="6">
        <f t="shared" ca="1" si="123"/>
        <v>49</v>
      </c>
      <c r="O1568" s="8">
        <f t="shared" si="124"/>
        <v>9.0526315789473691E-2</v>
      </c>
    </row>
    <row r="1569" spans="1:15" x14ac:dyDescent="0.25">
      <c r="A1569" t="str">
        <f t="shared" si="120"/>
        <v>AhmLo30471</v>
      </c>
      <c r="B1569" t="str">
        <f t="shared" si="121"/>
        <v>AhmedLopez30471</v>
      </c>
      <c r="C1569" t="s">
        <v>1407</v>
      </c>
      <c r="D1569" t="s">
        <v>695</v>
      </c>
      <c r="E1569" t="s">
        <v>2698</v>
      </c>
      <c r="F1569" s="1">
        <v>30471</v>
      </c>
      <c r="G1569" t="s">
        <v>3026</v>
      </c>
      <c r="H1569" t="s">
        <v>2702</v>
      </c>
      <c r="I1569" s="5">
        <v>80100</v>
      </c>
      <c r="J1569" s="5">
        <v>2000</v>
      </c>
      <c r="K1569">
        <v>10</v>
      </c>
      <c r="L1569" t="str">
        <f>INDEX(MatriceGrade,MATCH(Employé!G1569,Filières!$A$1:$A$13,0),MATCH(Employé!H1569,Filières!$A$1:$E$1,0))</f>
        <v>Responsable de consultant</v>
      </c>
      <c r="M1569" s="5">
        <f t="shared" si="122"/>
        <v>73500</v>
      </c>
      <c r="N1569" s="6">
        <f t="shared" ca="1" si="123"/>
        <v>34</v>
      </c>
      <c r="O1569" s="8">
        <f t="shared" si="124"/>
        <v>8.9795918367346933E-2</v>
      </c>
    </row>
    <row r="1570" spans="1:15" x14ac:dyDescent="0.25">
      <c r="A1570" t="str">
        <f t="shared" si="120"/>
        <v>BerLo29313</v>
      </c>
      <c r="B1570" t="str">
        <f t="shared" si="121"/>
        <v>BerniceLopez29313</v>
      </c>
      <c r="C1570" t="s">
        <v>944</v>
      </c>
      <c r="D1570" t="s">
        <v>695</v>
      </c>
      <c r="E1570" t="s">
        <v>2699</v>
      </c>
      <c r="F1570" s="1">
        <v>29313</v>
      </c>
      <c r="G1570" t="s">
        <v>3026</v>
      </c>
      <c r="H1570" t="s">
        <v>2701</v>
      </c>
      <c r="I1570" s="5">
        <v>61000</v>
      </c>
      <c r="J1570" s="5">
        <v>4500</v>
      </c>
      <c r="K1570">
        <v>11</v>
      </c>
      <c r="L1570" t="str">
        <f>INDEX(MatriceGrade,MATCH(Employé!G1570,Filières!$A$1:$A$13,0),MATCH(Employé!H1570,Filières!$A$1:$E$1,0))</f>
        <v>Expert technique</v>
      </c>
      <c r="M1570" s="5">
        <f t="shared" si="122"/>
        <v>59600</v>
      </c>
      <c r="N1570" s="6">
        <f t="shared" ca="1" si="123"/>
        <v>37</v>
      </c>
      <c r="O1570" s="8">
        <f t="shared" si="124"/>
        <v>2.3489932885906041E-2</v>
      </c>
    </row>
    <row r="1571" spans="1:15" x14ac:dyDescent="0.25">
      <c r="A1571" t="str">
        <f t="shared" si="120"/>
        <v>MarLo25756</v>
      </c>
      <c r="B1571" t="str">
        <f t="shared" si="121"/>
        <v>MarcLopez25756</v>
      </c>
      <c r="C1571" t="s">
        <v>404</v>
      </c>
      <c r="D1571" t="s">
        <v>695</v>
      </c>
      <c r="E1571" t="s">
        <v>2698</v>
      </c>
      <c r="F1571" s="1">
        <v>25756</v>
      </c>
      <c r="G1571" t="s">
        <v>3027</v>
      </c>
      <c r="H1571" t="s">
        <v>2701</v>
      </c>
      <c r="I1571" s="5">
        <v>59900</v>
      </c>
      <c r="J1571" s="5">
        <v>9500</v>
      </c>
      <c r="K1571">
        <v>1</v>
      </c>
      <c r="L1571" t="str">
        <f>INDEX(MatriceGrade,MATCH(Employé!G1571,Filières!$A$1:$A$13,0),MATCH(Employé!H1571,Filières!$A$1:$E$1,0))</f>
        <v>Directeur technique</v>
      </c>
      <c r="M1571" s="5">
        <f t="shared" si="122"/>
        <v>54300</v>
      </c>
      <c r="N1571" s="6">
        <f t="shared" ca="1" si="123"/>
        <v>47</v>
      </c>
      <c r="O1571" s="8">
        <f t="shared" si="124"/>
        <v>0.10313075506445672</v>
      </c>
    </row>
    <row r="1572" spans="1:15" x14ac:dyDescent="0.25">
      <c r="A1572" t="str">
        <f t="shared" si="120"/>
        <v>NedLo24284</v>
      </c>
      <c r="B1572" t="str">
        <f t="shared" si="121"/>
        <v>NedLopez24284</v>
      </c>
      <c r="C1572" t="s">
        <v>694</v>
      </c>
      <c r="D1572" t="s">
        <v>695</v>
      </c>
      <c r="E1572" t="s">
        <v>2698</v>
      </c>
      <c r="F1572" s="1">
        <v>24284</v>
      </c>
      <c r="G1572" t="s">
        <v>3026</v>
      </c>
      <c r="H1572" t="s">
        <v>2701</v>
      </c>
      <c r="I1572" s="5">
        <v>42800</v>
      </c>
      <c r="J1572" s="5">
        <v>4000</v>
      </c>
      <c r="K1572">
        <v>21</v>
      </c>
      <c r="L1572" t="str">
        <f>INDEX(MatriceGrade,MATCH(Employé!G1572,Filières!$A$1:$A$13,0),MATCH(Employé!H1572,Filières!$A$1:$E$1,0))</f>
        <v>Expert technique</v>
      </c>
      <c r="M1572" s="5">
        <f t="shared" si="122"/>
        <v>42000</v>
      </c>
      <c r="N1572" s="6">
        <f t="shared" ca="1" si="123"/>
        <v>51</v>
      </c>
      <c r="O1572" s="8">
        <f t="shared" si="124"/>
        <v>1.9047619047619049E-2</v>
      </c>
    </row>
    <row r="1573" spans="1:15" x14ac:dyDescent="0.25">
      <c r="A1573" t="str">
        <f t="shared" si="120"/>
        <v>TwaLo30741</v>
      </c>
      <c r="B1573" t="str">
        <f t="shared" si="121"/>
        <v>TwanaLoranger30741</v>
      </c>
      <c r="C1573" t="s">
        <v>2192</v>
      </c>
      <c r="D1573" t="s">
        <v>2193</v>
      </c>
      <c r="E1573" t="s">
        <v>2699</v>
      </c>
      <c r="F1573" s="1">
        <v>30741</v>
      </c>
      <c r="G1573" t="s">
        <v>3028</v>
      </c>
      <c r="H1573" t="s">
        <v>2702</v>
      </c>
      <c r="I1573" s="5">
        <v>85200</v>
      </c>
      <c r="J1573" s="5">
        <v>500</v>
      </c>
      <c r="K1573">
        <v>4</v>
      </c>
      <c r="L1573" t="str">
        <f>INDEX(MatriceGrade,MATCH(Employé!G1573,Filières!$A$1:$A$13,0),MATCH(Employé!H1573,Filières!$A$1:$E$1,0))</f>
        <v>Responsable secteur business</v>
      </c>
      <c r="M1573" s="5">
        <f t="shared" si="122"/>
        <v>77500</v>
      </c>
      <c r="N1573" s="6">
        <f t="shared" ca="1" si="123"/>
        <v>33</v>
      </c>
      <c r="O1573" s="8">
        <f t="shared" si="124"/>
        <v>9.9354838709677415E-2</v>
      </c>
    </row>
    <row r="1574" spans="1:15" x14ac:dyDescent="0.25">
      <c r="A1574" t="str">
        <f t="shared" si="120"/>
        <v>KatLo23942</v>
      </c>
      <c r="B1574" t="str">
        <f t="shared" si="121"/>
        <v>KathleenLord23942</v>
      </c>
      <c r="C1574" t="s">
        <v>179</v>
      </c>
      <c r="D1574" t="s">
        <v>1073</v>
      </c>
      <c r="E1574" t="s">
        <v>2699</v>
      </c>
      <c r="F1574" s="1">
        <v>23942</v>
      </c>
      <c r="G1574" t="s">
        <v>3025</v>
      </c>
      <c r="H1574" t="s">
        <v>2701</v>
      </c>
      <c r="I1574" s="5">
        <v>61700</v>
      </c>
      <c r="J1574" s="5">
        <v>2000</v>
      </c>
      <c r="K1574">
        <v>9</v>
      </c>
      <c r="L1574" t="str">
        <f>INDEX(MatriceGrade,MATCH(Employé!G1574,Filières!$A$1:$A$13,0),MATCH(Employé!H1574,Filières!$A$1:$E$1,0))</f>
        <v>Consultant technique sénior</v>
      </c>
      <c r="M1574" s="5">
        <f t="shared" si="122"/>
        <v>56100</v>
      </c>
      <c r="N1574" s="6">
        <f t="shared" ca="1" si="123"/>
        <v>52</v>
      </c>
      <c r="O1574" s="8">
        <f t="shared" si="124"/>
        <v>9.9821746880570411E-2</v>
      </c>
    </row>
    <row r="1575" spans="1:15" x14ac:dyDescent="0.25">
      <c r="A1575" t="str">
        <f t="shared" si="120"/>
        <v>JohLo33724</v>
      </c>
      <c r="B1575" t="str">
        <f t="shared" si="121"/>
        <v>JohnLorenz33724</v>
      </c>
      <c r="C1575" t="s">
        <v>213</v>
      </c>
      <c r="D1575" t="s">
        <v>214</v>
      </c>
      <c r="E1575" t="s">
        <v>2698</v>
      </c>
      <c r="F1575" s="1">
        <v>33724</v>
      </c>
      <c r="G1575" t="s">
        <v>3020</v>
      </c>
      <c r="H1575" t="s">
        <v>2703</v>
      </c>
      <c r="I1575" s="5">
        <v>25500</v>
      </c>
      <c r="J1575" s="5">
        <v>500</v>
      </c>
      <c r="K1575">
        <v>1</v>
      </c>
      <c r="L1575" t="str">
        <f>INDEX(MatriceGrade,MATCH(Employé!G1575,Filières!$A$1:$A$13,0),MATCH(Employé!H1575,Filières!$A$1:$E$1,0))</f>
        <v>Agent confirmé</v>
      </c>
      <c r="M1575" s="5">
        <f t="shared" si="122"/>
        <v>24700</v>
      </c>
      <c r="N1575" s="6">
        <f t="shared" ca="1" si="123"/>
        <v>25</v>
      </c>
      <c r="O1575" s="8">
        <f t="shared" si="124"/>
        <v>3.2388663967611336E-2</v>
      </c>
    </row>
    <row r="1576" spans="1:15" x14ac:dyDescent="0.25">
      <c r="A1576" t="str">
        <f t="shared" si="120"/>
        <v>MarLo23985</v>
      </c>
      <c r="B1576" t="str">
        <f t="shared" si="121"/>
        <v>MaryLoucks23985</v>
      </c>
      <c r="C1576" t="s">
        <v>156</v>
      </c>
      <c r="D1576" t="s">
        <v>2615</v>
      </c>
      <c r="E1576" t="s">
        <v>2699</v>
      </c>
      <c r="F1576" s="1">
        <v>23985</v>
      </c>
      <c r="G1576" t="s">
        <v>3028</v>
      </c>
      <c r="H1576" t="s">
        <v>2702</v>
      </c>
      <c r="I1576" s="5">
        <v>77600</v>
      </c>
      <c r="J1576" s="5">
        <v>9500</v>
      </c>
      <c r="K1576">
        <v>23</v>
      </c>
      <c r="L1576" t="str">
        <f>INDEX(MatriceGrade,MATCH(Employé!G1576,Filières!$A$1:$A$13,0),MATCH(Employé!H1576,Filières!$A$1:$E$1,0))</f>
        <v>Responsable secteur business</v>
      </c>
      <c r="M1576" s="5">
        <f t="shared" si="122"/>
        <v>75700</v>
      </c>
      <c r="N1576" s="6">
        <f t="shared" ca="1" si="123"/>
        <v>51</v>
      </c>
      <c r="O1576" s="8">
        <f t="shared" si="124"/>
        <v>2.5099075297225892E-2</v>
      </c>
    </row>
    <row r="1577" spans="1:15" x14ac:dyDescent="0.25">
      <c r="A1577" t="str">
        <f t="shared" si="120"/>
        <v>ChaLo34358</v>
      </c>
      <c r="B1577" t="str">
        <f t="shared" si="121"/>
        <v>CharlesLouie34358</v>
      </c>
      <c r="C1577" t="s">
        <v>82</v>
      </c>
      <c r="D1577" t="s">
        <v>1918</v>
      </c>
      <c r="E1577" t="s">
        <v>2698</v>
      </c>
      <c r="F1577" s="1">
        <v>34358</v>
      </c>
      <c r="G1577" t="s">
        <v>3019</v>
      </c>
      <c r="H1577" t="s">
        <v>2702</v>
      </c>
      <c r="I1577" s="5">
        <v>33100</v>
      </c>
      <c r="J1577" s="5">
        <v>0</v>
      </c>
      <c r="K1577">
        <v>0</v>
      </c>
      <c r="L1577" t="str">
        <f>INDEX(MatriceGrade,MATCH(Employé!G1577,Filières!$A$1:$A$13,0),MATCH(Employé!H1577,Filières!$A$1:$E$1,0))</f>
        <v>Apprenti business</v>
      </c>
      <c r="M1577" s="5" t="str">
        <f t="shared" si="122"/>
        <v>nouvel arrivant</v>
      </c>
      <c r="N1577" s="6">
        <f t="shared" ca="1" si="123"/>
        <v>23</v>
      </c>
      <c r="O1577" s="8">
        <f t="shared" si="124"/>
        <v>0</v>
      </c>
    </row>
    <row r="1578" spans="1:15" x14ac:dyDescent="0.25">
      <c r="A1578" t="str">
        <f t="shared" si="120"/>
        <v>DarLo31851</v>
      </c>
      <c r="B1578" t="str">
        <f t="shared" si="121"/>
        <v>DarcyLove31851</v>
      </c>
      <c r="C1578" t="s">
        <v>2652</v>
      </c>
      <c r="D1578" t="s">
        <v>664</v>
      </c>
      <c r="E1578" t="s">
        <v>2699</v>
      </c>
      <c r="F1578" s="1">
        <v>31851</v>
      </c>
      <c r="G1578" t="s">
        <v>3024</v>
      </c>
      <c r="H1578" t="s">
        <v>2702</v>
      </c>
      <c r="I1578" s="5">
        <v>48300</v>
      </c>
      <c r="J1578" s="5">
        <v>1000</v>
      </c>
      <c r="K1578">
        <v>3</v>
      </c>
      <c r="L1578" t="str">
        <f>INDEX(MatriceGrade,MATCH(Employé!G1578,Filières!$A$1:$A$13,0),MATCH(Employé!H1578,Filières!$A$1:$E$1,0))</f>
        <v>Consultant business confirmé</v>
      </c>
      <c r="M1578" s="5">
        <f t="shared" si="122"/>
        <v>42800</v>
      </c>
      <c r="N1578" s="6">
        <f t="shared" ca="1" si="123"/>
        <v>30</v>
      </c>
      <c r="O1578" s="8">
        <f t="shared" si="124"/>
        <v>0.12850467289719625</v>
      </c>
    </row>
    <row r="1579" spans="1:15" x14ac:dyDescent="0.25">
      <c r="A1579" t="str">
        <f t="shared" si="120"/>
        <v>JosLo31453</v>
      </c>
      <c r="B1579" t="str">
        <f t="shared" si="121"/>
        <v>JoshuaLove31453</v>
      </c>
      <c r="C1579" t="s">
        <v>177</v>
      </c>
      <c r="D1579" t="s">
        <v>664</v>
      </c>
      <c r="E1579" t="s">
        <v>2698</v>
      </c>
      <c r="F1579" s="1">
        <v>31453</v>
      </c>
      <c r="G1579" t="s">
        <v>3024</v>
      </c>
      <c r="H1579" t="s">
        <v>2700</v>
      </c>
      <c r="I1579" s="5">
        <v>54000</v>
      </c>
      <c r="J1579" s="5">
        <v>2000</v>
      </c>
      <c r="K1579">
        <v>2</v>
      </c>
      <c r="L1579" t="str">
        <f>INDEX(MatriceGrade,MATCH(Employé!G1579,Filières!$A$1:$A$13,0),MATCH(Employé!H1579,Filières!$A$1:$E$1,0))</f>
        <v>Consultant fonctionnel</v>
      </c>
      <c r="M1579" s="5">
        <f t="shared" si="122"/>
        <v>51000</v>
      </c>
      <c r="N1579" s="6">
        <f t="shared" ca="1" si="123"/>
        <v>31</v>
      </c>
      <c r="O1579" s="8">
        <f t="shared" si="124"/>
        <v>5.8823529411764705E-2</v>
      </c>
    </row>
    <row r="1580" spans="1:15" x14ac:dyDescent="0.25">
      <c r="A1580" t="str">
        <f t="shared" si="120"/>
        <v>KenLo29543</v>
      </c>
      <c r="B1580" t="str">
        <f t="shared" si="121"/>
        <v>KenLove29543</v>
      </c>
      <c r="C1580" t="s">
        <v>663</v>
      </c>
      <c r="D1580" t="s">
        <v>664</v>
      </c>
      <c r="E1580" t="s">
        <v>2698</v>
      </c>
      <c r="F1580" s="1">
        <v>29543</v>
      </c>
      <c r="G1580" t="s">
        <v>3027</v>
      </c>
      <c r="H1580" t="s">
        <v>2701</v>
      </c>
      <c r="I1580" s="5">
        <v>59600</v>
      </c>
      <c r="J1580" s="5">
        <v>6500</v>
      </c>
      <c r="K1580">
        <v>0</v>
      </c>
      <c r="L1580" t="str">
        <f>INDEX(MatriceGrade,MATCH(Employé!G1580,Filières!$A$1:$A$13,0),MATCH(Employé!H1580,Filières!$A$1:$E$1,0))</f>
        <v>Directeur technique</v>
      </c>
      <c r="M1580" s="5" t="str">
        <f t="shared" si="122"/>
        <v>nouvel arrivant</v>
      </c>
      <c r="N1580" s="6">
        <f t="shared" ca="1" si="123"/>
        <v>36</v>
      </c>
      <c r="O1580" s="8">
        <f t="shared" si="124"/>
        <v>0</v>
      </c>
    </row>
    <row r="1581" spans="1:15" x14ac:dyDescent="0.25">
      <c r="A1581" t="str">
        <f t="shared" si="120"/>
        <v>MarLo25163</v>
      </c>
      <c r="B1581" t="str">
        <f t="shared" si="121"/>
        <v>MarkLove25163</v>
      </c>
      <c r="C1581" t="s">
        <v>252</v>
      </c>
      <c r="D1581" t="s">
        <v>664</v>
      </c>
      <c r="E1581" t="s">
        <v>2698</v>
      </c>
      <c r="F1581" s="1">
        <v>25163</v>
      </c>
      <c r="G1581" t="s">
        <v>3025</v>
      </c>
      <c r="H1581" t="s">
        <v>2703</v>
      </c>
      <c r="I1581" s="5">
        <v>42500</v>
      </c>
      <c r="J1581" s="5">
        <v>1000</v>
      </c>
      <c r="K1581">
        <v>25</v>
      </c>
      <c r="L1581" t="str">
        <f>INDEX(MatriceGrade,MATCH(Employé!G1581,Filières!$A$1:$A$13,0),MATCH(Employé!H1581,Filières!$A$1:$E$1,0))</f>
        <v>Directeur des agents de maîtrise</v>
      </c>
      <c r="M1581" s="5">
        <f t="shared" si="122"/>
        <v>39100</v>
      </c>
      <c r="N1581" s="6">
        <f t="shared" ca="1" si="123"/>
        <v>48</v>
      </c>
      <c r="O1581" s="8">
        <f t="shared" si="124"/>
        <v>8.6956521739130432E-2</v>
      </c>
    </row>
    <row r="1582" spans="1:15" x14ac:dyDescent="0.25">
      <c r="A1582" t="str">
        <f t="shared" si="120"/>
        <v>RanLo33494</v>
      </c>
      <c r="B1582" t="str">
        <f t="shared" si="121"/>
        <v>RandallLove33494</v>
      </c>
      <c r="C1582" t="s">
        <v>1788</v>
      </c>
      <c r="D1582" t="s">
        <v>664</v>
      </c>
      <c r="E1582" t="s">
        <v>2698</v>
      </c>
      <c r="F1582" s="1">
        <v>33494</v>
      </c>
      <c r="G1582" t="s">
        <v>3021</v>
      </c>
      <c r="H1582" t="s">
        <v>2702</v>
      </c>
      <c r="I1582" s="5">
        <v>39300</v>
      </c>
      <c r="J1582" s="5">
        <v>1000</v>
      </c>
      <c r="K1582">
        <v>0</v>
      </c>
      <c r="L1582" t="str">
        <f>INDEX(MatriceGrade,MATCH(Employé!G1582,Filières!$A$1:$A$13,0),MATCH(Employé!H1582,Filières!$A$1:$E$1,0))</f>
        <v>Consultant business junior</v>
      </c>
      <c r="M1582" s="5" t="str">
        <f t="shared" si="122"/>
        <v>nouvel arrivant</v>
      </c>
      <c r="N1582" s="6">
        <f t="shared" ca="1" si="123"/>
        <v>25</v>
      </c>
      <c r="O1582" s="8">
        <f t="shared" si="124"/>
        <v>0</v>
      </c>
    </row>
    <row r="1583" spans="1:15" x14ac:dyDescent="0.25">
      <c r="A1583" t="str">
        <f t="shared" si="120"/>
        <v>VerLo31307</v>
      </c>
      <c r="B1583" t="str">
        <f t="shared" si="121"/>
        <v>VeronicaLove31307</v>
      </c>
      <c r="C1583" t="s">
        <v>1274</v>
      </c>
      <c r="D1583" t="s">
        <v>664</v>
      </c>
      <c r="E1583" t="s">
        <v>2699</v>
      </c>
      <c r="F1583" s="1">
        <v>31307</v>
      </c>
      <c r="G1583" t="s">
        <v>3023</v>
      </c>
      <c r="H1583" t="s">
        <v>2700</v>
      </c>
      <c r="I1583" s="5">
        <v>42700</v>
      </c>
      <c r="J1583" s="5">
        <v>500</v>
      </c>
      <c r="K1583">
        <v>5</v>
      </c>
      <c r="L1583" t="str">
        <f>INDEX(MatriceGrade,MATCH(Employé!G1583,Filières!$A$1:$A$13,0),MATCH(Employé!H1583,Filières!$A$1:$E$1,0))</f>
        <v>Consultant fonctionnel junior</v>
      </c>
      <c r="M1583" s="5">
        <f t="shared" si="122"/>
        <v>40000</v>
      </c>
      <c r="N1583" s="6">
        <f t="shared" ca="1" si="123"/>
        <v>31</v>
      </c>
      <c r="O1583" s="8">
        <f t="shared" si="124"/>
        <v>6.7500000000000004E-2</v>
      </c>
    </row>
    <row r="1584" spans="1:15" x14ac:dyDescent="0.25">
      <c r="A1584" t="str">
        <f t="shared" si="120"/>
        <v>MelLo32760</v>
      </c>
      <c r="B1584" t="str">
        <f t="shared" si="121"/>
        <v>MelLovelace32760</v>
      </c>
      <c r="C1584" t="s">
        <v>731</v>
      </c>
      <c r="D1584" t="s">
        <v>732</v>
      </c>
      <c r="E1584" t="s">
        <v>2698</v>
      </c>
      <c r="F1584" s="1">
        <v>32760</v>
      </c>
      <c r="G1584" t="s">
        <v>3023</v>
      </c>
      <c r="H1584" t="s">
        <v>2700</v>
      </c>
      <c r="I1584" s="5">
        <v>49600</v>
      </c>
      <c r="J1584" s="5">
        <v>1500</v>
      </c>
      <c r="K1584">
        <v>4</v>
      </c>
      <c r="L1584" t="str">
        <f>INDEX(MatriceGrade,MATCH(Employé!G1584,Filières!$A$1:$A$13,0),MATCH(Employé!H1584,Filières!$A$1:$E$1,0))</f>
        <v>Consultant fonctionnel junior</v>
      </c>
      <c r="M1584" s="5">
        <f t="shared" si="122"/>
        <v>46400</v>
      </c>
      <c r="N1584" s="6">
        <f t="shared" ca="1" si="123"/>
        <v>27</v>
      </c>
      <c r="O1584" s="8">
        <f t="shared" si="124"/>
        <v>6.8965517241379309E-2</v>
      </c>
    </row>
    <row r="1585" spans="1:15" x14ac:dyDescent="0.25">
      <c r="A1585" t="str">
        <f t="shared" si="120"/>
        <v>JenLo31348</v>
      </c>
      <c r="B1585" t="str">
        <f t="shared" si="121"/>
        <v>JennyLovely31348</v>
      </c>
      <c r="C1585" t="s">
        <v>2377</v>
      </c>
      <c r="D1585" t="s">
        <v>2378</v>
      </c>
      <c r="E1585" t="s">
        <v>2699</v>
      </c>
      <c r="F1585" s="1">
        <v>31348</v>
      </c>
      <c r="G1585" t="s">
        <v>3023</v>
      </c>
      <c r="H1585" t="s">
        <v>2702</v>
      </c>
      <c r="I1585" s="5">
        <v>54900</v>
      </c>
      <c r="J1585" s="5">
        <v>0</v>
      </c>
      <c r="K1585">
        <v>4</v>
      </c>
      <c r="L1585" t="str">
        <f>INDEX(MatriceGrade,MATCH(Employé!G1585,Filières!$A$1:$A$13,0),MATCH(Employé!H1585,Filières!$A$1:$E$1,0))</f>
        <v>Consultant business</v>
      </c>
      <c r="M1585" s="5">
        <f t="shared" si="122"/>
        <v>51600</v>
      </c>
      <c r="N1585" s="6">
        <f t="shared" ca="1" si="123"/>
        <v>31</v>
      </c>
      <c r="O1585" s="8">
        <f t="shared" si="124"/>
        <v>6.3953488372093026E-2</v>
      </c>
    </row>
    <row r="1586" spans="1:15" x14ac:dyDescent="0.25">
      <c r="A1586" t="str">
        <f t="shared" si="120"/>
        <v>RobLo34111</v>
      </c>
      <c r="B1586" t="str">
        <f t="shared" si="121"/>
        <v>RobertLovely34111</v>
      </c>
      <c r="C1586" t="s">
        <v>25</v>
      </c>
      <c r="D1586" t="s">
        <v>2378</v>
      </c>
      <c r="E1586" t="s">
        <v>2698</v>
      </c>
      <c r="F1586" s="1">
        <v>34111</v>
      </c>
      <c r="G1586" t="s">
        <v>3021</v>
      </c>
      <c r="H1586" t="s">
        <v>2701</v>
      </c>
      <c r="I1586" s="5">
        <v>38200</v>
      </c>
      <c r="J1586" s="5">
        <v>1000</v>
      </c>
      <c r="K1586">
        <v>1</v>
      </c>
      <c r="L1586" t="str">
        <f>INDEX(MatriceGrade,MATCH(Employé!G1586,Filières!$A$1:$A$13,0),MATCH(Employé!H1586,Filières!$A$1:$E$1,0))</f>
        <v>Développeur</v>
      </c>
      <c r="M1586" s="5">
        <f t="shared" si="122"/>
        <v>36400</v>
      </c>
      <c r="N1586" s="6">
        <f t="shared" ca="1" si="123"/>
        <v>24</v>
      </c>
      <c r="O1586" s="8">
        <f t="shared" si="124"/>
        <v>4.9450549450549448E-2</v>
      </c>
    </row>
    <row r="1587" spans="1:15" x14ac:dyDescent="0.25">
      <c r="A1587" t="str">
        <f t="shared" si="120"/>
        <v>RobLo23479</v>
      </c>
      <c r="B1587" t="str">
        <f t="shared" si="121"/>
        <v>RobertLovett23479</v>
      </c>
      <c r="C1587" t="s">
        <v>25</v>
      </c>
      <c r="D1587" t="s">
        <v>48</v>
      </c>
      <c r="E1587" t="s">
        <v>2698</v>
      </c>
      <c r="F1587" s="1">
        <v>23479</v>
      </c>
      <c r="G1587" t="s">
        <v>3027</v>
      </c>
      <c r="H1587" t="s">
        <v>2702</v>
      </c>
      <c r="I1587" s="5">
        <v>99100</v>
      </c>
      <c r="J1587" s="5">
        <v>5000</v>
      </c>
      <c r="K1587">
        <v>29</v>
      </c>
      <c r="L1587" t="str">
        <f>INDEX(MatriceGrade,MATCH(Employé!G1587,Filières!$A$1:$A$13,0),MATCH(Employé!H1587,Filières!$A$1:$E$1,0))</f>
        <v>Directeur business</v>
      </c>
      <c r="M1587" s="5">
        <f t="shared" si="122"/>
        <v>90100</v>
      </c>
      <c r="N1587" s="6">
        <f t="shared" ca="1" si="123"/>
        <v>53</v>
      </c>
      <c r="O1587" s="8">
        <f t="shared" si="124"/>
        <v>9.9889012208657049E-2</v>
      </c>
    </row>
    <row r="1588" spans="1:15" x14ac:dyDescent="0.25">
      <c r="A1588" t="str">
        <f t="shared" si="120"/>
        <v>JohLo29368</v>
      </c>
      <c r="B1588" t="str">
        <f t="shared" si="121"/>
        <v>JohnLowe29368</v>
      </c>
      <c r="C1588" t="s">
        <v>213</v>
      </c>
      <c r="D1588" t="s">
        <v>1542</v>
      </c>
      <c r="E1588" t="s">
        <v>2698</v>
      </c>
      <c r="F1588" s="1">
        <v>29368</v>
      </c>
      <c r="G1588" t="s">
        <v>3025</v>
      </c>
      <c r="H1588" t="s">
        <v>2703</v>
      </c>
      <c r="I1588" s="5">
        <v>51800</v>
      </c>
      <c r="J1588" s="5">
        <v>2500</v>
      </c>
      <c r="K1588">
        <v>1</v>
      </c>
      <c r="L1588" t="str">
        <f>INDEX(MatriceGrade,MATCH(Employé!G1588,Filières!$A$1:$A$13,0),MATCH(Employé!H1588,Filières!$A$1:$E$1,0))</f>
        <v>Directeur des agents de maîtrise</v>
      </c>
      <c r="M1588" s="5">
        <f t="shared" si="122"/>
        <v>50100</v>
      </c>
      <c r="N1588" s="6">
        <f t="shared" ca="1" si="123"/>
        <v>37</v>
      </c>
      <c r="O1588" s="8">
        <f t="shared" si="124"/>
        <v>3.3932135728542916E-2</v>
      </c>
    </row>
    <row r="1589" spans="1:15" x14ac:dyDescent="0.25">
      <c r="A1589" t="str">
        <f t="shared" si="120"/>
        <v>TerLo25370</v>
      </c>
      <c r="B1589" t="str">
        <f t="shared" si="121"/>
        <v>TerrellLowenstein25370</v>
      </c>
      <c r="C1589" t="s">
        <v>1342</v>
      </c>
      <c r="D1589" t="s">
        <v>2376</v>
      </c>
      <c r="E1589" t="s">
        <v>2698</v>
      </c>
      <c r="F1589" s="1">
        <v>25370</v>
      </c>
      <c r="G1589" t="s">
        <v>3025</v>
      </c>
      <c r="H1589" t="s">
        <v>2701</v>
      </c>
      <c r="I1589" s="5">
        <v>62300</v>
      </c>
      <c r="J1589" s="5">
        <v>2000</v>
      </c>
      <c r="K1589">
        <v>16</v>
      </c>
      <c r="L1589" t="str">
        <f>INDEX(MatriceGrade,MATCH(Employé!G1589,Filières!$A$1:$A$13,0),MATCH(Employé!H1589,Filières!$A$1:$E$1,0))</f>
        <v>Consultant technique sénior</v>
      </c>
      <c r="M1589" s="5">
        <f t="shared" si="122"/>
        <v>56000</v>
      </c>
      <c r="N1589" s="6">
        <f t="shared" ca="1" si="123"/>
        <v>48</v>
      </c>
      <c r="O1589" s="8">
        <f t="shared" si="124"/>
        <v>0.1125</v>
      </c>
    </row>
    <row r="1590" spans="1:15" x14ac:dyDescent="0.25">
      <c r="A1590" t="str">
        <f t="shared" si="120"/>
        <v>CorLo24947</v>
      </c>
      <c r="B1590" t="str">
        <f t="shared" si="121"/>
        <v>CoreyLowery24947</v>
      </c>
      <c r="C1590" t="s">
        <v>1107</v>
      </c>
      <c r="D1590" t="s">
        <v>912</v>
      </c>
      <c r="E1590" t="s">
        <v>2698</v>
      </c>
      <c r="F1590" s="1">
        <v>24947</v>
      </c>
      <c r="G1590" t="s">
        <v>3026</v>
      </c>
      <c r="H1590" t="s">
        <v>2702</v>
      </c>
      <c r="I1590" s="5">
        <v>64300</v>
      </c>
      <c r="J1590" s="5">
        <v>500</v>
      </c>
      <c r="K1590">
        <v>17</v>
      </c>
      <c r="L1590" t="str">
        <f>INDEX(MatriceGrade,MATCH(Employé!G1590,Filières!$A$1:$A$13,0),MATCH(Employé!H1590,Filières!$A$1:$E$1,0))</f>
        <v>Responsable de consultant</v>
      </c>
      <c r="M1590" s="5">
        <f t="shared" si="122"/>
        <v>58500</v>
      </c>
      <c r="N1590" s="6">
        <f t="shared" ca="1" si="123"/>
        <v>49</v>
      </c>
      <c r="O1590" s="8">
        <f t="shared" si="124"/>
        <v>9.914529914529914E-2</v>
      </c>
    </row>
    <row r="1591" spans="1:15" x14ac:dyDescent="0.25">
      <c r="A1591" t="str">
        <f t="shared" si="120"/>
        <v>KirLo31868</v>
      </c>
      <c r="B1591" t="str">
        <f t="shared" si="121"/>
        <v>KirkLowery31868</v>
      </c>
      <c r="C1591" t="s">
        <v>911</v>
      </c>
      <c r="D1591" t="s">
        <v>912</v>
      </c>
      <c r="E1591" t="s">
        <v>2698</v>
      </c>
      <c r="F1591" s="1">
        <v>31868</v>
      </c>
      <c r="G1591" t="s">
        <v>3024</v>
      </c>
      <c r="H1591" t="s">
        <v>2700</v>
      </c>
      <c r="I1591" s="5">
        <v>50200</v>
      </c>
      <c r="J1591" s="5">
        <v>3000</v>
      </c>
      <c r="K1591">
        <v>5</v>
      </c>
      <c r="L1591" t="str">
        <f>INDEX(MatriceGrade,MATCH(Employé!G1591,Filières!$A$1:$A$13,0),MATCH(Employé!H1591,Filières!$A$1:$E$1,0))</f>
        <v>Consultant fonctionnel</v>
      </c>
      <c r="M1591" s="5">
        <f t="shared" si="122"/>
        <v>47800</v>
      </c>
      <c r="N1591" s="6">
        <f t="shared" ca="1" si="123"/>
        <v>30</v>
      </c>
      <c r="O1591" s="8">
        <f t="shared" si="124"/>
        <v>5.0209205020920501E-2</v>
      </c>
    </row>
    <row r="1592" spans="1:15" x14ac:dyDescent="0.25">
      <c r="A1592" t="str">
        <f t="shared" si="120"/>
        <v>ScoLo22897</v>
      </c>
      <c r="B1592" t="str">
        <f t="shared" si="121"/>
        <v>ScottLowry22897</v>
      </c>
      <c r="C1592" t="s">
        <v>341</v>
      </c>
      <c r="D1592" t="s">
        <v>2196</v>
      </c>
      <c r="E1592" t="s">
        <v>2698</v>
      </c>
      <c r="F1592" s="1">
        <v>22897</v>
      </c>
      <c r="G1592" t="s">
        <v>3028</v>
      </c>
      <c r="H1592" t="s">
        <v>2700</v>
      </c>
      <c r="I1592" s="5">
        <v>82700</v>
      </c>
      <c r="J1592" s="5">
        <v>3500</v>
      </c>
      <c r="K1592">
        <v>9</v>
      </c>
      <c r="L1592" t="str">
        <f>INDEX(MatriceGrade,MATCH(Employé!G1592,Filières!$A$1:$A$13,0),MATCH(Employé!H1592,Filières!$A$1:$E$1,0))</f>
        <v>Responsable de Grands comptes</v>
      </c>
      <c r="M1592" s="5">
        <f t="shared" si="122"/>
        <v>76600</v>
      </c>
      <c r="N1592" s="6">
        <f t="shared" ca="1" si="123"/>
        <v>54</v>
      </c>
      <c r="O1592" s="8">
        <f t="shared" si="124"/>
        <v>7.963446475195822E-2</v>
      </c>
    </row>
    <row r="1593" spans="1:15" x14ac:dyDescent="0.25">
      <c r="A1593" t="str">
        <f t="shared" si="120"/>
        <v>SarLo25580</v>
      </c>
      <c r="B1593" t="str">
        <f t="shared" si="121"/>
        <v>SarahLoyd25580</v>
      </c>
      <c r="C1593" t="s">
        <v>1695</v>
      </c>
      <c r="D1593" t="s">
        <v>1696</v>
      </c>
      <c r="E1593" t="s">
        <v>2699</v>
      </c>
      <c r="F1593" s="1">
        <v>25580</v>
      </c>
      <c r="G1593" t="s">
        <v>3026</v>
      </c>
      <c r="H1593" t="s">
        <v>2701</v>
      </c>
      <c r="I1593" s="5">
        <v>60100</v>
      </c>
      <c r="J1593" s="5">
        <v>3500</v>
      </c>
      <c r="K1593">
        <v>18</v>
      </c>
      <c r="L1593" t="str">
        <f>INDEX(MatriceGrade,MATCH(Employé!G1593,Filières!$A$1:$A$13,0),MATCH(Employé!H1593,Filières!$A$1:$E$1,0))</f>
        <v>Expert technique</v>
      </c>
      <c r="M1593" s="5">
        <f t="shared" si="122"/>
        <v>57400</v>
      </c>
      <c r="N1593" s="6">
        <f t="shared" ca="1" si="123"/>
        <v>47</v>
      </c>
      <c r="O1593" s="8">
        <f t="shared" si="124"/>
        <v>4.7038327526132406E-2</v>
      </c>
    </row>
    <row r="1594" spans="1:15" x14ac:dyDescent="0.25">
      <c r="A1594" t="str">
        <f t="shared" si="120"/>
        <v>MelLu24789</v>
      </c>
      <c r="B1594" t="str">
        <f t="shared" si="121"/>
        <v>MelissaLuby24789</v>
      </c>
      <c r="C1594" t="s">
        <v>136</v>
      </c>
      <c r="D1594" t="s">
        <v>812</v>
      </c>
      <c r="E1594" t="s">
        <v>2699</v>
      </c>
      <c r="F1594" s="1">
        <v>24789</v>
      </c>
      <c r="G1594" t="s">
        <v>3029</v>
      </c>
      <c r="H1594" t="s">
        <v>2703</v>
      </c>
      <c r="I1594" s="5">
        <v>155500</v>
      </c>
      <c r="J1594" s="5">
        <v>4500</v>
      </c>
      <c r="K1594">
        <v>15</v>
      </c>
      <c r="L1594" t="str">
        <f>INDEX(MatriceGrade,MATCH(Employé!G1594,Filières!$A$1:$A$13,0),MATCH(Employé!H1594,Filières!$A$1:$E$1,0))</f>
        <v>Associé filière fonctions transverses</v>
      </c>
      <c r="M1594" s="5">
        <f t="shared" si="122"/>
        <v>140100</v>
      </c>
      <c r="N1594" s="6">
        <f t="shared" ca="1" si="123"/>
        <v>49</v>
      </c>
      <c r="O1594" s="8">
        <f t="shared" si="124"/>
        <v>0.10992148465381871</v>
      </c>
    </row>
    <row r="1595" spans="1:15" x14ac:dyDescent="0.25">
      <c r="A1595" t="str">
        <f t="shared" si="120"/>
        <v>CleLu32121</v>
      </c>
      <c r="B1595" t="str">
        <f t="shared" si="121"/>
        <v>CleoLucas32121</v>
      </c>
      <c r="C1595" t="s">
        <v>845</v>
      </c>
      <c r="D1595" t="s">
        <v>846</v>
      </c>
      <c r="E1595" t="s">
        <v>2699</v>
      </c>
      <c r="F1595" s="1">
        <v>32121</v>
      </c>
      <c r="G1595" t="s">
        <v>3023</v>
      </c>
      <c r="H1595" t="s">
        <v>2701</v>
      </c>
      <c r="I1595" s="5">
        <v>41700</v>
      </c>
      <c r="J1595" s="5">
        <v>1000</v>
      </c>
      <c r="K1595">
        <v>5</v>
      </c>
      <c r="L1595" t="str">
        <f>INDEX(MatriceGrade,MATCH(Employé!G1595,Filières!$A$1:$A$13,0),MATCH(Employé!H1595,Filières!$A$1:$E$1,0))</f>
        <v>Consultant technique junior</v>
      </c>
      <c r="M1595" s="5">
        <f t="shared" si="122"/>
        <v>38000</v>
      </c>
      <c r="N1595" s="6">
        <f t="shared" ca="1" si="123"/>
        <v>29</v>
      </c>
      <c r="O1595" s="8">
        <f t="shared" si="124"/>
        <v>9.7368421052631576E-2</v>
      </c>
    </row>
    <row r="1596" spans="1:15" x14ac:dyDescent="0.25">
      <c r="A1596" t="str">
        <f t="shared" si="120"/>
        <v>CarLu25054</v>
      </c>
      <c r="B1596" t="str">
        <f t="shared" si="121"/>
        <v>CarolLucero25054</v>
      </c>
      <c r="C1596" t="s">
        <v>849</v>
      </c>
      <c r="D1596" t="s">
        <v>2406</v>
      </c>
      <c r="E1596" t="s">
        <v>2699</v>
      </c>
      <c r="F1596" s="1">
        <v>25054</v>
      </c>
      <c r="G1596" t="s">
        <v>3025</v>
      </c>
      <c r="H1596" t="s">
        <v>2701</v>
      </c>
      <c r="I1596" s="5">
        <v>59000</v>
      </c>
      <c r="J1596" s="5">
        <v>0</v>
      </c>
      <c r="K1596">
        <v>7</v>
      </c>
      <c r="L1596" t="str">
        <f>INDEX(MatriceGrade,MATCH(Employé!G1596,Filières!$A$1:$A$13,0),MATCH(Employé!H1596,Filières!$A$1:$E$1,0))</f>
        <v>Consultant technique sénior</v>
      </c>
      <c r="M1596" s="5">
        <f t="shared" si="122"/>
        <v>53200</v>
      </c>
      <c r="N1596" s="6">
        <f t="shared" ca="1" si="123"/>
        <v>48</v>
      </c>
      <c r="O1596" s="8">
        <f t="shared" si="124"/>
        <v>0.10902255639097744</v>
      </c>
    </row>
    <row r="1597" spans="1:15" x14ac:dyDescent="0.25">
      <c r="A1597" t="str">
        <f t="shared" si="120"/>
        <v>ElaLu28415</v>
      </c>
      <c r="B1597" t="str">
        <f t="shared" si="121"/>
        <v>ElaineLucero28415</v>
      </c>
      <c r="C1597" t="s">
        <v>608</v>
      </c>
      <c r="D1597" t="s">
        <v>2406</v>
      </c>
      <c r="E1597" t="s">
        <v>2699</v>
      </c>
      <c r="F1597" s="1">
        <v>28415</v>
      </c>
      <c r="G1597" t="s">
        <v>3025</v>
      </c>
      <c r="H1597" t="s">
        <v>2700</v>
      </c>
      <c r="I1597" s="5">
        <v>44600</v>
      </c>
      <c r="J1597" s="5">
        <v>2000</v>
      </c>
      <c r="K1597">
        <v>10</v>
      </c>
      <c r="L1597" t="str">
        <f>INDEX(MatriceGrade,MATCH(Employé!G1597,Filières!$A$1:$A$13,0),MATCH(Employé!H1597,Filières!$A$1:$E$1,0))</f>
        <v>Consultant fonctionnel sénior</v>
      </c>
      <c r="M1597" s="5">
        <f t="shared" si="122"/>
        <v>41300</v>
      </c>
      <c r="N1597" s="6">
        <f t="shared" ca="1" si="123"/>
        <v>39</v>
      </c>
      <c r="O1597" s="8">
        <f t="shared" si="124"/>
        <v>7.990314769975787E-2</v>
      </c>
    </row>
    <row r="1598" spans="1:15" x14ac:dyDescent="0.25">
      <c r="A1598" t="str">
        <f t="shared" si="120"/>
        <v>GloLu29471</v>
      </c>
      <c r="B1598" t="str">
        <f t="shared" si="121"/>
        <v>GloriaLucio29471</v>
      </c>
      <c r="C1598" t="s">
        <v>259</v>
      </c>
      <c r="D1598" t="s">
        <v>1435</v>
      </c>
      <c r="E1598" t="s">
        <v>2699</v>
      </c>
      <c r="F1598" s="1">
        <v>29471</v>
      </c>
      <c r="G1598" t="s">
        <v>3028</v>
      </c>
      <c r="H1598" t="s">
        <v>2700</v>
      </c>
      <c r="I1598" s="5">
        <v>95500</v>
      </c>
      <c r="J1598" s="5">
        <v>3000</v>
      </c>
      <c r="K1598">
        <v>13</v>
      </c>
      <c r="L1598" t="str">
        <f>INDEX(MatriceGrade,MATCH(Employé!G1598,Filières!$A$1:$A$13,0),MATCH(Employé!H1598,Filières!$A$1:$E$1,0))</f>
        <v>Responsable de Grands comptes</v>
      </c>
      <c r="M1598" s="5">
        <f t="shared" si="122"/>
        <v>86800</v>
      </c>
      <c r="N1598" s="6">
        <f t="shared" ca="1" si="123"/>
        <v>36</v>
      </c>
      <c r="O1598" s="8">
        <f t="shared" si="124"/>
        <v>0.10023041474654378</v>
      </c>
    </row>
    <row r="1599" spans="1:15" x14ac:dyDescent="0.25">
      <c r="A1599" t="str">
        <f t="shared" si="120"/>
        <v>DenLu30594</v>
      </c>
      <c r="B1599" t="str">
        <f t="shared" si="121"/>
        <v>DeniseLuckett30594</v>
      </c>
      <c r="C1599" t="s">
        <v>753</v>
      </c>
      <c r="D1599" t="s">
        <v>2353</v>
      </c>
      <c r="E1599" t="s">
        <v>2699</v>
      </c>
      <c r="F1599" s="1">
        <v>30594</v>
      </c>
      <c r="G1599" t="s">
        <v>3028</v>
      </c>
      <c r="H1599" t="s">
        <v>2700</v>
      </c>
      <c r="I1599" s="5">
        <v>94200</v>
      </c>
      <c r="J1599" s="5">
        <v>500</v>
      </c>
      <c r="K1599">
        <v>6</v>
      </c>
      <c r="L1599" t="str">
        <f>INDEX(MatriceGrade,MATCH(Employé!G1599,Filières!$A$1:$A$13,0),MATCH(Employé!H1599,Filières!$A$1:$E$1,0))</f>
        <v>Responsable de Grands comptes</v>
      </c>
      <c r="M1599" s="5">
        <f t="shared" si="122"/>
        <v>88000</v>
      </c>
      <c r="N1599" s="6">
        <f t="shared" ca="1" si="123"/>
        <v>33</v>
      </c>
      <c r="O1599" s="8">
        <f t="shared" si="124"/>
        <v>7.045454545454545E-2</v>
      </c>
    </row>
    <row r="1600" spans="1:15" x14ac:dyDescent="0.25">
      <c r="A1600" t="str">
        <f t="shared" si="120"/>
        <v>JohLu25607</v>
      </c>
      <c r="B1600" t="str">
        <f t="shared" si="121"/>
        <v>JohnLuebke25607</v>
      </c>
      <c r="C1600" t="s">
        <v>213</v>
      </c>
      <c r="D1600" t="s">
        <v>1477</v>
      </c>
      <c r="E1600" t="s">
        <v>2698</v>
      </c>
      <c r="F1600" s="1">
        <v>25607</v>
      </c>
      <c r="G1600" t="s">
        <v>3027</v>
      </c>
      <c r="H1600" t="s">
        <v>2701</v>
      </c>
      <c r="I1600" s="5">
        <v>67700</v>
      </c>
      <c r="J1600" s="5">
        <v>3500</v>
      </c>
      <c r="K1600">
        <v>10</v>
      </c>
      <c r="L1600" t="str">
        <f>INDEX(MatriceGrade,MATCH(Employé!G1600,Filières!$A$1:$A$13,0),MATCH(Employé!H1600,Filières!$A$1:$E$1,0))</f>
        <v>Directeur technique</v>
      </c>
      <c r="M1600" s="5">
        <f t="shared" si="122"/>
        <v>62700</v>
      </c>
      <c r="N1600" s="6">
        <f t="shared" ca="1" si="123"/>
        <v>47</v>
      </c>
      <c r="O1600" s="8">
        <f t="shared" si="124"/>
        <v>7.9744816586921854E-2</v>
      </c>
    </row>
    <row r="1601" spans="1:15" x14ac:dyDescent="0.25">
      <c r="A1601" t="str">
        <f t="shared" si="120"/>
        <v>DanLu31204</v>
      </c>
      <c r="B1601" t="str">
        <f t="shared" si="121"/>
        <v>DanielLuna31204</v>
      </c>
      <c r="C1601" t="s">
        <v>105</v>
      </c>
      <c r="D1601" t="s">
        <v>106</v>
      </c>
      <c r="E1601" t="s">
        <v>2698</v>
      </c>
      <c r="F1601" s="1">
        <v>31204</v>
      </c>
      <c r="G1601" t="s">
        <v>3022</v>
      </c>
      <c r="H1601" t="s">
        <v>2701</v>
      </c>
      <c r="I1601" s="5">
        <v>43100</v>
      </c>
      <c r="J1601" s="5">
        <v>500</v>
      </c>
      <c r="K1601">
        <v>2</v>
      </c>
      <c r="L1601" t="str">
        <f>INDEX(MatriceGrade,MATCH(Employé!G1601,Filières!$A$1:$A$13,0),MATCH(Employé!H1601,Filières!$A$1:$E$1,0))</f>
        <v>Développeur confirmé</v>
      </c>
      <c r="M1601" s="5">
        <f t="shared" si="122"/>
        <v>39900</v>
      </c>
      <c r="N1601" s="6">
        <f t="shared" ca="1" si="123"/>
        <v>32</v>
      </c>
      <c r="O1601" s="8">
        <f t="shared" si="124"/>
        <v>8.0200501253132828E-2</v>
      </c>
    </row>
    <row r="1602" spans="1:15" x14ac:dyDescent="0.25">
      <c r="A1602" t="str">
        <f t="shared" ref="A1602:A1665" si="125">_xlfn.CONCAT(LEFT(C1602,3),LEFT(D1602,2),F1602)</f>
        <v>JamLu33158</v>
      </c>
      <c r="B1602" t="str">
        <f t="shared" ref="B1602:B1665" si="126">_xlfn.CONCAT(C1602,D1602,F1602)</f>
        <v>JamesLundeen33158</v>
      </c>
      <c r="C1602" t="s">
        <v>147</v>
      </c>
      <c r="D1602" t="s">
        <v>2625</v>
      </c>
      <c r="E1602" t="s">
        <v>2698</v>
      </c>
      <c r="F1602" s="1">
        <v>33158</v>
      </c>
      <c r="G1602" t="s">
        <v>3023</v>
      </c>
      <c r="H1602" t="s">
        <v>2703</v>
      </c>
      <c r="I1602" s="5">
        <v>33000</v>
      </c>
      <c r="J1602" s="5">
        <v>500</v>
      </c>
      <c r="K1602">
        <v>0</v>
      </c>
      <c r="L1602" t="str">
        <f>INDEX(MatriceGrade,MATCH(Employé!G1602,Filières!$A$1:$A$13,0),MATCH(Employé!H1602,Filières!$A$1:$E$1,0))</f>
        <v>Assistant agent de maîtrise</v>
      </c>
      <c r="M1602" s="5" t="str">
        <f t="shared" ref="M1602:M1665" si="127">IF(ISERROR(VLOOKUP(A1602,InfoN1,9,FALSE)),"nouvel arrivant",VLOOKUP(A1602,InfoN1,9,FALSE))</f>
        <v>nouvel arrivant</v>
      </c>
      <c r="N1602" s="6">
        <f t="shared" ref="N1602:N1665" ca="1" si="128">IF(DATE(2017,MONTH(F1602),DAY(F1602))&gt;TODAY(),2017-YEAR(F1602)-1,2017-YEAR(F1602))</f>
        <v>26</v>
      </c>
      <c r="O1602" s="8">
        <f t="shared" si="124"/>
        <v>0</v>
      </c>
    </row>
    <row r="1603" spans="1:15" x14ac:dyDescent="0.25">
      <c r="A1603" t="str">
        <f t="shared" si="125"/>
        <v>MaxLu32279</v>
      </c>
      <c r="B1603" t="str">
        <f t="shared" si="126"/>
        <v>MaxineLundgren32279</v>
      </c>
      <c r="C1603" t="s">
        <v>1999</v>
      </c>
      <c r="D1603" t="s">
        <v>2000</v>
      </c>
      <c r="E1603" t="s">
        <v>2699</v>
      </c>
      <c r="F1603" s="1">
        <v>32279</v>
      </c>
      <c r="G1603" t="s">
        <v>3022</v>
      </c>
      <c r="H1603" t="s">
        <v>2702</v>
      </c>
      <c r="I1603" s="5">
        <v>48800</v>
      </c>
      <c r="J1603" s="5">
        <v>1500</v>
      </c>
      <c r="K1603">
        <v>3</v>
      </c>
      <c r="L1603" t="str">
        <f>INDEX(MatriceGrade,MATCH(Employé!G1603,Filières!$A$1:$A$13,0),MATCH(Employé!H1603,Filières!$A$1:$E$1,0))</f>
        <v>Consultant business junior</v>
      </c>
      <c r="M1603" s="5">
        <f t="shared" si="127"/>
        <v>45300</v>
      </c>
      <c r="N1603" s="6">
        <f t="shared" ca="1" si="128"/>
        <v>29</v>
      </c>
      <c r="O1603" s="8">
        <f t="shared" ref="O1603:O1666" si="129">IF(ISNUMBER(M1603),(I1603-M1603)/M1603,0)</f>
        <v>7.7262693156732898E-2</v>
      </c>
    </row>
    <row r="1604" spans="1:15" x14ac:dyDescent="0.25">
      <c r="A1604" t="str">
        <f t="shared" si="125"/>
        <v>WilLu33057</v>
      </c>
      <c r="B1604" t="str">
        <f t="shared" si="126"/>
        <v>WilliamLundstrom33057</v>
      </c>
      <c r="C1604" t="s">
        <v>63</v>
      </c>
      <c r="D1604" t="s">
        <v>1022</v>
      </c>
      <c r="E1604" t="s">
        <v>2698</v>
      </c>
      <c r="F1604" s="1">
        <v>33057</v>
      </c>
      <c r="G1604" t="s">
        <v>3021</v>
      </c>
      <c r="H1604" t="s">
        <v>2701</v>
      </c>
      <c r="I1604" s="5">
        <v>37300</v>
      </c>
      <c r="J1604" s="5">
        <v>500</v>
      </c>
      <c r="K1604">
        <v>0</v>
      </c>
      <c r="L1604" t="str">
        <f>INDEX(MatriceGrade,MATCH(Employé!G1604,Filières!$A$1:$A$13,0),MATCH(Employé!H1604,Filières!$A$1:$E$1,0))</f>
        <v>Développeur</v>
      </c>
      <c r="M1604" s="5" t="str">
        <f t="shared" si="127"/>
        <v>nouvel arrivant</v>
      </c>
      <c r="N1604" s="6">
        <f t="shared" ca="1" si="128"/>
        <v>27</v>
      </c>
      <c r="O1604" s="8">
        <f t="shared" si="129"/>
        <v>0</v>
      </c>
    </row>
    <row r="1605" spans="1:15" x14ac:dyDescent="0.25">
      <c r="A1605" t="str">
        <f t="shared" si="125"/>
        <v>LouLu25270</v>
      </c>
      <c r="B1605" t="str">
        <f t="shared" si="126"/>
        <v>LourdesLuper25270</v>
      </c>
      <c r="C1605" t="s">
        <v>1352</v>
      </c>
      <c r="D1605" t="s">
        <v>1353</v>
      </c>
      <c r="E1605" t="s">
        <v>2699</v>
      </c>
      <c r="F1605" s="1">
        <v>25270</v>
      </c>
      <c r="G1605" t="s">
        <v>3025</v>
      </c>
      <c r="H1605" t="s">
        <v>2702</v>
      </c>
      <c r="I1605" s="5">
        <v>80700</v>
      </c>
      <c r="J1605" s="5">
        <v>1500</v>
      </c>
      <c r="K1605">
        <v>21</v>
      </c>
      <c r="L1605" t="str">
        <f>INDEX(MatriceGrade,MATCH(Employé!G1605,Filières!$A$1:$A$13,0),MATCH(Employé!H1605,Filières!$A$1:$E$1,0))</f>
        <v>Consultant business sénior</v>
      </c>
      <c r="M1605" s="5">
        <f t="shared" si="127"/>
        <v>70800</v>
      </c>
      <c r="N1605" s="6">
        <f t="shared" ca="1" si="128"/>
        <v>48</v>
      </c>
      <c r="O1605" s="8">
        <f t="shared" si="129"/>
        <v>0.13983050847457626</v>
      </c>
    </row>
    <row r="1606" spans="1:15" x14ac:dyDescent="0.25">
      <c r="A1606" t="str">
        <f t="shared" si="125"/>
        <v>SeaLu26935</v>
      </c>
      <c r="B1606" t="str">
        <f t="shared" si="126"/>
        <v>SeanLuther26935</v>
      </c>
      <c r="C1606" t="s">
        <v>2014</v>
      </c>
      <c r="D1606" t="s">
        <v>1647</v>
      </c>
      <c r="E1606" t="s">
        <v>2698</v>
      </c>
      <c r="F1606" s="1">
        <v>26935</v>
      </c>
      <c r="G1606" t="s">
        <v>3025</v>
      </c>
      <c r="H1606" t="s">
        <v>2702</v>
      </c>
      <c r="I1606" s="5">
        <v>75500</v>
      </c>
      <c r="J1606" s="5">
        <v>3000</v>
      </c>
      <c r="K1606">
        <v>20</v>
      </c>
      <c r="L1606" t="str">
        <f>INDEX(MatriceGrade,MATCH(Employé!G1606,Filières!$A$1:$A$13,0),MATCH(Employé!H1606,Filières!$A$1:$E$1,0))</f>
        <v>Consultant business sénior</v>
      </c>
      <c r="M1606" s="5">
        <f t="shared" si="127"/>
        <v>68600</v>
      </c>
      <c r="N1606" s="6">
        <f t="shared" ca="1" si="128"/>
        <v>43</v>
      </c>
      <c r="O1606" s="8">
        <f t="shared" si="129"/>
        <v>0.10058309037900874</v>
      </c>
    </row>
    <row r="1607" spans="1:15" x14ac:dyDescent="0.25">
      <c r="A1607" t="str">
        <f t="shared" si="125"/>
        <v>JosLy32567</v>
      </c>
      <c r="B1607" t="str">
        <f t="shared" si="126"/>
        <v>JosephLyall32567</v>
      </c>
      <c r="C1607" t="s">
        <v>90</v>
      </c>
      <c r="D1607" t="s">
        <v>2616</v>
      </c>
      <c r="E1607" t="s">
        <v>2698</v>
      </c>
      <c r="F1607" s="1">
        <v>32567</v>
      </c>
      <c r="G1607" t="s">
        <v>3021</v>
      </c>
      <c r="H1607" t="s">
        <v>2701</v>
      </c>
      <c r="I1607" s="5">
        <v>35500</v>
      </c>
      <c r="J1607" s="5">
        <v>500</v>
      </c>
      <c r="K1607">
        <v>3</v>
      </c>
      <c r="L1607" t="str">
        <f>INDEX(MatriceGrade,MATCH(Employé!G1607,Filières!$A$1:$A$13,0),MATCH(Employé!H1607,Filières!$A$1:$E$1,0))</f>
        <v>Développeur</v>
      </c>
      <c r="M1607" s="5">
        <f t="shared" si="127"/>
        <v>33700</v>
      </c>
      <c r="N1607" s="6">
        <f t="shared" ca="1" si="128"/>
        <v>28</v>
      </c>
      <c r="O1607" s="8">
        <f t="shared" si="129"/>
        <v>5.3412462908011868E-2</v>
      </c>
    </row>
    <row r="1608" spans="1:15" x14ac:dyDescent="0.25">
      <c r="A1608" t="str">
        <f t="shared" si="125"/>
        <v>JohLy24766</v>
      </c>
      <c r="B1608" t="str">
        <f t="shared" si="126"/>
        <v>JohnLybarger24766</v>
      </c>
      <c r="C1608" t="s">
        <v>213</v>
      </c>
      <c r="D1608" t="s">
        <v>1745</v>
      </c>
      <c r="E1608" t="s">
        <v>2698</v>
      </c>
      <c r="F1608" s="1">
        <v>24766</v>
      </c>
      <c r="G1608" t="s">
        <v>3025</v>
      </c>
      <c r="H1608" t="s">
        <v>2700</v>
      </c>
      <c r="I1608" s="5">
        <v>58000</v>
      </c>
      <c r="J1608" s="5">
        <v>1500</v>
      </c>
      <c r="K1608">
        <v>10</v>
      </c>
      <c r="L1608" t="str">
        <f>INDEX(MatriceGrade,MATCH(Employé!G1608,Filières!$A$1:$A$13,0),MATCH(Employé!H1608,Filières!$A$1:$E$1,0))</f>
        <v>Consultant fonctionnel sénior</v>
      </c>
      <c r="M1608" s="5">
        <f t="shared" si="127"/>
        <v>56500</v>
      </c>
      <c r="N1608" s="6">
        <f t="shared" ca="1" si="128"/>
        <v>49</v>
      </c>
      <c r="O1608" s="8">
        <f t="shared" si="129"/>
        <v>2.6548672566371681E-2</v>
      </c>
    </row>
    <row r="1609" spans="1:15" x14ac:dyDescent="0.25">
      <c r="A1609" t="str">
        <f t="shared" si="125"/>
        <v>BesLy23844</v>
      </c>
      <c r="B1609" t="str">
        <f t="shared" si="126"/>
        <v>BessieLynch23844</v>
      </c>
      <c r="C1609" t="s">
        <v>153</v>
      </c>
      <c r="D1609" t="s">
        <v>648</v>
      </c>
      <c r="E1609" t="s">
        <v>2699</v>
      </c>
      <c r="F1609" s="1">
        <v>23844</v>
      </c>
      <c r="G1609" t="s">
        <v>3029</v>
      </c>
      <c r="H1609" t="s">
        <v>2703</v>
      </c>
      <c r="I1609" s="5">
        <v>111900</v>
      </c>
      <c r="J1609" s="5">
        <v>9000</v>
      </c>
      <c r="K1609">
        <v>24</v>
      </c>
      <c r="L1609" t="str">
        <f>INDEX(MatriceGrade,MATCH(Employé!G1609,Filières!$A$1:$A$13,0),MATCH(Employé!H1609,Filières!$A$1:$E$1,0))</f>
        <v>Associé filière fonctions transverses</v>
      </c>
      <c r="M1609" s="5">
        <f t="shared" si="127"/>
        <v>98200</v>
      </c>
      <c r="N1609" s="6">
        <f t="shared" ca="1" si="128"/>
        <v>52</v>
      </c>
      <c r="O1609" s="8">
        <f t="shared" si="129"/>
        <v>0.1395112016293279</v>
      </c>
    </row>
    <row r="1610" spans="1:15" x14ac:dyDescent="0.25">
      <c r="A1610" t="str">
        <f t="shared" si="125"/>
        <v>MarLy31732</v>
      </c>
      <c r="B1610" t="str">
        <f t="shared" si="126"/>
        <v>MaryLynch31732</v>
      </c>
      <c r="C1610" t="s">
        <v>156</v>
      </c>
      <c r="D1610" t="s">
        <v>648</v>
      </c>
      <c r="E1610" t="s">
        <v>2699</v>
      </c>
      <c r="F1610" s="1">
        <v>31732</v>
      </c>
      <c r="G1610" t="s">
        <v>3021</v>
      </c>
      <c r="H1610" t="s">
        <v>2702</v>
      </c>
      <c r="I1610" s="5">
        <v>47900</v>
      </c>
      <c r="J1610" s="5">
        <v>500</v>
      </c>
      <c r="K1610">
        <v>5</v>
      </c>
      <c r="L1610" t="str">
        <f>INDEX(MatriceGrade,MATCH(Employé!G1610,Filières!$A$1:$A$13,0),MATCH(Employé!H1610,Filières!$A$1:$E$1,0))</f>
        <v>Consultant business junior</v>
      </c>
      <c r="M1610" s="5">
        <f t="shared" si="127"/>
        <v>45000</v>
      </c>
      <c r="N1610" s="6">
        <f t="shared" ca="1" si="128"/>
        <v>30</v>
      </c>
      <c r="O1610" s="8">
        <f t="shared" si="129"/>
        <v>6.4444444444444443E-2</v>
      </c>
    </row>
    <row r="1611" spans="1:15" x14ac:dyDescent="0.25">
      <c r="A1611" t="str">
        <f t="shared" si="125"/>
        <v>JamLy28857</v>
      </c>
      <c r="B1611" t="str">
        <f t="shared" si="126"/>
        <v>JamesLyons28857</v>
      </c>
      <c r="C1611" t="s">
        <v>147</v>
      </c>
      <c r="D1611" t="s">
        <v>2273</v>
      </c>
      <c r="E1611" t="s">
        <v>2698</v>
      </c>
      <c r="F1611" s="1">
        <v>28857</v>
      </c>
      <c r="G1611" t="s">
        <v>3026</v>
      </c>
      <c r="H1611" t="s">
        <v>2701</v>
      </c>
      <c r="I1611" s="5">
        <v>49200</v>
      </c>
      <c r="J1611" s="5">
        <v>2500</v>
      </c>
      <c r="K1611">
        <v>12</v>
      </c>
      <c r="L1611" t="str">
        <f>INDEX(MatriceGrade,MATCH(Employé!G1611,Filières!$A$1:$A$13,0),MATCH(Employé!H1611,Filières!$A$1:$E$1,0))</f>
        <v>Expert technique</v>
      </c>
      <c r="M1611" s="5">
        <f t="shared" si="127"/>
        <v>47600</v>
      </c>
      <c r="N1611" s="6">
        <f t="shared" ca="1" si="128"/>
        <v>38</v>
      </c>
      <c r="O1611" s="8">
        <f t="shared" si="129"/>
        <v>3.3613445378151259E-2</v>
      </c>
    </row>
    <row r="1612" spans="1:15" x14ac:dyDescent="0.25">
      <c r="A1612" t="str">
        <f t="shared" si="125"/>
        <v>RosMa32399</v>
      </c>
      <c r="B1612" t="str">
        <f t="shared" si="126"/>
        <v>RoseMabry32399</v>
      </c>
      <c r="C1612" t="s">
        <v>456</v>
      </c>
      <c r="D1612" t="s">
        <v>679</v>
      </c>
      <c r="E1612" t="s">
        <v>2699</v>
      </c>
      <c r="F1612" s="1">
        <v>32399</v>
      </c>
      <c r="G1612" t="s">
        <v>3023</v>
      </c>
      <c r="H1612" t="s">
        <v>2701</v>
      </c>
      <c r="I1612" s="5">
        <v>36500</v>
      </c>
      <c r="J1612" s="5">
        <v>1000</v>
      </c>
      <c r="K1612">
        <v>1</v>
      </c>
      <c r="L1612" t="str">
        <f>INDEX(MatriceGrade,MATCH(Employé!G1612,Filières!$A$1:$A$13,0),MATCH(Employé!H1612,Filières!$A$1:$E$1,0))</f>
        <v>Consultant technique junior</v>
      </c>
      <c r="M1612" s="5">
        <f t="shared" si="127"/>
        <v>32700</v>
      </c>
      <c r="N1612" s="6">
        <f t="shared" ca="1" si="128"/>
        <v>28</v>
      </c>
      <c r="O1612" s="8">
        <f t="shared" si="129"/>
        <v>0.11620795107033639</v>
      </c>
    </row>
    <row r="1613" spans="1:15" x14ac:dyDescent="0.25">
      <c r="A1613" t="str">
        <f t="shared" si="125"/>
        <v>TerMa33913</v>
      </c>
      <c r="B1613" t="str">
        <f t="shared" si="126"/>
        <v>TerryMacey33913</v>
      </c>
      <c r="C1613" t="s">
        <v>157</v>
      </c>
      <c r="D1613" t="s">
        <v>844</v>
      </c>
      <c r="E1613" t="s">
        <v>2699</v>
      </c>
      <c r="F1613" s="1">
        <v>33913</v>
      </c>
      <c r="G1613" t="s">
        <v>3022</v>
      </c>
      <c r="H1613" t="s">
        <v>2701</v>
      </c>
      <c r="I1613" s="5">
        <v>39200</v>
      </c>
      <c r="J1613" s="5">
        <v>500</v>
      </c>
      <c r="K1613">
        <v>1</v>
      </c>
      <c r="L1613" t="str">
        <f>INDEX(MatriceGrade,MATCH(Employé!G1613,Filières!$A$1:$A$13,0),MATCH(Employé!H1613,Filières!$A$1:$E$1,0))</f>
        <v>Développeur confirmé</v>
      </c>
      <c r="M1613" s="5">
        <f t="shared" si="127"/>
        <v>36900</v>
      </c>
      <c r="N1613" s="6">
        <f t="shared" ca="1" si="128"/>
        <v>24</v>
      </c>
      <c r="O1613" s="8">
        <f t="shared" si="129"/>
        <v>6.2330623306233061E-2</v>
      </c>
    </row>
    <row r="1614" spans="1:15" x14ac:dyDescent="0.25">
      <c r="A1614" t="str">
        <f t="shared" si="125"/>
        <v>KirMa26303</v>
      </c>
      <c r="B1614" t="str">
        <f t="shared" si="126"/>
        <v>KirkMacgregor26303</v>
      </c>
      <c r="C1614" t="s">
        <v>911</v>
      </c>
      <c r="D1614" t="s">
        <v>1682</v>
      </c>
      <c r="E1614" t="s">
        <v>2698</v>
      </c>
      <c r="F1614" s="1">
        <v>26303</v>
      </c>
      <c r="G1614" t="s">
        <v>3025</v>
      </c>
      <c r="H1614" t="s">
        <v>2700</v>
      </c>
      <c r="I1614" s="5">
        <v>66200</v>
      </c>
      <c r="J1614" s="5">
        <v>0</v>
      </c>
      <c r="K1614">
        <v>0</v>
      </c>
      <c r="L1614" t="str">
        <f>INDEX(MatriceGrade,MATCH(Employé!G1614,Filières!$A$1:$A$13,0),MATCH(Employé!H1614,Filières!$A$1:$E$1,0))</f>
        <v>Consultant fonctionnel sénior</v>
      </c>
      <c r="M1614" s="5" t="str">
        <f t="shared" si="127"/>
        <v>nouvel arrivant</v>
      </c>
      <c r="N1614" s="6">
        <f t="shared" ca="1" si="128"/>
        <v>45</v>
      </c>
      <c r="O1614" s="8">
        <f t="shared" si="129"/>
        <v>0</v>
      </c>
    </row>
    <row r="1615" spans="1:15" x14ac:dyDescent="0.25">
      <c r="A1615" t="str">
        <f t="shared" si="125"/>
        <v>JerMa28831</v>
      </c>
      <c r="B1615" t="str">
        <f t="shared" si="126"/>
        <v>JeremyMack28831</v>
      </c>
      <c r="C1615" t="s">
        <v>225</v>
      </c>
      <c r="D1615" t="s">
        <v>483</v>
      </c>
      <c r="E1615" t="s">
        <v>2698</v>
      </c>
      <c r="F1615" s="1">
        <v>28831</v>
      </c>
      <c r="G1615" t="s">
        <v>3026</v>
      </c>
      <c r="H1615" t="s">
        <v>2701</v>
      </c>
      <c r="I1615" s="5">
        <v>65100</v>
      </c>
      <c r="J1615" s="5">
        <v>1000</v>
      </c>
      <c r="K1615">
        <v>10</v>
      </c>
      <c r="L1615" t="str">
        <f>INDEX(MatriceGrade,MATCH(Employé!G1615,Filières!$A$1:$A$13,0),MATCH(Employé!H1615,Filières!$A$1:$E$1,0))</f>
        <v>Expert technique</v>
      </c>
      <c r="M1615" s="5">
        <f t="shared" si="127"/>
        <v>59200</v>
      </c>
      <c r="N1615" s="6">
        <f t="shared" ca="1" si="128"/>
        <v>38</v>
      </c>
      <c r="O1615" s="8">
        <f t="shared" si="129"/>
        <v>9.9662162162162157E-2</v>
      </c>
    </row>
    <row r="1616" spans="1:15" x14ac:dyDescent="0.25">
      <c r="A1616" t="str">
        <f t="shared" si="125"/>
        <v>JerMa24341</v>
      </c>
      <c r="B1616" t="str">
        <f t="shared" si="126"/>
        <v>JeremyMaclin24341</v>
      </c>
      <c r="C1616" t="s">
        <v>225</v>
      </c>
      <c r="D1616" t="s">
        <v>432</v>
      </c>
      <c r="E1616" t="s">
        <v>2698</v>
      </c>
      <c r="F1616" s="1">
        <v>24341</v>
      </c>
      <c r="G1616" t="s">
        <v>3029</v>
      </c>
      <c r="H1616" t="s">
        <v>2700</v>
      </c>
      <c r="I1616" s="5">
        <v>103400</v>
      </c>
      <c r="J1616" s="5">
        <v>10500</v>
      </c>
      <c r="K1616">
        <v>23</v>
      </c>
      <c r="L1616" t="str">
        <f>INDEX(MatriceGrade,MATCH(Employé!G1616,Filières!$A$1:$A$13,0),MATCH(Employé!H1616,Filières!$A$1:$E$1,0))</f>
        <v>Associé filière fonctionnelle</v>
      </c>
      <c r="M1616" s="5">
        <f t="shared" si="127"/>
        <v>100400</v>
      </c>
      <c r="N1616" s="6">
        <f t="shared" ca="1" si="128"/>
        <v>50</v>
      </c>
      <c r="O1616" s="8">
        <f t="shared" si="129"/>
        <v>2.9880478087649404E-2</v>
      </c>
    </row>
    <row r="1617" spans="1:15" x14ac:dyDescent="0.25">
      <c r="A1617" t="str">
        <f t="shared" si="125"/>
        <v>DanMa24161</v>
      </c>
      <c r="B1617" t="str">
        <f t="shared" si="126"/>
        <v>DanitaMadden24161</v>
      </c>
      <c r="C1617" t="s">
        <v>2428</v>
      </c>
      <c r="D1617" t="s">
        <v>2429</v>
      </c>
      <c r="E1617" t="s">
        <v>2699</v>
      </c>
      <c r="F1617" s="1">
        <v>24161</v>
      </c>
      <c r="G1617" t="s">
        <v>3029</v>
      </c>
      <c r="H1617" t="s">
        <v>2700</v>
      </c>
      <c r="I1617" s="5">
        <v>107300</v>
      </c>
      <c r="J1617" s="5">
        <v>2000</v>
      </c>
      <c r="K1617">
        <v>4</v>
      </c>
      <c r="L1617" t="str">
        <f>INDEX(MatriceGrade,MATCH(Employé!G1617,Filières!$A$1:$A$13,0),MATCH(Employé!H1617,Filières!$A$1:$E$1,0))</f>
        <v>Associé filière fonctionnelle</v>
      </c>
      <c r="M1617" s="5">
        <f t="shared" si="127"/>
        <v>99400</v>
      </c>
      <c r="N1617" s="6">
        <f t="shared" ca="1" si="128"/>
        <v>51</v>
      </c>
      <c r="O1617" s="8">
        <f t="shared" si="129"/>
        <v>7.9476861167002005E-2</v>
      </c>
    </row>
    <row r="1618" spans="1:15" x14ac:dyDescent="0.25">
      <c r="A1618" t="str">
        <f t="shared" si="125"/>
        <v>VicMa30503</v>
      </c>
      <c r="B1618" t="str">
        <f t="shared" si="126"/>
        <v>VictoriaMagallanes30503</v>
      </c>
      <c r="C1618" t="s">
        <v>313</v>
      </c>
      <c r="D1618" t="s">
        <v>610</v>
      </c>
      <c r="E1618" t="s">
        <v>2699</v>
      </c>
      <c r="F1618" s="1">
        <v>30503</v>
      </c>
      <c r="G1618" t="s">
        <v>3026</v>
      </c>
      <c r="H1618" t="s">
        <v>2701</v>
      </c>
      <c r="I1618" s="5">
        <v>64000</v>
      </c>
      <c r="J1618" s="5">
        <v>3500</v>
      </c>
      <c r="K1618">
        <v>5</v>
      </c>
      <c r="L1618" t="str">
        <f>INDEX(MatriceGrade,MATCH(Employé!G1618,Filières!$A$1:$A$13,0),MATCH(Employé!H1618,Filières!$A$1:$E$1,0))</f>
        <v>Expert technique</v>
      </c>
      <c r="M1618" s="5">
        <f t="shared" si="127"/>
        <v>60400</v>
      </c>
      <c r="N1618" s="6">
        <f t="shared" ca="1" si="128"/>
        <v>34</v>
      </c>
      <c r="O1618" s="8">
        <f t="shared" si="129"/>
        <v>5.9602649006622516E-2</v>
      </c>
    </row>
    <row r="1619" spans="1:15" x14ac:dyDescent="0.25">
      <c r="A1619" t="str">
        <f t="shared" si="125"/>
        <v>JerMa29208</v>
      </c>
      <c r="B1619" t="str">
        <f t="shared" si="126"/>
        <v>JeriMaginnis29208</v>
      </c>
      <c r="C1619" t="s">
        <v>815</v>
      </c>
      <c r="D1619" t="s">
        <v>1619</v>
      </c>
      <c r="E1619" t="s">
        <v>2699</v>
      </c>
      <c r="F1619" s="1">
        <v>29208</v>
      </c>
      <c r="G1619" t="s">
        <v>3025</v>
      </c>
      <c r="H1619" t="s">
        <v>2701</v>
      </c>
      <c r="I1619" s="5">
        <v>54800</v>
      </c>
      <c r="J1619" s="5">
        <v>3000</v>
      </c>
      <c r="K1619">
        <v>3</v>
      </c>
      <c r="L1619" t="str">
        <f>INDEX(MatriceGrade,MATCH(Employé!G1619,Filières!$A$1:$A$13,0),MATCH(Employé!H1619,Filières!$A$1:$E$1,0))</f>
        <v>Consultant technique sénior</v>
      </c>
      <c r="M1619" s="5">
        <f t="shared" si="127"/>
        <v>50800</v>
      </c>
      <c r="N1619" s="6">
        <f t="shared" ca="1" si="128"/>
        <v>37</v>
      </c>
      <c r="O1619" s="8">
        <f t="shared" si="129"/>
        <v>7.874015748031496E-2</v>
      </c>
    </row>
    <row r="1620" spans="1:15" x14ac:dyDescent="0.25">
      <c r="A1620" t="str">
        <f t="shared" si="125"/>
        <v>GuiMa31911</v>
      </c>
      <c r="B1620" t="str">
        <f t="shared" si="126"/>
        <v>GuillermoMagnuson31911</v>
      </c>
      <c r="C1620" t="s">
        <v>1586</v>
      </c>
      <c r="D1620" t="s">
        <v>1587</v>
      </c>
      <c r="E1620" t="s">
        <v>2698</v>
      </c>
      <c r="F1620" s="1">
        <v>31911</v>
      </c>
      <c r="G1620" t="s">
        <v>3023</v>
      </c>
      <c r="H1620" t="s">
        <v>2702</v>
      </c>
      <c r="I1620" s="5">
        <v>54300</v>
      </c>
      <c r="J1620" s="5">
        <v>1500</v>
      </c>
      <c r="K1620">
        <v>2</v>
      </c>
      <c r="L1620" t="str">
        <f>INDEX(MatriceGrade,MATCH(Employé!G1620,Filières!$A$1:$A$13,0),MATCH(Employé!H1620,Filières!$A$1:$E$1,0))</f>
        <v>Consultant business</v>
      </c>
      <c r="M1620" s="5">
        <f t="shared" si="127"/>
        <v>50800</v>
      </c>
      <c r="N1620" s="6">
        <f t="shared" ca="1" si="128"/>
        <v>30</v>
      </c>
      <c r="O1620" s="8">
        <f t="shared" si="129"/>
        <v>6.8897637795275593E-2</v>
      </c>
    </row>
    <row r="1621" spans="1:15" x14ac:dyDescent="0.25">
      <c r="A1621" t="str">
        <f t="shared" si="125"/>
        <v>JenMa23828</v>
      </c>
      <c r="B1621" t="str">
        <f t="shared" si="126"/>
        <v>JenniferMahon23828</v>
      </c>
      <c r="C1621" t="s">
        <v>461</v>
      </c>
      <c r="D1621" t="s">
        <v>1234</v>
      </c>
      <c r="E1621" t="s">
        <v>2699</v>
      </c>
      <c r="F1621" s="1">
        <v>23828</v>
      </c>
      <c r="G1621" t="s">
        <v>3026</v>
      </c>
      <c r="H1621" t="s">
        <v>2701</v>
      </c>
      <c r="I1621" s="5">
        <v>67700</v>
      </c>
      <c r="J1621" s="5">
        <v>1000</v>
      </c>
      <c r="K1621">
        <v>24</v>
      </c>
      <c r="L1621" t="str">
        <f>INDEX(MatriceGrade,MATCH(Employé!G1621,Filières!$A$1:$A$13,0),MATCH(Employé!H1621,Filières!$A$1:$E$1,0))</f>
        <v>Expert technique</v>
      </c>
      <c r="M1621" s="5">
        <f t="shared" si="127"/>
        <v>60400</v>
      </c>
      <c r="N1621" s="6">
        <f t="shared" ca="1" si="128"/>
        <v>52</v>
      </c>
      <c r="O1621" s="8">
        <f t="shared" si="129"/>
        <v>0.12086092715231789</v>
      </c>
    </row>
    <row r="1622" spans="1:15" x14ac:dyDescent="0.25">
      <c r="A1622" t="str">
        <f t="shared" si="125"/>
        <v>GreMa27422</v>
      </c>
      <c r="B1622" t="str">
        <f t="shared" si="126"/>
        <v>GregoryMaillet27422</v>
      </c>
      <c r="C1622" t="s">
        <v>806</v>
      </c>
      <c r="D1622" t="s">
        <v>807</v>
      </c>
      <c r="E1622" t="s">
        <v>2698</v>
      </c>
      <c r="F1622" s="1">
        <v>27422</v>
      </c>
      <c r="G1622" t="s">
        <v>3026</v>
      </c>
      <c r="H1622" t="s">
        <v>2702</v>
      </c>
      <c r="I1622" s="5">
        <v>64100</v>
      </c>
      <c r="J1622" s="5">
        <v>3000</v>
      </c>
      <c r="K1622">
        <v>19</v>
      </c>
      <c r="L1622" t="str">
        <f>INDEX(MatriceGrade,MATCH(Employé!G1622,Filières!$A$1:$A$13,0),MATCH(Employé!H1622,Filières!$A$1:$E$1,0))</f>
        <v>Responsable de consultant</v>
      </c>
      <c r="M1622" s="5">
        <f t="shared" si="127"/>
        <v>56700</v>
      </c>
      <c r="N1622" s="6">
        <f t="shared" ca="1" si="128"/>
        <v>42</v>
      </c>
      <c r="O1622" s="8">
        <f t="shared" si="129"/>
        <v>0.13051146384479717</v>
      </c>
    </row>
    <row r="1623" spans="1:15" x14ac:dyDescent="0.25">
      <c r="A1623" t="str">
        <f t="shared" si="125"/>
        <v>RicMa30476</v>
      </c>
      <c r="B1623" t="str">
        <f t="shared" si="126"/>
        <v>RickMajors30476</v>
      </c>
      <c r="C1623" t="s">
        <v>197</v>
      </c>
      <c r="D1623" t="s">
        <v>198</v>
      </c>
      <c r="E1623" t="s">
        <v>2698</v>
      </c>
      <c r="F1623" s="1">
        <v>30476</v>
      </c>
      <c r="G1623" t="s">
        <v>3028</v>
      </c>
      <c r="H1623" t="s">
        <v>2701</v>
      </c>
      <c r="I1623" s="5">
        <v>80000</v>
      </c>
      <c r="J1623" s="5">
        <v>4500</v>
      </c>
      <c r="K1623">
        <v>8</v>
      </c>
      <c r="L1623" t="str">
        <f>INDEX(MatriceGrade,MATCH(Employé!G1623,Filières!$A$1:$A$13,0),MATCH(Employé!H1623,Filières!$A$1:$E$1,0))</f>
        <v>Responsable technique Grands Comptes</v>
      </c>
      <c r="M1623" s="5">
        <f t="shared" si="127"/>
        <v>75500</v>
      </c>
      <c r="N1623" s="6">
        <f t="shared" ca="1" si="128"/>
        <v>34</v>
      </c>
      <c r="O1623" s="8">
        <f t="shared" si="129"/>
        <v>5.9602649006622516E-2</v>
      </c>
    </row>
    <row r="1624" spans="1:15" x14ac:dyDescent="0.25">
      <c r="A1624" t="str">
        <f t="shared" si="125"/>
        <v>JunMa29617</v>
      </c>
      <c r="B1624" t="str">
        <f t="shared" si="126"/>
        <v>JuniorMaldonado29617</v>
      </c>
      <c r="C1624" t="s">
        <v>1539</v>
      </c>
      <c r="D1624" t="s">
        <v>1540</v>
      </c>
      <c r="E1624" t="s">
        <v>2698</v>
      </c>
      <c r="F1624" s="1">
        <v>29617</v>
      </c>
      <c r="G1624" t="s">
        <v>3028</v>
      </c>
      <c r="H1624" t="s">
        <v>2700</v>
      </c>
      <c r="I1624" s="5">
        <v>91600</v>
      </c>
      <c r="J1624" s="5">
        <v>6000</v>
      </c>
      <c r="K1624">
        <v>2</v>
      </c>
      <c r="L1624" t="str">
        <f>INDEX(MatriceGrade,MATCH(Employé!G1624,Filières!$A$1:$A$13,0),MATCH(Employé!H1624,Filières!$A$1:$E$1,0))</f>
        <v>Responsable de Grands comptes</v>
      </c>
      <c r="M1624" s="5">
        <f t="shared" si="127"/>
        <v>86400</v>
      </c>
      <c r="N1624" s="6">
        <f t="shared" ca="1" si="128"/>
        <v>36</v>
      </c>
      <c r="O1624" s="8">
        <f t="shared" si="129"/>
        <v>6.0185185185185182E-2</v>
      </c>
    </row>
    <row r="1625" spans="1:15" x14ac:dyDescent="0.25">
      <c r="A1625" t="str">
        <f t="shared" si="125"/>
        <v>PauMa23686</v>
      </c>
      <c r="B1625" t="str">
        <f t="shared" si="126"/>
        <v>PaulineMaldonado23686</v>
      </c>
      <c r="C1625" t="s">
        <v>2096</v>
      </c>
      <c r="D1625" t="s">
        <v>1540</v>
      </c>
      <c r="E1625" t="s">
        <v>2699</v>
      </c>
      <c r="F1625" s="1">
        <v>23686</v>
      </c>
      <c r="G1625" t="s">
        <v>3027</v>
      </c>
      <c r="H1625" t="s">
        <v>2702</v>
      </c>
      <c r="I1625" s="5">
        <v>77300</v>
      </c>
      <c r="J1625" s="5">
        <v>7000</v>
      </c>
      <c r="K1625">
        <v>14</v>
      </c>
      <c r="L1625" t="str">
        <f>INDEX(MatriceGrade,MATCH(Employé!G1625,Filières!$A$1:$A$13,0),MATCH(Employé!H1625,Filières!$A$1:$E$1,0))</f>
        <v>Directeur business</v>
      </c>
      <c r="M1625" s="5">
        <f t="shared" si="127"/>
        <v>72900</v>
      </c>
      <c r="N1625" s="6">
        <f t="shared" ca="1" si="128"/>
        <v>52</v>
      </c>
      <c r="O1625" s="8">
        <f t="shared" si="129"/>
        <v>6.035665294924554E-2</v>
      </c>
    </row>
    <row r="1626" spans="1:15" x14ac:dyDescent="0.25">
      <c r="A1626" t="str">
        <f t="shared" si="125"/>
        <v>RubMa32366</v>
      </c>
      <c r="B1626" t="str">
        <f t="shared" si="126"/>
        <v>RubyMaldonado32366</v>
      </c>
      <c r="C1626" t="s">
        <v>203</v>
      </c>
      <c r="D1626" t="s">
        <v>1540</v>
      </c>
      <c r="E1626" t="s">
        <v>2699</v>
      </c>
      <c r="F1626" s="1">
        <v>32366</v>
      </c>
      <c r="G1626" t="s">
        <v>3023</v>
      </c>
      <c r="H1626" t="s">
        <v>2702</v>
      </c>
      <c r="I1626" s="5">
        <v>44700</v>
      </c>
      <c r="J1626" s="5">
        <v>0</v>
      </c>
      <c r="K1626">
        <v>5</v>
      </c>
      <c r="L1626" t="str">
        <f>INDEX(MatriceGrade,MATCH(Employé!G1626,Filières!$A$1:$A$13,0),MATCH(Employé!H1626,Filières!$A$1:$E$1,0))</f>
        <v>Consultant business</v>
      </c>
      <c r="M1626" s="5">
        <f t="shared" si="127"/>
        <v>42000</v>
      </c>
      <c r="N1626" s="6">
        <f t="shared" ca="1" si="128"/>
        <v>28</v>
      </c>
      <c r="O1626" s="8">
        <f t="shared" si="129"/>
        <v>6.4285714285714279E-2</v>
      </c>
    </row>
    <row r="1627" spans="1:15" x14ac:dyDescent="0.25">
      <c r="A1627" t="str">
        <f t="shared" si="125"/>
        <v>NoaMa30062</v>
      </c>
      <c r="B1627" t="str">
        <f t="shared" si="126"/>
        <v>NoahMallett30062</v>
      </c>
      <c r="C1627" t="s">
        <v>2171</v>
      </c>
      <c r="D1627" t="s">
        <v>2172</v>
      </c>
      <c r="E1627" t="s">
        <v>2698</v>
      </c>
      <c r="F1627" s="1">
        <v>30062</v>
      </c>
      <c r="G1627" t="s">
        <v>3028</v>
      </c>
      <c r="H1627" t="s">
        <v>2702</v>
      </c>
      <c r="I1627" s="5">
        <v>103100</v>
      </c>
      <c r="J1627" s="5">
        <v>5500</v>
      </c>
      <c r="K1627">
        <v>6</v>
      </c>
      <c r="L1627" t="str">
        <f>INDEX(MatriceGrade,MATCH(Employé!G1627,Filières!$A$1:$A$13,0),MATCH(Employé!H1627,Filières!$A$1:$E$1,0))</f>
        <v>Responsable secteur business</v>
      </c>
      <c r="M1627" s="5">
        <f t="shared" si="127"/>
        <v>95500</v>
      </c>
      <c r="N1627" s="6">
        <f t="shared" ca="1" si="128"/>
        <v>35</v>
      </c>
      <c r="O1627" s="8">
        <f t="shared" si="129"/>
        <v>7.9581151832460728E-2</v>
      </c>
    </row>
    <row r="1628" spans="1:15" x14ac:dyDescent="0.25">
      <c r="A1628" t="str">
        <f t="shared" si="125"/>
        <v>EarMa33071</v>
      </c>
      <c r="B1628" t="str">
        <f t="shared" si="126"/>
        <v>EarnestMallory33071</v>
      </c>
      <c r="C1628" t="s">
        <v>2341</v>
      </c>
      <c r="D1628" t="s">
        <v>2342</v>
      </c>
      <c r="E1628" t="s">
        <v>2698</v>
      </c>
      <c r="F1628" s="1">
        <v>33071</v>
      </c>
      <c r="G1628" t="s">
        <v>3019</v>
      </c>
      <c r="H1628" t="s">
        <v>2701</v>
      </c>
      <c r="I1628" s="5">
        <v>28900</v>
      </c>
      <c r="J1628" s="5">
        <v>0</v>
      </c>
      <c r="K1628">
        <v>1</v>
      </c>
      <c r="L1628" t="str">
        <f>INDEX(MatriceGrade,MATCH(Employé!G1628,Filières!$A$1:$A$13,0),MATCH(Employé!H1628,Filières!$A$1:$E$1,0))</f>
        <v>Développeur novice</v>
      </c>
      <c r="M1628" s="5">
        <f t="shared" si="127"/>
        <v>26900</v>
      </c>
      <c r="N1628" s="6">
        <f t="shared" ca="1" si="128"/>
        <v>27</v>
      </c>
      <c r="O1628" s="8">
        <f t="shared" si="129"/>
        <v>7.434944237918216E-2</v>
      </c>
    </row>
    <row r="1629" spans="1:15" x14ac:dyDescent="0.25">
      <c r="A1629" t="str">
        <f t="shared" si="125"/>
        <v>LauMa34042</v>
      </c>
      <c r="B1629" t="str">
        <f t="shared" si="126"/>
        <v>LauretteMalone34042</v>
      </c>
      <c r="C1629" t="s">
        <v>767</v>
      </c>
      <c r="D1629" t="s">
        <v>768</v>
      </c>
      <c r="E1629" t="s">
        <v>2699</v>
      </c>
      <c r="F1629" s="1">
        <v>34042</v>
      </c>
      <c r="G1629" t="s">
        <v>3021</v>
      </c>
      <c r="H1629" t="s">
        <v>2701</v>
      </c>
      <c r="I1629" s="5">
        <v>32100</v>
      </c>
      <c r="J1629" s="5">
        <v>500</v>
      </c>
      <c r="K1629">
        <v>1</v>
      </c>
      <c r="L1629" t="str">
        <f>INDEX(MatriceGrade,MATCH(Employé!G1629,Filières!$A$1:$A$13,0),MATCH(Employé!H1629,Filières!$A$1:$E$1,0))</f>
        <v>Développeur</v>
      </c>
      <c r="M1629" s="5">
        <f t="shared" si="127"/>
        <v>29900</v>
      </c>
      <c r="N1629" s="6">
        <f t="shared" ca="1" si="128"/>
        <v>24</v>
      </c>
      <c r="O1629" s="8">
        <f t="shared" si="129"/>
        <v>7.3578595317725759E-2</v>
      </c>
    </row>
    <row r="1630" spans="1:15" x14ac:dyDescent="0.25">
      <c r="A1630" t="str">
        <f t="shared" si="125"/>
        <v>DavMa31244</v>
      </c>
      <c r="B1630" t="str">
        <f t="shared" si="126"/>
        <v>DavidMancia31244</v>
      </c>
      <c r="C1630" t="s">
        <v>65</v>
      </c>
      <c r="D1630" t="s">
        <v>1995</v>
      </c>
      <c r="E1630" t="s">
        <v>2698</v>
      </c>
      <c r="F1630" s="1">
        <v>31244</v>
      </c>
      <c r="G1630" t="s">
        <v>3022</v>
      </c>
      <c r="H1630" t="s">
        <v>2700</v>
      </c>
      <c r="I1630" s="5">
        <v>39700</v>
      </c>
      <c r="J1630" s="5">
        <v>1000</v>
      </c>
      <c r="K1630">
        <v>3</v>
      </c>
      <c r="L1630" t="str">
        <f>INDEX(MatriceGrade,MATCH(Employé!G1630,Filières!$A$1:$A$13,0),MATCH(Employé!H1630,Filières!$A$1:$E$1,0))</f>
        <v>Analyste confirmé</v>
      </c>
      <c r="M1630" s="5">
        <f t="shared" si="127"/>
        <v>37200</v>
      </c>
      <c r="N1630" s="6">
        <f t="shared" ca="1" si="128"/>
        <v>32</v>
      </c>
      <c r="O1630" s="8">
        <f t="shared" si="129"/>
        <v>6.7204301075268813E-2</v>
      </c>
    </row>
    <row r="1631" spans="1:15" x14ac:dyDescent="0.25">
      <c r="A1631" t="str">
        <f t="shared" si="125"/>
        <v>DarMa30036</v>
      </c>
      <c r="B1631" t="str">
        <f t="shared" si="126"/>
        <v>DarrellMann30036</v>
      </c>
      <c r="C1631" t="s">
        <v>211</v>
      </c>
      <c r="D1631" t="s">
        <v>696</v>
      </c>
      <c r="E1631" t="s">
        <v>2698</v>
      </c>
      <c r="F1631" s="1">
        <v>30036</v>
      </c>
      <c r="G1631" t="s">
        <v>3027</v>
      </c>
      <c r="H1631" t="s">
        <v>2701</v>
      </c>
      <c r="I1631" s="5">
        <v>50600</v>
      </c>
      <c r="J1631" s="5">
        <v>7500</v>
      </c>
      <c r="K1631">
        <v>11</v>
      </c>
      <c r="L1631" t="str">
        <f>INDEX(MatriceGrade,MATCH(Employé!G1631,Filières!$A$1:$A$13,0),MATCH(Employé!H1631,Filières!$A$1:$E$1,0))</f>
        <v>Directeur technique</v>
      </c>
      <c r="M1631" s="5">
        <f t="shared" si="127"/>
        <v>47700</v>
      </c>
      <c r="N1631" s="6">
        <f t="shared" ca="1" si="128"/>
        <v>35</v>
      </c>
      <c r="O1631" s="8">
        <f t="shared" si="129"/>
        <v>6.0796645702306078E-2</v>
      </c>
    </row>
    <row r="1632" spans="1:15" x14ac:dyDescent="0.25">
      <c r="A1632" t="str">
        <f t="shared" si="125"/>
        <v>MarMa22884</v>
      </c>
      <c r="B1632" t="str">
        <f t="shared" si="126"/>
        <v>MargaretMann22884</v>
      </c>
      <c r="C1632" t="s">
        <v>554</v>
      </c>
      <c r="D1632" t="s">
        <v>696</v>
      </c>
      <c r="E1632" t="s">
        <v>2699</v>
      </c>
      <c r="F1632" s="1">
        <v>22884</v>
      </c>
      <c r="G1632" t="s">
        <v>3028</v>
      </c>
      <c r="H1632" t="s">
        <v>2702</v>
      </c>
      <c r="I1632" s="5">
        <v>124500</v>
      </c>
      <c r="J1632" s="5">
        <v>1000</v>
      </c>
      <c r="K1632">
        <v>9</v>
      </c>
      <c r="L1632" t="str">
        <f>INDEX(MatriceGrade,MATCH(Employé!G1632,Filières!$A$1:$A$13,0),MATCH(Employé!H1632,Filières!$A$1:$E$1,0))</f>
        <v>Responsable secteur business</v>
      </c>
      <c r="M1632" s="5">
        <f t="shared" si="127"/>
        <v>120900</v>
      </c>
      <c r="N1632" s="6">
        <f t="shared" ca="1" si="128"/>
        <v>54</v>
      </c>
      <c r="O1632" s="8">
        <f t="shared" si="129"/>
        <v>2.9776674937965261E-2</v>
      </c>
    </row>
    <row r="1633" spans="1:15" x14ac:dyDescent="0.25">
      <c r="A1633" t="str">
        <f t="shared" si="125"/>
        <v>JusMa34251</v>
      </c>
      <c r="B1633" t="str">
        <f t="shared" si="126"/>
        <v>JustinManning34251</v>
      </c>
      <c r="C1633" t="s">
        <v>1289</v>
      </c>
      <c r="D1633" t="s">
        <v>1581</v>
      </c>
      <c r="E1633" t="s">
        <v>2698</v>
      </c>
      <c r="F1633" s="1">
        <v>34251</v>
      </c>
      <c r="G1633" t="s">
        <v>3020</v>
      </c>
      <c r="H1633" t="s">
        <v>2701</v>
      </c>
      <c r="I1633" s="5">
        <v>31500</v>
      </c>
      <c r="J1633" s="5">
        <v>500</v>
      </c>
      <c r="K1633">
        <v>1</v>
      </c>
      <c r="L1633" t="str">
        <f>INDEX(MatriceGrade,MATCH(Employé!G1633,Filières!$A$1:$A$13,0),MATCH(Employé!H1633,Filières!$A$1:$E$1,0))</f>
        <v>Développeur junior</v>
      </c>
      <c r="M1633" s="5">
        <f t="shared" si="127"/>
        <v>29400</v>
      </c>
      <c r="N1633" s="6">
        <f t="shared" ca="1" si="128"/>
        <v>23</v>
      </c>
      <c r="O1633" s="8">
        <f t="shared" si="129"/>
        <v>7.1428571428571425E-2</v>
      </c>
    </row>
    <row r="1634" spans="1:15" x14ac:dyDescent="0.25">
      <c r="A1634" t="str">
        <f t="shared" si="125"/>
        <v>MarMa33391</v>
      </c>
      <c r="B1634" t="str">
        <f t="shared" si="126"/>
        <v>MarcusMarable33391</v>
      </c>
      <c r="C1634" t="s">
        <v>288</v>
      </c>
      <c r="D1634" t="s">
        <v>1389</v>
      </c>
      <c r="E1634" t="s">
        <v>2698</v>
      </c>
      <c r="F1634" s="1">
        <v>33391</v>
      </c>
      <c r="G1634" t="s">
        <v>3023</v>
      </c>
      <c r="H1634" t="s">
        <v>2703</v>
      </c>
      <c r="I1634" s="5">
        <v>34200</v>
      </c>
      <c r="J1634" s="5">
        <v>500</v>
      </c>
      <c r="K1634">
        <v>0</v>
      </c>
      <c r="L1634" t="str">
        <f>INDEX(MatriceGrade,MATCH(Employé!G1634,Filières!$A$1:$A$13,0),MATCH(Employé!H1634,Filières!$A$1:$E$1,0))</f>
        <v>Assistant agent de maîtrise</v>
      </c>
      <c r="M1634" s="5" t="str">
        <f t="shared" si="127"/>
        <v>nouvel arrivant</v>
      </c>
      <c r="N1634" s="6">
        <f t="shared" ca="1" si="128"/>
        <v>26</v>
      </c>
      <c r="O1634" s="8">
        <f t="shared" si="129"/>
        <v>0</v>
      </c>
    </row>
    <row r="1635" spans="1:15" x14ac:dyDescent="0.25">
      <c r="A1635" t="str">
        <f t="shared" si="125"/>
        <v>GeoMa28663</v>
      </c>
      <c r="B1635" t="str">
        <f t="shared" si="126"/>
        <v>GeorgeMarciano28663</v>
      </c>
      <c r="C1635" t="s">
        <v>92</v>
      </c>
      <c r="D1635" t="s">
        <v>2299</v>
      </c>
      <c r="E1635" t="s">
        <v>2698</v>
      </c>
      <c r="F1635" s="1">
        <v>28663</v>
      </c>
      <c r="G1635" t="s">
        <v>3027</v>
      </c>
      <c r="H1635" t="s">
        <v>2700</v>
      </c>
      <c r="I1635" s="5">
        <v>83400</v>
      </c>
      <c r="J1635" s="5">
        <v>4500</v>
      </c>
      <c r="K1635">
        <v>12</v>
      </c>
      <c r="L1635" t="str">
        <f>INDEX(MatriceGrade,MATCH(Employé!G1635,Filières!$A$1:$A$13,0),MATCH(Employé!H1635,Filières!$A$1:$E$1,0))</f>
        <v>Directeur de projet</v>
      </c>
      <c r="M1635" s="5">
        <f t="shared" si="127"/>
        <v>77200</v>
      </c>
      <c r="N1635" s="6">
        <f t="shared" ca="1" si="128"/>
        <v>39</v>
      </c>
      <c r="O1635" s="8">
        <f t="shared" si="129"/>
        <v>8.0310880829015538E-2</v>
      </c>
    </row>
    <row r="1636" spans="1:15" x14ac:dyDescent="0.25">
      <c r="A1636" t="str">
        <f t="shared" si="125"/>
        <v>DebMa29887</v>
      </c>
      <c r="B1636" t="str">
        <f t="shared" si="126"/>
        <v>DeborahMarcum29887</v>
      </c>
      <c r="C1636" t="s">
        <v>1128</v>
      </c>
      <c r="D1636" t="s">
        <v>1129</v>
      </c>
      <c r="E1636" t="s">
        <v>2699</v>
      </c>
      <c r="F1636" s="1">
        <v>29887</v>
      </c>
      <c r="G1636" t="s">
        <v>3025</v>
      </c>
      <c r="H1636" t="s">
        <v>2702</v>
      </c>
      <c r="I1636" s="5">
        <v>56200</v>
      </c>
      <c r="J1636" s="5">
        <v>1500</v>
      </c>
      <c r="K1636">
        <v>1</v>
      </c>
      <c r="L1636" t="str">
        <f>INDEX(MatriceGrade,MATCH(Employé!G1636,Filières!$A$1:$A$13,0),MATCH(Employé!H1636,Filières!$A$1:$E$1,0))</f>
        <v>Consultant business sénior</v>
      </c>
      <c r="M1636" s="5">
        <f t="shared" si="127"/>
        <v>53000</v>
      </c>
      <c r="N1636" s="6">
        <f t="shared" ca="1" si="128"/>
        <v>35</v>
      </c>
      <c r="O1636" s="8">
        <f t="shared" si="129"/>
        <v>6.0377358490566038E-2</v>
      </c>
    </row>
    <row r="1637" spans="1:15" x14ac:dyDescent="0.25">
      <c r="A1637" t="str">
        <f t="shared" si="125"/>
        <v>JuaMa30290</v>
      </c>
      <c r="B1637" t="str">
        <f t="shared" si="126"/>
        <v>JuanitaMarcum30290</v>
      </c>
      <c r="C1637" t="s">
        <v>1027</v>
      </c>
      <c r="D1637" t="s">
        <v>1129</v>
      </c>
      <c r="E1637" t="s">
        <v>2699</v>
      </c>
      <c r="F1637" s="1">
        <v>30290</v>
      </c>
      <c r="G1637" t="s">
        <v>3026</v>
      </c>
      <c r="H1637" t="s">
        <v>2701</v>
      </c>
      <c r="I1637" s="5">
        <v>63000</v>
      </c>
      <c r="J1637" s="5">
        <v>3000</v>
      </c>
      <c r="K1637">
        <v>11</v>
      </c>
      <c r="L1637" t="str">
        <f>INDEX(MatriceGrade,MATCH(Employé!G1637,Filières!$A$1:$A$13,0),MATCH(Employé!H1637,Filières!$A$1:$E$1,0))</f>
        <v>Expert technique</v>
      </c>
      <c r="M1637" s="5">
        <f t="shared" si="127"/>
        <v>60900</v>
      </c>
      <c r="N1637" s="6">
        <f t="shared" ca="1" si="128"/>
        <v>34</v>
      </c>
      <c r="O1637" s="8">
        <f t="shared" si="129"/>
        <v>3.4482758620689655E-2</v>
      </c>
    </row>
    <row r="1638" spans="1:15" x14ac:dyDescent="0.25">
      <c r="A1638" t="str">
        <f t="shared" si="125"/>
        <v>RonMa22995</v>
      </c>
      <c r="B1638" t="str">
        <f t="shared" si="126"/>
        <v>RonaldMarcus22995</v>
      </c>
      <c r="C1638" t="s">
        <v>32</v>
      </c>
      <c r="D1638" t="s">
        <v>288</v>
      </c>
      <c r="E1638" t="s">
        <v>2698</v>
      </c>
      <c r="F1638" s="1">
        <v>22995</v>
      </c>
      <c r="G1638" t="s">
        <v>3029</v>
      </c>
      <c r="H1638" t="s">
        <v>2702</v>
      </c>
      <c r="I1638" s="5">
        <v>148300</v>
      </c>
      <c r="J1638" s="5">
        <v>11500</v>
      </c>
      <c r="K1638">
        <v>5</v>
      </c>
      <c r="L1638" t="str">
        <f>INDEX(MatriceGrade,MATCH(Employé!G1638,Filières!$A$1:$A$13,0),MATCH(Employé!H1638,Filières!$A$1:$E$1,0))</f>
        <v>Associé filière business</v>
      </c>
      <c r="M1638" s="5">
        <f t="shared" si="127"/>
        <v>137300</v>
      </c>
      <c r="N1638" s="6">
        <f t="shared" ca="1" si="128"/>
        <v>54</v>
      </c>
      <c r="O1638" s="8">
        <f t="shared" si="129"/>
        <v>8.0116533139111434E-2</v>
      </c>
    </row>
    <row r="1639" spans="1:15" x14ac:dyDescent="0.25">
      <c r="A1639" t="str">
        <f t="shared" si="125"/>
        <v>MicMa32549</v>
      </c>
      <c r="B1639" t="str">
        <f t="shared" si="126"/>
        <v>MichaelMarkowitz32549</v>
      </c>
      <c r="C1639" t="s">
        <v>205</v>
      </c>
      <c r="D1639" t="s">
        <v>1347</v>
      </c>
      <c r="E1639" t="s">
        <v>2698</v>
      </c>
      <c r="F1639" s="1">
        <v>32549</v>
      </c>
      <c r="G1639" t="s">
        <v>3021</v>
      </c>
      <c r="H1639" t="s">
        <v>2701</v>
      </c>
      <c r="I1639" s="5">
        <v>35700</v>
      </c>
      <c r="J1639" s="5">
        <v>1000</v>
      </c>
      <c r="K1639">
        <v>3</v>
      </c>
      <c r="L1639" t="str">
        <f>INDEX(MatriceGrade,MATCH(Employé!G1639,Filières!$A$1:$A$13,0),MATCH(Employé!H1639,Filières!$A$1:$E$1,0))</f>
        <v>Développeur</v>
      </c>
      <c r="M1639" s="5">
        <f t="shared" si="127"/>
        <v>33000</v>
      </c>
      <c r="N1639" s="6">
        <f t="shared" ca="1" si="128"/>
        <v>28</v>
      </c>
      <c r="O1639" s="8">
        <f t="shared" si="129"/>
        <v>8.1818181818181818E-2</v>
      </c>
    </row>
    <row r="1640" spans="1:15" x14ac:dyDescent="0.25">
      <c r="A1640" t="str">
        <f t="shared" si="125"/>
        <v>ChaMa32488</v>
      </c>
      <c r="B1640" t="str">
        <f t="shared" si="126"/>
        <v>CharlesMarks32488</v>
      </c>
      <c r="C1640" t="s">
        <v>82</v>
      </c>
      <c r="D1640" t="s">
        <v>875</v>
      </c>
      <c r="E1640" t="s">
        <v>2698</v>
      </c>
      <c r="F1640" s="1">
        <v>32488</v>
      </c>
      <c r="G1640" t="s">
        <v>3023</v>
      </c>
      <c r="H1640" t="s">
        <v>2701</v>
      </c>
      <c r="I1640" s="5">
        <v>40700</v>
      </c>
      <c r="J1640" s="5">
        <v>0</v>
      </c>
      <c r="K1640">
        <v>2</v>
      </c>
      <c r="L1640" t="str">
        <f>INDEX(MatriceGrade,MATCH(Employé!G1640,Filières!$A$1:$A$13,0),MATCH(Employé!H1640,Filières!$A$1:$E$1,0))</f>
        <v>Consultant technique junior</v>
      </c>
      <c r="M1640" s="5">
        <f t="shared" si="127"/>
        <v>37800</v>
      </c>
      <c r="N1640" s="6">
        <f t="shared" ca="1" si="128"/>
        <v>28</v>
      </c>
      <c r="O1640" s="8">
        <f t="shared" si="129"/>
        <v>7.6719576719576715E-2</v>
      </c>
    </row>
    <row r="1641" spans="1:15" x14ac:dyDescent="0.25">
      <c r="A1641" t="str">
        <f t="shared" si="125"/>
        <v>RobMa30102</v>
      </c>
      <c r="B1641" t="str">
        <f t="shared" si="126"/>
        <v>RobertMarotta30102</v>
      </c>
      <c r="C1641" t="s">
        <v>25</v>
      </c>
      <c r="D1641" t="s">
        <v>1517</v>
      </c>
      <c r="E1641" t="s">
        <v>2698</v>
      </c>
      <c r="F1641" s="1">
        <v>30102</v>
      </c>
      <c r="G1641" t="s">
        <v>3028</v>
      </c>
      <c r="H1641" t="s">
        <v>2701</v>
      </c>
      <c r="I1641" s="5">
        <v>77500</v>
      </c>
      <c r="J1641" s="5">
        <v>1000</v>
      </c>
      <c r="K1641">
        <v>11</v>
      </c>
      <c r="L1641" t="str">
        <f>INDEX(MatriceGrade,MATCH(Employé!G1641,Filières!$A$1:$A$13,0),MATCH(Employé!H1641,Filières!$A$1:$E$1,0))</f>
        <v>Responsable technique Grands Comptes</v>
      </c>
      <c r="M1641" s="5">
        <f t="shared" si="127"/>
        <v>76000</v>
      </c>
      <c r="N1641" s="6">
        <f t="shared" ca="1" si="128"/>
        <v>35</v>
      </c>
      <c r="O1641" s="8">
        <f t="shared" si="129"/>
        <v>1.9736842105263157E-2</v>
      </c>
    </row>
    <row r="1642" spans="1:15" x14ac:dyDescent="0.25">
      <c r="A1642" t="str">
        <f t="shared" si="125"/>
        <v>MicMa25889</v>
      </c>
      <c r="B1642" t="str">
        <f t="shared" si="126"/>
        <v>MichaelMarr25889</v>
      </c>
      <c r="C1642" t="s">
        <v>205</v>
      </c>
      <c r="D1642" t="s">
        <v>1522</v>
      </c>
      <c r="E1642" t="s">
        <v>2698</v>
      </c>
      <c r="F1642" s="1">
        <v>25889</v>
      </c>
      <c r="G1642" t="s">
        <v>3027</v>
      </c>
      <c r="H1642" t="s">
        <v>2702</v>
      </c>
      <c r="I1642" s="5">
        <v>86900</v>
      </c>
      <c r="J1642" s="5">
        <v>1500</v>
      </c>
      <c r="K1642">
        <v>7</v>
      </c>
      <c r="L1642" t="str">
        <f>INDEX(MatriceGrade,MATCH(Employé!G1642,Filières!$A$1:$A$13,0),MATCH(Employé!H1642,Filières!$A$1:$E$1,0))</f>
        <v>Directeur business</v>
      </c>
      <c r="M1642" s="5">
        <f t="shared" si="127"/>
        <v>79700</v>
      </c>
      <c r="N1642" s="6">
        <f t="shared" ca="1" si="128"/>
        <v>46</v>
      </c>
      <c r="O1642" s="8">
        <f t="shared" si="129"/>
        <v>9.03387703889586E-2</v>
      </c>
    </row>
    <row r="1643" spans="1:15" x14ac:dyDescent="0.25">
      <c r="A1643" t="str">
        <f t="shared" si="125"/>
        <v>RobMa32767</v>
      </c>
      <c r="B1643" t="str">
        <f t="shared" si="126"/>
        <v>RobinMars32767</v>
      </c>
      <c r="C1643" t="s">
        <v>1139</v>
      </c>
      <c r="D1643" t="s">
        <v>1654</v>
      </c>
      <c r="E1643" t="s">
        <v>2699</v>
      </c>
      <c r="F1643" s="1">
        <v>32767</v>
      </c>
      <c r="G1643" t="s">
        <v>3021</v>
      </c>
      <c r="H1643" t="s">
        <v>2700</v>
      </c>
      <c r="I1643" s="5">
        <v>42700</v>
      </c>
      <c r="J1643" s="5">
        <v>500</v>
      </c>
      <c r="K1643">
        <v>3</v>
      </c>
      <c r="L1643" t="str">
        <f>INDEX(MatriceGrade,MATCH(Employé!G1643,Filières!$A$1:$A$13,0),MATCH(Employé!H1643,Filières!$A$1:$E$1,0))</f>
        <v xml:space="preserve">Analyste </v>
      </c>
      <c r="M1643" s="5">
        <f t="shared" si="127"/>
        <v>40000</v>
      </c>
      <c r="N1643" s="6">
        <f t="shared" ca="1" si="128"/>
        <v>27</v>
      </c>
      <c r="O1643" s="8">
        <f t="shared" si="129"/>
        <v>6.7500000000000004E-2</v>
      </c>
    </row>
    <row r="1644" spans="1:15" x14ac:dyDescent="0.25">
      <c r="A1644" t="str">
        <f t="shared" si="125"/>
        <v>IdaMa29421</v>
      </c>
      <c r="B1644" t="str">
        <f t="shared" si="126"/>
        <v>IdaMarshall29421</v>
      </c>
      <c r="C1644" t="s">
        <v>978</v>
      </c>
      <c r="D1644" t="s">
        <v>1990</v>
      </c>
      <c r="E1644" t="s">
        <v>2699</v>
      </c>
      <c r="F1644" s="1">
        <v>29421</v>
      </c>
      <c r="G1644" t="s">
        <v>3028</v>
      </c>
      <c r="H1644" t="s">
        <v>2700</v>
      </c>
      <c r="I1644" s="5">
        <v>86800</v>
      </c>
      <c r="J1644" s="5">
        <v>6500</v>
      </c>
      <c r="K1644">
        <v>4</v>
      </c>
      <c r="L1644" t="str">
        <f>INDEX(MatriceGrade,MATCH(Employé!G1644,Filières!$A$1:$A$13,0),MATCH(Employé!H1644,Filières!$A$1:$E$1,0))</f>
        <v>Responsable de Grands comptes</v>
      </c>
      <c r="M1644" s="5">
        <f t="shared" si="127"/>
        <v>80400</v>
      </c>
      <c r="N1644" s="6">
        <f t="shared" ca="1" si="128"/>
        <v>37</v>
      </c>
      <c r="O1644" s="8">
        <f t="shared" si="129"/>
        <v>7.9601990049751242E-2</v>
      </c>
    </row>
    <row r="1645" spans="1:15" x14ac:dyDescent="0.25">
      <c r="A1645" t="str">
        <f t="shared" si="125"/>
        <v>JamMa27429</v>
      </c>
      <c r="B1645" t="str">
        <f t="shared" si="126"/>
        <v>JamesMarshall27429</v>
      </c>
      <c r="C1645" t="s">
        <v>147</v>
      </c>
      <c r="D1645" t="s">
        <v>1990</v>
      </c>
      <c r="E1645" t="s">
        <v>2698</v>
      </c>
      <c r="F1645" s="1">
        <v>27429</v>
      </c>
      <c r="G1645" t="s">
        <v>3026</v>
      </c>
      <c r="H1645" t="s">
        <v>2702</v>
      </c>
      <c r="I1645" s="5">
        <v>59600</v>
      </c>
      <c r="J1645" s="5">
        <v>2500</v>
      </c>
      <c r="K1645">
        <v>16</v>
      </c>
      <c r="L1645" t="str">
        <f>INDEX(MatriceGrade,MATCH(Employé!G1645,Filières!$A$1:$A$13,0),MATCH(Employé!H1645,Filières!$A$1:$E$1,0))</f>
        <v>Responsable de consultant</v>
      </c>
      <c r="M1645" s="5">
        <f t="shared" si="127"/>
        <v>57100</v>
      </c>
      <c r="N1645" s="6">
        <f t="shared" ca="1" si="128"/>
        <v>42</v>
      </c>
      <c r="O1645" s="8">
        <f t="shared" si="129"/>
        <v>4.3782837127845885E-2</v>
      </c>
    </row>
    <row r="1646" spans="1:15" x14ac:dyDescent="0.25">
      <c r="A1646" t="str">
        <f t="shared" si="125"/>
        <v>MaMa32046</v>
      </c>
      <c r="B1646" t="str">
        <f t="shared" si="126"/>
        <v>MaMartel32046</v>
      </c>
      <c r="C1646" t="s">
        <v>2251</v>
      </c>
      <c r="D1646" t="s">
        <v>2252</v>
      </c>
      <c r="E1646" t="s">
        <v>2699</v>
      </c>
      <c r="F1646" s="1">
        <v>32046</v>
      </c>
      <c r="G1646" t="s">
        <v>3023</v>
      </c>
      <c r="H1646" t="s">
        <v>2701</v>
      </c>
      <c r="I1646" s="5">
        <v>45900</v>
      </c>
      <c r="J1646" s="5">
        <v>0</v>
      </c>
      <c r="K1646">
        <v>2</v>
      </c>
      <c r="L1646" t="str">
        <f>INDEX(MatriceGrade,MATCH(Employé!G1646,Filières!$A$1:$A$13,0),MATCH(Employé!H1646,Filières!$A$1:$E$1,0))</f>
        <v>Consultant technique junior</v>
      </c>
      <c r="M1646" s="5">
        <f t="shared" si="127"/>
        <v>43200</v>
      </c>
      <c r="N1646" s="6">
        <f t="shared" ca="1" si="128"/>
        <v>29</v>
      </c>
      <c r="O1646" s="8">
        <f t="shared" si="129"/>
        <v>6.25E-2</v>
      </c>
    </row>
    <row r="1647" spans="1:15" x14ac:dyDescent="0.25">
      <c r="A1647" t="str">
        <f t="shared" si="125"/>
        <v>MicMa26063</v>
      </c>
      <c r="B1647" t="str">
        <f t="shared" si="126"/>
        <v>MichaelMartin26063</v>
      </c>
      <c r="C1647" t="s">
        <v>205</v>
      </c>
      <c r="D1647" t="s">
        <v>645</v>
      </c>
      <c r="E1647" t="s">
        <v>2698</v>
      </c>
      <c r="F1647" s="1">
        <v>26063</v>
      </c>
      <c r="G1647" t="s">
        <v>3029</v>
      </c>
      <c r="H1647" t="s">
        <v>2700</v>
      </c>
      <c r="I1647" s="5">
        <v>100100</v>
      </c>
      <c r="J1647" s="5">
        <v>9500</v>
      </c>
      <c r="K1647">
        <v>22</v>
      </c>
      <c r="L1647" t="str">
        <f>INDEX(MatriceGrade,MATCH(Employé!G1647,Filières!$A$1:$A$13,0),MATCH(Employé!H1647,Filières!$A$1:$E$1,0))</f>
        <v>Associé filière fonctionnelle</v>
      </c>
      <c r="M1647" s="5">
        <f t="shared" si="127"/>
        <v>97200</v>
      </c>
      <c r="N1647" s="6">
        <f t="shared" ca="1" si="128"/>
        <v>46</v>
      </c>
      <c r="O1647" s="8">
        <f t="shared" si="129"/>
        <v>2.9835390946502057E-2</v>
      </c>
    </row>
    <row r="1648" spans="1:15" x14ac:dyDescent="0.25">
      <c r="A1648" t="str">
        <f t="shared" si="125"/>
        <v>PedMa27652</v>
      </c>
      <c r="B1648" t="str">
        <f t="shared" si="126"/>
        <v>PedroMartin27652</v>
      </c>
      <c r="C1648" t="s">
        <v>794</v>
      </c>
      <c r="D1648" t="s">
        <v>645</v>
      </c>
      <c r="E1648" t="s">
        <v>2698</v>
      </c>
      <c r="F1648" s="1">
        <v>27652</v>
      </c>
      <c r="G1648" t="s">
        <v>3026</v>
      </c>
      <c r="H1648" t="s">
        <v>2700</v>
      </c>
      <c r="I1648" s="5">
        <v>50600</v>
      </c>
      <c r="J1648" s="5">
        <v>4000</v>
      </c>
      <c r="K1648">
        <v>10</v>
      </c>
      <c r="L1648" t="str">
        <f>INDEX(MatriceGrade,MATCH(Employé!G1648,Filières!$A$1:$A$13,0),MATCH(Employé!H1648,Filières!$A$1:$E$1,0))</f>
        <v>Chef de projet</v>
      </c>
      <c r="M1648" s="5">
        <f t="shared" si="127"/>
        <v>45900</v>
      </c>
      <c r="N1648" s="6">
        <f t="shared" ca="1" si="128"/>
        <v>41</v>
      </c>
      <c r="O1648" s="8">
        <f t="shared" si="129"/>
        <v>0.10239651416122005</v>
      </c>
    </row>
    <row r="1649" spans="1:15" x14ac:dyDescent="0.25">
      <c r="A1649" t="str">
        <f t="shared" si="125"/>
        <v>SusMa31995</v>
      </c>
      <c r="B1649" t="str">
        <f t="shared" si="126"/>
        <v>SusanMartin31995</v>
      </c>
      <c r="C1649" t="s">
        <v>665</v>
      </c>
      <c r="D1649" t="s">
        <v>645</v>
      </c>
      <c r="E1649" t="s">
        <v>2699</v>
      </c>
      <c r="F1649" s="1">
        <v>31995</v>
      </c>
      <c r="G1649" t="s">
        <v>3022</v>
      </c>
      <c r="H1649" t="s">
        <v>2702</v>
      </c>
      <c r="I1649" s="5">
        <v>46800</v>
      </c>
      <c r="J1649" s="5">
        <v>1000</v>
      </c>
      <c r="K1649">
        <v>1</v>
      </c>
      <c r="L1649" t="str">
        <f>INDEX(MatriceGrade,MATCH(Employé!G1649,Filières!$A$1:$A$13,0),MATCH(Employé!H1649,Filières!$A$1:$E$1,0))</f>
        <v>Consultant business junior</v>
      </c>
      <c r="M1649" s="5">
        <f t="shared" si="127"/>
        <v>45400</v>
      </c>
      <c r="N1649" s="6">
        <f t="shared" ca="1" si="128"/>
        <v>29</v>
      </c>
      <c r="O1649" s="8">
        <f t="shared" si="129"/>
        <v>3.0837004405286344E-2</v>
      </c>
    </row>
    <row r="1650" spans="1:15" x14ac:dyDescent="0.25">
      <c r="A1650" t="str">
        <f t="shared" si="125"/>
        <v>ChaMa25172</v>
      </c>
      <c r="B1650" t="str">
        <f t="shared" si="126"/>
        <v>CharlesMartinez25172</v>
      </c>
      <c r="C1650" t="s">
        <v>82</v>
      </c>
      <c r="D1650" t="s">
        <v>97</v>
      </c>
      <c r="E1650" t="s">
        <v>2698</v>
      </c>
      <c r="F1650" s="1">
        <v>25172</v>
      </c>
      <c r="G1650" t="s">
        <v>3026</v>
      </c>
      <c r="H1650" t="s">
        <v>2702</v>
      </c>
      <c r="I1650" s="5">
        <v>58100</v>
      </c>
      <c r="J1650" s="5">
        <v>2500</v>
      </c>
      <c r="K1650">
        <v>6</v>
      </c>
      <c r="L1650" t="str">
        <f>INDEX(MatriceGrade,MATCH(Employé!G1650,Filières!$A$1:$A$13,0),MATCH(Employé!H1650,Filières!$A$1:$E$1,0))</f>
        <v>Responsable de consultant</v>
      </c>
      <c r="M1650" s="5">
        <f t="shared" si="127"/>
        <v>45600</v>
      </c>
      <c r="N1650" s="6">
        <f t="shared" ca="1" si="128"/>
        <v>48</v>
      </c>
      <c r="O1650" s="8">
        <f t="shared" si="129"/>
        <v>0.27412280701754388</v>
      </c>
    </row>
    <row r="1651" spans="1:15" x14ac:dyDescent="0.25">
      <c r="A1651" t="str">
        <f t="shared" si="125"/>
        <v>ChaMa24998</v>
      </c>
      <c r="B1651" t="str">
        <f t="shared" si="126"/>
        <v>CharlesMartinez24998</v>
      </c>
      <c r="C1651" t="s">
        <v>82</v>
      </c>
      <c r="D1651" t="s">
        <v>97</v>
      </c>
      <c r="E1651" t="s">
        <v>2698</v>
      </c>
      <c r="F1651" s="1">
        <v>24998</v>
      </c>
      <c r="G1651" t="s">
        <v>3026</v>
      </c>
      <c r="H1651" t="s">
        <v>2703</v>
      </c>
      <c r="I1651" s="5">
        <v>49700</v>
      </c>
      <c r="J1651" s="5">
        <v>3000</v>
      </c>
      <c r="K1651">
        <v>1</v>
      </c>
      <c r="L1651" t="str">
        <f>INDEX(MatriceGrade,MATCH(Employé!G1651,Filières!$A$1:$A$13,0),MATCH(Employé!H1651,Filières!$A$1:$E$1,0))</f>
        <v>Responsable d'entité</v>
      </c>
      <c r="M1651" s="5" t="str">
        <f t="shared" si="127"/>
        <v>nouvel arrivant</v>
      </c>
      <c r="N1651" s="6">
        <f t="shared" ca="1" si="128"/>
        <v>49</v>
      </c>
      <c r="O1651" s="8">
        <f t="shared" si="129"/>
        <v>0</v>
      </c>
    </row>
    <row r="1652" spans="1:15" x14ac:dyDescent="0.25">
      <c r="A1652" t="str">
        <f t="shared" si="125"/>
        <v>FreMa25162</v>
      </c>
      <c r="B1652" t="str">
        <f t="shared" si="126"/>
        <v>FrederickMartinez25162</v>
      </c>
      <c r="C1652" t="s">
        <v>508</v>
      </c>
      <c r="D1652" t="s">
        <v>97</v>
      </c>
      <c r="E1652" t="s">
        <v>2698</v>
      </c>
      <c r="F1652" s="1">
        <v>25162</v>
      </c>
      <c r="G1652" t="s">
        <v>3027</v>
      </c>
      <c r="H1652" t="s">
        <v>2703</v>
      </c>
      <c r="I1652" s="5">
        <v>72400</v>
      </c>
      <c r="J1652" s="5">
        <v>1000</v>
      </c>
      <c r="K1652">
        <v>4</v>
      </c>
      <c r="L1652" t="str">
        <f>INDEX(MatriceGrade,MATCH(Employé!G1652,Filières!$A$1:$A$13,0),MATCH(Employé!H1652,Filières!$A$1:$E$1,0))</f>
        <v>Directeur d'agence</v>
      </c>
      <c r="M1652" s="5">
        <f t="shared" si="127"/>
        <v>67000</v>
      </c>
      <c r="N1652" s="6">
        <f t="shared" ca="1" si="128"/>
        <v>48</v>
      </c>
      <c r="O1652" s="8">
        <f t="shared" si="129"/>
        <v>8.0597014925373134E-2</v>
      </c>
    </row>
    <row r="1653" spans="1:15" x14ac:dyDescent="0.25">
      <c r="A1653" t="str">
        <f t="shared" si="125"/>
        <v>JamMa24881</v>
      </c>
      <c r="B1653" t="str">
        <f t="shared" si="126"/>
        <v>JamesMartinez24881</v>
      </c>
      <c r="C1653" t="s">
        <v>147</v>
      </c>
      <c r="D1653" t="s">
        <v>97</v>
      </c>
      <c r="E1653" t="s">
        <v>2698</v>
      </c>
      <c r="F1653" s="1">
        <v>24881</v>
      </c>
      <c r="G1653" t="s">
        <v>3029</v>
      </c>
      <c r="H1653" t="s">
        <v>2702</v>
      </c>
      <c r="I1653" s="5">
        <v>144400</v>
      </c>
      <c r="J1653" s="5">
        <v>5500</v>
      </c>
      <c r="K1653">
        <v>5</v>
      </c>
      <c r="L1653" t="str">
        <f>INDEX(MatriceGrade,MATCH(Employé!G1653,Filières!$A$1:$A$13,0),MATCH(Employé!H1653,Filières!$A$1:$E$1,0))</f>
        <v>Associé filière business</v>
      </c>
      <c r="M1653" s="5">
        <f t="shared" si="127"/>
        <v>132500</v>
      </c>
      <c r="N1653" s="6">
        <f t="shared" ca="1" si="128"/>
        <v>49</v>
      </c>
      <c r="O1653" s="8">
        <f t="shared" si="129"/>
        <v>8.9811320754716983E-2</v>
      </c>
    </row>
    <row r="1654" spans="1:15" x14ac:dyDescent="0.25">
      <c r="A1654" t="str">
        <f t="shared" si="125"/>
        <v>LorMa25980</v>
      </c>
      <c r="B1654" t="str">
        <f t="shared" si="126"/>
        <v>LorraineMartinez25980</v>
      </c>
      <c r="C1654" t="s">
        <v>626</v>
      </c>
      <c r="D1654" t="s">
        <v>97</v>
      </c>
      <c r="E1654" t="s">
        <v>2699</v>
      </c>
      <c r="F1654" s="1">
        <v>25980</v>
      </c>
      <c r="G1654" t="s">
        <v>3028</v>
      </c>
      <c r="H1654" t="s">
        <v>2702</v>
      </c>
      <c r="I1654" s="5">
        <v>77400</v>
      </c>
      <c r="J1654" s="5">
        <v>9500</v>
      </c>
      <c r="K1654">
        <v>19</v>
      </c>
      <c r="L1654" t="str">
        <f>INDEX(MatriceGrade,MATCH(Employé!G1654,Filières!$A$1:$A$13,0),MATCH(Employé!H1654,Filières!$A$1:$E$1,0))</f>
        <v>Responsable secteur business</v>
      </c>
      <c r="M1654" s="5">
        <f t="shared" si="127"/>
        <v>75100</v>
      </c>
      <c r="N1654" s="6">
        <f t="shared" ca="1" si="128"/>
        <v>46</v>
      </c>
      <c r="O1654" s="8">
        <f t="shared" si="129"/>
        <v>3.0625832223701729E-2</v>
      </c>
    </row>
    <row r="1655" spans="1:15" x14ac:dyDescent="0.25">
      <c r="A1655" t="str">
        <f t="shared" si="125"/>
        <v>MarMa34048</v>
      </c>
      <c r="B1655" t="str">
        <f t="shared" si="126"/>
        <v>MaryMartinez34048</v>
      </c>
      <c r="C1655" t="s">
        <v>156</v>
      </c>
      <c r="D1655" t="s">
        <v>97</v>
      </c>
      <c r="E1655" t="s">
        <v>2699</v>
      </c>
      <c r="F1655" s="1">
        <v>34048</v>
      </c>
      <c r="G1655" t="s">
        <v>3023</v>
      </c>
      <c r="H1655" t="s">
        <v>2702</v>
      </c>
      <c r="I1655" s="5">
        <v>50200</v>
      </c>
      <c r="J1655" s="5">
        <v>500</v>
      </c>
      <c r="K1655">
        <v>0</v>
      </c>
      <c r="L1655" t="str">
        <f>INDEX(MatriceGrade,MATCH(Employé!G1655,Filières!$A$1:$A$13,0),MATCH(Employé!H1655,Filières!$A$1:$E$1,0))</f>
        <v>Consultant business</v>
      </c>
      <c r="M1655" s="5" t="str">
        <f t="shared" si="127"/>
        <v>nouvel arrivant</v>
      </c>
      <c r="N1655" s="6">
        <f t="shared" ca="1" si="128"/>
        <v>24</v>
      </c>
      <c r="O1655" s="8">
        <f t="shared" si="129"/>
        <v>0</v>
      </c>
    </row>
    <row r="1656" spans="1:15" x14ac:dyDescent="0.25">
      <c r="A1656" t="str">
        <f t="shared" si="125"/>
        <v>PegMa34313</v>
      </c>
      <c r="B1656" t="str">
        <f t="shared" si="126"/>
        <v>PeggyMartinez34313</v>
      </c>
      <c r="C1656" t="s">
        <v>96</v>
      </c>
      <c r="D1656" t="s">
        <v>97</v>
      </c>
      <c r="E1656" t="s">
        <v>2699</v>
      </c>
      <c r="F1656" s="1">
        <v>34313</v>
      </c>
      <c r="G1656" t="s">
        <v>3022</v>
      </c>
      <c r="H1656" t="s">
        <v>2700</v>
      </c>
      <c r="I1656" s="5">
        <v>40800</v>
      </c>
      <c r="J1656" s="5">
        <v>500</v>
      </c>
      <c r="K1656">
        <v>0</v>
      </c>
      <c r="L1656" t="str">
        <f>INDEX(MatriceGrade,MATCH(Employé!G1656,Filières!$A$1:$A$13,0),MATCH(Employé!H1656,Filières!$A$1:$E$1,0))</f>
        <v>Analyste confirmé</v>
      </c>
      <c r="M1656" s="5" t="str">
        <f t="shared" si="127"/>
        <v>nouvel arrivant</v>
      </c>
      <c r="N1656" s="6">
        <f t="shared" ca="1" si="128"/>
        <v>23</v>
      </c>
      <c r="O1656" s="8">
        <f t="shared" si="129"/>
        <v>0</v>
      </c>
    </row>
    <row r="1657" spans="1:15" x14ac:dyDescent="0.25">
      <c r="A1657" t="str">
        <f t="shared" si="125"/>
        <v>RogMa25583</v>
      </c>
      <c r="B1657" t="str">
        <f t="shared" si="126"/>
        <v>RogerMartinez25583</v>
      </c>
      <c r="C1657" t="s">
        <v>195</v>
      </c>
      <c r="D1657" t="s">
        <v>97</v>
      </c>
      <c r="E1657" t="s">
        <v>2698</v>
      </c>
      <c r="F1657" s="1">
        <v>25583</v>
      </c>
      <c r="G1657" t="s">
        <v>3027</v>
      </c>
      <c r="H1657" t="s">
        <v>2701</v>
      </c>
      <c r="I1657" s="5">
        <v>57000</v>
      </c>
      <c r="J1657" s="5">
        <v>2000</v>
      </c>
      <c r="K1657">
        <v>22</v>
      </c>
      <c r="L1657" t="str">
        <f>INDEX(MatriceGrade,MATCH(Employé!G1657,Filières!$A$1:$A$13,0),MATCH(Employé!H1657,Filières!$A$1:$E$1,0))</f>
        <v>Directeur technique</v>
      </c>
      <c r="M1657" s="5">
        <f t="shared" si="127"/>
        <v>54800</v>
      </c>
      <c r="N1657" s="6">
        <f t="shared" ca="1" si="128"/>
        <v>47</v>
      </c>
      <c r="O1657" s="8">
        <f t="shared" si="129"/>
        <v>4.0145985401459854E-2</v>
      </c>
    </row>
    <row r="1658" spans="1:15" x14ac:dyDescent="0.25">
      <c r="A1658" t="str">
        <f t="shared" si="125"/>
        <v>DenMa33926</v>
      </c>
      <c r="B1658" t="str">
        <f t="shared" si="126"/>
        <v>DennisMason33926</v>
      </c>
      <c r="C1658" t="s">
        <v>914</v>
      </c>
      <c r="D1658" t="s">
        <v>339</v>
      </c>
      <c r="E1658" t="s">
        <v>2698</v>
      </c>
      <c r="F1658" s="1">
        <v>33926</v>
      </c>
      <c r="G1658" t="s">
        <v>3021</v>
      </c>
      <c r="H1658" t="s">
        <v>2701</v>
      </c>
      <c r="I1658" s="5">
        <v>38100</v>
      </c>
      <c r="J1658" s="5">
        <v>500</v>
      </c>
      <c r="K1658">
        <v>0</v>
      </c>
      <c r="L1658" t="str">
        <f>INDEX(MatriceGrade,MATCH(Employé!G1658,Filières!$A$1:$A$13,0),MATCH(Employé!H1658,Filières!$A$1:$E$1,0))</f>
        <v>Développeur</v>
      </c>
      <c r="M1658" s="5" t="str">
        <f t="shared" si="127"/>
        <v>nouvel arrivant</v>
      </c>
      <c r="N1658" s="6">
        <f t="shared" ca="1" si="128"/>
        <v>24</v>
      </c>
      <c r="O1658" s="8">
        <f t="shared" si="129"/>
        <v>0</v>
      </c>
    </row>
    <row r="1659" spans="1:15" x14ac:dyDescent="0.25">
      <c r="A1659" t="str">
        <f t="shared" si="125"/>
        <v>WilMa26621</v>
      </c>
      <c r="B1659" t="str">
        <f t="shared" si="126"/>
        <v>WilliamMason26621</v>
      </c>
      <c r="C1659" t="s">
        <v>63</v>
      </c>
      <c r="D1659" t="s">
        <v>339</v>
      </c>
      <c r="E1659" t="s">
        <v>2698</v>
      </c>
      <c r="F1659" s="1">
        <v>26621</v>
      </c>
      <c r="G1659" t="s">
        <v>3028</v>
      </c>
      <c r="H1659" t="s">
        <v>2701</v>
      </c>
      <c r="I1659" s="5">
        <v>85800</v>
      </c>
      <c r="J1659" s="5">
        <v>2500</v>
      </c>
      <c r="K1659">
        <v>21</v>
      </c>
      <c r="L1659" t="str">
        <f>INDEX(MatriceGrade,MATCH(Employé!G1659,Filières!$A$1:$A$13,0),MATCH(Employé!H1659,Filières!$A$1:$E$1,0))</f>
        <v>Responsable technique Grands Comptes</v>
      </c>
      <c r="M1659" s="5">
        <f t="shared" si="127"/>
        <v>79400</v>
      </c>
      <c r="N1659" s="6">
        <f t="shared" ca="1" si="128"/>
        <v>44</v>
      </c>
      <c r="O1659" s="8">
        <f t="shared" si="129"/>
        <v>8.0604534005037781E-2</v>
      </c>
    </row>
    <row r="1660" spans="1:15" x14ac:dyDescent="0.25">
      <c r="A1660" t="str">
        <f t="shared" si="125"/>
        <v>RodMa29459</v>
      </c>
      <c r="B1660" t="str">
        <f t="shared" si="126"/>
        <v>RodneyMassengale29459</v>
      </c>
      <c r="C1660" t="s">
        <v>837</v>
      </c>
      <c r="D1660" t="s">
        <v>838</v>
      </c>
      <c r="E1660" t="s">
        <v>2698</v>
      </c>
      <c r="F1660" s="1">
        <v>29459</v>
      </c>
      <c r="G1660" t="s">
        <v>3027</v>
      </c>
      <c r="H1660" t="s">
        <v>2701</v>
      </c>
      <c r="I1660" s="5">
        <v>59900</v>
      </c>
      <c r="J1660" s="5">
        <v>500</v>
      </c>
      <c r="K1660">
        <v>6</v>
      </c>
      <c r="L1660" t="str">
        <f>INDEX(MatriceGrade,MATCH(Employé!G1660,Filières!$A$1:$A$13,0),MATCH(Employé!H1660,Filières!$A$1:$E$1,0))</f>
        <v>Directeur technique</v>
      </c>
      <c r="M1660" s="5">
        <f t="shared" si="127"/>
        <v>54500</v>
      </c>
      <c r="N1660" s="6">
        <f t="shared" ca="1" si="128"/>
        <v>36</v>
      </c>
      <c r="O1660" s="8">
        <f t="shared" si="129"/>
        <v>9.9082568807339455E-2</v>
      </c>
    </row>
    <row r="1661" spans="1:15" x14ac:dyDescent="0.25">
      <c r="A1661" t="str">
        <f t="shared" si="125"/>
        <v>BriMa24940</v>
      </c>
      <c r="B1661" t="str">
        <f t="shared" si="126"/>
        <v>BrianMassey24940</v>
      </c>
      <c r="C1661" t="s">
        <v>643</v>
      </c>
      <c r="D1661" t="s">
        <v>2677</v>
      </c>
      <c r="E1661" t="s">
        <v>2698</v>
      </c>
      <c r="F1661" s="1">
        <v>24940</v>
      </c>
      <c r="G1661" t="s">
        <v>3027</v>
      </c>
      <c r="H1661" t="s">
        <v>2701</v>
      </c>
      <c r="I1661" s="5">
        <v>46100</v>
      </c>
      <c r="J1661" s="5">
        <v>1500</v>
      </c>
      <c r="K1661">
        <v>4</v>
      </c>
      <c r="L1661" t="str">
        <f>INDEX(MatriceGrade,MATCH(Employé!G1661,Filières!$A$1:$A$13,0),MATCH(Employé!H1661,Filières!$A$1:$E$1,0))</f>
        <v>Directeur technique</v>
      </c>
      <c r="M1661" s="5">
        <f t="shared" si="127"/>
        <v>44600</v>
      </c>
      <c r="N1661" s="6">
        <f t="shared" ca="1" si="128"/>
        <v>49</v>
      </c>
      <c r="O1661" s="8">
        <f t="shared" si="129"/>
        <v>3.3632286995515695E-2</v>
      </c>
    </row>
    <row r="1662" spans="1:15" x14ac:dyDescent="0.25">
      <c r="A1662" t="str">
        <f t="shared" si="125"/>
        <v>AbiMa28584</v>
      </c>
      <c r="B1662" t="str">
        <f t="shared" si="126"/>
        <v>AbigailMata28584</v>
      </c>
      <c r="C1662" t="s">
        <v>1299</v>
      </c>
      <c r="D1662" t="s">
        <v>1253</v>
      </c>
      <c r="E1662" t="s">
        <v>2699</v>
      </c>
      <c r="F1662" s="1">
        <v>28584</v>
      </c>
      <c r="G1662" t="s">
        <v>3025</v>
      </c>
      <c r="H1662" t="s">
        <v>2701</v>
      </c>
      <c r="I1662" s="5">
        <v>49400</v>
      </c>
      <c r="J1662" s="5">
        <v>1500</v>
      </c>
      <c r="K1662">
        <v>15</v>
      </c>
      <c r="L1662" t="str">
        <f>INDEX(MatriceGrade,MATCH(Employé!G1662,Filières!$A$1:$A$13,0),MATCH(Employé!H1662,Filières!$A$1:$E$1,0))</f>
        <v>Consultant technique sénior</v>
      </c>
      <c r="M1662" s="5">
        <f t="shared" si="127"/>
        <v>46900</v>
      </c>
      <c r="N1662" s="6">
        <f t="shared" ca="1" si="128"/>
        <v>39</v>
      </c>
      <c r="O1662" s="8">
        <f t="shared" si="129"/>
        <v>5.3304904051172705E-2</v>
      </c>
    </row>
    <row r="1663" spans="1:15" x14ac:dyDescent="0.25">
      <c r="A1663" t="str">
        <f t="shared" si="125"/>
        <v>JenMa29648</v>
      </c>
      <c r="B1663" t="str">
        <f t="shared" si="126"/>
        <v>JenniferMata29648</v>
      </c>
      <c r="C1663" t="s">
        <v>461</v>
      </c>
      <c r="D1663" t="s">
        <v>1253</v>
      </c>
      <c r="E1663" t="s">
        <v>2699</v>
      </c>
      <c r="F1663" s="1">
        <v>29648</v>
      </c>
      <c r="G1663" t="s">
        <v>3028</v>
      </c>
      <c r="H1663" t="s">
        <v>2700</v>
      </c>
      <c r="I1663" s="5">
        <v>79700</v>
      </c>
      <c r="J1663" s="5">
        <v>5000</v>
      </c>
      <c r="K1663">
        <v>10</v>
      </c>
      <c r="L1663" t="str">
        <f>INDEX(MatriceGrade,MATCH(Employé!G1663,Filières!$A$1:$A$13,0),MATCH(Employé!H1663,Filières!$A$1:$E$1,0))</f>
        <v>Responsable de Grands comptes</v>
      </c>
      <c r="M1663" s="5">
        <f t="shared" si="127"/>
        <v>71800</v>
      </c>
      <c r="N1663" s="6">
        <f t="shared" ca="1" si="128"/>
        <v>36</v>
      </c>
      <c r="O1663" s="8">
        <f t="shared" si="129"/>
        <v>0.11002785515320335</v>
      </c>
    </row>
    <row r="1664" spans="1:15" x14ac:dyDescent="0.25">
      <c r="A1664" t="str">
        <f t="shared" si="125"/>
        <v>RobMa32858</v>
      </c>
      <c r="B1664" t="str">
        <f t="shared" si="126"/>
        <v>RobinMathes32858</v>
      </c>
      <c r="C1664" t="s">
        <v>1139</v>
      </c>
      <c r="D1664" t="s">
        <v>1738</v>
      </c>
      <c r="E1664" t="s">
        <v>2699</v>
      </c>
      <c r="F1664" s="1">
        <v>32858</v>
      </c>
      <c r="G1664" t="s">
        <v>3023</v>
      </c>
      <c r="H1664" t="s">
        <v>2700</v>
      </c>
      <c r="I1664" s="5">
        <v>42600</v>
      </c>
      <c r="J1664" s="5">
        <v>1000</v>
      </c>
      <c r="K1664">
        <v>0</v>
      </c>
      <c r="L1664" t="str">
        <f>INDEX(MatriceGrade,MATCH(Employé!G1664,Filières!$A$1:$A$13,0),MATCH(Employé!H1664,Filières!$A$1:$E$1,0))</f>
        <v>Consultant fonctionnel junior</v>
      </c>
      <c r="M1664" s="5" t="str">
        <f t="shared" si="127"/>
        <v>nouvel arrivant</v>
      </c>
      <c r="N1664" s="6">
        <f t="shared" ca="1" si="128"/>
        <v>27</v>
      </c>
      <c r="O1664" s="8">
        <f t="shared" si="129"/>
        <v>0</v>
      </c>
    </row>
    <row r="1665" spans="1:15" x14ac:dyDescent="0.25">
      <c r="A1665" t="str">
        <f t="shared" si="125"/>
        <v>JamMa25744</v>
      </c>
      <c r="B1665" t="str">
        <f t="shared" si="126"/>
        <v>JamesMathis25744</v>
      </c>
      <c r="C1665" t="s">
        <v>147</v>
      </c>
      <c r="D1665" t="s">
        <v>557</v>
      </c>
      <c r="E1665" t="s">
        <v>2698</v>
      </c>
      <c r="F1665" s="1">
        <v>25744</v>
      </c>
      <c r="G1665" t="s">
        <v>3027</v>
      </c>
      <c r="H1665" t="s">
        <v>2700</v>
      </c>
      <c r="I1665" s="5">
        <v>78500</v>
      </c>
      <c r="J1665" s="5">
        <v>500</v>
      </c>
      <c r="K1665">
        <v>9</v>
      </c>
      <c r="L1665" t="str">
        <f>INDEX(MatriceGrade,MATCH(Employé!G1665,Filières!$A$1:$A$13,0),MATCH(Employé!H1665,Filières!$A$1:$E$1,0))</f>
        <v>Directeur de projet</v>
      </c>
      <c r="M1665" s="5">
        <f t="shared" si="127"/>
        <v>72700</v>
      </c>
      <c r="N1665" s="6">
        <f t="shared" ca="1" si="128"/>
        <v>47</v>
      </c>
      <c r="O1665" s="8">
        <f t="shared" si="129"/>
        <v>7.9779917469050887E-2</v>
      </c>
    </row>
    <row r="1666" spans="1:15" x14ac:dyDescent="0.25">
      <c r="A1666" t="str">
        <f t="shared" ref="A1666:A1729" si="130">_xlfn.CONCAT(LEFT(C1666,3),LEFT(D1666,2),F1666)</f>
        <v>JohMa24902</v>
      </c>
      <c r="B1666" t="str">
        <f t="shared" ref="B1666:B1729" si="131">_xlfn.CONCAT(C1666,D1666,F1666)</f>
        <v>JohnMathison24902</v>
      </c>
      <c r="C1666" t="s">
        <v>213</v>
      </c>
      <c r="D1666" t="s">
        <v>1336</v>
      </c>
      <c r="E1666" t="s">
        <v>2698</v>
      </c>
      <c r="F1666" s="1">
        <v>24902</v>
      </c>
      <c r="G1666" t="s">
        <v>3026</v>
      </c>
      <c r="H1666" t="s">
        <v>2701</v>
      </c>
      <c r="I1666" s="5">
        <v>49700</v>
      </c>
      <c r="J1666" s="5">
        <v>6000</v>
      </c>
      <c r="K1666">
        <v>24</v>
      </c>
      <c r="L1666" t="str">
        <f>INDEX(MatriceGrade,MATCH(Employé!G1666,Filières!$A$1:$A$13,0),MATCH(Employé!H1666,Filières!$A$1:$E$1,0))</f>
        <v>Expert technique</v>
      </c>
      <c r="M1666" s="5">
        <f t="shared" ref="M1666:M1729" si="132">IF(ISERROR(VLOOKUP(A1666,InfoN1,9,FALSE)),"nouvel arrivant",VLOOKUP(A1666,InfoN1,9,FALSE))</f>
        <v>47400</v>
      </c>
      <c r="N1666" s="6">
        <f t="shared" ref="N1666:N1729" ca="1" si="133">IF(DATE(2017,MONTH(F1666),DAY(F1666))&gt;TODAY(),2017-YEAR(F1666)-1,2017-YEAR(F1666))</f>
        <v>49</v>
      </c>
      <c r="O1666" s="8">
        <f t="shared" si="129"/>
        <v>4.852320675105485E-2</v>
      </c>
    </row>
    <row r="1667" spans="1:15" x14ac:dyDescent="0.25">
      <c r="A1667" t="str">
        <f t="shared" si="130"/>
        <v>BreMa27351</v>
      </c>
      <c r="B1667" t="str">
        <f t="shared" si="131"/>
        <v>BrettMatos27351</v>
      </c>
      <c r="C1667" t="s">
        <v>1396</v>
      </c>
      <c r="D1667" t="s">
        <v>2160</v>
      </c>
      <c r="E1667" t="s">
        <v>2698</v>
      </c>
      <c r="F1667" s="1">
        <v>27351</v>
      </c>
      <c r="G1667" t="s">
        <v>3027</v>
      </c>
      <c r="H1667" t="s">
        <v>2701</v>
      </c>
      <c r="I1667" s="5">
        <v>46900</v>
      </c>
      <c r="J1667" s="5">
        <v>1500</v>
      </c>
      <c r="K1667">
        <v>19</v>
      </c>
      <c r="L1667" t="str">
        <f>INDEX(MatriceGrade,MATCH(Employé!G1667,Filières!$A$1:$A$13,0),MATCH(Employé!H1667,Filières!$A$1:$E$1,0))</f>
        <v>Directeur technique</v>
      </c>
      <c r="M1667" s="5">
        <f t="shared" si="132"/>
        <v>42900</v>
      </c>
      <c r="N1667" s="6">
        <f t="shared" ca="1" si="133"/>
        <v>42</v>
      </c>
      <c r="O1667" s="8">
        <f t="shared" ref="O1667:O1730" si="134">IF(ISNUMBER(M1667),(I1667-M1667)/M1667,0)</f>
        <v>9.3240093240093247E-2</v>
      </c>
    </row>
    <row r="1668" spans="1:15" x14ac:dyDescent="0.25">
      <c r="A1668" t="str">
        <f t="shared" si="130"/>
        <v>TobMa27483</v>
      </c>
      <c r="B1668" t="str">
        <f t="shared" si="131"/>
        <v>TobiasMatta27483</v>
      </c>
      <c r="C1668" t="s">
        <v>1936</v>
      </c>
      <c r="D1668" t="s">
        <v>1937</v>
      </c>
      <c r="E1668" t="s">
        <v>2698</v>
      </c>
      <c r="F1668" s="1">
        <v>27483</v>
      </c>
      <c r="G1668" t="s">
        <v>3026</v>
      </c>
      <c r="H1668" t="s">
        <v>2701</v>
      </c>
      <c r="I1668" s="5">
        <v>52700</v>
      </c>
      <c r="J1668" s="5">
        <v>500</v>
      </c>
      <c r="K1668">
        <v>3</v>
      </c>
      <c r="L1668" t="str">
        <f>INDEX(MatriceGrade,MATCH(Employé!G1668,Filières!$A$1:$A$13,0),MATCH(Employé!H1668,Filières!$A$1:$E$1,0))</f>
        <v>Expert technique</v>
      </c>
      <c r="M1668" s="5">
        <f t="shared" si="132"/>
        <v>48700</v>
      </c>
      <c r="N1668" s="6">
        <f t="shared" ca="1" si="133"/>
        <v>42</v>
      </c>
      <c r="O1668" s="8">
        <f t="shared" si="134"/>
        <v>8.2135523613963035E-2</v>
      </c>
    </row>
    <row r="1669" spans="1:15" x14ac:dyDescent="0.25">
      <c r="A1669" t="str">
        <f t="shared" si="130"/>
        <v>AmaMa28179</v>
      </c>
      <c r="B1669" t="str">
        <f t="shared" si="131"/>
        <v>AmandaMatthews28179</v>
      </c>
      <c r="C1669" t="s">
        <v>30</v>
      </c>
      <c r="D1669" t="s">
        <v>2668</v>
      </c>
      <c r="E1669" t="s">
        <v>2699</v>
      </c>
      <c r="F1669" s="1">
        <v>28179</v>
      </c>
      <c r="G1669" t="s">
        <v>3025</v>
      </c>
      <c r="H1669" t="s">
        <v>2701</v>
      </c>
      <c r="I1669" s="5">
        <v>57300</v>
      </c>
      <c r="J1669" s="5">
        <v>1000</v>
      </c>
      <c r="K1669">
        <v>13</v>
      </c>
      <c r="L1669" t="str">
        <f>INDEX(MatriceGrade,MATCH(Employé!G1669,Filières!$A$1:$A$13,0),MATCH(Employé!H1669,Filières!$A$1:$E$1,0))</f>
        <v>Consultant technique sénior</v>
      </c>
      <c r="M1669" s="5">
        <f t="shared" si="132"/>
        <v>53500</v>
      </c>
      <c r="N1669" s="6">
        <f t="shared" ca="1" si="133"/>
        <v>40</v>
      </c>
      <c r="O1669" s="8">
        <f t="shared" si="134"/>
        <v>7.1028037383177575E-2</v>
      </c>
    </row>
    <row r="1670" spans="1:15" x14ac:dyDescent="0.25">
      <c r="A1670" t="str">
        <f t="shared" si="130"/>
        <v>AshMa23888</v>
      </c>
      <c r="B1670" t="str">
        <f t="shared" si="131"/>
        <v>AshleyMattingly23888</v>
      </c>
      <c r="C1670" t="s">
        <v>1606</v>
      </c>
      <c r="D1670" t="s">
        <v>1765</v>
      </c>
      <c r="E1670" t="s">
        <v>2699</v>
      </c>
      <c r="F1670" s="1">
        <v>23888</v>
      </c>
      <c r="G1670" t="s">
        <v>3029</v>
      </c>
      <c r="H1670" t="s">
        <v>2700</v>
      </c>
      <c r="I1670" s="5">
        <v>94800</v>
      </c>
      <c r="J1670" s="5">
        <v>9500</v>
      </c>
      <c r="K1670">
        <v>10</v>
      </c>
      <c r="L1670" t="str">
        <f>INDEX(MatriceGrade,MATCH(Employé!G1670,Filières!$A$1:$A$13,0),MATCH(Employé!H1670,Filières!$A$1:$E$1,0))</f>
        <v>Associé filière fonctionnelle</v>
      </c>
      <c r="M1670" s="5">
        <f t="shared" si="132"/>
        <v>88600</v>
      </c>
      <c r="N1670" s="6">
        <f t="shared" ca="1" si="133"/>
        <v>52</v>
      </c>
      <c r="O1670" s="8">
        <f t="shared" si="134"/>
        <v>6.9977426636568849E-2</v>
      </c>
    </row>
    <row r="1671" spans="1:15" x14ac:dyDescent="0.25">
      <c r="A1671" t="str">
        <f t="shared" si="130"/>
        <v>LoiMa33170</v>
      </c>
      <c r="B1671" t="str">
        <f t="shared" si="131"/>
        <v>LoisMatz33170</v>
      </c>
      <c r="C1671" t="s">
        <v>880</v>
      </c>
      <c r="D1671" t="s">
        <v>881</v>
      </c>
      <c r="E1671" t="s">
        <v>2699</v>
      </c>
      <c r="F1671" s="1">
        <v>33170</v>
      </c>
      <c r="G1671" t="s">
        <v>3019</v>
      </c>
      <c r="H1671" t="s">
        <v>2701</v>
      </c>
      <c r="I1671" s="5">
        <v>27800</v>
      </c>
      <c r="J1671" s="5">
        <v>0</v>
      </c>
      <c r="K1671">
        <v>0</v>
      </c>
      <c r="L1671" t="str">
        <f>INDEX(MatriceGrade,MATCH(Employé!G1671,Filières!$A$1:$A$13,0),MATCH(Employé!H1671,Filières!$A$1:$E$1,0))</f>
        <v>Développeur novice</v>
      </c>
      <c r="M1671" s="5" t="str">
        <f t="shared" si="132"/>
        <v>nouvel arrivant</v>
      </c>
      <c r="N1671" s="6">
        <f t="shared" ca="1" si="133"/>
        <v>26</v>
      </c>
      <c r="O1671" s="8">
        <f t="shared" si="134"/>
        <v>0</v>
      </c>
    </row>
    <row r="1672" spans="1:15" x14ac:dyDescent="0.25">
      <c r="A1672" t="str">
        <f t="shared" si="130"/>
        <v>RicMa32222</v>
      </c>
      <c r="B1672" t="str">
        <f t="shared" si="131"/>
        <v>RichardMauzy32222</v>
      </c>
      <c r="C1672" t="s">
        <v>9</v>
      </c>
      <c r="D1672" t="s">
        <v>1476</v>
      </c>
      <c r="E1672" t="s">
        <v>2698</v>
      </c>
      <c r="F1672" s="1">
        <v>32222</v>
      </c>
      <c r="G1672" t="s">
        <v>3021</v>
      </c>
      <c r="H1672" t="s">
        <v>2702</v>
      </c>
      <c r="I1672" s="5">
        <v>38200</v>
      </c>
      <c r="J1672" s="5">
        <v>0</v>
      </c>
      <c r="K1672">
        <v>4</v>
      </c>
      <c r="L1672" t="str">
        <f>INDEX(MatriceGrade,MATCH(Employé!G1672,Filières!$A$1:$A$13,0),MATCH(Employé!H1672,Filières!$A$1:$E$1,0))</f>
        <v>Consultant business junior</v>
      </c>
      <c r="M1672" s="5">
        <f t="shared" si="132"/>
        <v>35500</v>
      </c>
      <c r="N1672" s="6">
        <f t="shared" ca="1" si="133"/>
        <v>29</v>
      </c>
      <c r="O1672" s="8">
        <f t="shared" si="134"/>
        <v>7.605633802816901E-2</v>
      </c>
    </row>
    <row r="1673" spans="1:15" x14ac:dyDescent="0.25">
      <c r="A1673" t="str">
        <f t="shared" si="130"/>
        <v>BarMa30239</v>
      </c>
      <c r="B1673" t="str">
        <f t="shared" si="131"/>
        <v>BarbaraMaxwell30239</v>
      </c>
      <c r="C1673" t="s">
        <v>248</v>
      </c>
      <c r="D1673" t="s">
        <v>134</v>
      </c>
      <c r="E1673" t="s">
        <v>2699</v>
      </c>
      <c r="F1673" s="1">
        <v>30239</v>
      </c>
      <c r="G1673" t="s">
        <v>3025</v>
      </c>
      <c r="H1673" t="s">
        <v>2702</v>
      </c>
      <c r="I1673" s="5">
        <v>60100</v>
      </c>
      <c r="J1673" s="5">
        <v>3000</v>
      </c>
      <c r="K1673">
        <v>11</v>
      </c>
      <c r="L1673" t="str">
        <f>INDEX(MatriceGrade,MATCH(Employé!G1673,Filières!$A$1:$A$13,0),MATCH(Employé!H1673,Filières!$A$1:$E$1,0))</f>
        <v>Consultant business sénior</v>
      </c>
      <c r="M1673" s="5">
        <f t="shared" si="132"/>
        <v>58900</v>
      </c>
      <c r="N1673" s="6">
        <f t="shared" ca="1" si="133"/>
        <v>34</v>
      </c>
      <c r="O1673" s="8">
        <f t="shared" si="134"/>
        <v>2.037351443123939E-2</v>
      </c>
    </row>
    <row r="1674" spans="1:15" x14ac:dyDescent="0.25">
      <c r="A1674" t="str">
        <f t="shared" si="130"/>
        <v>DonMa31319</v>
      </c>
      <c r="B1674" t="str">
        <f t="shared" si="131"/>
        <v>DonaldMaxwell31319</v>
      </c>
      <c r="C1674" t="s">
        <v>133</v>
      </c>
      <c r="D1674" t="s">
        <v>134</v>
      </c>
      <c r="E1674" t="s">
        <v>2698</v>
      </c>
      <c r="F1674" s="1">
        <v>31319</v>
      </c>
      <c r="G1674" t="s">
        <v>3021</v>
      </c>
      <c r="H1674" t="s">
        <v>2701</v>
      </c>
      <c r="I1674" s="5">
        <v>31200</v>
      </c>
      <c r="J1674" s="5">
        <v>500</v>
      </c>
      <c r="K1674">
        <v>1</v>
      </c>
      <c r="L1674" t="str">
        <f>INDEX(MatriceGrade,MATCH(Employé!G1674,Filières!$A$1:$A$13,0),MATCH(Employé!H1674,Filières!$A$1:$E$1,0))</f>
        <v>Développeur</v>
      </c>
      <c r="M1674" s="5">
        <f t="shared" si="132"/>
        <v>28900</v>
      </c>
      <c r="N1674" s="6">
        <f t="shared" ca="1" si="133"/>
        <v>31</v>
      </c>
      <c r="O1674" s="8">
        <f t="shared" si="134"/>
        <v>7.9584775086505188E-2</v>
      </c>
    </row>
    <row r="1675" spans="1:15" x14ac:dyDescent="0.25">
      <c r="A1675" t="str">
        <f t="shared" si="130"/>
        <v>JosMa34278</v>
      </c>
      <c r="B1675" t="str">
        <f t="shared" si="131"/>
        <v>JoshMaxwell34278</v>
      </c>
      <c r="C1675" t="s">
        <v>1819</v>
      </c>
      <c r="D1675" t="s">
        <v>134</v>
      </c>
      <c r="E1675" t="s">
        <v>2698</v>
      </c>
      <c r="F1675" s="1">
        <v>34278</v>
      </c>
      <c r="G1675" t="s">
        <v>3022</v>
      </c>
      <c r="H1675" t="s">
        <v>2700</v>
      </c>
      <c r="I1675" s="5">
        <v>41000</v>
      </c>
      <c r="J1675" s="5">
        <v>1000</v>
      </c>
      <c r="K1675">
        <v>0</v>
      </c>
      <c r="L1675" t="str">
        <f>INDEX(MatriceGrade,MATCH(Employé!G1675,Filières!$A$1:$A$13,0),MATCH(Employé!H1675,Filières!$A$1:$E$1,0))</f>
        <v>Analyste confirmé</v>
      </c>
      <c r="M1675" s="5" t="str">
        <f t="shared" si="132"/>
        <v>nouvel arrivant</v>
      </c>
      <c r="N1675" s="6">
        <f t="shared" ca="1" si="133"/>
        <v>23</v>
      </c>
      <c r="O1675" s="8">
        <f t="shared" si="134"/>
        <v>0</v>
      </c>
    </row>
    <row r="1676" spans="1:15" x14ac:dyDescent="0.25">
      <c r="A1676" t="str">
        <f t="shared" si="130"/>
        <v>WalMa30240</v>
      </c>
      <c r="B1676" t="str">
        <f t="shared" si="131"/>
        <v>WalterMaxwell30240</v>
      </c>
      <c r="C1676" t="s">
        <v>934</v>
      </c>
      <c r="D1676" t="s">
        <v>134</v>
      </c>
      <c r="E1676" t="s">
        <v>2698</v>
      </c>
      <c r="F1676" s="1">
        <v>30240</v>
      </c>
      <c r="G1676" t="s">
        <v>3027</v>
      </c>
      <c r="H1676" t="s">
        <v>2701</v>
      </c>
      <c r="I1676" s="5">
        <v>63200</v>
      </c>
      <c r="J1676" s="5">
        <v>500</v>
      </c>
      <c r="K1676">
        <v>10</v>
      </c>
      <c r="L1676" t="str">
        <f>INDEX(MatriceGrade,MATCH(Employé!G1676,Filières!$A$1:$A$13,0),MATCH(Employé!H1676,Filières!$A$1:$E$1,0))</f>
        <v>Directeur technique</v>
      </c>
      <c r="M1676" s="5">
        <f t="shared" si="132"/>
        <v>59700</v>
      </c>
      <c r="N1676" s="6">
        <f t="shared" ca="1" si="133"/>
        <v>34</v>
      </c>
      <c r="O1676" s="8">
        <f t="shared" si="134"/>
        <v>5.8626465661641543E-2</v>
      </c>
    </row>
    <row r="1677" spans="1:15" x14ac:dyDescent="0.25">
      <c r="A1677" t="str">
        <f t="shared" si="130"/>
        <v>FraMa31443</v>
      </c>
      <c r="B1677" t="str">
        <f t="shared" si="131"/>
        <v>FrancesMayfield31443</v>
      </c>
      <c r="C1677" t="s">
        <v>333</v>
      </c>
      <c r="D1677" t="s">
        <v>2684</v>
      </c>
      <c r="E1677" t="s">
        <v>2699</v>
      </c>
      <c r="F1677" s="1">
        <v>31443</v>
      </c>
      <c r="G1677" t="s">
        <v>3023</v>
      </c>
      <c r="H1677" t="s">
        <v>2702</v>
      </c>
      <c r="I1677" s="5">
        <v>42500</v>
      </c>
      <c r="J1677" s="5">
        <v>0</v>
      </c>
      <c r="K1677">
        <v>2</v>
      </c>
      <c r="L1677" t="str">
        <f>INDEX(MatriceGrade,MATCH(Employé!G1677,Filières!$A$1:$A$13,0),MATCH(Employé!H1677,Filières!$A$1:$E$1,0))</f>
        <v>Consultant business</v>
      </c>
      <c r="M1677" s="5">
        <f t="shared" si="132"/>
        <v>38700</v>
      </c>
      <c r="N1677" s="6">
        <f t="shared" ca="1" si="133"/>
        <v>31</v>
      </c>
      <c r="O1677" s="8">
        <f t="shared" si="134"/>
        <v>9.8191214470284241E-2</v>
      </c>
    </row>
    <row r="1678" spans="1:15" x14ac:dyDescent="0.25">
      <c r="A1678" t="str">
        <f t="shared" si="130"/>
        <v>MicMa25200</v>
      </c>
      <c r="B1678" t="str">
        <f t="shared" si="131"/>
        <v>MichaelMayhugh25200</v>
      </c>
      <c r="C1678" t="s">
        <v>205</v>
      </c>
      <c r="D1678" t="s">
        <v>1297</v>
      </c>
      <c r="E1678" t="s">
        <v>2698</v>
      </c>
      <c r="F1678" s="1">
        <v>25200</v>
      </c>
      <c r="G1678" t="s">
        <v>3028</v>
      </c>
      <c r="H1678" t="s">
        <v>2701</v>
      </c>
      <c r="I1678" s="5">
        <v>69300</v>
      </c>
      <c r="J1678" s="5">
        <v>4500</v>
      </c>
      <c r="K1678">
        <v>6</v>
      </c>
      <c r="L1678" t="str">
        <f>INDEX(MatriceGrade,MATCH(Employé!G1678,Filières!$A$1:$A$13,0),MATCH(Employé!H1678,Filières!$A$1:$E$1,0))</f>
        <v>Responsable technique Grands Comptes</v>
      </c>
      <c r="M1678" s="5">
        <f t="shared" si="132"/>
        <v>64200</v>
      </c>
      <c r="N1678" s="6">
        <f t="shared" ca="1" si="133"/>
        <v>48</v>
      </c>
      <c r="O1678" s="8">
        <f t="shared" si="134"/>
        <v>7.9439252336448593E-2</v>
      </c>
    </row>
    <row r="1679" spans="1:15" x14ac:dyDescent="0.25">
      <c r="A1679" t="str">
        <f t="shared" si="130"/>
        <v>BruMa28333</v>
      </c>
      <c r="B1679" t="str">
        <f t="shared" si="131"/>
        <v>BruceMayo28333</v>
      </c>
      <c r="C1679" t="s">
        <v>84</v>
      </c>
      <c r="D1679" t="s">
        <v>723</v>
      </c>
      <c r="E1679" t="s">
        <v>2698</v>
      </c>
      <c r="F1679" s="1">
        <v>28333</v>
      </c>
      <c r="G1679" t="s">
        <v>3025</v>
      </c>
      <c r="H1679" t="s">
        <v>2701</v>
      </c>
      <c r="I1679" s="5">
        <v>53900</v>
      </c>
      <c r="J1679" s="5">
        <v>1000</v>
      </c>
      <c r="K1679">
        <v>1</v>
      </c>
      <c r="L1679" t="str">
        <f>INDEX(MatriceGrade,MATCH(Employé!G1679,Filières!$A$1:$A$13,0),MATCH(Employé!H1679,Filières!$A$1:$E$1,0))</f>
        <v>Consultant technique sénior</v>
      </c>
      <c r="M1679" s="5">
        <f t="shared" si="132"/>
        <v>49400</v>
      </c>
      <c r="N1679" s="6">
        <f t="shared" ca="1" si="133"/>
        <v>40</v>
      </c>
      <c r="O1679" s="8">
        <f t="shared" si="134"/>
        <v>9.1093117408906882E-2</v>
      </c>
    </row>
    <row r="1680" spans="1:15" x14ac:dyDescent="0.25">
      <c r="A1680" t="str">
        <f t="shared" si="130"/>
        <v>RosMa27767</v>
      </c>
      <c r="B1680" t="str">
        <f t="shared" si="131"/>
        <v>RosarioMayo27767</v>
      </c>
      <c r="C1680" t="s">
        <v>2169</v>
      </c>
      <c r="D1680" t="s">
        <v>723</v>
      </c>
      <c r="E1680" t="s">
        <v>2699</v>
      </c>
      <c r="F1680" s="1">
        <v>27767</v>
      </c>
      <c r="G1680" t="s">
        <v>3028</v>
      </c>
      <c r="H1680" t="s">
        <v>2701</v>
      </c>
      <c r="I1680" s="5">
        <v>78200</v>
      </c>
      <c r="J1680" s="5">
        <v>9000</v>
      </c>
      <c r="K1680">
        <v>7</v>
      </c>
      <c r="L1680" t="str">
        <f>INDEX(MatriceGrade,MATCH(Employé!G1680,Filières!$A$1:$A$13,0),MATCH(Employé!H1680,Filières!$A$1:$E$1,0))</f>
        <v>Responsable technique Grands Comptes</v>
      </c>
      <c r="M1680" s="5">
        <f t="shared" si="132"/>
        <v>74500</v>
      </c>
      <c r="N1680" s="6">
        <f t="shared" ca="1" si="133"/>
        <v>41</v>
      </c>
      <c r="O1680" s="8">
        <f t="shared" si="134"/>
        <v>4.9664429530201344E-2</v>
      </c>
    </row>
    <row r="1681" spans="1:15" x14ac:dyDescent="0.25">
      <c r="A1681" t="str">
        <f t="shared" si="130"/>
        <v>JerMa27648</v>
      </c>
      <c r="B1681" t="str">
        <f t="shared" si="131"/>
        <v>JeremyMays27648</v>
      </c>
      <c r="C1681" t="s">
        <v>225</v>
      </c>
      <c r="D1681" t="s">
        <v>2487</v>
      </c>
      <c r="E1681" t="s">
        <v>2698</v>
      </c>
      <c r="F1681" s="1">
        <v>27648</v>
      </c>
      <c r="G1681" t="s">
        <v>3026</v>
      </c>
      <c r="H1681" t="s">
        <v>2702</v>
      </c>
      <c r="I1681" s="5">
        <v>63600</v>
      </c>
      <c r="J1681" s="5">
        <v>6000</v>
      </c>
      <c r="K1681">
        <v>6</v>
      </c>
      <c r="L1681" t="str">
        <f>INDEX(MatriceGrade,MATCH(Employé!G1681,Filières!$A$1:$A$13,0),MATCH(Employé!H1681,Filières!$A$1:$E$1,0))</f>
        <v>Responsable de consultant</v>
      </c>
      <c r="M1681" s="5">
        <f t="shared" si="132"/>
        <v>59400</v>
      </c>
      <c r="N1681" s="6">
        <f t="shared" ca="1" si="133"/>
        <v>41</v>
      </c>
      <c r="O1681" s="8">
        <f t="shared" si="134"/>
        <v>7.0707070707070704E-2</v>
      </c>
    </row>
    <row r="1682" spans="1:15" x14ac:dyDescent="0.25">
      <c r="A1682" t="str">
        <f t="shared" si="130"/>
        <v>FraMa23664</v>
      </c>
      <c r="B1682" t="str">
        <f t="shared" si="131"/>
        <v>FrancesMazon23664</v>
      </c>
      <c r="C1682" t="s">
        <v>333</v>
      </c>
      <c r="D1682" t="s">
        <v>1624</v>
      </c>
      <c r="E1682" t="s">
        <v>2699</v>
      </c>
      <c r="F1682" s="1">
        <v>23664</v>
      </c>
      <c r="G1682" t="s">
        <v>3026</v>
      </c>
      <c r="H1682" t="s">
        <v>2700</v>
      </c>
      <c r="I1682" s="5">
        <v>42500</v>
      </c>
      <c r="J1682" s="5">
        <v>3000</v>
      </c>
      <c r="K1682">
        <v>23</v>
      </c>
      <c r="L1682" t="str">
        <f>INDEX(MatriceGrade,MATCH(Employé!G1682,Filières!$A$1:$A$13,0),MATCH(Employé!H1682,Filières!$A$1:$E$1,0))</f>
        <v>Chef de projet</v>
      </c>
      <c r="M1682" s="5">
        <f t="shared" si="132"/>
        <v>38600</v>
      </c>
      <c r="N1682" s="6">
        <f t="shared" ca="1" si="133"/>
        <v>52</v>
      </c>
      <c r="O1682" s="8">
        <f t="shared" si="134"/>
        <v>0.10103626943005181</v>
      </c>
    </row>
    <row r="1683" spans="1:15" x14ac:dyDescent="0.25">
      <c r="A1683" t="str">
        <f t="shared" si="130"/>
        <v>RicMa24355</v>
      </c>
      <c r="B1683" t="str">
        <f t="shared" si="131"/>
        <v>RichardMazzella24355</v>
      </c>
      <c r="C1683" t="s">
        <v>9</v>
      </c>
      <c r="D1683" t="s">
        <v>1405</v>
      </c>
      <c r="E1683" t="s">
        <v>2698</v>
      </c>
      <c r="F1683" s="1">
        <v>24355</v>
      </c>
      <c r="G1683" t="s">
        <v>3025</v>
      </c>
      <c r="H1683" t="s">
        <v>2700</v>
      </c>
      <c r="I1683" s="5">
        <v>67500</v>
      </c>
      <c r="J1683" s="5">
        <v>2500</v>
      </c>
      <c r="K1683">
        <v>14</v>
      </c>
      <c r="L1683" t="str">
        <f>INDEX(MatriceGrade,MATCH(Employé!G1683,Filières!$A$1:$A$13,0),MATCH(Employé!H1683,Filières!$A$1:$E$1,0))</f>
        <v>Consultant fonctionnel sénior</v>
      </c>
      <c r="M1683" s="5">
        <f t="shared" si="132"/>
        <v>66200</v>
      </c>
      <c r="N1683" s="6">
        <f t="shared" ca="1" si="133"/>
        <v>50</v>
      </c>
      <c r="O1683" s="8">
        <f t="shared" si="134"/>
        <v>1.9637462235649546E-2</v>
      </c>
    </row>
    <row r="1684" spans="1:15" x14ac:dyDescent="0.25">
      <c r="A1684" t="str">
        <f t="shared" si="130"/>
        <v>MarMc26807</v>
      </c>
      <c r="B1684" t="str">
        <f t="shared" si="131"/>
        <v>MarkMcAvoy26807</v>
      </c>
      <c r="C1684" t="s">
        <v>252</v>
      </c>
      <c r="D1684" t="s">
        <v>2258</v>
      </c>
      <c r="E1684" t="s">
        <v>2698</v>
      </c>
      <c r="F1684" s="1">
        <v>26807</v>
      </c>
      <c r="G1684" t="s">
        <v>3025</v>
      </c>
      <c r="H1684" t="s">
        <v>2700</v>
      </c>
      <c r="I1684" s="5">
        <v>58000</v>
      </c>
      <c r="J1684" s="5">
        <v>1500</v>
      </c>
      <c r="K1684">
        <v>7</v>
      </c>
      <c r="L1684" t="str">
        <f>INDEX(MatriceGrade,MATCH(Employé!G1684,Filières!$A$1:$A$13,0),MATCH(Employé!H1684,Filières!$A$1:$E$1,0))</f>
        <v>Consultant fonctionnel sénior</v>
      </c>
      <c r="M1684" s="5">
        <f t="shared" si="132"/>
        <v>52900</v>
      </c>
      <c r="N1684" s="6">
        <f t="shared" ca="1" si="133"/>
        <v>44</v>
      </c>
      <c r="O1684" s="8">
        <f t="shared" si="134"/>
        <v>9.6408317580340269E-2</v>
      </c>
    </row>
    <row r="1685" spans="1:15" x14ac:dyDescent="0.25">
      <c r="A1685" t="str">
        <f t="shared" si="130"/>
        <v>DavMc33764</v>
      </c>
      <c r="B1685" t="str">
        <f t="shared" si="131"/>
        <v>DavidMcBride33764</v>
      </c>
      <c r="C1685" t="s">
        <v>65</v>
      </c>
      <c r="D1685" t="s">
        <v>721</v>
      </c>
      <c r="E1685" t="s">
        <v>2698</v>
      </c>
      <c r="F1685" s="1">
        <v>33764</v>
      </c>
      <c r="G1685" t="s">
        <v>3022</v>
      </c>
      <c r="H1685" t="s">
        <v>2702</v>
      </c>
      <c r="I1685" s="5">
        <v>46200</v>
      </c>
      <c r="J1685" s="5">
        <v>1000</v>
      </c>
      <c r="K1685">
        <v>0</v>
      </c>
      <c r="L1685" t="str">
        <f>INDEX(MatriceGrade,MATCH(Employé!G1685,Filières!$A$1:$A$13,0),MATCH(Employé!H1685,Filières!$A$1:$E$1,0))</f>
        <v>Consultant business junior</v>
      </c>
      <c r="M1685" s="5" t="str">
        <f t="shared" si="132"/>
        <v>nouvel arrivant</v>
      </c>
      <c r="N1685" s="6">
        <f t="shared" ca="1" si="133"/>
        <v>25</v>
      </c>
      <c r="O1685" s="8">
        <f t="shared" si="134"/>
        <v>0</v>
      </c>
    </row>
    <row r="1686" spans="1:15" x14ac:dyDescent="0.25">
      <c r="A1686" t="str">
        <f t="shared" si="130"/>
        <v>ManMc33645</v>
      </c>
      <c r="B1686" t="str">
        <f t="shared" si="131"/>
        <v>ManuelMcBride33645</v>
      </c>
      <c r="C1686" t="s">
        <v>915</v>
      </c>
      <c r="D1686" t="s">
        <v>721</v>
      </c>
      <c r="E1686" t="s">
        <v>2698</v>
      </c>
      <c r="F1686" s="1">
        <v>33645</v>
      </c>
      <c r="G1686" t="s">
        <v>3022</v>
      </c>
      <c r="H1686" t="s">
        <v>2702</v>
      </c>
      <c r="I1686" s="5">
        <v>44600</v>
      </c>
      <c r="J1686" s="5">
        <v>500</v>
      </c>
      <c r="K1686">
        <v>0</v>
      </c>
      <c r="L1686" t="str">
        <f>INDEX(MatriceGrade,MATCH(Employé!G1686,Filières!$A$1:$A$13,0),MATCH(Employé!H1686,Filières!$A$1:$E$1,0))</f>
        <v>Consultant business junior</v>
      </c>
      <c r="M1686" s="5" t="str">
        <f t="shared" si="132"/>
        <v>nouvel arrivant</v>
      </c>
      <c r="N1686" s="6">
        <f t="shared" ca="1" si="133"/>
        <v>25</v>
      </c>
      <c r="O1686" s="8">
        <f t="shared" si="134"/>
        <v>0</v>
      </c>
    </row>
    <row r="1687" spans="1:15" x14ac:dyDescent="0.25">
      <c r="A1687" t="str">
        <f t="shared" si="130"/>
        <v>RicMc33736</v>
      </c>
      <c r="B1687" t="str">
        <f t="shared" si="131"/>
        <v>RichardMcCall33736</v>
      </c>
      <c r="C1687" t="s">
        <v>9</v>
      </c>
      <c r="D1687" t="s">
        <v>671</v>
      </c>
      <c r="E1687" t="s">
        <v>2698</v>
      </c>
      <c r="F1687" s="1">
        <v>33736</v>
      </c>
      <c r="G1687" t="s">
        <v>3020</v>
      </c>
      <c r="H1687" t="s">
        <v>2701</v>
      </c>
      <c r="I1687" s="5">
        <v>29400</v>
      </c>
      <c r="J1687" s="5">
        <v>0</v>
      </c>
      <c r="K1687">
        <v>1</v>
      </c>
      <c r="L1687" t="str">
        <f>INDEX(MatriceGrade,MATCH(Employé!G1687,Filières!$A$1:$A$13,0),MATCH(Employé!H1687,Filières!$A$1:$E$1,0))</f>
        <v>Développeur junior</v>
      </c>
      <c r="M1687" s="5">
        <f t="shared" si="132"/>
        <v>28500</v>
      </c>
      <c r="N1687" s="6">
        <f t="shared" ca="1" si="133"/>
        <v>25</v>
      </c>
      <c r="O1687" s="8">
        <f t="shared" si="134"/>
        <v>3.1578947368421054E-2</v>
      </c>
    </row>
    <row r="1688" spans="1:15" x14ac:dyDescent="0.25">
      <c r="A1688" t="str">
        <f t="shared" si="130"/>
        <v>KenMc23645</v>
      </c>
      <c r="B1688" t="str">
        <f t="shared" si="131"/>
        <v>KennethMcCandless23645</v>
      </c>
      <c r="C1688" t="s">
        <v>139</v>
      </c>
      <c r="D1688" t="s">
        <v>1427</v>
      </c>
      <c r="E1688" t="s">
        <v>2698</v>
      </c>
      <c r="F1688" s="1">
        <v>23645</v>
      </c>
      <c r="G1688" t="s">
        <v>3026</v>
      </c>
      <c r="H1688" t="s">
        <v>2700</v>
      </c>
      <c r="I1688" s="5">
        <v>62800</v>
      </c>
      <c r="J1688" s="5">
        <v>3500</v>
      </c>
      <c r="K1688">
        <v>9</v>
      </c>
      <c r="L1688" t="str">
        <f>INDEX(MatriceGrade,MATCH(Employé!G1688,Filières!$A$1:$A$13,0),MATCH(Employé!H1688,Filières!$A$1:$E$1,0))</f>
        <v>Chef de projet</v>
      </c>
      <c r="M1688" s="5">
        <f t="shared" si="132"/>
        <v>58100</v>
      </c>
      <c r="N1688" s="6">
        <f t="shared" ca="1" si="133"/>
        <v>52</v>
      </c>
      <c r="O1688" s="8">
        <f t="shared" si="134"/>
        <v>8.0895008605851984E-2</v>
      </c>
    </row>
    <row r="1689" spans="1:15" x14ac:dyDescent="0.25">
      <c r="A1689" t="str">
        <f t="shared" si="130"/>
        <v>JamMc31079</v>
      </c>
      <c r="B1689" t="str">
        <f t="shared" si="131"/>
        <v>JamieMcCarthy31079</v>
      </c>
      <c r="C1689" t="s">
        <v>1174</v>
      </c>
      <c r="D1689" t="s">
        <v>446</v>
      </c>
      <c r="E1689" t="s">
        <v>2698</v>
      </c>
      <c r="F1689" s="1">
        <v>31079</v>
      </c>
      <c r="G1689" t="s">
        <v>3027</v>
      </c>
      <c r="H1689" t="s">
        <v>2701</v>
      </c>
      <c r="I1689" s="5">
        <v>60500</v>
      </c>
      <c r="J1689" s="5">
        <v>7000</v>
      </c>
      <c r="K1689">
        <v>9</v>
      </c>
      <c r="L1689" t="str">
        <f>INDEX(MatriceGrade,MATCH(Employé!G1689,Filières!$A$1:$A$13,0),MATCH(Employé!H1689,Filières!$A$1:$E$1,0))</f>
        <v>Directeur technique</v>
      </c>
      <c r="M1689" s="5">
        <f t="shared" si="132"/>
        <v>56000</v>
      </c>
      <c r="N1689" s="6">
        <f t="shared" ca="1" si="133"/>
        <v>32</v>
      </c>
      <c r="O1689" s="8">
        <f t="shared" si="134"/>
        <v>8.0357142857142863E-2</v>
      </c>
    </row>
    <row r="1690" spans="1:15" x14ac:dyDescent="0.25">
      <c r="A1690" t="str">
        <f t="shared" si="130"/>
        <v>MauMc33123</v>
      </c>
      <c r="B1690" t="str">
        <f t="shared" si="131"/>
        <v>MauriceMcCarthy33123</v>
      </c>
      <c r="C1690" t="s">
        <v>209</v>
      </c>
      <c r="D1690" t="s">
        <v>446</v>
      </c>
      <c r="E1690" t="s">
        <v>2698</v>
      </c>
      <c r="F1690" s="1">
        <v>33123</v>
      </c>
      <c r="G1690" t="s">
        <v>3020</v>
      </c>
      <c r="H1690" t="s">
        <v>2701</v>
      </c>
      <c r="I1690" s="5">
        <v>30400</v>
      </c>
      <c r="J1690" s="5">
        <v>500</v>
      </c>
      <c r="K1690">
        <v>1</v>
      </c>
      <c r="L1690" t="str">
        <f>INDEX(MatriceGrade,MATCH(Employé!G1690,Filières!$A$1:$A$13,0),MATCH(Employé!H1690,Filières!$A$1:$E$1,0))</f>
        <v>Développeur junior</v>
      </c>
      <c r="M1690" s="5">
        <f t="shared" si="132"/>
        <v>27300</v>
      </c>
      <c r="N1690" s="6">
        <f t="shared" ca="1" si="133"/>
        <v>26</v>
      </c>
      <c r="O1690" s="8">
        <f t="shared" si="134"/>
        <v>0.11355311355311355</v>
      </c>
    </row>
    <row r="1691" spans="1:15" x14ac:dyDescent="0.25">
      <c r="A1691" t="str">
        <f t="shared" si="130"/>
        <v>ShaMc24801</v>
      </c>
      <c r="B1691" t="str">
        <f t="shared" si="131"/>
        <v>ShanonMcCarthy24801</v>
      </c>
      <c r="C1691" t="s">
        <v>882</v>
      </c>
      <c r="D1691" t="s">
        <v>446</v>
      </c>
      <c r="E1691" t="s">
        <v>2699</v>
      </c>
      <c r="F1691" s="1">
        <v>24801</v>
      </c>
      <c r="G1691" t="s">
        <v>3028</v>
      </c>
      <c r="H1691" t="s">
        <v>2701</v>
      </c>
      <c r="I1691" s="5">
        <v>69100</v>
      </c>
      <c r="J1691" s="5">
        <v>1500</v>
      </c>
      <c r="K1691">
        <v>6</v>
      </c>
      <c r="L1691" t="str">
        <f>INDEX(MatriceGrade,MATCH(Employé!G1691,Filières!$A$1:$A$13,0),MATCH(Employé!H1691,Filières!$A$1:$E$1,0))</f>
        <v>Responsable technique Grands Comptes</v>
      </c>
      <c r="M1691" s="5">
        <f t="shared" si="132"/>
        <v>65800</v>
      </c>
      <c r="N1691" s="6">
        <f t="shared" ca="1" si="133"/>
        <v>49</v>
      </c>
      <c r="O1691" s="8">
        <f t="shared" si="134"/>
        <v>5.0151975683890578E-2</v>
      </c>
    </row>
    <row r="1692" spans="1:15" x14ac:dyDescent="0.25">
      <c r="A1692" t="str">
        <f t="shared" si="130"/>
        <v>VicMc30143</v>
      </c>
      <c r="B1692" t="str">
        <f t="shared" si="131"/>
        <v>VictorMcCarthy30143</v>
      </c>
      <c r="C1692" t="s">
        <v>11</v>
      </c>
      <c r="D1692" t="s">
        <v>446</v>
      </c>
      <c r="E1692" t="s">
        <v>2698</v>
      </c>
      <c r="F1692" s="1">
        <v>30143</v>
      </c>
      <c r="G1692" t="s">
        <v>3027</v>
      </c>
      <c r="H1692" t="s">
        <v>2702</v>
      </c>
      <c r="I1692" s="5">
        <v>92000</v>
      </c>
      <c r="J1692" s="5">
        <v>500</v>
      </c>
      <c r="K1692">
        <v>9</v>
      </c>
      <c r="L1692" t="str">
        <f>INDEX(MatriceGrade,MATCH(Employé!G1692,Filières!$A$1:$A$13,0),MATCH(Employé!H1692,Filières!$A$1:$E$1,0))</f>
        <v>Directeur business</v>
      </c>
      <c r="M1692" s="5">
        <f t="shared" si="132"/>
        <v>85200</v>
      </c>
      <c r="N1692" s="6">
        <f t="shared" ca="1" si="133"/>
        <v>35</v>
      </c>
      <c r="O1692" s="8">
        <f t="shared" si="134"/>
        <v>7.9812206572769953E-2</v>
      </c>
    </row>
    <row r="1693" spans="1:15" x14ac:dyDescent="0.25">
      <c r="A1693" t="str">
        <f t="shared" si="130"/>
        <v>DalMc23621</v>
      </c>
      <c r="B1693" t="str">
        <f t="shared" si="131"/>
        <v>DallasMcCartney23621</v>
      </c>
      <c r="C1693" t="s">
        <v>1083</v>
      </c>
      <c r="D1693" t="s">
        <v>1084</v>
      </c>
      <c r="E1693" t="s">
        <v>2698</v>
      </c>
      <c r="F1693" s="1">
        <v>23621</v>
      </c>
      <c r="G1693" t="s">
        <v>3028</v>
      </c>
      <c r="H1693" t="s">
        <v>2702</v>
      </c>
      <c r="I1693" s="5">
        <v>80700</v>
      </c>
      <c r="J1693" s="5">
        <v>8000</v>
      </c>
      <c r="K1693">
        <v>17</v>
      </c>
      <c r="L1693" t="str">
        <f>INDEX(MatriceGrade,MATCH(Employé!G1693,Filières!$A$1:$A$13,0),MATCH(Employé!H1693,Filières!$A$1:$E$1,0))</f>
        <v>Responsable secteur business</v>
      </c>
      <c r="M1693" s="5">
        <f t="shared" si="132"/>
        <v>73400</v>
      </c>
      <c r="N1693" s="6">
        <f t="shared" ca="1" si="133"/>
        <v>52</v>
      </c>
      <c r="O1693" s="8">
        <f t="shared" si="134"/>
        <v>9.9455040871934602E-2</v>
      </c>
    </row>
    <row r="1694" spans="1:15" x14ac:dyDescent="0.25">
      <c r="A1694" t="str">
        <f t="shared" si="130"/>
        <v>AdaMc28850</v>
      </c>
      <c r="B1694" t="str">
        <f t="shared" si="131"/>
        <v>AdamMcCauley28850</v>
      </c>
      <c r="C1694" t="s">
        <v>1836</v>
      </c>
      <c r="D1694" t="s">
        <v>2146</v>
      </c>
      <c r="E1694" t="s">
        <v>2698</v>
      </c>
      <c r="F1694" s="1">
        <v>28850</v>
      </c>
      <c r="G1694" t="s">
        <v>3026</v>
      </c>
      <c r="H1694" t="s">
        <v>2700</v>
      </c>
      <c r="I1694" s="5">
        <v>61900</v>
      </c>
      <c r="J1694" s="5">
        <v>2500</v>
      </c>
      <c r="K1694">
        <v>9</v>
      </c>
      <c r="L1694" t="str">
        <f>INDEX(MatriceGrade,MATCH(Employé!G1694,Filières!$A$1:$A$13,0),MATCH(Employé!H1694,Filières!$A$1:$E$1,0))</f>
        <v>Chef de projet</v>
      </c>
      <c r="M1694" s="5">
        <f t="shared" si="132"/>
        <v>59000</v>
      </c>
      <c r="N1694" s="6">
        <f t="shared" ca="1" si="133"/>
        <v>38</v>
      </c>
      <c r="O1694" s="8">
        <f t="shared" si="134"/>
        <v>4.9152542372881358E-2</v>
      </c>
    </row>
    <row r="1695" spans="1:15" x14ac:dyDescent="0.25">
      <c r="A1695" t="str">
        <f t="shared" si="130"/>
        <v>JulMc28101</v>
      </c>
      <c r="B1695" t="str">
        <f t="shared" si="131"/>
        <v>JulieMcCaulley28101</v>
      </c>
      <c r="C1695" t="s">
        <v>171</v>
      </c>
      <c r="D1695" t="s">
        <v>2502</v>
      </c>
      <c r="E1695" t="s">
        <v>2699</v>
      </c>
      <c r="F1695" s="1">
        <v>28101</v>
      </c>
      <c r="G1695" t="s">
        <v>3025</v>
      </c>
      <c r="H1695" t="s">
        <v>2702</v>
      </c>
      <c r="I1695" s="5">
        <v>66000</v>
      </c>
      <c r="J1695" s="5">
        <v>3000</v>
      </c>
      <c r="K1695">
        <v>14</v>
      </c>
      <c r="L1695" t="str">
        <f>INDEX(MatriceGrade,MATCH(Employé!G1695,Filières!$A$1:$A$13,0),MATCH(Employé!H1695,Filières!$A$1:$E$1,0))</f>
        <v>Consultant business sénior</v>
      </c>
      <c r="M1695" s="5">
        <f t="shared" si="132"/>
        <v>59800</v>
      </c>
      <c r="N1695" s="6">
        <f t="shared" ca="1" si="133"/>
        <v>40</v>
      </c>
      <c r="O1695" s="8">
        <f t="shared" si="134"/>
        <v>0.10367892976588629</v>
      </c>
    </row>
    <row r="1696" spans="1:15" x14ac:dyDescent="0.25">
      <c r="A1696" t="str">
        <f t="shared" si="130"/>
        <v>LuiMc28219</v>
      </c>
      <c r="B1696" t="str">
        <f t="shared" si="131"/>
        <v>LuisMcClendon28219</v>
      </c>
      <c r="C1696" t="s">
        <v>468</v>
      </c>
      <c r="D1696" t="s">
        <v>469</v>
      </c>
      <c r="E1696" t="s">
        <v>2698</v>
      </c>
      <c r="F1696" s="1">
        <v>28219</v>
      </c>
      <c r="G1696" t="s">
        <v>3027</v>
      </c>
      <c r="H1696" t="s">
        <v>2701</v>
      </c>
      <c r="I1696" s="5">
        <v>57400</v>
      </c>
      <c r="J1696" s="5">
        <v>2500</v>
      </c>
      <c r="K1696">
        <v>0</v>
      </c>
      <c r="L1696" t="str">
        <f>INDEX(MatriceGrade,MATCH(Employé!G1696,Filières!$A$1:$A$13,0),MATCH(Employé!H1696,Filières!$A$1:$E$1,0))</f>
        <v>Directeur technique</v>
      </c>
      <c r="M1696" s="5" t="str">
        <f t="shared" si="132"/>
        <v>nouvel arrivant</v>
      </c>
      <c r="N1696" s="6">
        <f t="shared" ca="1" si="133"/>
        <v>40</v>
      </c>
      <c r="O1696" s="8">
        <f t="shared" si="134"/>
        <v>0</v>
      </c>
    </row>
    <row r="1697" spans="1:15" x14ac:dyDescent="0.25">
      <c r="A1697" t="str">
        <f t="shared" si="130"/>
        <v>DavMc24195</v>
      </c>
      <c r="B1697" t="str">
        <f t="shared" si="131"/>
        <v>DavidMcCloud24195</v>
      </c>
      <c r="C1697" t="s">
        <v>65</v>
      </c>
      <c r="D1697" t="s">
        <v>2178</v>
      </c>
      <c r="E1697" t="s">
        <v>2698</v>
      </c>
      <c r="F1697" s="1">
        <v>24195</v>
      </c>
      <c r="G1697" t="s">
        <v>3025</v>
      </c>
      <c r="H1697" t="s">
        <v>2702</v>
      </c>
      <c r="I1697" s="5">
        <v>70200</v>
      </c>
      <c r="J1697" s="5">
        <v>500</v>
      </c>
      <c r="K1697">
        <v>7</v>
      </c>
      <c r="L1697" t="str">
        <f>INDEX(MatriceGrade,MATCH(Employé!G1697,Filières!$A$1:$A$13,0),MATCH(Employé!H1697,Filières!$A$1:$E$1,0))</f>
        <v>Consultant business sénior</v>
      </c>
      <c r="M1697" s="5">
        <f t="shared" si="132"/>
        <v>63800</v>
      </c>
      <c r="N1697" s="6">
        <f t="shared" ca="1" si="133"/>
        <v>51</v>
      </c>
      <c r="O1697" s="8">
        <f t="shared" si="134"/>
        <v>0.10031347962382445</v>
      </c>
    </row>
    <row r="1698" spans="1:15" x14ac:dyDescent="0.25">
      <c r="A1698" t="str">
        <f t="shared" si="130"/>
        <v>ChrMc33488</v>
      </c>
      <c r="B1698" t="str">
        <f t="shared" si="131"/>
        <v>ChristineMcClure33488</v>
      </c>
      <c r="C1698" t="s">
        <v>433</v>
      </c>
      <c r="D1698" t="s">
        <v>1054</v>
      </c>
      <c r="E1698" t="s">
        <v>2699</v>
      </c>
      <c r="F1698" s="1">
        <v>33488</v>
      </c>
      <c r="G1698" t="s">
        <v>3023</v>
      </c>
      <c r="H1698" t="s">
        <v>2702</v>
      </c>
      <c r="I1698" s="5">
        <v>48700</v>
      </c>
      <c r="J1698" s="5">
        <v>1000</v>
      </c>
      <c r="K1698">
        <v>0</v>
      </c>
      <c r="L1698" t="str">
        <f>INDEX(MatriceGrade,MATCH(Employé!G1698,Filières!$A$1:$A$13,0),MATCH(Employé!H1698,Filières!$A$1:$E$1,0))</f>
        <v>Consultant business</v>
      </c>
      <c r="M1698" s="5" t="str">
        <f t="shared" si="132"/>
        <v>nouvel arrivant</v>
      </c>
      <c r="N1698" s="6">
        <f t="shared" ca="1" si="133"/>
        <v>25</v>
      </c>
      <c r="O1698" s="8">
        <f t="shared" si="134"/>
        <v>0</v>
      </c>
    </row>
    <row r="1699" spans="1:15" x14ac:dyDescent="0.25">
      <c r="A1699" t="str">
        <f t="shared" si="130"/>
        <v>FreMc31743</v>
      </c>
      <c r="B1699" t="str">
        <f t="shared" si="131"/>
        <v>FrederickMcCluskey31743</v>
      </c>
      <c r="C1699" t="s">
        <v>508</v>
      </c>
      <c r="D1699" t="s">
        <v>1642</v>
      </c>
      <c r="E1699" t="s">
        <v>2698</v>
      </c>
      <c r="F1699" s="1">
        <v>31743</v>
      </c>
      <c r="G1699" t="s">
        <v>3022</v>
      </c>
      <c r="H1699" t="s">
        <v>2701</v>
      </c>
      <c r="I1699" s="5">
        <v>38500</v>
      </c>
      <c r="J1699" s="5">
        <v>500</v>
      </c>
      <c r="K1699">
        <v>3</v>
      </c>
      <c r="L1699" t="str">
        <f>INDEX(MatriceGrade,MATCH(Employé!G1699,Filières!$A$1:$A$13,0),MATCH(Employé!H1699,Filières!$A$1:$E$1,0))</f>
        <v>Développeur confirmé</v>
      </c>
      <c r="M1699" s="5">
        <f t="shared" si="132"/>
        <v>37200</v>
      </c>
      <c r="N1699" s="6">
        <f t="shared" ca="1" si="133"/>
        <v>30</v>
      </c>
      <c r="O1699" s="8">
        <f t="shared" si="134"/>
        <v>3.4946236559139782E-2</v>
      </c>
    </row>
    <row r="1700" spans="1:15" x14ac:dyDescent="0.25">
      <c r="A1700" t="str">
        <f t="shared" si="130"/>
        <v>SteMc22202</v>
      </c>
      <c r="B1700" t="str">
        <f t="shared" si="131"/>
        <v>StephenMcCombs22202</v>
      </c>
      <c r="C1700" t="s">
        <v>401</v>
      </c>
      <c r="D1700" t="s">
        <v>2099</v>
      </c>
      <c r="E1700" t="s">
        <v>2698</v>
      </c>
      <c r="F1700" s="1">
        <v>22202</v>
      </c>
      <c r="G1700" t="s">
        <v>3030</v>
      </c>
      <c r="H1700" t="s">
        <v>2703</v>
      </c>
      <c r="I1700" s="5">
        <v>128000</v>
      </c>
      <c r="J1700" s="5">
        <v>6000</v>
      </c>
      <c r="K1700">
        <v>10</v>
      </c>
      <c r="L1700" t="str">
        <f>INDEX(MatriceGrade,MATCH(Employé!G1700,Filières!$A$1:$A$13,0),MATCH(Employé!H1700,Filières!$A$1:$E$1,0))</f>
        <v>Chef filière fonctions transverses</v>
      </c>
      <c r="M1700" s="5">
        <f t="shared" si="132"/>
        <v>119600</v>
      </c>
      <c r="N1700" s="6">
        <f t="shared" ca="1" si="133"/>
        <v>56</v>
      </c>
      <c r="O1700" s="8">
        <f t="shared" si="134"/>
        <v>7.0234113712374577E-2</v>
      </c>
    </row>
    <row r="1701" spans="1:15" x14ac:dyDescent="0.25">
      <c r="A1701" t="str">
        <f t="shared" si="130"/>
        <v>GarMc23528</v>
      </c>
      <c r="B1701" t="str">
        <f t="shared" si="131"/>
        <v>GaryMcCord23528</v>
      </c>
      <c r="C1701" t="s">
        <v>1271</v>
      </c>
      <c r="D1701" t="s">
        <v>2314</v>
      </c>
      <c r="E1701" t="s">
        <v>2698</v>
      </c>
      <c r="F1701" s="1">
        <v>23528</v>
      </c>
      <c r="G1701" t="s">
        <v>3026</v>
      </c>
      <c r="H1701" t="s">
        <v>2703</v>
      </c>
      <c r="I1701" s="5">
        <v>59000</v>
      </c>
      <c r="J1701" s="5">
        <v>500</v>
      </c>
      <c r="K1701">
        <v>5</v>
      </c>
      <c r="L1701" t="str">
        <f>INDEX(MatriceGrade,MATCH(Employé!G1701,Filières!$A$1:$A$13,0),MATCH(Employé!H1701,Filières!$A$1:$E$1,0))</f>
        <v>Responsable d'entité</v>
      </c>
      <c r="M1701" s="5">
        <f t="shared" si="132"/>
        <v>52400</v>
      </c>
      <c r="N1701" s="6">
        <f t="shared" ca="1" si="133"/>
        <v>53</v>
      </c>
      <c r="O1701" s="8">
        <f t="shared" si="134"/>
        <v>0.12595419847328243</v>
      </c>
    </row>
    <row r="1702" spans="1:15" x14ac:dyDescent="0.25">
      <c r="A1702" t="str">
        <f t="shared" si="130"/>
        <v>CatMc29406</v>
      </c>
      <c r="B1702" t="str">
        <f t="shared" si="131"/>
        <v>CatherineMcCormick29406</v>
      </c>
      <c r="C1702" t="s">
        <v>803</v>
      </c>
      <c r="D1702" t="s">
        <v>1436</v>
      </c>
      <c r="E1702" t="s">
        <v>2699</v>
      </c>
      <c r="F1702" s="1">
        <v>29406</v>
      </c>
      <c r="G1702" t="s">
        <v>3026</v>
      </c>
      <c r="H1702" t="s">
        <v>2703</v>
      </c>
      <c r="I1702" s="5">
        <v>47700</v>
      </c>
      <c r="J1702" s="5">
        <v>500</v>
      </c>
      <c r="K1702">
        <v>8</v>
      </c>
      <c r="L1702" t="str">
        <f>INDEX(MatriceGrade,MATCH(Employé!G1702,Filières!$A$1:$A$13,0),MATCH(Employé!H1702,Filières!$A$1:$E$1,0))</f>
        <v>Responsable d'entité</v>
      </c>
      <c r="M1702" s="5">
        <f t="shared" si="132"/>
        <v>42600</v>
      </c>
      <c r="N1702" s="6">
        <f t="shared" ca="1" si="133"/>
        <v>37</v>
      </c>
      <c r="O1702" s="8">
        <f t="shared" si="134"/>
        <v>0.11971830985915492</v>
      </c>
    </row>
    <row r="1703" spans="1:15" x14ac:dyDescent="0.25">
      <c r="A1703" t="str">
        <f t="shared" si="130"/>
        <v>KylMc27684</v>
      </c>
      <c r="B1703" t="str">
        <f t="shared" si="131"/>
        <v>KyleMcCoy27684</v>
      </c>
      <c r="C1703" t="s">
        <v>1374</v>
      </c>
      <c r="D1703" t="s">
        <v>2368</v>
      </c>
      <c r="E1703" t="s">
        <v>2698</v>
      </c>
      <c r="F1703" s="1">
        <v>27684</v>
      </c>
      <c r="G1703" t="s">
        <v>3026</v>
      </c>
      <c r="H1703" t="s">
        <v>2703</v>
      </c>
      <c r="I1703" s="5">
        <v>46600</v>
      </c>
      <c r="J1703" s="5">
        <v>2000</v>
      </c>
      <c r="K1703">
        <v>11</v>
      </c>
      <c r="L1703" t="str">
        <f>INDEX(MatriceGrade,MATCH(Employé!G1703,Filières!$A$1:$A$13,0),MATCH(Employé!H1703,Filières!$A$1:$E$1,0))</f>
        <v>Responsable d'entité</v>
      </c>
      <c r="M1703" s="5">
        <f t="shared" si="132"/>
        <v>44900</v>
      </c>
      <c r="N1703" s="6">
        <f t="shared" ca="1" si="133"/>
        <v>41</v>
      </c>
      <c r="O1703" s="8">
        <f t="shared" si="134"/>
        <v>3.7861915367483297E-2</v>
      </c>
    </row>
    <row r="1704" spans="1:15" x14ac:dyDescent="0.25">
      <c r="A1704" t="str">
        <f t="shared" si="130"/>
        <v>LupMc33032</v>
      </c>
      <c r="B1704" t="str">
        <f t="shared" si="131"/>
        <v>LupeMcCoy33032</v>
      </c>
      <c r="C1704" t="s">
        <v>2411</v>
      </c>
      <c r="D1704" t="s">
        <v>2368</v>
      </c>
      <c r="E1704" t="s">
        <v>2698</v>
      </c>
      <c r="F1704" s="1">
        <v>33032</v>
      </c>
      <c r="G1704" t="s">
        <v>3020</v>
      </c>
      <c r="H1704" t="s">
        <v>2701</v>
      </c>
      <c r="I1704" s="5">
        <v>34400</v>
      </c>
      <c r="J1704" s="5">
        <v>0</v>
      </c>
      <c r="K1704">
        <v>1</v>
      </c>
      <c r="L1704" t="str">
        <f>INDEX(MatriceGrade,MATCH(Employé!G1704,Filières!$A$1:$A$13,0),MATCH(Employé!H1704,Filières!$A$1:$E$1,0))</f>
        <v>Développeur junior</v>
      </c>
      <c r="M1704" s="5">
        <f t="shared" si="132"/>
        <v>32300</v>
      </c>
      <c r="N1704" s="6">
        <f t="shared" ca="1" si="133"/>
        <v>27</v>
      </c>
      <c r="O1704" s="8">
        <f t="shared" si="134"/>
        <v>6.5015479876160992E-2</v>
      </c>
    </row>
    <row r="1705" spans="1:15" x14ac:dyDescent="0.25">
      <c r="A1705" t="str">
        <f t="shared" si="130"/>
        <v>WilMc24986</v>
      </c>
      <c r="B1705" t="str">
        <f t="shared" si="131"/>
        <v>WilliamMcCreary24986</v>
      </c>
      <c r="C1705" t="s">
        <v>63</v>
      </c>
      <c r="D1705" t="s">
        <v>1948</v>
      </c>
      <c r="E1705" t="s">
        <v>2698</v>
      </c>
      <c r="F1705" s="1">
        <v>24986</v>
      </c>
      <c r="G1705" t="s">
        <v>3026</v>
      </c>
      <c r="H1705" t="s">
        <v>2702</v>
      </c>
      <c r="I1705" s="5">
        <v>76800</v>
      </c>
      <c r="J1705" s="5">
        <v>3000</v>
      </c>
      <c r="K1705">
        <v>20</v>
      </c>
      <c r="L1705" t="str">
        <f>INDEX(MatriceGrade,MATCH(Employé!G1705,Filières!$A$1:$A$13,0),MATCH(Employé!H1705,Filières!$A$1:$E$1,0))</f>
        <v>Responsable de consultant</v>
      </c>
      <c r="M1705" s="5">
        <f t="shared" si="132"/>
        <v>71800</v>
      </c>
      <c r="N1705" s="6">
        <f t="shared" ca="1" si="133"/>
        <v>49</v>
      </c>
      <c r="O1705" s="8">
        <f t="shared" si="134"/>
        <v>6.9637883008356549E-2</v>
      </c>
    </row>
    <row r="1706" spans="1:15" x14ac:dyDescent="0.25">
      <c r="A1706" t="str">
        <f t="shared" si="130"/>
        <v>AntMc28104</v>
      </c>
      <c r="B1706" t="str">
        <f t="shared" si="131"/>
        <v>AnthonyMcCreight28104</v>
      </c>
      <c r="C1706" t="s">
        <v>109</v>
      </c>
      <c r="D1706" t="s">
        <v>110</v>
      </c>
      <c r="E1706" t="s">
        <v>2698</v>
      </c>
      <c r="F1706" s="1">
        <v>28104</v>
      </c>
      <c r="G1706" t="s">
        <v>3027</v>
      </c>
      <c r="H1706" t="s">
        <v>2701</v>
      </c>
      <c r="I1706" s="5">
        <v>60500</v>
      </c>
      <c r="J1706" s="5">
        <v>0</v>
      </c>
      <c r="K1706">
        <v>9</v>
      </c>
      <c r="L1706" t="str">
        <f>INDEX(MatriceGrade,MATCH(Employé!G1706,Filières!$A$1:$A$13,0),MATCH(Employé!H1706,Filières!$A$1:$E$1,0))</f>
        <v>Directeur technique</v>
      </c>
      <c r="M1706" s="5">
        <f t="shared" si="132"/>
        <v>56500</v>
      </c>
      <c r="N1706" s="6">
        <f t="shared" ca="1" si="133"/>
        <v>40</v>
      </c>
      <c r="O1706" s="8">
        <f t="shared" si="134"/>
        <v>7.0796460176991149E-2</v>
      </c>
    </row>
    <row r="1707" spans="1:15" x14ac:dyDescent="0.25">
      <c r="A1707" t="str">
        <f t="shared" si="130"/>
        <v>CraMc29533</v>
      </c>
      <c r="B1707" t="str">
        <f t="shared" si="131"/>
        <v>CraigMcCrory29533</v>
      </c>
      <c r="C1707" t="s">
        <v>887</v>
      </c>
      <c r="D1707" t="s">
        <v>2543</v>
      </c>
      <c r="E1707" t="s">
        <v>2698</v>
      </c>
      <c r="F1707" s="1">
        <v>29533</v>
      </c>
      <c r="G1707" t="s">
        <v>3026</v>
      </c>
      <c r="H1707" t="s">
        <v>2702</v>
      </c>
      <c r="I1707" s="5">
        <v>60800</v>
      </c>
      <c r="J1707" s="5">
        <v>500</v>
      </c>
      <c r="K1707">
        <v>2</v>
      </c>
      <c r="L1707" t="str">
        <f>INDEX(MatriceGrade,MATCH(Employé!G1707,Filières!$A$1:$A$13,0),MATCH(Employé!H1707,Filières!$A$1:$E$1,0))</f>
        <v>Responsable de consultant</v>
      </c>
      <c r="M1707" s="5">
        <f t="shared" si="132"/>
        <v>56600</v>
      </c>
      <c r="N1707" s="6">
        <f t="shared" ca="1" si="133"/>
        <v>36</v>
      </c>
      <c r="O1707" s="8">
        <f t="shared" si="134"/>
        <v>7.4204946996466431E-2</v>
      </c>
    </row>
    <row r="1708" spans="1:15" x14ac:dyDescent="0.25">
      <c r="A1708" t="str">
        <f t="shared" si="130"/>
        <v>BenMc23993</v>
      </c>
      <c r="B1708" t="str">
        <f t="shared" si="131"/>
        <v>BenMcCulloch23993</v>
      </c>
      <c r="C1708" t="s">
        <v>788</v>
      </c>
      <c r="D1708" t="s">
        <v>1383</v>
      </c>
      <c r="E1708" t="s">
        <v>2698</v>
      </c>
      <c r="F1708" s="1">
        <v>23993</v>
      </c>
      <c r="G1708" t="s">
        <v>3026</v>
      </c>
      <c r="H1708" t="s">
        <v>2701</v>
      </c>
      <c r="I1708" s="5">
        <v>52900</v>
      </c>
      <c r="J1708" s="5">
        <v>4500</v>
      </c>
      <c r="K1708">
        <v>7</v>
      </c>
      <c r="L1708" t="str">
        <f>INDEX(MatriceGrade,MATCH(Employé!G1708,Filières!$A$1:$A$13,0),MATCH(Employé!H1708,Filières!$A$1:$E$1,0))</f>
        <v>Expert technique</v>
      </c>
      <c r="M1708" s="5">
        <f t="shared" si="132"/>
        <v>52000</v>
      </c>
      <c r="N1708" s="6">
        <f t="shared" ca="1" si="133"/>
        <v>51</v>
      </c>
      <c r="O1708" s="8">
        <f t="shared" si="134"/>
        <v>1.7307692307692309E-2</v>
      </c>
    </row>
    <row r="1709" spans="1:15" x14ac:dyDescent="0.25">
      <c r="A1709" t="str">
        <f t="shared" si="130"/>
        <v>ThoMc27840</v>
      </c>
      <c r="B1709" t="str">
        <f t="shared" si="131"/>
        <v>ThomasMcCusker27840</v>
      </c>
      <c r="C1709" t="s">
        <v>269</v>
      </c>
      <c r="D1709" t="s">
        <v>2093</v>
      </c>
      <c r="E1709" t="s">
        <v>2698</v>
      </c>
      <c r="F1709" s="1">
        <v>27840</v>
      </c>
      <c r="G1709" t="s">
        <v>3025</v>
      </c>
      <c r="H1709" t="s">
        <v>2701</v>
      </c>
      <c r="I1709" s="5">
        <v>52800</v>
      </c>
      <c r="J1709" s="5">
        <v>3000</v>
      </c>
      <c r="K1709">
        <v>10</v>
      </c>
      <c r="L1709" t="str">
        <f>INDEX(MatriceGrade,MATCH(Employé!G1709,Filières!$A$1:$A$13,0),MATCH(Employé!H1709,Filières!$A$1:$E$1,0))</f>
        <v>Consultant technique sénior</v>
      </c>
      <c r="M1709" s="5">
        <f t="shared" si="132"/>
        <v>50300</v>
      </c>
      <c r="N1709" s="6">
        <f t="shared" ca="1" si="133"/>
        <v>41</v>
      </c>
      <c r="O1709" s="8">
        <f t="shared" si="134"/>
        <v>4.9701789264413522E-2</v>
      </c>
    </row>
    <row r="1710" spans="1:15" x14ac:dyDescent="0.25">
      <c r="A1710" t="str">
        <f t="shared" si="130"/>
        <v>WilMc25097</v>
      </c>
      <c r="B1710" t="str">
        <f t="shared" si="131"/>
        <v>WilliamMcDonald25097</v>
      </c>
      <c r="C1710" t="s">
        <v>63</v>
      </c>
      <c r="D1710" t="s">
        <v>1123</v>
      </c>
      <c r="E1710" t="s">
        <v>2698</v>
      </c>
      <c r="F1710" s="1">
        <v>25097</v>
      </c>
      <c r="G1710" t="s">
        <v>3029</v>
      </c>
      <c r="H1710" t="s">
        <v>2702</v>
      </c>
      <c r="I1710" s="5">
        <v>136100</v>
      </c>
      <c r="J1710" s="5">
        <v>3500</v>
      </c>
      <c r="K1710">
        <v>3</v>
      </c>
      <c r="L1710" t="str">
        <f>INDEX(MatriceGrade,MATCH(Employé!G1710,Filières!$A$1:$A$13,0),MATCH(Employé!H1710,Filières!$A$1:$E$1,0))</f>
        <v>Associé filière business</v>
      </c>
      <c r="M1710" s="5">
        <f t="shared" si="132"/>
        <v>127200</v>
      </c>
      <c r="N1710" s="6">
        <f t="shared" ca="1" si="133"/>
        <v>48</v>
      </c>
      <c r="O1710" s="8">
        <f t="shared" si="134"/>
        <v>6.9968553459119495E-2</v>
      </c>
    </row>
    <row r="1711" spans="1:15" x14ac:dyDescent="0.25">
      <c r="A1711" t="str">
        <f t="shared" si="130"/>
        <v>ErnMc32598</v>
      </c>
      <c r="B1711" t="str">
        <f t="shared" si="131"/>
        <v>ErnestMcDougal32598</v>
      </c>
      <c r="C1711" t="s">
        <v>1001</v>
      </c>
      <c r="D1711" t="s">
        <v>1635</v>
      </c>
      <c r="E1711" t="s">
        <v>2698</v>
      </c>
      <c r="F1711" s="1">
        <v>32598</v>
      </c>
      <c r="G1711" t="s">
        <v>3024</v>
      </c>
      <c r="H1711" t="s">
        <v>2703</v>
      </c>
      <c r="I1711" s="5">
        <v>38600</v>
      </c>
      <c r="J1711" s="5">
        <v>2500</v>
      </c>
      <c r="K1711">
        <v>4</v>
      </c>
      <c r="L1711" t="str">
        <f>INDEX(MatriceGrade,MATCH(Employé!G1711,Filières!$A$1:$A$13,0),MATCH(Employé!H1711,Filières!$A$1:$E$1,0))</f>
        <v>Agent de maîtrise</v>
      </c>
      <c r="M1711" s="5">
        <f t="shared" si="132"/>
        <v>36600</v>
      </c>
      <c r="N1711" s="6">
        <f t="shared" ca="1" si="133"/>
        <v>28</v>
      </c>
      <c r="O1711" s="8">
        <f t="shared" si="134"/>
        <v>5.4644808743169397E-2</v>
      </c>
    </row>
    <row r="1712" spans="1:15" x14ac:dyDescent="0.25">
      <c r="A1712" t="str">
        <f t="shared" si="130"/>
        <v>DebMc21763</v>
      </c>
      <c r="B1712" t="str">
        <f t="shared" si="131"/>
        <v>DebraMcFarlane21763</v>
      </c>
      <c r="C1712" t="s">
        <v>406</v>
      </c>
      <c r="D1712" t="s">
        <v>2264</v>
      </c>
      <c r="E1712" t="s">
        <v>2699</v>
      </c>
      <c r="F1712" s="1">
        <v>21763</v>
      </c>
      <c r="G1712" t="s">
        <v>3030</v>
      </c>
      <c r="H1712" t="s">
        <v>2700</v>
      </c>
      <c r="I1712" s="5">
        <v>136100</v>
      </c>
      <c r="J1712" s="5">
        <v>5000</v>
      </c>
      <c r="K1712">
        <v>12</v>
      </c>
      <c r="L1712" t="str">
        <f>INDEX(MatriceGrade,MATCH(Employé!G1712,Filières!$A$1:$A$13,0),MATCH(Employé!H1712,Filières!$A$1:$E$1,0))</f>
        <v>Chef filière fonctionnelle</v>
      </c>
      <c r="M1712" s="5">
        <f t="shared" si="132"/>
        <v>133400</v>
      </c>
      <c r="N1712" s="6">
        <f t="shared" ca="1" si="133"/>
        <v>57</v>
      </c>
      <c r="O1712" s="8">
        <f t="shared" si="134"/>
        <v>2.0239880059970013E-2</v>
      </c>
    </row>
    <row r="1713" spans="1:15" x14ac:dyDescent="0.25">
      <c r="A1713" t="str">
        <f t="shared" si="130"/>
        <v>CliMc32783</v>
      </c>
      <c r="B1713" t="str">
        <f t="shared" si="131"/>
        <v>ClintonMcGhie32783</v>
      </c>
      <c r="C1713" t="s">
        <v>718</v>
      </c>
      <c r="D1713" t="s">
        <v>719</v>
      </c>
      <c r="E1713" t="s">
        <v>2698</v>
      </c>
      <c r="F1713" s="1">
        <v>32783</v>
      </c>
      <c r="G1713" t="s">
        <v>3024</v>
      </c>
      <c r="H1713" t="s">
        <v>2700</v>
      </c>
      <c r="I1713" s="5">
        <v>45100</v>
      </c>
      <c r="J1713" s="5">
        <v>1500</v>
      </c>
      <c r="K1713">
        <v>4</v>
      </c>
      <c r="L1713" t="str">
        <f>INDEX(MatriceGrade,MATCH(Employé!G1713,Filières!$A$1:$A$13,0),MATCH(Employé!H1713,Filières!$A$1:$E$1,0))</f>
        <v>Consultant fonctionnel</v>
      </c>
      <c r="M1713" s="5">
        <f t="shared" si="132"/>
        <v>42100</v>
      </c>
      <c r="N1713" s="6">
        <f t="shared" ca="1" si="133"/>
        <v>27</v>
      </c>
      <c r="O1713" s="8">
        <f t="shared" si="134"/>
        <v>7.1258907363420429E-2</v>
      </c>
    </row>
    <row r="1714" spans="1:15" x14ac:dyDescent="0.25">
      <c r="A1714" t="str">
        <f t="shared" si="130"/>
        <v>JosMc28434</v>
      </c>
      <c r="B1714" t="str">
        <f t="shared" si="131"/>
        <v>JosephMcGinnis28434</v>
      </c>
      <c r="C1714" t="s">
        <v>90</v>
      </c>
      <c r="D1714" t="s">
        <v>816</v>
      </c>
      <c r="E1714" t="s">
        <v>2698</v>
      </c>
      <c r="F1714" s="1">
        <v>28434</v>
      </c>
      <c r="G1714" t="s">
        <v>3025</v>
      </c>
      <c r="H1714" t="s">
        <v>2702</v>
      </c>
      <c r="I1714" s="5">
        <v>65900</v>
      </c>
      <c r="J1714" s="5">
        <v>1000</v>
      </c>
      <c r="K1714">
        <v>0</v>
      </c>
      <c r="L1714" t="str">
        <f>INDEX(MatriceGrade,MATCH(Employé!G1714,Filières!$A$1:$A$13,0),MATCH(Employé!H1714,Filières!$A$1:$E$1,0))</f>
        <v>Consultant business sénior</v>
      </c>
      <c r="M1714" s="5" t="str">
        <f t="shared" si="132"/>
        <v>nouvel arrivant</v>
      </c>
      <c r="N1714" s="6">
        <f t="shared" ca="1" si="133"/>
        <v>39</v>
      </c>
      <c r="O1714" s="8">
        <f t="shared" si="134"/>
        <v>0</v>
      </c>
    </row>
    <row r="1715" spans="1:15" x14ac:dyDescent="0.25">
      <c r="A1715" t="str">
        <f t="shared" si="130"/>
        <v>PauMc25049</v>
      </c>
      <c r="B1715" t="str">
        <f t="shared" si="131"/>
        <v>PaulMcGinnis25049</v>
      </c>
      <c r="C1715" t="s">
        <v>119</v>
      </c>
      <c r="D1715" t="s">
        <v>816</v>
      </c>
      <c r="E1715" t="s">
        <v>2698</v>
      </c>
      <c r="F1715" s="1">
        <v>25049</v>
      </c>
      <c r="G1715" t="s">
        <v>3028</v>
      </c>
      <c r="H1715" t="s">
        <v>2702</v>
      </c>
      <c r="I1715" s="5">
        <v>112600</v>
      </c>
      <c r="J1715" s="5">
        <v>9500</v>
      </c>
      <c r="K1715">
        <v>5</v>
      </c>
      <c r="L1715" t="str">
        <f>INDEX(MatriceGrade,MATCH(Employé!G1715,Filières!$A$1:$A$13,0),MATCH(Employé!H1715,Filières!$A$1:$E$1,0))</f>
        <v>Responsable secteur business</v>
      </c>
      <c r="M1715" s="5">
        <f t="shared" si="132"/>
        <v>105200</v>
      </c>
      <c r="N1715" s="6">
        <f t="shared" ca="1" si="133"/>
        <v>48</v>
      </c>
      <c r="O1715" s="8">
        <f t="shared" si="134"/>
        <v>7.0342205323193921E-2</v>
      </c>
    </row>
    <row r="1716" spans="1:15" x14ac:dyDescent="0.25">
      <c r="A1716" t="str">
        <f t="shared" si="130"/>
        <v>JamMc23823</v>
      </c>
      <c r="B1716" t="str">
        <f t="shared" si="131"/>
        <v>JamesMcGonagle23823</v>
      </c>
      <c r="C1716" t="s">
        <v>147</v>
      </c>
      <c r="D1716" t="s">
        <v>2663</v>
      </c>
      <c r="E1716" t="s">
        <v>2698</v>
      </c>
      <c r="F1716" s="1">
        <v>23823</v>
      </c>
      <c r="G1716" t="s">
        <v>3028</v>
      </c>
      <c r="H1716" t="s">
        <v>2700</v>
      </c>
      <c r="I1716" s="5">
        <v>76000</v>
      </c>
      <c r="J1716" s="5">
        <v>1500</v>
      </c>
      <c r="K1716">
        <v>3</v>
      </c>
      <c r="L1716" t="str">
        <f>INDEX(MatriceGrade,MATCH(Employé!G1716,Filières!$A$1:$A$13,0),MATCH(Employé!H1716,Filières!$A$1:$E$1,0))</f>
        <v>Responsable de Grands comptes</v>
      </c>
      <c r="M1716" s="5">
        <f t="shared" si="132"/>
        <v>71400</v>
      </c>
      <c r="N1716" s="6">
        <f t="shared" ca="1" si="133"/>
        <v>52</v>
      </c>
      <c r="O1716" s="8">
        <f t="shared" si="134"/>
        <v>6.4425770308123242E-2</v>
      </c>
    </row>
    <row r="1717" spans="1:15" x14ac:dyDescent="0.25">
      <c r="A1717" t="str">
        <f t="shared" si="130"/>
        <v>LisMc27506</v>
      </c>
      <c r="B1717" t="str">
        <f t="shared" si="131"/>
        <v>LisaMcGrath27506</v>
      </c>
      <c r="C1717" t="s">
        <v>493</v>
      </c>
      <c r="D1717" t="s">
        <v>1598</v>
      </c>
      <c r="E1717" t="s">
        <v>2699</v>
      </c>
      <c r="F1717" s="1">
        <v>27506</v>
      </c>
      <c r="G1717" t="s">
        <v>3027</v>
      </c>
      <c r="H1717" t="s">
        <v>2701</v>
      </c>
      <c r="I1717" s="5">
        <v>49400</v>
      </c>
      <c r="J1717" s="5">
        <v>2500</v>
      </c>
      <c r="K1717">
        <v>14</v>
      </c>
      <c r="L1717" t="str">
        <f>INDEX(MatriceGrade,MATCH(Employé!G1717,Filières!$A$1:$A$13,0),MATCH(Employé!H1717,Filières!$A$1:$E$1,0))</f>
        <v>Directeur technique</v>
      </c>
      <c r="M1717" s="5">
        <f t="shared" si="132"/>
        <v>44700</v>
      </c>
      <c r="N1717" s="6">
        <f t="shared" ca="1" si="133"/>
        <v>42</v>
      </c>
      <c r="O1717" s="8">
        <f t="shared" si="134"/>
        <v>0.10514541387024609</v>
      </c>
    </row>
    <row r="1718" spans="1:15" x14ac:dyDescent="0.25">
      <c r="A1718" t="str">
        <f t="shared" si="130"/>
        <v>RobMc33326</v>
      </c>
      <c r="B1718" t="str">
        <f t="shared" si="131"/>
        <v>RobertMcGuire33326</v>
      </c>
      <c r="C1718" t="s">
        <v>25</v>
      </c>
      <c r="D1718" t="s">
        <v>2617</v>
      </c>
      <c r="E1718" t="s">
        <v>2698</v>
      </c>
      <c r="F1718" s="1">
        <v>33326</v>
      </c>
      <c r="G1718" t="s">
        <v>3019</v>
      </c>
      <c r="H1718" t="s">
        <v>2701</v>
      </c>
      <c r="I1718" s="5">
        <v>32500</v>
      </c>
      <c r="J1718" s="5">
        <v>0</v>
      </c>
      <c r="K1718">
        <v>0</v>
      </c>
      <c r="L1718" t="str">
        <f>INDEX(MatriceGrade,MATCH(Employé!G1718,Filières!$A$1:$A$13,0),MATCH(Employé!H1718,Filières!$A$1:$E$1,0))</f>
        <v>Développeur novice</v>
      </c>
      <c r="M1718" s="5" t="str">
        <f t="shared" si="132"/>
        <v>nouvel arrivant</v>
      </c>
      <c r="N1718" s="6">
        <f t="shared" ca="1" si="133"/>
        <v>26</v>
      </c>
      <c r="O1718" s="8">
        <f t="shared" si="134"/>
        <v>0</v>
      </c>
    </row>
    <row r="1719" spans="1:15" x14ac:dyDescent="0.25">
      <c r="A1719" t="str">
        <f t="shared" si="130"/>
        <v>DonMc28548</v>
      </c>
      <c r="B1719" t="str">
        <f t="shared" si="131"/>
        <v>DonnaMcInnis28548</v>
      </c>
      <c r="C1719" t="s">
        <v>15</v>
      </c>
      <c r="D1719" t="s">
        <v>2131</v>
      </c>
      <c r="E1719" t="s">
        <v>2699</v>
      </c>
      <c r="F1719" s="1">
        <v>28548</v>
      </c>
      <c r="G1719" t="s">
        <v>3026</v>
      </c>
      <c r="H1719" t="s">
        <v>2702</v>
      </c>
      <c r="I1719" s="5">
        <v>81400</v>
      </c>
      <c r="J1719" s="5">
        <v>2500</v>
      </c>
      <c r="K1719">
        <v>5</v>
      </c>
      <c r="L1719" t="str">
        <f>INDEX(MatriceGrade,MATCH(Employé!G1719,Filières!$A$1:$A$13,0),MATCH(Employé!H1719,Filières!$A$1:$E$1,0))</f>
        <v>Responsable de consultant</v>
      </c>
      <c r="M1719" s="5">
        <f t="shared" si="132"/>
        <v>75400</v>
      </c>
      <c r="N1719" s="6">
        <f t="shared" ca="1" si="133"/>
        <v>39</v>
      </c>
      <c r="O1719" s="8">
        <f t="shared" si="134"/>
        <v>7.9575596816976124E-2</v>
      </c>
    </row>
    <row r="1720" spans="1:15" x14ac:dyDescent="0.25">
      <c r="A1720" t="str">
        <f t="shared" si="130"/>
        <v>KarMc32353</v>
      </c>
      <c r="B1720" t="str">
        <f t="shared" si="131"/>
        <v>KarenMcIntosh32353</v>
      </c>
      <c r="C1720" t="s">
        <v>954</v>
      </c>
      <c r="D1720" t="s">
        <v>1749</v>
      </c>
      <c r="E1720" t="s">
        <v>2699</v>
      </c>
      <c r="F1720" s="1">
        <v>32353</v>
      </c>
      <c r="G1720" t="s">
        <v>3023</v>
      </c>
      <c r="H1720" t="s">
        <v>2700</v>
      </c>
      <c r="I1720" s="5">
        <v>52400</v>
      </c>
      <c r="J1720" s="5">
        <v>1500</v>
      </c>
      <c r="K1720">
        <v>3</v>
      </c>
      <c r="L1720" t="str">
        <f>INDEX(MatriceGrade,MATCH(Employé!G1720,Filières!$A$1:$A$13,0),MATCH(Employé!H1720,Filières!$A$1:$E$1,0))</f>
        <v>Consultant fonctionnel junior</v>
      </c>
      <c r="M1720" s="5">
        <f t="shared" si="132"/>
        <v>49100</v>
      </c>
      <c r="N1720" s="6">
        <f t="shared" ca="1" si="133"/>
        <v>28</v>
      </c>
      <c r="O1720" s="8">
        <f t="shared" si="134"/>
        <v>6.720977596741344E-2</v>
      </c>
    </row>
    <row r="1721" spans="1:15" x14ac:dyDescent="0.25">
      <c r="A1721" t="str">
        <f t="shared" si="130"/>
        <v>JesMc25894</v>
      </c>
      <c r="B1721" t="str">
        <f t="shared" si="131"/>
        <v>JesseMcIntyre25894</v>
      </c>
      <c r="C1721" t="s">
        <v>876</v>
      </c>
      <c r="D1721" t="s">
        <v>1531</v>
      </c>
      <c r="E1721" t="s">
        <v>2698</v>
      </c>
      <c r="F1721" s="1">
        <v>25894</v>
      </c>
      <c r="G1721" t="s">
        <v>3025</v>
      </c>
      <c r="H1721" t="s">
        <v>2701</v>
      </c>
      <c r="I1721" s="5">
        <v>57300</v>
      </c>
      <c r="J1721" s="5">
        <v>3500</v>
      </c>
      <c r="K1721">
        <v>18</v>
      </c>
      <c r="L1721" t="str">
        <f>INDEX(MatriceGrade,MATCH(Employé!G1721,Filières!$A$1:$A$13,0),MATCH(Employé!H1721,Filières!$A$1:$E$1,0))</f>
        <v>Consultant technique sénior</v>
      </c>
      <c r="M1721" s="5">
        <f t="shared" si="132"/>
        <v>54100</v>
      </c>
      <c r="N1721" s="6">
        <f t="shared" ca="1" si="133"/>
        <v>46</v>
      </c>
      <c r="O1721" s="8">
        <f t="shared" si="134"/>
        <v>5.9149722735674676E-2</v>
      </c>
    </row>
    <row r="1722" spans="1:15" x14ac:dyDescent="0.25">
      <c r="A1722" t="str">
        <f t="shared" si="130"/>
        <v>RebMc27181</v>
      </c>
      <c r="B1722" t="str">
        <f t="shared" si="131"/>
        <v>RebeccaMcIntyre27181</v>
      </c>
      <c r="C1722" t="s">
        <v>1709</v>
      </c>
      <c r="D1722" t="s">
        <v>1531</v>
      </c>
      <c r="E1722" t="s">
        <v>2699</v>
      </c>
      <c r="F1722" s="1">
        <v>27181</v>
      </c>
      <c r="G1722" t="s">
        <v>3026</v>
      </c>
      <c r="H1722" t="s">
        <v>2703</v>
      </c>
      <c r="I1722" s="5">
        <v>65000</v>
      </c>
      <c r="J1722" s="5">
        <v>2500</v>
      </c>
      <c r="K1722">
        <v>11</v>
      </c>
      <c r="L1722" t="str">
        <f>INDEX(MatriceGrade,MATCH(Employé!G1722,Filières!$A$1:$A$13,0),MATCH(Employé!H1722,Filières!$A$1:$E$1,0))</f>
        <v>Responsable d'entité</v>
      </c>
      <c r="M1722" s="5">
        <f t="shared" si="132"/>
        <v>61300</v>
      </c>
      <c r="N1722" s="6">
        <f t="shared" ca="1" si="133"/>
        <v>43</v>
      </c>
      <c r="O1722" s="8">
        <f t="shared" si="134"/>
        <v>6.0358890701468187E-2</v>
      </c>
    </row>
    <row r="1723" spans="1:15" x14ac:dyDescent="0.25">
      <c r="A1723" t="str">
        <f t="shared" si="130"/>
        <v>DanMc34155</v>
      </c>
      <c r="B1723" t="str">
        <f t="shared" si="131"/>
        <v>DanielMcKay34155</v>
      </c>
      <c r="C1723" t="s">
        <v>105</v>
      </c>
      <c r="D1723" t="s">
        <v>2414</v>
      </c>
      <c r="E1723" t="s">
        <v>2698</v>
      </c>
      <c r="F1723" s="1">
        <v>34155</v>
      </c>
      <c r="G1723" t="s">
        <v>3023</v>
      </c>
      <c r="H1723" t="s">
        <v>2700</v>
      </c>
      <c r="I1723" s="5">
        <v>47200</v>
      </c>
      <c r="J1723" s="5">
        <v>1500</v>
      </c>
      <c r="K1723">
        <v>1</v>
      </c>
      <c r="L1723" t="str">
        <f>INDEX(MatriceGrade,MATCH(Employé!G1723,Filières!$A$1:$A$13,0),MATCH(Employé!H1723,Filières!$A$1:$E$1,0))</f>
        <v>Consultant fonctionnel junior</v>
      </c>
      <c r="M1723" s="5">
        <f t="shared" si="132"/>
        <v>42400</v>
      </c>
      <c r="N1723" s="6">
        <f t="shared" ca="1" si="133"/>
        <v>24</v>
      </c>
      <c r="O1723" s="8">
        <f t="shared" si="134"/>
        <v>0.11320754716981132</v>
      </c>
    </row>
    <row r="1724" spans="1:15" x14ac:dyDescent="0.25">
      <c r="A1724" t="str">
        <f t="shared" si="130"/>
        <v>MarMc23513</v>
      </c>
      <c r="B1724" t="str">
        <f t="shared" si="131"/>
        <v>MarciaMcKee23513</v>
      </c>
      <c r="C1724" t="s">
        <v>2324</v>
      </c>
      <c r="D1724" t="s">
        <v>2325</v>
      </c>
      <c r="E1724" t="s">
        <v>2699</v>
      </c>
      <c r="F1724" s="1">
        <v>23513</v>
      </c>
      <c r="G1724" t="s">
        <v>3028</v>
      </c>
      <c r="H1724" t="s">
        <v>2701</v>
      </c>
      <c r="I1724" s="5">
        <v>59600</v>
      </c>
      <c r="J1724" s="5">
        <v>500</v>
      </c>
      <c r="K1724">
        <v>7</v>
      </c>
      <c r="L1724" t="str">
        <f>INDEX(MatriceGrade,MATCH(Employé!G1724,Filières!$A$1:$A$13,0),MATCH(Employé!H1724,Filières!$A$1:$E$1,0))</f>
        <v>Responsable technique Grands Comptes</v>
      </c>
      <c r="M1724" s="5">
        <f t="shared" si="132"/>
        <v>55800</v>
      </c>
      <c r="N1724" s="6">
        <f t="shared" ca="1" si="133"/>
        <v>53</v>
      </c>
      <c r="O1724" s="8">
        <f t="shared" si="134"/>
        <v>6.8100358422939072E-2</v>
      </c>
    </row>
    <row r="1725" spans="1:15" x14ac:dyDescent="0.25">
      <c r="A1725" t="str">
        <f t="shared" si="130"/>
        <v>JohMc28226</v>
      </c>
      <c r="B1725" t="str">
        <f t="shared" si="131"/>
        <v>JohnMcKeehan28226</v>
      </c>
      <c r="C1725" t="s">
        <v>213</v>
      </c>
      <c r="D1725" t="s">
        <v>240</v>
      </c>
      <c r="E1725" t="s">
        <v>2698</v>
      </c>
      <c r="F1725" s="1">
        <v>28226</v>
      </c>
      <c r="G1725" t="s">
        <v>3028</v>
      </c>
      <c r="H1725" t="s">
        <v>2703</v>
      </c>
      <c r="I1725" s="5">
        <v>83300</v>
      </c>
      <c r="J1725" s="5">
        <v>9000</v>
      </c>
      <c r="K1725">
        <v>13</v>
      </c>
      <c r="L1725" t="str">
        <f>INDEX(MatriceGrade,MATCH(Employé!G1725,Filières!$A$1:$A$13,0),MATCH(Employé!H1725,Filières!$A$1:$E$1,0))</f>
        <v>Responsable d'un secteur</v>
      </c>
      <c r="M1725" s="5">
        <f t="shared" si="132"/>
        <v>80100</v>
      </c>
      <c r="N1725" s="6">
        <f t="shared" ca="1" si="133"/>
        <v>40</v>
      </c>
      <c r="O1725" s="8">
        <f t="shared" si="134"/>
        <v>3.9950062421972535E-2</v>
      </c>
    </row>
    <row r="1726" spans="1:15" x14ac:dyDescent="0.25">
      <c r="A1726" t="str">
        <f t="shared" si="130"/>
        <v>ChaMc32843</v>
      </c>
      <c r="B1726" t="str">
        <f t="shared" si="131"/>
        <v>CharlesMcKinney32843</v>
      </c>
      <c r="C1726" t="s">
        <v>82</v>
      </c>
      <c r="D1726" t="s">
        <v>1406</v>
      </c>
      <c r="E1726" t="s">
        <v>2698</v>
      </c>
      <c r="F1726" s="1">
        <v>32843</v>
      </c>
      <c r="G1726" t="s">
        <v>3022</v>
      </c>
      <c r="H1726" t="s">
        <v>2702</v>
      </c>
      <c r="I1726" s="5">
        <v>40100</v>
      </c>
      <c r="J1726" s="5">
        <v>500</v>
      </c>
      <c r="K1726">
        <v>0</v>
      </c>
      <c r="L1726" t="str">
        <f>INDEX(MatriceGrade,MATCH(Employé!G1726,Filières!$A$1:$A$13,0),MATCH(Employé!H1726,Filières!$A$1:$E$1,0))</f>
        <v>Consultant business junior</v>
      </c>
      <c r="M1726" s="5" t="str">
        <f t="shared" si="132"/>
        <v>nouvel arrivant</v>
      </c>
      <c r="N1726" s="6">
        <f t="shared" ca="1" si="133"/>
        <v>27</v>
      </c>
      <c r="O1726" s="8">
        <f t="shared" si="134"/>
        <v>0</v>
      </c>
    </row>
    <row r="1727" spans="1:15" x14ac:dyDescent="0.25">
      <c r="A1727" t="str">
        <f t="shared" si="130"/>
        <v>JosMc27428</v>
      </c>
      <c r="B1727" t="str">
        <f t="shared" si="131"/>
        <v>JosephMcKinney27428</v>
      </c>
      <c r="C1727" t="s">
        <v>90</v>
      </c>
      <c r="D1727" t="s">
        <v>1406</v>
      </c>
      <c r="E1727" t="s">
        <v>2698</v>
      </c>
      <c r="F1727" s="1">
        <v>27428</v>
      </c>
      <c r="G1727" t="s">
        <v>3027</v>
      </c>
      <c r="H1727" t="s">
        <v>2703</v>
      </c>
      <c r="I1727" s="5">
        <v>74100</v>
      </c>
      <c r="J1727" s="5">
        <v>4000</v>
      </c>
      <c r="K1727">
        <v>9</v>
      </c>
      <c r="L1727" t="str">
        <f>INDEX(MatriceGrade,MATCH(Employé!G1727,Filières!$A$1:$A$13,0),MATCH(Employé!H1727,Filières!$A$1:$E$1,0))</f>
        <v>Directeur d'agence</v>
      </c>
      <c r="M1727" s="5">
        <f t="shared" si="132"/>
        <v>71900</v>
      </c>
      <c r="N1727" s="6">
        <f t="shared" ca="1" si="133"/>
        <v>42</v>
      </c>
      <c r="O1727" s="8">
        <f t="shared" si="134"/>
        <v>3.0598052851182198E-2</v>
      </c>
    </row>
    <row r="1728" spans="1:15" x14ac:dyDescent="0.25">
      <c r="A1728" t="str">
        <f t="shared" si="130"/>
        <v>DolMc23733</v>
      </c>
      <c r="B1728" t="str">
        <f t="shared" si="131"/>
        <v>DoloresMcKnight23733</v>
      </c>
      <c r="C1728" t="s">
        <v>639</v>
      </c>
      <c r="D1728" t="s">
        <v>1944</v>
      </c>
      <c r="E1728" t="s">
        <v>2699</v>
      </c>
      <c r="F1728" s="1">
        <v>23733</v>
      </c>
      <c r="G1728" t="s">
        <v>3028</v>
      </c>
      <c r="H1728" t="s">
        <v>2701</v>
      </c>
      <c r="I1728" s="5">
        <v>87600</v>
      </c>
      <c r="J1728" s="5">
        <v>1500</v>
      </c>
      <c r="K1728">
        <v>23</v>
      </c>
      <c r="L1728" t="str">
        <f>INDEX(MatriceGrade,MATCH(Employé!G1728,Filières!$A$1:$A$13,0),MATCH(Employé!H1728,Filières!$A$1:$E$1,0))</f>
        <v>Responsable technique Grands Comptes</v>
      </c>
      <c r="M1728" s="5">
        <f t="shared" si="132"/>
        <v>78200</v>
      </c>
      <c r="N1728" s="6">
        <f t="shared" ca="1" si="133"/>
        <v>52</v>
      </c>
      <c r="O1728" s="8">
        <f t="shared" si="134"/>
        <v>0.12020460358056266</v>
      </c>
    </row>
    <row r="1729" spans="1:15" x14ac:dyDescent="0.25">
      <c r="A1729" t="str">
        <f t="shared" si="130"/>
        <v>DonMc23623</v>
      </c>
      <c r="B1729" t="str">
        <f t="shared" si="131"/>
        <v>DonaldMcKnight23623</v>
      </c>
      <c r="C1729" t="s">
        <v>133</v>
      </c>
      <c r="D1729" t="s">
        <v>1944</v>
      </c>
      <c r="E1729" t="s">
        <v>2698</v>
      </c>
      <c r="F1729" s="1">
        <v>23623</v>
      </c>
      <c r="G1729" t="s">
        <v>3027</v>
      </c>
      <c r="H1729" t="s">
        <v>2701</v>
      </c>
      <c r="I1729" s="5">
        <v>76900</v>
      </c>
      <c r="J1729" s="5">
        <v>1000</v>
      </c>
      <c r="K1729">
        <v>26</v>
      </c>
      <c r="L1729" t="str">
        <f>INDEX(MatriceGrade,MATCH(Employé!G1729,Filières!$A$1:$A$13,0),MATCH(Employé!H1729,Filières!$A$1:$E$1,0))</f>
        <v>Directeur technique</v>
      </c>
      <c r="M1729" s="5">
        <f t="shared" si="132"/>
        <v>71900</v>
      </c>
      <c r="N1729" s="6">
        <f t="shared" ca="1" si="133"/>
        <v>52</v>
      </c>
      <c r="O1729" s="8">
        <f t="shared" si="134"/>
        <v>6.9541029207232263E-2</v>
      </c>
    </row>
    <row r="1730" spans="1:15" x14ac:dyDescent="0.25">
      <c r="A1730" t="str">
        <f t="shared" ref="A1730:A1793" si="135">_xlfn.CONCAT(LEFT(C1730,3),LEFT(D1730,2),F1730)</f>
        <v>VirMc32504</v>
      </c>
      <c r="B1730" t="str">
        <f t="shared" ref="B1730:B1793" si="136">_xlfn.CONCAT(C1730,D1730,F1730)</f>
        <v>VirginiaMcLaughlin32504</v>
      </c>
      <c r="C1730" t="s">
        <v>1424</v>
      </c>
      <c r="D1730" t="s">
        <v>1634</v>
      </c>
      <c r="E1730" t="s">
        <v>2699</v>
      </c>
      <c r="F1730" s="1">
        <v>32504</v>
      </c>
      <c r="G1730" t="s">
        <v>3023</v>
      </c>
      <c r="H1730" t="s">
        <v>2703</v>
      </c>
      <c r="I1730" s="5">
        <v>31900</v>
      </c>
      <c r="J1730" s="5">
        <v>0</v>
      </c>
      <c r="K1730">
        <v>0</v>
      </c>
      <c r="L1730" t="str">
        <f>INDEX(MatriceGrade,MATCH(Employé!G1730,Filières!$A$1:$A$13,0),MATCH(Employé!H1730,Filières!$A$1:$E$1,0))</f>
        <v>Assistant agent de maîtrise</v>
      </c>
      <c r="M1730" s="5" t="str">
        <f t="shared" ref="M1730:M1793" si="137">IF(ISERROR(VLOOKUP(A1730,InfoN1,9,FALSE)),"nouvel arrivant",VLOOKUP(A1730,InfoN1,9,FALSE))</f>
        <v>nouvel arrivant</v>
      </c>
      <c r="N1730" s="6">
        <f t="shared" ref="N1730:N1793" ca="1" si="138">IF(DATE(2017,MONTH(F1730),DAY(F1730))&gt;TODAY(),2017-YEAR(F1730)-1,2017-YEAR(F1730))</f>
        <v>28</v>
      </c>
      <c r="O1730" s="8">
        <f t="shared" si="134"/>
        <v>0</v>
      </c>
    </row>
    <row r="1731" spans="1:15" x14ac:dyDescent="0.25">
      <c r="A1731" t="str">
        <f t="shared" si="135"/>
        <v>MarMc30953</v>
      </c>
      <c r="B1731" t="str">
        <f t="shared" si="136"/>
        <v>MarcelinoMcLeod30953</v>
      </c>
      <c r="C1731" t="s">
        <v>967</v>
      </c>
      <c r="D1731" t="s">
        <v>968</v>
      </c>
      <c r="E1731" t="s">
        <v>2698</v>
      </c>
      <c r="F1731" s="1">
        <v>30953</v>
      </c>
      <c r="G1731" t="s">
        <v>3027</v>
      </c>
      <c r="H1731" t="s">
        <v>2703</v>
      </c>
      <c r="I1731" s="5">
        <v>75800</v>
      </c>
      <c r="J1731" s="5">
        <v>5500</v>
      </c>
      <c r="K1731">
        <v>9</v>
      </c>
      <c r="L1731" t="str">
        <f>INDEX(MatriceGrade,MATCH(Employé!G1731,Filières!$A$1:$A$13,0),MATCH(Employé!H1731,Filières!$A$1:$E$1,0))</f>
        <v>Directeur d'agence</v>
      </c>
      <c r="M1731" s="5">
        <f t="shared" si="137"/>
        <v>69500</v>
      </c>
      <c r="N1731" s="6">
        <f t="shared" ca="1" si="138"/>
        <v>32</v>
      </c>
      <c r="O1731" s="8">
        <f t="shared" ref="O1731:O1794" si="139">IF(ISNUMBER(M1731),(I1731-M1731)/M1731,0)</f>
        <v>9.0647482014388492E-2</v>
      </c>
    </row>
    <row r="1732" spans="1:15" x14ac:dyDescent="0.25">
      <c r="A1732" t="str">
        <f t="shared" si="135"/>
        <v>JamMc25418</v>
      </c>
      <c r="B1732" t="str">
        <f t="shared" si="136"/>
        <v>JamesMcMahan25418</v>
      </c>
      <c r="C1732" t="s">
        <v>147</v>
      </c>
      <c r="D1732" t="s">
        <v>1111</v>
      </c>
      <c r="E1732" t="s">
        <v>2698</v>
      </c>
      <c r="F1732" s="1">
        <v>25418</v>
      </c>
      <c r="G1732" t="s">
        <v>3027</v>
      </c>
      <c r="H1732" t="s">
        <v>2700</v>
      </c>
      <c r="I1732" s="5">
        <v>70300</v>
      </c>
      <c r="J1732" s="5">
        <v>4500</v>
      </c>
      <c r="K1732">
        <v>19</v>
      </c>
      <c r="L1732" t="str">
        <f>INDEX(MatriceGrade,MATCH(Employé!G1732,Filières!$A$1:$A$13,0),MATCH(Employé!H1732,Filières!$A$1:$E$1,0))</f>
        <v>Directeur de projet</v>
      </c>
      <c r="M1732" s="5">
        <f t="shared" si="137"/>
        <v>67000</v>
      </c>
      <c r="N1732" s="6">
        <f t="shared" ca="1" si="138"/>
        <v>47</v>
      </c>
      <c r="O1732" s="8">
        <f t="shared" si="139"/>
        <v>4.9253731343283584E-2</v>
      </c>
    </row>
    <row r="1733" spans="1:15" x14ac:dyDescent="0.25">
      <c r="A1733" t="str">
        <f t="shared" si="135"/>
        <v>DavMc29860</v>
      </c>
      <c r="B1733" t="str">
        <f t="shared" si="136"/>
        <v>DavidMcManus29860</v>
      </c>
      <c r="C1733" t="s">
        <v>65</v>
      </c>
      <c r="D1733" t="s">
        <v>514</v>
      </c>
      <c r="E1733" t="s">
        <v>2698</v>
      </c>
      <c r="F1733" s="1">
        <v>29860</v>
      </c>
      <c r="G1733" t="s">
        <v>3028</v>
      </c>
      <c r="H1733" t="s">
        <v>2702</v>
      </c>
      <c r="I1733" s="5">
        <v>99300</v>
      </c>
      <c r="J1733" s="5">
        <v>8500</v>
      </c>
      <c r="K1733">
        <v>12</v>
      </c>
      <c r="L1733" t="str">
        <f>INDEX(MatriceGrade,MATCH(Employé!G1733,Filières!$A$1:$A$13,0),MATCH(Employé!H1733,Filières!$A$1:$E$1,0))</f>
        <v>Responsable secteur business</v>
      </c>
      <c r="M1733" s="5">
        <f t="shared" si="137"/>
        <v>96400</v>
      </c>
      <c r="N1733" s="6">
        <f t="shared" ca="1" si="138"/>
        <v>35</v>
      </c>
      <c r="O1733" s="8">
        <f t="shared" si="139"/>
        <v>3.0082987551867221E-2</v>
      </c>
    </row>
    <row r="1734" spans="1:15" x14ac:dyDescent="0.25">
      <c r="A1734" t="str">
        <f t="shared" si="135"/>
        <v>CarMc28728</v>
      </c>
      <c r="B1734" t="str">
        <f t="shared" si="136"/>
        <v>CarrieMcMiller28728</v>
      </c>
      <c r="C1734" t="s">
        <v>578</v>
      </c>
      <c r="D1734" t="s">
        <v>2688</v>
      </c>
      <c r="E1734" t="s">
        <v>2699</v>
      </c>
      <c r="F1734" s="1">
        <v>28728</v>
      </c>
      <c r="G1734" t="s">
        <v>3027</v>
      </c>
      <c r="H1734" t="s">
        <v>2702</v>
      </c>
      <c r="I1734" s="5">
        <v>87000</v>
      </c>
      <c r="J1734" s="5">
        <v>6000</v>
      </c>
      <c r="K1734">
        <v>7</v>
      </c>
      <c r="L1734" t="str">
        <f>INDEX(MatriceGrade,MATCH(Employé!G1734,Filières!$A$1:$A$13,0),MATCH(Employé!H1734,Filières!$A$1:$E$1,0))</f>
        <v>Directeur business</v>
      </c>
      <c r="M1734" s="5">
        <f t="shared" si="137"/>
        <v>83000</v>
      </c>
      <c r="N1734" s="6">
        <f t="shared" ca="1" si="138"/>
        <v>38</v>
      </c>
      <c r="O1734" s="8">
        <f t="shared" si="139"/>
        <v>4.8192771084337352E-2</v>
      </c>
    </row>
    <row r="1735" spans="1:15" x14ac:dyDescent="0.25">
      <c r="A1735" t="str">
        <f t="shared" si="135"/>
        <v>JohMc26123</v>
      </c>
      <c r="B1735" t="str">
        <f t="shared" si="136"/>
        <v>JohnMcMillian26123</v>
      </c>
      <c r="C1735" t="s">
        <v>213</v>
      </c>
      <c r="D1735" t="s">
        <v>388</v>
      </c>
      <c r="E1735" t="s">
        <v>2698</v>
      </c>
      <c r="F1735" s="1">
        <v>26123</v>
      </c>
      <c r="G1735" t="s">
        <v>3026</v>
      </c>
      <c r="H1735" t="s">
        <v>2703</v>
      </c>
      <c r="I1735" s="5">
        <v>67300</v>
      </c>
      <c r="J1735" s="5">
        <v>2500</v>
      </c>
      <c r="K1735">
        <v>22</v>
      </c>
      <c r="L1735" t="str">
        <f>INDEX(MatriceGrade,MATCH(Employé!G1735,Filières!$A$1:$A$13,0),MATCH(Employé!H1735,Filières!$A$1:$E$1,0))</f>
        <v>Responsable d'entité</v>
      </c>
      <c r="M1735" s="5">
        <f t="shared" si="137"/>
        <v>59600</v>
      </c>
      <c r="N1735" s="6">
        <f t="shared" ca="1" si="138"/>
        <v>46</v>
      </c>
      <c r="O1735" s="8">
        <f t="shared" si="139"/>
        <v>0.12919463087248323</v>
      </c>
    </row>
    <row r="1736" spans="1:15" x14ac:dyDescent="0.25">
      <c r="A1736" t="str">
        <f t="shared" si="135"/>
        <v>SamMc27646</v>
      </c>
      <c r="B1736" t="str">
        <f t="shared" si="136"/>
        <v>SamuelMcMullen27646</v>
      </c>
      <c r="C1736" t="s">
        <v>666</v>
      </c>
      <c r="D1736" t="s">
        <v>1703</v>
      </c>
      <c r="E1736" t="s">
        <v>2698</v>
      </c>
      <c r="F1736" s="1">
        <v>27646</v>
      </c>
      <c r="G1736" t="s">
        <v>3025</v>
      </c>
      <c r="H1736" t="s">
        <v>2700</v>
      </c>
      <c r="I1736" s="5">
        <v>59000</v>
      </c>
      <c r="J1736" s="5">
        <v>1000</v>
      </c>
      <c r="K1736">
        <v>10</v>
      </c>
      <c r="L1736" t="str">
        <f>INDEX(MatriceGrade,MATCH(Employé!G1736,Filières!$A$1:$A$13,0),MATCH(Employé!H1736,Filières!$A$1:$E$1,0))</f>
        <v>Consultant fonctionnel sénior</v>
      </c>
      <c r="M1736" s="5">
        <f t="shared" si="137"/>
        <v>54200</v>
      </c>
      <c r="N1736" s="6">
        <f t="shared" ca="1" si="138"/>
        <v>41</v>
      </c>
      <c r="O1736" s="8">
        <f t="shared" si="139"/>
        <v>8.8560885608856083E-2</v>
      </c>
    </row>
    <row r="1737" spans="1:15" x14ac:dyDescent="0.25">
      <c r="A1737" t="str">
        <f t="shared" si="135"/>
        <v>BroMc30693</v>
      </c>
      <c r="B1737" t="str">
        <f t="shared" si="136"/>
        <v>BrockMcNabb30693</v>
      </c>
      <c r="C1737" t="s">
        <v>173</v>
      </c>
      <c r="D1737" t="s">
        <v>174</v>
      </c>
      <c r="E1737" t="s">
        <v>2698</v>
      </c>
      <c r="F1737" s="1">
        <v>30693</v>
      </c>
      <c r="G1737" t="s">
        <v>3026</v>
      </c>
      <c r="H1737" t="s">
        <v>2701</v>
      </c>
      <c r="I1737" s="5">
        <v>64400</v>
      </c>
      <c r="J1737" s="5">
        <v>2500</v>
      </c>
      <c r="K1737">
        <v>10</v>
      </c>
      <c r="L1737" t="str">
        <f>INDEX(MatriceGrade,MATCH(Employé!G1737,Filières!$A$1:$A$13,0),MATCH(Employé!H1737,Filières!$A$1:$E$1,0))</f>
        <v>Expert technique</v>
      </c>
      <c r="M1737" s="5">
        <f t="shared" si="137"/>
        <v>61900</v>
      </c>
      <c r="N1737" s="6">
        <f t="shared" ca="1" si="138"/>
        <v>33</v>
      </c>
      <c r="O1737" s="8">
        <f t="shared" si="139"/>
        <v>4.0387722132471729E-2</v>
      </c>
    </row>
    <row r="1738" spans="1:15" x14ac:dyDescent="0.25">
      <c r="A1738" t="str">
        <f t="shared" si="135"/>
        <v>EliMc30353</v>
      </c>
      <c r="B1738" t="str">
        <f t="shared" si="136"/>
        <v>ElizabethMcNair30353</v>
      </c>
      <c r="C1738" t="s">
        <v>699</v>
      </c>
      <c r="D1738" t="s">
        <v>826</v>
      </c>
      <c r="E1738" t="s">
        <v>2699</v>
      </c>
      <c r="F1738" s="1">
        <v>30353</v>
      </c>
      <c r="G1738" t="s">
        <v>3026</v>
      </c>
      <c r="H1738" t="s">
        <v>2702</v>
      </c>
      <c r="I1738" s="5">
        <v>68300</v>
      </c>
      <c r="J1738" s="5">
        <v>4500</v>
      </c>
      <c r="K1738">
        <v>11</v>
      </c>
      <c r="L1738" t="str">
        <f>INDEX(MatriceGrade,MATCH(Employé!G1738,Filières!$A$1:$A$13,0),MATCH(Employé!H1738,Filières!$A$1:$E$1,0))</f>
        <v>Responsable de consultant</v>
      </c>
      <c r="M1738" s="5">
        <f t="shared" si="137"/>
        <v>62100</v>
      </c>
      <c r="N1738" s="6">
        <f t="shared" ca="1" si="138"/>
        <v>34</v>
      </c>
      <c r="O1738" s="8">
        <f t="shared" si="139"/>
        <v>9.9838969404186795E-2</v>
      </c>
    </row>
    <row r="1739" spans="1:15" x14ac:dyDescent="0.25">
      <c r="A1739" t="str">
        <f t="shared" si="135"/>
        <v>JoeMc30888</v>
      </c>
      <c r="B1739" t="str">
        <f t="shared" si="136"/>
        <v>JoeMcNally30888</v>
      </c>
      <c r="C1739" t="s">
        <v>585</v>
      </c>
      <c r="D1739" t="s">
        <v>1023</v>
      </c>
      <c r="E1739" t="s">
        <v>2698</v>
      </c>
      <c r="F1739" s="1">
        <v>30888</v>
      </c>
      <c r="G1739" t="s">
        <v>3027</v>
      </c>
      <c r="H1739" t="s">
        <v>2700</v>
      </c>
      <c r="I1739" s="5">
        <v>56700</v>
      </c>
      <c r="J1739" s="5">
        <v>5000</v>
      </c>
      <c r="K1739">
        <v>3</v>
      </c>
      <c r="L1739" t="str">
        <f>INDEX(MatriceGrade,MATCH(Employé!G1739,Filières!$A$1:$A$13,0),MATCH(Employé!H1739,Filières!$A$1:$E$1,0))</f>
        <v>Directeur de projet</v>
      </c>
      <c r="M1739" s="5">
        <f t="shared" si="137"/>
        <v>52500</v>
      </c>
      <c r="N1739" s="6">
        <f t="shared" ca="1" si="138"/>
        <v>33</v>
      </c>
      <c r="O1739" s="8">
        <f t="shared" si="139"/>
        <v>0.08</v>
      </c>
    </row>
    <row r="1740" spans="1:15" x14ac:dyDescent="0.25">
      <c r="A1740" t="str">
        <f t="shared" si="135"/>
        <v>RobMc30450</v>
      </c>
      <c r="B1740" t="str">
        <f t="shared" si="136"/>
        <v>RobertMcNally30450</v>
      </c>
      <c r="C1740" t="s">
        <v>25</v>
      </c>
      <c r="D1740" t="s">
        <v>1023</v>
      </c>
      <c r="E1740" t="s">
        <v>2698</v>
      </c>
      <c r="F1740" s="1">
        <v>30450</v>
      </c>
      <c r="G1740" t="s">
        <v>3026</v>
      </c>
      <c r="H1740" t="s">
        <v>2702</v>
      </c>
      <c r="I1740" s="5">
        <v>60700</v>
      </c>
      <c r="J1740" s="5">
        <v>2500</v>
      </c>
      <c r="K1740">
        <v>8</v>
      </c>
      <c r="L1740" t="str">
        <f>INDEX(MatriceGrade,MATCH(Employé!G1740,Filières!$A$1:$A$13,0),MATCH(Employé!H1740,Filières!$A$1:$E$1,0))</f>
        <v>Responsable de consultant</v>
      </c>
      <c r="M1740" s="5">
        <f t="shared" si="137"/>
        <v>55200</v>
      </c>
      <c r="N1740" s="6">
        <f t="shared" ca="1" si="138"/>
        <v>34</v>
      </c>
      <c r="O1740" s="8">
        <f t="shared" si="139"/>
        <v>9.9637681159420288E-2</v>
      </c>
    </row>
    <row r="1741" spans="1:15" x14ac:dyDescent="0.25">
      <c r="A1741" t="str">
        <f t="shared" si="135"/>
        <v>ZacMc25873</v>
      </c>
      <c r="B1741" t="str">
        <f t="shared" si="136"/>
        <v>ZacharyMcNamara25873</v>
      </c>
      <c r="C1741" t="s">
        <v>1838</v>
      </c>
      <c r="D1741" t="s">
        <v>2094</v>
      </c>
      <c r="E1741" t="s">
        <v>2698</v>
      </c>
      <c r="F1741" s="1">
        <v>25873</v>
      </c>
      <c r="G1741" t="s">
        <v>3029</v>
      </c>
      <c r="H1741" t="s">
        <v>2702</v>
      </c>
      <c r="I1741" s="5">
        <v>129200</v>
      </c>
      <c r="J1741" s="5">
        <v>4500</v>
      </c>
      <c r="K1741">
        <v>5</v>
      </c>
      <c r="L1741" t="str">
        <f>INDEX(MatriceGrade,MATCH(Employé!G1741,Filières!$A$1:$A$13,0),MATCH(Employé!H1741,Filières!$A$1:$E$1,0))</f>
        <v>Associé filière business</v>
      </c>
      <c r="M1741" s="5">
        <f t="shared" si="137"/>
        <v>119600</v>
      </c>
      <c r="N1741" s="6">
        <f t="shared" ca="1" si="138"/>
        <v>46</v>
      </c>
      <c r="O1741" s="8">
        <f t="shared" si="139"/>
        <v>8.0267558528428096E-2</v>
      </c>
    </row>
    <row r="1742" spans="1:15" x14ac:dyDescent="0.25">
      <c r="A1742" t="str">
        <f t="shared" si="135"/>
        <v>NatMc27972</v>
      </c>
      <c r="B1742" t="str">
        <f t="shared" si="136"/>
        <v>NathanMcNeal27972</v>
      </c>
      <c r="C1742" t="s">
        <v>857</v>
      </c>
      <c r="D1742" t="s">
        <v>1357</v>
      </c>
      <c r="E1742" t="s">
        <v>2698</v>
      </c>
      <c r="F1742" s="1">
        <v>27972</v>
      </c>
      <c r="G1742" t="s">
        <v>3027</v>
      </c>
      <c r="H1742" t="s">
        <v>2703</v>
      </c>
      <c r="I1742" s="5">
        <v>67400</v>
      </c>
      <c r="J1742" s="5">
        <v>2000</v>
      </c>
      <c r="K1742">
        <v>13</v>
      </c>
      <c r="L1742" t="str">
        <f>INDEX(MatriceGrade,MATCH(Employé!G1742,Filières!$A$1:$A$13,0),MATCH(Employé!H1742,Filières!$A$1:$E$1,0))</f>
        <v>Directeur d'agence</v>
      </c>
      <c r="M1742" s="5">
        <f t="shared" si="137"/>
        <v>62400</v>
      </c>
      <c r="N1742" s="6">
        <f t="shared" ca="1" si="138"/>
        <v>40</v>
      </c>
      <c r="O1742" s="8">
        <f t="shared" si="139"/>
        <v>8.0128205128205135E-2</v>
      </c>
    </row>
    <row r="1743" spans="1:15" x14ac:dyDescent="0.25">
      <c r="A1743" t="str">
        <f t="shared" si="135"/>
        <v>DorMc24845</v>
      </c>
      <c r="B1743" t="str">
        <f t="shared" si="136"/>
        <v>DorothyMcNeel24845</v>
      </c>
      <c r="C1743" t="s">
        <v>512</v>
      </c>
      <c r="D1743" t="s">
        <v>2195</v>
      </c>
      <c r="E1743" t="s">
        <v>2699</v>
      </c>
      <c r="F1743" s="1">
        <v>24845</v>
      </c>
      <c r="G1743" t="s">
        <v>3028</v>
      </c>
      <c r="H1743" t="s">
        <v>2702</v>
      </c>
      <c r="I1743" s="5">
        <v>109900</v>
      </c>
      <c r="J1743" s="5">
        <v>1500</v>
      </c>
      <c r="K1743">
        <v>3</v>
      </c>
      <c r="L1743" t="str">
        <f>INDEX(MatriceGrade,MATCH(Employé!G1743,Filières!$A$1:$A$13,0),MATCH(Employé!H1743,Filières!$A$1:$E$1,0))</f>
        <v>Responsable secteur business</v>
      </c>
      <c r="M1743" s="5">
        <f t="shared" si="137"/>
        <v>102700</v>
      </c>
      <c r="N1743" s="6">
        <f t="shared" ca="1" si="138"/>
        <v>49</v>
      </c>
      <c r="O1743" s="8">
        <f t="shared" si="139"/>
        <v>7.010710808179163E-2</v>
      </c>
    </row>
    <row r="1744" spans="1:15" x14ac:dyDescent="0.25">
      <c r="A1744" t="str">
        <f t="shared" si="135"/>
        <v>MicMc31513</v>
      </c>
      <c r="B1744" t="str">
        <f t="shared" si="136"/>
        <v>MichaelMcNeil31513</v>
      </c>
      <c r="C1744" t="s">
        <v>205</v>
      </c>
      <c r="D1744" t="s">
        <v>990</v>
      </c>
      <c r="E1744" t="s">
        <v>2698</v>
      </c>
      <c r="F1744" s="1">
        <v>31513</v>
      </c>
      <c r="G1744" t="s">
        <v>3023</v>
      </c>
      <c r="H1744" t="s">
        <v>2700</v>
      </c>
      <c r="I1744" s="5">
        <v>41800</v>
      </c>
      <c r="J1744" s="5">
        <v>500</v>
      </c>
      <c r="K1744">
        <v>3</v>
      </c>
      <c r="L1744" t="str">
        <f>INDEX(MatriceGrade,MATCH(Employé!G1744,Filières!$A$1:$A$13,0),MATCH(Employé!H1744,Filières!$A$1:$E$1,0))</f>
        <v>Consultant fonctionnel junior</v>
      </c>
      <c r="M1744" s="5">
        <f t="shared" si="137"/>
        <v>37700</v>
      </c>
      <c r="N1744" s="6">
        <f t="shared" ca="1" si="138"/>
        <v>31</v>
      </c>
      <c r="O1744" s="8">
        <f t="shared" si="139"/>
        <v>0.10875331564986737</v>
      </c>
    </row>
    <row r="1745" spans="1:15" x14ac:dyDescent="0.25">
      <c r="A1745" t="str">
        <f t="shared" si="135"/>
        <v>ShaMc34032</v>
      </c>
      <c r="B1745" t="str">
        <f t="shared" si="136"/>
        <v>ShannonMcNulty34032</v>
      </c>
      <c r="C1745" t="s">
        <v>981</v>
      </c>
      <c r="D1745" t="s">
        <v>982</v>
      </c>
      <c r="E1745" t="s">
        <v>2699</v>
      </c>
      <c r="F1745" s="1">
        <v>34032</v>
      </c>
      <c r="G1745" t="s">
        <v>3019</v>
      </c>
      <c r="H1745" t="s">
        <v>2700</v>
      </c>
      <c r="I1745" s="5">
        <v>34800</v>
      </c>
      <c r="J1745" s="5">
        <v>0</v>
      </c>
      <c r="K1745">
        <v>0</v>
      </c>
      <c r="L1745" t="str">
        <f>INDEX(MatriceGrade,MATCH(Employé!G1745,Filières!$A$1:$A$13,0),MATCH(Employé!H1745,Filières!$A$1:$E$1,0))</f>
        <v>Analyste débutant</v>
      </c>
      <c r="M1745" s="5" t="str">
        <f t="shared" si="137"/>
        <v>nouvel arrivant</v>
      </c>
      <c r="N1745" s="6">
        <f t="shared" ca="1" si="138"/>
        <v>24</v>
      </c>
      <c r="O1745" s="8">
        <f t="shared" si="139"/>
        <v>0</v>
      </c>
    </row>
    <row r="1746" spans="1:15" x14ac:dyDescent="0.25">
      <c r="A1746" t="str">
        <f t="shared" si="135"/>
        <v>FanMc27692</v>
      </c>
      <c r="B1746" t="str">
        <f t="shared" si="136"/>
        <v>FannieMcPherson27692</v>
      </c>
      <c r="C1746" t="s">
        <v>951</v>
      </c>
      <c r="D1746" t="s">
        <v>952</v>
      </c>
      <c r="E1746" t="s">
        <v>2699</v>
      </c>
      <c r="F1746" s="1">
        <v>27692</v>
      </c>
      <c r="G1746" t="s">
        <v>3026</v>
      </c>
      <c r="H1746" t="s">
        <v>2702</v>
      </c>
      <c r="I1746" s="5">
        <v>77200</v>
      </c>
      <c r="J1746" s="5">
        <v>1500</v>
      </c>
      <c r="K1746">
        <v>4</v>
      </c>
      <c r="L1746" t="str">
        <f>INDEX(MatriceGrade,MATCH(Employé!G1746,Filières!$A$1:$A$13,0),MATCH(Employé!H1746,Filières!$A$1:$E$1,0))</f>
        <v>Responsable de consultant</v>
      </c>
      <c r="M1746" s="5">
        <f t="shared" si="137"/>
        <v>75700</v>
      </c>
      <c r="N1746" s="6">
        <f t="shared" ca="1" si="138"/>
        <v>41</v>
      </c>
      <c r="O1746" s="8">
        <f t="shared" si="139"/>
        <v>1.9815059445178335E-2</v>
      </c>
    </row>
    <row r="1747" spans="1:15" x14ac:dyDescent="0.25">
      <c r="A1747" t="str">
        <f t="shared" si="135"/>
        <v>ShaMc28509</v>
      </c>
      <c r="B1747" t="str">
        <f t="shared" si="136"/>
        <v>ShawnMcQueen28509</v>
      </c>
      <c r="C1747" t="s">
        <v>711</v>
      </c>
      <c r="D1747" t="s">
        <v>1714</v>
      </c>
      <c r="E1747" t="s">
        <v>2698</v>
      </c>
      <c r="F1747" s="1">
        <v>28509</v>
      </c>
      <c r="G1747" t="s">
        <v>3027</v>
      </c>
      <c r="H1747" t="s">
        <v>2701</v>
      </c>
      <c r="I1747" s="5">
        <v>71300</v>
      </c>
      <c r="J1747" s="5">
        <v>5000</v>
      </c>
      <c r="K1747">
        <v>15</v>
      </c>
      <c r="L1747" t="str">
        <f>INDEX(MatriceGrade,MATCH(Employé!G1747,Filières!$A$1:$A$13,0),MATCH(Employé!H1747,Filières!$A$1:$E$1,0))</f>
        <v>Directeur technique</v>
      </c>
      <c r="M1747" s="5">
        <f t="shared" si="137"/>
        <v>65400</v>
      </c>
      <c r="N1747" s="6">
        <f t="shared" ca="1" si="138"/>
        <v>39</v>
      </c>
      <c r="O1747" s="8">
        <f t="shared" si="139"/>
        <v>9.0214067278287458E-2</v>
      </c>
    </row>
    <row r="1748" spans="1:15" x14ac:dyDescent="0.25">
      <c r="A1748" t="str">
        <f t="shared" si="135"/>
        <v>KenMc29405</v>
      </c>
      <c r="B1748" t="str">
        <f t="shared" si="136"/>
        <v>KennethMcRae29405</v>
      </c>
      <c r="C1748" t="s">
        <v>139</v>
      </c>
      <c r="D1748" t="s">
        <v>2336</v>
      </c>
      <c r="E1748" t="s">
        <v>2698</v>
      </c>
      <c r="F1748" s="1">
        <v>29405</v>
      </c>
      <c r="G1748" t="s">
        <v>3025</v>
      </c>
      <c r="H1748" t="s">
        <v>2700</v>
      </c>
      <c r="I1748" s="5">
        <v>58900</v>
      </c>
      <c r="J1748" s="5">
        <v>3000</v>
      </c>
      <c r="K1748">
        <v>1</v>
      </c>
      <c r="L1748" t="str">
        <f>INDEX(MatriceGrade,MATCH(Employé!G1748,Filières!$A$1:$A$13,0),MATCH(Employé!H1748,Filières!$A$1:$E$1,0))</f>
        <v>Consultant fonctionnel sénior</v>
      </c>
      <c r="M1748" s="5">
        <f t="shared" si="137"/>
        <v>55200</v>
      </c>
      <c r="N1748" s="6">
        <f t="shared" ca="1" si="138"/>
        <v>37</v>
      </c>
      <c r="O1748" s="8">
        <f t="shared" si="139"/>
        <v>6.7028985507246383E-2</v>
      </c>
    </row>
    <row r="1749" spans="1:15" x14ac:dyDescent="0.25">
      <c r="A1749" t="str">
        <f t="shared" si="135"/>
        <v>SilMc32120</v>
      </c>
      <c r="B1749" t="str">
        <f t="shared" si="136"/>
        <v>SilviaMcWilliams32120</v>
      </c>
      <c r="C1749" t="s">
        <v>2024</v>
      </c>
      <c r="D1749" t="s">
        <v>2025</v>
      </c>
      <c r="E1749" t="s">
        <v>2699</v>
      </c>
      <c r="F1749" s="1">
        <v>32120</v>
      </c>
      <c r="G1749" t="s">
        <v>3023</v>
      </c>
      <c r="H1749" t="s">
        <v>2700</v>
      </c>
      <c r="I1749" s="5">
        <v>41300</v>
      </c>
      <c r="J1749" s="5">
        <v>0</v>
      </c>
      <c r="K1749">
        <v>3</v>
      </c>
      <c r="L1749" t="str">
        <f>INDEX(MatriceGrade,MATCH(Employé!G1749,Filières!$A$1:$A$13,0),MATCH(Employé!H1749,Filières!$A$1:$E$1,0))</f>
        <v>Consultant fonctionnel junior</v>
      </c>
      <c r="M1749" s="5">
        <f t="shared" si="137"/>
        <v>41000</v>
      </c>
      <c r="N1749" s="6">
        <f t="shared" ca="1" si="138"/>
        <v>29</v>
      </c>
      <c r="O1749" s="8">
        <f t="shared" si="139"/>
        <v>7.3170731707317077E-3</v>
      </c>
    </row>
    <row r="1750" spans="1:15" x14ac:dyDescent="0.25">
      <c r="A1750" t="str">
        <f t="shared" si="135"/>
        <v>OctMe33910</v>
      </c>
      <c r="B1750" t="str">
        <f t="shared" si="136"/>
        <v>OctavioMeadows33910</v>
      </c>
      <c r="C1750" t="s">
        <v>399</v>
      </c>
      <c r="D1750" t="s">
        <v>1520</v>
      </c>
      <c r="E1750" t="s">
        <v>2698</v>
      </c>
      <c r="F1750" s="1">
        <v>33910</v>
      </c>
      <c r="G1750" t="s">
        <v>3021</v>
      </c>
      <c r="H1750" t="s">
        <v>2703</v>
      </c>
      <c r="I1750" s="5">
        <v>33000</v>
      </c>
      <c r="J1750" s="5">
        <v>0</v>
      </c>
      <c r="K1750">
        <v>1</v>
      </c>
      <c r="L1750" t="str">
        <f>INDEX(MatriceGrade,MATCH(Employé!G1750,Filières!$A$1:$A$13,0),MATCH(Employé!H1750,Filières!$A$1:$E$1,0))</f>
        <v>Agent opérationnel</v>
      </c>
      <c r="M1750" s="5">
        <f t="shared" si="137"/>
        <v>32500</v>
      </c>
      <c r="N1750" s="6">
        <f t="shared" ca="1" si="138"/>
        <v>24</v>
      </c>
      <c r="O1750" s="8">
        <f t="shared" si="139"/>
        <v>1.5384615384615385E-2</v>
      </c>
    </row>
    <row r="1751" spans="1:15" x14ac:dyDescent="0.25">
      <c r="A1751" t="str">
        <f t="shared" si="135"/>
        <v>RobMe33764</v>
      </c>
      <c r="B1751" t="str">
        <f t="shared" si="136"/>
        <v>RobertMeagher33764</v>
      </c>
      <c r="C1751" t="s">
        <v>25</v>
      </c>
      <c r="D1751" t="s">
        <v>926</v>
      </c>
      <c r="E1751" t="s">
        <v>2698</v>
      </c>
      <c r="F1751" s="1">
        <v>33764</v>
      </c>
      <c r="G1751" t="s">
        <v>3022</v>
      </c>
      <c r="H1751" t="s">
        <v>2702</v>
      </c>
      <c r="I1751" s="5">
        <v>45600</v>
      </c>
      <c r="J1751" s="5">
        <v>500</v>
      </c>
      <c r="K1751">
        <v>1</v>
      </c>
      <c r="L1751" t="str">
        <f>INDEX(MatriceGrade,MATCH(Employé!G1751,Filières!$A$1:$A$13,0),MATCH(Employé!H1751,Filières!$A$1:$E$1,0))</f>
        <v>Consultant business junior</v>
      </c>
      <c r="M1751" s="5">
        <f t="shared" si="137"/>
        <v>41500</v>
      </c>
      <c r="N1751" s="6">
        <f t="shared" ca="1" si="138"/>
        <v>25</v>
      </c>
      <c r="O1751" s="8">
        <f t="shared" si="139"/>
        <v>9.8795180722891562E-2</v>
      </c>
    </row>
    <row r="1752" spans="1:15" x14ac:dyDescent="0.25">
      <c r="A1752" t="str">
        <f t="shared" si="135"/>
        <v>HeaMe30192</v>
      </c>
      <c r="B1752" t="str">
        <f t="shared" si="136"/>
        <v>HeatherMedina30192</v>
      </c>
      <c r="C1752" t="s">
        <v>1025</v>
      </c>
      <c r="D1752" t="s">
        <v>444</v>
      </c>
      <c r="E1752" t="s">
        <v>2699</v>
      </c>
      <c r="F1752" s="1">
        <v>30192</v>
      </c>
      <c r="G1752" t="s">
        <v>3026</v>
      </c>
      <c r="H1752" t="s">
        <v>2702</v>
      </c>
      <c r="I1752" s="5">
        <v>81700</v>
      </c>
      <c r="J1752" s="5">
        <v>3500</v>
      </c>
      <c r="K1752">
        <v>2</v>
      </c>
      <c r="L1752" t="str">
        <f>INDEX(MatriceGrade,MATCH(Employé!G1752,Filières!$A$1:$A$13,0),MATCH(Employé!H1752,Filières!$A$1:$E$1,0))</f>
        <v>Responsable de consultant</v>
      </c>
      <c r="M1752" s="5">
        <f t="shared" si="137"/>
        <v>77100</v>
      </c>
      <c r="N1752" s="6">
        <f t="shared" ca="1" si="138"/>
        <v>34</v>
      </c>
      <c r="O1752" s="8">
        <f t="shared" si="139"/>
        <v>5.9662775616083012E-2</v>
      </c>
    </row>
    <row r="1753" spans="1:15" x14ac:dyDescent="0.25">
      <c r="A1753" t="str">
        <f t="shared" si="135"/>
        <v>JamMe32937</v>
      </c>
      <c r="B1753" t="str">
        <f t="shared" si="136"/>
        <v>JamesMedina32937</v>
      </c>
      <c r="C1753" t="s">
        <v>147</v>
      </c>
      <c r="D1753" t="s">
        <v>444</v>
      </c>
      <c r="E1753" t="s">
        <v>2698</v>
      </c>
      <c r="F1753" s="1">
        <v>32937</v>
      </c>
      <c r="G1753" t="s">
        <v>3021</v>
      </c>
      <c r="H1753" t="s">
        <v>2701</v>
      </c>
      <c r="I1753" s="5">
        <v>38300</v>
      </c>
      <c r="J1753" s="5">
        <v>500</v>
      </c>
      <c r="K1753">
        <v>2</v>
      </c>
      <c r="L1753" t="str">
        <f>INDEX(MatriceGrade,MATCH(Employé!G1753,Filières!$A$1:$A$13,0),MATCH(Employé!H1753,Filières!$A$1:$E$1,0))</f>
        <v>Développeur</v>
      </c>
      <c r="M1753" s="5">
        <f t="shared" si="137"/>
        <v>35800</v>
      </c>
      <c r="N1753" s="6">
        <f t="shared" ca="1" si="138"/>
        <v>27</v>
      </c>
      <c r="O1753" s="8">
        <f t="shared" si="139"/>
        <v>6.9832402234636867E-2</v>
      </c>
    </row>
    <row r="1754" spans="1:15" x14ac:dyDescent="0.25">
      <c r="A1754" t="str">
        <f t="shared" si="135"/>
        <v>MarMe30008</v>
      </c>
      <c r="B1754" t="str">
        <f t="shared" si="136"/>
        <v>MaryMedina30008</v>
      </c>
      <c r="C1754" t="s">
        <v>156</v>
      </c>
      <c r="D1754" t="s">
        <v>444</v>
      </c>
      <c r="E1754" t="s">
        <v>2699</v>
      </c>
      <c r="F1754" s="1">
        <v>30008</v>
      </c>
      <c r="G1754" t="s">
        <v>3028</v>
      </c>
      <c r="H1754" t="s">
        <v>2701</v>
      </c>
      <c r="I1754" s="5">
        <v>71200</v>
      </c>
      <c r="J1754" s="5">
        <v>2000</v>
      </c>
      <c r="K1754">
        <v>12</v>
      </c>
      <c r="L1754" t="str">
        <f>INDEX(MatriceGrade,MATCH(Employé!G1754,Filières!$A$1:$A$13,0),MATCH(Employé!H1754,Filières!$A$1:$E$1,0))</f>
        <v>Responsable technique Grands Comptes</v>
      </c>
      <c r="M1754" s="5">
        <f t="shared" si="137"/>
        <v>69100</v>
      </c>
      <c r="N1754" s="6">
        <f t="shared" ca="1" si="138"/>
        <v>35</v>
      </c>
      <c r="O1754" s="8">
        <f t="shared" si="139"/>
        <v>3.0390738060781478E-2</v>
      </c>
    </row>
    <row r="1755" spans="1:15" x14ac:dyDescent="0.25">
      <c r="A1755" t="str">
        <f t="shared" si="135"/>
        <v>RanMe27287</v>
      </c>
      <c r="B1755" t="str">
        <f t="shared" si="136"/>
        <v>RandallMedlin27287</v>
      </c>
      <c r="C1755" t="s">
        <v>1788</v>
      </c>
      <c r="D1755" t="s">
        <v>2364</v>
      </c>
      <c r="E1755" t="s">
        <v>2698</v>
      </c>
      <c r="F1755" s="1">
        <v>27287</v>
      </c>
      <c r="G1755" t="s">
        <v>3027</v>
      </c>
      <c r="H1755" t="s">
        <v>2703</v>
      </c>
      <c r="I1755" s="5">
        <v>71200</v>
      </c>
      <c r="J1755" s="5">
        <v>2000</v>
      </c>
      <c r="K1755">
        <v>1</v>
      </c>
      <c r="L1755" t="str">
        <f>INDEX(MatriceGrade,MATCH(Employé!G1755,Filières!$A$1:$A$13,0),MATCH(Employé!H1755,Filières!$A$1:$E$1,0))</f>
        <v>Directeur d'agence</v>
      </c>
      <c r="M1755" s="5">
        <f t="shared" si="137"/>
        <v>66600</v>
      </c>
      <c r="N1755" s="6">
        <f t="shared" ca="1" si="138"/>
        <v>42</v>
      </c>
      <c r="O1755" s="8">
        <f t="shared" si="139"/>
        <v>6.9069069069069067E-2</v>
      </c>
    </row>
    <row r="1756" spans="1:15" x14ac:dyDescent="0.25">
      <c r="A1756" t="str">
        <f t="shared" si="135"/>
        <v>ShiMe28496</v>
      </c>
      <c r="B1756" t="str">
        <f t="shared" si="136"/>
        <v>ShirleyMeehan28496</v>
      </c>
      <c r="C1756" t="s">
        <v>1132</v>
      </c>
      <c r="D1756" t="s">
        <v>1363</v>
      </c>
      <c r="E1756" t="s">
        <v>2699</v>
      </c>
      <c r="F1756" s="1">
        <v>28496</v>
      </c>
      <c r="G1756" t="s">
        <v>3027</v>
      </c>
      <c r="H1756" t="s">
        <v>2701</v>
      </c>
      <c r="I1756" s="5">
        <v>56000</v>
      </c>
      <c r="J1756" s="5">
        <v>1500</v>
      </c>
      <c r="K1756">
        <v>6</v>
      </c>
      <c r="L1756" t="str">
        <f>INDEX(MatriceGrade,MATCH(Employé!G1756,Filières!$A$1:$A$13,0),MATCH(Employé!H1756,Filières!$A$1:$E$1,0))</f>
        <v>Directeur technique</v>
      </c>
      <c r="M1756" s="5">
        <f t="shared" si="137"/>
        <v>54400</v>
      </c>
      <c r="N1756" s="6">
        <f t="shared" ca="1" si="138"/>
        <v>39</v>
      </c>
      <c r="O1756" s="8">
        <f t="shared" si="139"/>
        <v>2.9411764705882353E-2</v>
      </c>
    </row>
    <row r="1757" spans="1:15" x14ac:dyDescent="0.25">
      <c r="A1757" t="str">
        <f t="shared" si="135"/>
        <v>LorMe27811</v>
      </c>
      <c r="B1757" t="str">
        <f t="shared" si="136"/>
        <v>LoriMeek27811</v>
      </c>
      <c r="C1757" t="s">
        <v>374</v>
      </c>
      <c r="D1757" t="s">
        <v>1566</v>
      </c>
      <c r="E1757" t="s">
        <v>2699</v>
      </c>
      <c r="F1757" s="1">
        <v>27811</v>
      </c>
      <c r="G1757" t="s">
        <v>3026</v>
      </c>
      <c r="H1757" t="s">
        <v>2701</v>
      </c>
      <c r="I1757" s="5">
        <v>57700</v>
      </c>
      <c r="J1757" s="5">
        <v>4500</v>
      </c>
      <c r="K1757">
        <v>10</v>
      </c>
      <c r="L1757" t="str">
        <f>INDEX(MatriceGrade,MATCH(Employé!G1757,Filières!$A$1:$A$13,0),MATCH(Employé!H1757,Filières!$A$1:$E$1,0))</f>
        <v>Expert technique</v>
      </c>
      <c r="M1757" s="5">
        <f t="shared" si="137"/>
        <v>55000</v>
      </c>
      <c r="N1757" s="6">
        <f t="shared" ca="1" si="138"/>
        <v>41</v>
      </c>
      <c r="O1757" s="8">
        <f t="shared" si="139"/>
        <v>4.9090909090909088E-2</v>
      </c>
    </row>
    <row r="1758" spans="1:15" x14ac:dyDescent="0.25">
      <c r="A1758" t="str">
        <f t="shared" si="135"/>
        <v>DwiMe28298</v>
      </c>
      <c r="B1758" t="str">
        <f t="shared" si="136"/>
        <v>DwightMeeks28298</v>
      </c>
      <c r="C1758" t="s">
        <v>296</v>
      </c>
      <c r="D1758" t="s">
        <v>297</v>
      </c>
      <c r="E1758" t="s">
        <v>2698</v>
      </c>
      <c r="F1758" s="1">
        <v>28298</v>
      </c>
      <c r="G1758" t="s">
        <v>3025</v>
      </c>
      <c r="H1758" t="s">
        <v>2702</v>
      </c>
      <c r="I1758" s="5">
        <v>71500</v>
      </c>
      <c r="J1758" s="5">
        <v>500</v>
      </c>
      <c r="K1758">
        <v>15</v>
      </c>
      <c r="L1758" t="str">
        <f>INDEX(MatriceGrade,MATCH(Employé!G1758,Filières!$A$1:$A$13,0),MATCH(Employé!H1758,Filières!$A$1:$E$1,0))</f>
        <v>Consultant business sénior</v>
      </c>
      <c r="M1758" s="5">
        <f t="shared" si="137"/>
        <v>63800</v>
      </c>
      <c r="N1758" s="6">
        <f t="shared" ca="1" si="138"/>
        <v>40</v>
      </c>
      <c r="O1758" s="8">
        <f t="shared" si="139"/>
        <v>0.1206896551724138</v>
      </c>
    </row>
    <row r="1759" spans="1:15" x14ac:dyDescent="0.25">
      <c r="A1759" t="str">
        <f t="shared" si="135"/>
        <v>SteMe31653</v>
      </c>
      <c r="B1759" t="str">
        <f t="shared" si="136"/>
        <v>StevenMeeks31653</v>
      </c>
      <c r="C1759" t="s">
        <v>786</v>
      </c>
      <c r="D1759" t="s">
        <v>297</v>
      </c>
      <c r="E1759" t="s">
        <v>2698</v>
      </c>
      <c r="F1759" s="1">
        <v>31653</v>
      </c>
      <c r="G1759" t="s">
        <v>3022</v>
      </c>
      <c r="H1759" t="s">
        <v>2701</v>
      </c>
      <c r="I1759" s="5">
        <v>34600</v>
      </c>
      <c r="J1759" s="5">
        <v>1000</v>
      </c>
      <c r="K1759">
        <v>0</v>
      </c>
      <c r="L1759" t="str">
        <f>INDEX(MatriceGrade,MATCH(Employé!G1759,Filières!$A$1:$A$13,0),MATCH(Employé!H1759,Filières!$A$1:$E$1,0))</f>
        <v>Développeur confirmé</v>
      </c>
      <c r="M1759" s="5" t="str">
        <f t="shared" si="137"/>
        <v>nouvel arrivant</v>
      </c>
      <c r="N1759" s="6">
        <f t="shared" ca="1" si="138"/>
        <v>30</v>
      </c>
      <c r="O1759" s="8">
        <f t="shared" si="139"/>
        <v>0</v>
      </c>
    </row>
    <row r="1760" spans="1:15" x14ac:dyDescent="0.25">
      <c r="A1760" t="str">
        <f t="shared" si="135"/>
        <v>JuaMe24868</v>
      </c>
      <c r="B1760" t="str">
        <f t="shared" si="136"/>
        <v>JuanMeier24868</v>
      </c>
      <c r="C1760" t="s">
        <v>567</v>
      </c>
      <c r="D1760" t="s">
        <v>2188</v>
      </c>
      <c r="E1760" t="s">
        <v>2698</v>
      </c>
      <c r="F1760" s="1">
        <v>24868</v>
      </c>
      <c r="G1760" t="s">
        <v>3028</v>
      </c>
      <c r="H1760" t="s">
        <v>2702</v>
      </c>
      <c r="I1760" s="5">
        <v>123400</v>
      </c>
      <c r="J1760" s="5">
        <v>9500</v>
      </c>
      <c r="K1760">
        <v>4</v>
      </c>
      <c r="L1760" t="str">
        <f>INDEX(MatriceGrade,MATCH(Employé!G1760,Filières!$A$1:$A$13,0),MATCH(Employé!H1760,Filières!$A$1:$E$1,0))</f>
        <v>Responsable secteur business</v>
      </c>
      <c r="M1760" s="5">
        <f t="shared" si="137"/>
        <v>111200</v>
      </c>
      <c r="N1760" s="6">
        <f t="shared" ca="1" si="138"/>
        <v>49</v>
      </c>
      <c r="O1760" s="8">
        <f t="shared" si="139"/>
        <v>0.10971223021582734</v>
      </c>
    </row>
    <row r="1761" spans="1:15" x14ac:dyDescent="0.25">
      <c r="A1761" t="str">
        <f t="shared" si="135"/>
        <v>MicMe25390</v>
      </c>
      <c r="B1761" t="str">
        <f t="shared" si="136"/>
        <v>MichaelMejia25390</v>
      </c>
      <c r="C1761" t="s">
        <v>205</v>
      </c>
      <c r="D1761" t="s">
        <v>2122</v>
      </c>
      <c r="E1761" t="s">
        <v>2698</v>
      </c>
      <c r="F1761" s="1">
        <v>25390</v>
      </c>
      <c r="G1761" t="s">
        <v>3026</v>
      </c>
      <c r="H1761" t="s">
        <v>2700</v>
      </c>
      <c r="I1761" s="5">
        <v>56000</v>
      </c>
      <c r="J1761" s="5">
        <v>3500</v>
      </c>
      <c r="K1761">
        <v>22</v>
      </c>
      <c r="L1761" t="str">
        <f>INDEX(MatriceGrade,MATCH(Employé!G1761,Filières!$A$1:$A$13,0),MATCH(Employé!H1761,Filières!$A$1:$E$1,0))</f>
        <v>Chef de projet</v>
      </c>
      <c r="M1761" s="5">
        <f t="shared" si="137"/>
        <v>54200</v>
      </c>
      <c r="N1761" s="6">
        <f t="shared" ca="1" si="138"/>
        <v>48</v>
      </c>
      <c r="O1761" s="8">
        <f t="shared" si="139"/>
        <v>3.3210332103321034E-2</v>
      </c>
    </row>
    <row r="1762" spans="1:15" x14ac:dyDescent="0.25">
      <c r="A1762" t="str">
        <f t="shared" si="135"/>
        <v>IrmMe24404</v>
      </c>
      <c r="B1762" t="str">
        <f t="shared" si="136"/>
        <v>IrmaMelendez24404</v>
      </c>
      <c r="C1762" t="s">
        <v>2591</v>
      </c>
      <c r="D1762" t="s">
        <v>312</v>
      </c>
      <c r="E1762" t="s">
        <v>2699</v>
      </c>
      <c r="F1762" s="1">
        <v>24404</v>
      </c>
      <c r="G1762" t="s">
        <v>3026</v>
      </c>
      <c r="H1762" t="s">
        <v>2700</v>
      </c>
      <c r="I1762" s="5">
        <v>48300</v>
      </c>
      <c r="J1762" s="5">
        <v>4000</v>
      </c>
      <c r="K1762">
        <v>2</v>
      </c>
      <c r="L1762" t="str">
        <f>INDEX(MatriceGrade,MATCH(Employé!G1762,Filières!$A$1:$A$13,0),MATCH(Employé!H1762,Filières!$A$1:$E$1,0))</f>
        <v>Chef de projet</v>
      </c>
      <c r="M1762" s="5">
        <f t="shared" si="137"/>
        <v>45200</v>
      </c>
      <c r="N1762" s="6">
        <f t="shared" ca="1" si="138"/>
        <v>50</v>
      </c>
      <c r="O1762" s="8">
        <f t="shared" si="139"/>
        <v>6.8584070796460173E-2</v>
      </c>
    </row>
    <row r="1763" spans="1:15" x14ac:dyDescent="0.25">
      <c r="A1763" t="str">
        <f t="shared" si="135"/>
        <v>RobMe31299</v>
      </c>
      <c r="B1763" t="str">
        <f t="shared" si="136"/>
        <v>RobertMelendez31299</v>
      </c>
      <c r="C1763" t="s">
        <v>25</v>
      </c>
      <c r="D1763" t="s">
        <v>312</v>
      </c>
      <c r="E1763" t="s">
        <v>2698</v>
      </c>
      <c r="F1763" s="1">
        <v>31299</v>
      </c>
      <c r="G1763" t="s">
        <v>3023</v>
      </c>
      <c r="H1763" t="s">
        <v>2701</v>
      </c>
      <c r="I1763" s="5">
        <v>39900</v>
      </c>
      <c r="J1763" s="5">
        <v>500</v>
      </c>
      <c r="K1763">
        <v>5</v>
      </c>
      <c r="L1763" t="str">
        <f>INDEX(MatriceGrade,MATCH(Employé!G1763,Filières!$A$1:$A$13,0),MATCH(Employé!H1763,Filières!$A$1:$E$1,0))</f>
        <v>Consultant technique junior</v>
      </c>
      <c r="M1763" s="5">
        <f t="shared" si="137"/>
        <v>37500</v>
      </c>
      <c r="N1763" s="6">
        <f t="shared" ca="1" si="138"/>
        <v>31</v>
      </c>
      <c r="O1763" s="8">
        <f t="shared" si="139"/>
        <v>6.4000000000000001E-2</v>
      </c>
    </row>
    <row r="1764" spans="1:15" x14ac:dyDescent="0.25">
      <c r="A1764" t="str">
        <f t="shared" si="135"/>
        <v>WanMe22364</v>
      </c>
      <c r="B1764" t="str">
        <f t="shared" si="136"/>
        <v>WandaMelendez22364</v>
      </c>
      <c r="C1764" t="s">
        <v>220</v>
      </c>
      <c r="D1764" t="s">
        <v>312</v>
      </c>
      <c r="E1764" t="s">
        <v>2699</v>
      </c>
      <c r="F1764" s="1">
        <v>22364</v>
      </c>
      <c r="G1764" t="s">
        <v>3029</v>
      </c>
      <c r="H1764" t="s">
        <v>2700</v>
      </c>
      <c r="I1764" s="5">
        <v>102800</v>
      </c>
      <c r="J1764" s="5">
        <v>8500</v>
      </c>
      <c r="K1764">
        <v>4</v>
      </c>
      <c r="L1764" t="str">
        <f>INDEX(MatriceGrade,MATCH(Employé!G1764,Filières!$A$1:$A$13,0),MATCH(Employé!H1764,Filières!$A$1:$E$1,0))</f>
        <v>Associé filière fonctionnelle</v>
      </c>
      <c r="M1764" s="5">
        <f t="shared" si="137"/>
        <v>91800</v>
      </c>
      <c r="N1764" s="6">
        <f t="shared" ca="1" si="138"/>
        <v>56</v>
      </c>
      <c r="O1764" s="8">
        <f t="shared" si="139"/>
        <v>0.11982570806100218</v>
      </c>
    </row>
    <row r="1765" spans="1:15" x14ac:dyDescent="0.25">
      <c r="A1765" t="str">
        <f t="shared" si="135"/>
        <v>DavMe29597</v>
      </c>
      <c r="B1765" t="str">
        <f t="shared" si="136"/>
        <v>DavidMena29597</v>
      </c>
      <c r="C1765" t="s">
        <v>65</v>
      </c>
      <c r="D1765" t="s">
        <v>344</v>
      </c>
      <c r="E1765" t="s">
        <v>2698</v>
      </c>
      <c r="F1765" s="1">
        <v>29597</v>
      </c>
      <c r="G1765" t="s">
        <v>3025</v>
      </c>
      <c r="H1765" t="s">
        <v>2703</v>
      </c>
      <c r="I1765" s="5">
        <v>37100</v>
      </c>
      <c r="J1765" s="5">
        <v>2000</v>
      </c>
      <c r="K1765">
        <v>8</v>
      </c>
      <c r="L1765" t="str">
        <f>INDEX(MatriceGrade,MATCH(Employé!G1765,Filières!$A$1:$A$13,0),MATCH(Employé!H1765,Filières!$A$1:$E$1,0))</f>
        <v>Directeur des agents de maîtrise</v>
      </c>
      <c r="M1765" s="5">
        <f t="shared" si="137"/>
        <v>33700</v>
      </c>
      <c r="N1765" s="6">
        <f t="shared" ca="1" si="138"/>
        <v>36</v>
      </c>
      <c r="O1765" s="8">
        <f t="shared" si="139"/>
        <v>0.10089020771513353</v>
      </c>
    </row>
    <row r="1766" spans="1:15" x14ac:dyDescent="0.25">
      <c r="A1766" t="str">
        <f t="shared" si="135"/>
        <v>FraMe28685</v>
      </c>
      <c r="B1766" t="str">
        <f t="shared" si="136"/>
        <v>FrankMendenhall28685</v>
      </c>
      <c r="C1766" t="s">
        <v>987</v>
      </c>
      <c r="D1766" t="s">
        <v>988</v>
      </c>
      <c r="E1766" t="s">
        <v>2698</v>
      </c>
      <c r="F1766" s="1">
        <v>28685</v>
      </c>
      <c r="G1766" t="s">
        <v>3026</v>
      </c>
      <c r="H1766" t="s">
        <v>2702</v>
      </c>
      <c r="I1766" s="5">
        <v>88600</v>
      </c>
      <c r="J1766" s="5">
        <v>5500</v>
      </c>
      <c r="K1766">
        <v>9</v>
      </c>
      <c r="L1766" t="str">
        <f>INDEX(MatriceGrade,MATCH(Employé!G1766,Filières!$A$1:$A$13,0),MATCH(Employé!H1766,Filières!$A$1:$E$1,0))</f>
        <v>Responsable de consultant</v>
      </c>
      <c r="M1766" s="5">
        <f t="shared" si="137"/>
        <v>82000</v>
      </c>
      <c r="N1766" s="6">
        <f t="shared" ca="1" si="138"/>
        <v>39</v>
      </c>
      <c r="O1766" s="8">
        <f t="shared" si="139"/>
        <v>8.0487804878048783E-2</v>
      </c>
    </row>
    <row r="1767" spans="1:15" x14ac:dyDescent="0.25">
      <c r="A1767" t="str">
        <f t="shared" si="135"/>
        <v>CarMe28235</v>
      </c>
      <c r="B1767" t="str">
        <f t="shared" si="136"/>
        <v>CarmenMendez28235</v>
      </c>
      <c r="C1767" t="s">
        <v>1198</v>
      </c>
      <c r="D1767" t="s">
        <v>1199</v>
      </c>
      <c r="E1767" t="s">
        <v>2699</v>
      </c>
      <c r="F1767" s="1">
        <v>28235</v>
      </c>
      <c r="G1767" t="s">
        <v>3028</v>
      </c>
      <c r="H1767" t="s">
        <v>2700</v>
      </c>
      <c r="I1767" s="5">
        <v>71500</v>
      </c>
      <c r="J1767" s="5">
        <v>3500</v>
      </c>
      <c r="K1767">
        <v>7</v>
      </c>
      <c r="L1767" t="str">
        <f>INDEX(MatriceGrade,MATCH(Employé!G1767,Filières!$A$1:$A$13,0),MATCH(Employé!H1767,Filières!$A$1:$E$1,0))</f>
        <v>Responsable de Grands comptes</v>
      </c>
      <c r="M1767" s="5">
        <f t="shared" si="137"/>
        <v>70800</v>
      </c>
      <c r="N1767" s="6">
        <f t="shared" ca="1" si="138"/>
        <v>40</v>
      </c>
      <c r="O1767" s="8">
        <f t="shared" si="139"/>
        <v>9.887005649717515E-3</v>
      </c>
    </row>
    <row r="1768" spans="1:15" x14ac:dyDescent="0.25">
      <c r="A1768" t="str">
        <f t="shared" si="135"/>
        <v>MarMe32313</v>
      </c>
      <c r="B1768" t="str">
        <f t="shared" si="136"/>
        <v>MargaretMendez32313</v>
      </c>
      <c r="C1768" t="s">
        <v>554</v>
      </c>
      <c r="D1768" t="s">
        <v>1199</v>
      </c>
      <c r="E1768" t="s">
        <v>2699</v>
      </c>
      <c r="F1768" s="1">
        <v>32313</v>
      </c>
      <c r="G1768" t="s">
        <v>3023</v>
      </c>
      <c r="H1768" t="s">
        <v>2702</v>
      </c>
      <c r="I1768" s="5">
        <v>53500</v>
      </c>
      <c r="J1768" s="5">
        <v>1000</v>
      </c>
      <c r="K1768">
        <v>1</v>
      </c>
      <c r="L1768" t="str">
        <f>INDEX(MatriceGrade,MATCH(Employé!G1768,Filières!$A$1:$A$13,0),MATCH(Employé!H1768,Filières!$A$1:$E$1,0))</f>
        <v>Consultant business</v>
      </c>
      <c r="M1768" s="5">
        <f t="shared" si="137"/>
        <v>49100</v>
      </c>
      <c r="N1768" s="6">
        <f t="shared" ca="1" si="138"/>
        <v>29</v>
      </c>
      <c r="O1768" s="8">
        <f t="shared" si="139"/>
        <v>8.9613034623217916E-2</v>
      </c>
    </row>
    <row r="1769" spans="1:15" x14ac:dyDescent="0.25">
      <c r="A1769" t="str">
        <f t="shared" si="135"/>
        <v>MarMe32266</v>
      </c>
      <c r="B1769" t="str">
        <f t="shared" si="136"/>
        <v>MartinMendoza32266</v>
      </c>
      <c r="C1769" t="s">
        <v>645</v>
      </c>
      <c r="D1769" t="s">
        <v>2641</v>
      </c>
      <c r="E1769" t="s">
        <v>2698</v>
      </c>
      <c r="F1769" s="1">
        <v>32266</v>
      </c>
      <c r="G1769" t="s">
        <v>3023</v>
      </c>
      <c r="H1769" t="s">
        <v>2701</v>
      </c>
      <c r="I1769" s="5">
        <v>45200</v>
      </c>
      <c r="J1769" s="5">
        <v>1000</v>
      </c>
      <c r="K1769">
        <v>1</v>
      </c>
      <c r="L1769" t="str">
        <f>INDEX(MatriceGrade,MATCH(Employé!G1769,Filières!$A$1:$A$13,0),MATCH(Employé!H1769,Filières!$A$1:$E$1,0))</f>
        <v>Consultant technique junior</v>
      </c>
      <c r="M1769" s="5">
        <f t="shared" si="137"/>
        <v>43900</v>
      </c>
      <c r="N1769" s="6">
        <f t="shared" ca="1" si="138"/>
        <v>29</v>
      </c>
      <c r="O1769" s="8">
        <f t="shared" si="139"/>
        <v>2.9612756264236904E-2</v>
      </c>
    </row>
    <row r="1770" spans="1:15" x14ac:dyDescent="0.25">
      <c r="A1770" t="str">
        <f t="shared" si="135"/>
        <v>JamMe26905</v>
      </c>
      <c r="B1770" t="str">
        <f t="shared" si="136"/>
        <v>JamesMenges26905</v>
      </c>
      <c r="C1770" t="s">
        <v>147</v>
      </c>
      <c r="D1770" t="s">
        <v>1953</v>
      </c>
      <c r="E1770" t="s">
        <v>2698</v>
      </c>
      <c r="F1770" s="1">
        <v>26905</v>
      </c>
      <c r="G1770" t="s">
        <v>3025</v>
      </c>
      <c r="H1770" t="s">
        <v>2703</v>
      </c>
      <c r="I1770" s="5">
        <v>53500</v>
      </c>
      <c r="J1770" s="5">
        <v>2500</v>
      </c>
      <c r="K1770">
        <v>3</v>
      </c>
      <c r="L1770" t="str">
        <f>INDEX(MatriceGrade,MATCH(Employé!G1770,Filières!$A$1:$A$13,0),MATCH(Employé!H1770,Filières!$A$1:$E$1,0))</f>
        <v>Directeur des agents de maîtrise</v>
      </c>
      <c r="M1770" s="5">
        <f t="shared" si="137"/>
        <v>50000</v>
      </c>
      <c r="N1770" s="6">
        <f t="shared" ca="1" si="138"/>
        <v>43</v>
      </c>
      <c r="O1770" s="8">
        <f t="shared" si="139"/>
        <v>7.0000000000000007E-2</v>
      </c>
    </row>
    <row r="1771" spans="1:15" x14ac:dyDescent="0.25">
      <c r="A1771" t="str">
        <f t="shared" si="135"/>
        <v>DanMe27157</v>
      </c>
      <c r="B1771" t="str">
        <f t="shared" si="136"/>
        <v>DanielMercer27157</v>
      </c>
      <c r="C1771" t="s">
        <v>105</v>
      </c>
      <c r="D1771" t="s">
        <v>445</v>
      </c>
      <c r="E1771" t="s">
        <v>2698</v>
      </c>
      <c r="F1771" s="1">
        <v>27157</v>
      </c>
      <c r="G1771" t="s">
        <v>3028</v>
      </c>
      <c r="H1771" t="s">
        <v>2700</v>
      </c>
      <c r="I1771" s="5">
        <v>96600</v>
      </c>
      <c r="J1771" s="5">
        <v>5000</v>
      </c>
      <c r="K1771">
        <v>19</v>
      </c>
      <c r="L1771" t="str">
        <f>INDEX(MatriceGrade,MATCH(Employé!G1771,Filières!$A$1:$A$13,0),MATCH(Employé!H1771,Filières!$A$1:$E$1,0))</f>
        <v>Responsable de Grands comptes</v>
      </c>
      <c r="M1771" s="5">
        <f t="shared" si="137"/>
        <v>90300</v>
      </c>
      <c r="N1771" s="6">
        <f t="shared" ca="1" si="138"/>
        <v>43</v>
      </c>
      <c r="O1771" s="8">
        <f t="shared" si="139"/>
        <v>6.9767441860465115E-2</v>
      </c>
    </row>
    <row r="1772" spans="1:15" x14ac:dyDescent="0.25">
      <c r="A1772" t="str">
        <f t="shared" si="135"/>
        <v>AngMe30818</v>
      </c>
      <c r="B1772" t="str">
        <f t="shared" si="136"/>
        <v>AngelaMeredith30818</v>
      </c>
      <c r="C1772" t="s">
        <v>1101</v>
      </c>
      <c r="D1772" t="s">
        <v>1866</v>
      </c>
      <c r="E1772" t="s">
        <v>2699</v>
      </c>
      <c r="F1772" s="1">
        <v>30818</v>
      </c>
      <c r="G1772" t="s">
        <v>3025</v>
      </c>
      <c r="H1772" t="s">
        <v>2702</v>
      </c>
      <c r="I1772" s="5">
        <v>67700</v>
      </c>
      <c r="J1772" s="5">
        <v>500</v>
      </c>
      <c r="K1772">
        <v>6</v>
      </c>
      <c r="L1772" t="str">
        <f>INDEX(MatriceGrade,MATCH(Employé!G1772,Filières!$A$1:$A$13,0),MATCH(Employé!H1772,Filières!$A$1:$E$1,0))</f>
        <v>Consultant business sénior</v>
      </c>
      <c r="M1772" s="5">
        <f t="shared" si="137"/>
        <v>63900</v>
      </c>
      <c r="N1772" s="6">
        <f t="shared" ca="1" si="138"/>
        <v>33</v>
      </c>
      <c r="O1772" s="8">
        <f t="shared" si="139"/>
        <v>5.9467918622848198E-2</v>
      </c>
    </row>
    <row r="1773" spans="1:15" x14ac:dyDescent="0.25">
      <c r="A1773" t="str">
        <f t="shared" si="135"/>
        <v>RicMe34205</v>
      </c>
      <c r="B1773" t="str">
        <f t="shared" si="136"/>
        <v>RichardMerlino34205</v>
      </c>
      <c r="C1773" t="s">
        <v>9</v>
      </c>
      <c r="D1773" t="s">
        <v>27</v>
      </c>
      <c r="E1773" t="s">
        <v>2698</v>
      </c>
      <c r="F1773" s="1">
        <v>34205</v>
      </c>
      <c r="G1773" t="s">
        <v>3020</v>
      </c>
      <c r="H1773" t="s">
        <v>2702</v>
      </c>
      <c r="I1773" s="5">
        <v>40700</v>
      </c>
      <c r="J1773" s="5">
        <v>0</v>
      </c>
      <c r="K1773">
        <v>0</v>
      </c>
      <c r="L1773" t="str">
        <f>INDEX(MatriceGrade,MATCH(Employé!G1773,Filières!$A$1:$A$13,0),MATCH(Employé!H1773,Filières!$A$1:$E$1,0))</f>
        <v>Consultant business junior</v>
      </c>
      <c r="M1773" s="5" t="str">
        <f t="shared" si="137"/>
        <v>nouvel arrivant</v>
      </c>
      <c r="N1773" s="6">
        <f t="shared" ca="1" si="138"/>
        <v>23</v>
      </c>
      <c r="O1773" s="8">
        <f t="shared" si="139"/>
        <v>0</v>
      </c>
    </row>
    <row r="1774" spans="1:15" x14ac:dyDescent="0.25">
      <c r="A1774" t="str">
        <f t="shared" si="135"/>
        <v>GeoMe28061</v>
      </c>
      <c r="B1774" t="str">
        <f t="shared" si="136"/>
        <v>GeorgeMerriweather28061</v>
      </c>
      <c r="C1774" t="s">
        <v>92</v>
      </c>
      <c r="D1774" t="s">
        <v>1839</v>
      </c>
      <c r="E1774" t="s">
        <v>2698</v>
      </c>
      <c r="F1774" s="1">
        <v>28061</v>
      </c>
      <c r="G1774" t="s">
        <v>3025</v>
      </c>
      <c r="H1774" t="s">
        <v>2702</v>
      </c>
      <c r="I1774" s="5">
        <v>58600</v>
      </c>
      <c r="J1774" s="5">
        <v>2000</v>
      </c>
      <c r="K1774">
        <v>14</v>
      </c>
      <c r="L1774" t="str">
        <f>INDEX(MatriceGrade,MATCH(Employé!G1774,Filières!$A$1:$A$13,0),MATCH(Employé!H1774,Filières!$A$1:$E$1,0))</f>
        <v>Consultant business sénior</v>
      </c>
      <c r="M1774" s="5">
        <f t="shared" si="137"/>
        <v>55400</v>
      </c>
      <c r="N1774" s="6">
        <f t="shared" ca="1" si="138"/>
        <v>40</v>
      </c>
      <c r="O1774" s="8">
        <f t="shared" si="139"/>
        <v>5.7761732851985562E-2</v>
      </c>
    </row>
    <row r="1775" spans="1:15" x14ac:dyDescent="0.25">
      <c r="A1775" t="str">
        <f t="shared" si="135"/>
        <v>LilMe24877</v>
      </c>
      <c r="B1775" t="str">
        <f t="shared" si="136"/>
        <v>LillianMetoyer24877</v>
      </c>
      <c r="C1775" t="s">
        <v>293</v>
      </c>
      <c r="D1775" t="s">
        <v>294</v>
      </c>
      <c r="E1775" t="s">
        <v>2699</v>
      </c>
      <c r="F1775" s="1">
        <v>24877</v>
      </c>
      <c r="G1775" t="s">
        <v>3026</v>
      </c>
      <c r="H1775" t="s">
        <v>2700</v>
      </c>
      <c r="I1775" s="5">
        <v>46800</v>
      </c>
      <c r="J1775" s="5">
        <v>1500</v>
      </c>
      <c r="K1775">
        <v>25</v>
      </c>
      <c r="L1775" t="str">
        <f>INDEX(MatriceGrade,MATCH(Employé!G1775,Filières!$A$1:$A$13,0),MATCH(Employé!H1775,Filières!$A$1:$E$1,0))</f>
        <v>Chef de projet</v>
      </c>
      <c r="M1775" s="5">
        <f t="shared" si="137"/>
        <v>43700</v>
      </c>
      <c r="N1775" s="6">
        <f t="shared" ca="1" si="138"/>
        <v>49</v>
      </c>
      <c r="O1775" s="8">
        <f t="shared" si="139"/>
        <v>7.0938215102974822E-2</v>
      </c>
    </row>
    <row r="1776" spans="1:15" x14ac:dyDescent="0.25">
      <c r="A1776" t="str">
        <f t="shared" si="135"/>
        <v>JamMe31758</v>
      </c>
      <c r="B1776" t="str">
        <f t="shared" si="136"/>
        <v>JamesMeyer31758</v>
      </c>
      <c r="C1776" t="s">
        <v>147</v>
      </c>
      <c r="D1776" t="s">
        <v>2003</v>
      </c>
      <c r="E1776" t="s">
        <v>2698</v>
      </c>
      <c r="F1776" s="1">
        <v>31758</v>
      </c>
      <c r="G1776" t="s">
        <v>3021</v>
      </c>
      <c r="H1776" t="s">
        <v>2700</v>
      </c>
      <c r="I1776" s="5">
        <v>40700</v>
      </c>
      <c r="J1776" s="5">
        <v>500</v>
      </c>
      <c r="K1776">
        <v>3</v>
      </c>
      <c r="L1776" t="str">
        <f>INDEX(MatriceGrade,MATCH(Employé!G1776,Filières!$A$1:$A$13,0),MATCH(Employé!H1776,Filières!$A$1:$E$1,0))</f>
        <v xml:space="preserve">Analyste </v>
      </c>
      <c r="M1776" s="5">
        <f t="shared" si="137"/>
        <v>36300</v>
      </c>
      <c r="N1776" s="6">
        <f t="shared" ca="1" si="138"/>
        <v>30</v>
      </c>
      <c r="O1776" s="8">
        <f t="shared" si="139"/>
        <v>0.12121212121212122</v>
      </c>
    </row>
    <row r="1777" spans="1:15" x14ac:dyDescent="0.25">
      <c r="A1777" t="str">
        <f t="shared" si="135"/>
        <v>KamMe31583</v>
      </c>
      <c r="B1777" t="str">
        <f t="shared" si="136"/>
        <v>KamilahMeyer31583</v>
      </c>
      <c r="C1777" t="s">
        <v>2002</v>
      </c>
      <c r="D1777" t="s">
        <v>2003</v>
      </c>
      <c r="E1777" t="s">
        <v>2699</v>
      </c>
      <c r="F1777" s="1">
        <v>31583</v>
      </c>
      <c r="G1777" t="s">
        <v>3021</v>
      </c>
      <c r="H1777" t="s">
        <v>2703</v>
      </c>
      <c r="I1777" s="5">
        <v>34500</v>
      </c>
      <c r="J1777" s="5">
        <v>1000</v>
      </c>
      <c r="K1777">
        <v>5</v>
      </c>
      <c r="L1777" t="str">
        <f>INDEX(MatriceGrade,MATCH(Employé!G1777,Filières!$A$1:$A$13,0),MATCH(Employé!H1777,Filières!$A$1:$E$1,0))</f>
        <v>Agent opérationnel</v>
      </c>
      <c r="M1777" s="5">
        <f t="shared" si="137"/>
        <v>32800</v>
      </c>
      <c r="N1777" s="6">
        <f t="shared" ca="1" si="138"/>
        <v>31</v>
      </c>
      <c r="O1777" s="8">
        <f t="shared" si="139"/>
        <v>5.1829268292682924E-2</v>
      </c>
    </row>
    <row r="1778" spans="1:15" x14ac:dyDescent="0.25">
      <c r="A1778" t="str">
        <f t="shared" si="135"/>
        <v>JonMe29424</v>
      </c>
      <c r="B1778" t="str">
        <f t="shared" si="136"/>
        <v>JoniMeyers29424</v>
      </c>
      <c r="C1778" t="s">
        <v>2659</v>
      </c>
      <c r="D1778" t="s">
        <v>2660</v>
      </c>
      <c r="E1778" t="s">
        <v>2699</v>
      </c>
      <c r="F1778" s="1">
        <v>29424</v>
      </c>
      <c r="G1778" t="s">
        <v>3026</v>
      </c>
      <c r="H1778" t="s">
        <v>2703</v>
      </c>
      <c r="I1778" s="5">
        <v>51500</v>
      </c>
      <c r="J1778" s="5">
        <v>500</v>
      </c>
      <c r="K1778">
        <v>6</v>
      </c>
      <c r="L1778" t="str">
        <f>INDEX(MatriceGrade,MATCH(Employé!G1778,Filières!$A$1:$A$13,0),MATCH(Employé!H1778,Filières!$A$1:$E$1,0))</f>
        <v>Responsable d'entité</v>
      </c>
      <c r="M1778" s="5">
        <f t="shared" si="137"/>
        <v>46900</v>
      </c>
      <c r="N1778" s="6">
        <f t="shared" ca="1" si="138"/>
        <v>37</v>
      </c>
      <c r="O1778" s="8">
        <f t="shared" si="139"/>
        <v>9.8081023454157784E-2</v>
      </c>
    </row>
    <row r="1779" spans="1:15" x14ac:dyDescent="0.25">
      <c r="A1779" t="str">
        <f t="shared" si="135"/>
        <v>DiaMe23804</v>
      </c>
      <c r="B1779" t="str">
        <f t="shared" si="136"/>
        <v>DianaMeza23804</v>
      </c>
      <c r="C1779" t="s">
        <v>929</v>
      </c>
      <c r="D1779" t="s">
        <v>1529</v>
      </c>
      <c r="E1779" t="s">
        <v>2699</v>
      </c>
      <c r="F1779" s="1">
        <v>23804</v>
      </c>
      <c r="G1779" t="s">
        <v>3026</v>
      </c>
      <c r="H1779" t="s">
        <v>2701</v>
      </c>
      <c r="I1779" s="5">
        <v>68800</v>
      </c>
      <c r="J1779" s="5">
        <v>1000</v>
      </c>
      <c r="K1779">
        <v>26</v>
      </c>
      <c r="L1779" t="str">
        <f>INDEX(MatriceGrade,MATCH(Employé!G1779,Filières!$A$1:$A$13,0),MATCH(Employé!H1779,Filières!$A$1:$E$1,0))</f>
        <v>Expert technique</v>
      </c>
      <c r="M1779" s="5">
        <f t="shared" si="137"/>
        <v>62000</v>
      </c>
      <c r="N1779" s="6">
        <f t="shared" ca="1" si="138"/>
        <v>52</v>
      </c>
      <c r="O1779" s="8">
        <f t="shared" si="139"/>
        <v>0.10967741935483871</v>
      </c>
    </row>
    <row r="1780" spans="1:15" x14ac:dyDescent="0.25">
      <c r="A1780" t="str">
        <f t="shared" si="135"/>
        <v>JamMe32456</v>
      </c>
      <c r="B1780" t="str">
        <f t="shared" si="136"/>
        <v>JamesMeza32456</v>
      </c>
      <c r="C1780" t="s">
        <v>147</v>
      </c>
      <c r="D1780" t="s">
        <v>1529</v>
      </c>
      <c r="E1780" t="s">
        <v>2698</v>
      </c>
      <c r="F1780" s="1">
        <v>32456</v>
      </c>
      <c r="G1780" t="s">
        <v>3021</v>
      </c>
      <c r="H1780" t="s">
        <v>2703</v>
      </c>
      <c r="I1780" s="5">
        <v>31700</v>
      </c>
      <c r="J1780" s="5">
        <v>0</v>
      </c>
      <c r="K1780">
        <v>1</v>
      </c>
      <c r="L1780" t="str">
        <f>INDEX(MatriceGrade,MATCH(Employé!G1780,Filières!$A$1:$A$13,0),MATCH(Employé!H1780,Filières!$A$1:$E$1,0))</f>
        <v>Agent opérationnel</v>
      </c>
      <c r="M1780" s="5">
        <f t="shared" si="137"/>
        <v>30500</v>
      </c>
      <c r="N1780" s="6">
        <f t="shared" ca="1" si="138"/>
        <v>28</v>
      </c>
      <c r="O1780" s="8">
        <f t="shared" si="139"/>
        <v>3.9344262295081971E-2</v>
      </c>
    </row>
    <row r="1781" spans="1:15" x14ac:dyDescent="0.25">
      <c r="A1781" t="str">
        <f t="shared" si="135"/>
        <v>DesMi32496</v>
      </c>
      <c r="B1781" t="str">
        <f t="shared" si="136"/>
        <v>DesmondMichael32496</v>
      </c>
      <c r="C1781" t="s">
        <v>2303</v>
      </c>
      <c r="D1781" t="s">
        <v>205</v>
      </c>
      <c r="E1781" t="s">
        <v>2698</v>
      </c>
      <c r="F1781" s="1">
        <v>32496</v>
      </c>
      <c r="G1781" t="s">
        <v>3023</v>
      </c>
      <c r="H1781" t="s">
        <v>2702</v>
      </c>
      <c r="I1781" s="5">
        <v>45700</v>
      </c>
      <c r="J1781" s="5">
        <v>500</v>
      </c>
      <c r="K1781">
        <v>4</v>
      </c>
      <c r="L1781" t="str">
        <f>INDEX(MatriceGrade,MATCH(Employé!G1781,Filières!$A$1:$A$13,0),MATCH(Employé!H1781,Filières!$A$1:$E$1,0))</f>
        <v>Consultant business</v>
      </c>
      <c r="M1781" s="5">
        <f t="shared" si="137"/>
        <v>42100</v>
      </c>
      <c r="N1781" s="6">
        <f t="shared" ca="1" si="138"/>
        <v>28</v>
      </c>
      <c r="O1781" s="8">
        <f t="shared" si="139"/>
        <v>8.5510688836104506E-2</v>
      </c>
    </row>
    <row r="1782" spans="1:15" x14ac:dyDescent="0.25">
      <c r="A1782" t="str">
        <f t="shared" si="135"/>
        <v>RoxMi33721</v>
      </c>
      <c r="B1782" t="str">
        <f t="shared" si="136"/>
        <v>RoxannaMiddleton33721</v>
      </c>
      <c r="C1782" t="s">
        <v>810</v>
      </c>
      <c r="D1782" t="s">
        <v>811</v>
      </c>
      <c r="E1782" t="s">
        <v>2699</v>
      </c>
      <c r="F1782" s="1">
        <v>33721</v>
      </c>
      <c r="G1782" t="s">
        <v>3021</v>
      </c>
      <c r="H1782" t="s">
        <v>2702</v>
      </c>
      <c r="I1782" s="5">
        <v>45300</v>
      </c>
      <c r="J1782" s="5">
        <v>500</v>
      </c>
      <c r="K1782">
        <v>0</v>
      </c>
      <c r="L1782" t="str">
        <f>INDEX(MatriceGrade,MATCH(Employé!G1782,Filières!$A$1:$A$13,0),MATCH(Employé!H1782,Filières!$A$1:$E$1,0))</f>
        <v>Consultant business junior</v>
      </c>
      <c r="M1782" s="5" t="str">
        <f t="shared" si="137"/>
        <v>nouvel arrivant</v>
      </c>
      <c r="N1782" s="6">
        <f t="shared" ca="1" si="138"/>
        <v>25</v>
      </c>
      <c r="O1782" s="8">
        <f t="shared" si="139"/>
        <v>0</v>
      </c>
    </row>
    <row r="1783" spans="1:15" x14ac:dyDescent="0.25">
      <c r="A1783" t="str">
        <f t="shared" si="135"/>
        <v>GinMi32120</v>
      </c>
      <c r="B1783" t="str">
        <f t="shared" si="136"/>
        <v>GingerMikesell32120</v>
      </c>
      <c r="C1783" t="s">
        <v>1512</v>
      </c>
      <c r="D1783" t="s">
        <v>1513</v>
      </c>
      <c r="E1783" t="s">
        <v>2699</v>
      </c>
      <c r="F1783" s="1">
        <v>32120</v>
      </c>
      <c r="G1783" t="s">
        <v>3024</v>
      </c>
      <c r="H1783" t="s">
        <v>2701</v>
      </c>
      <c r="I1783" s="5">
        <v>47200</v>
      </c>
      <c r="J1783" s="5">
        <v>500</v>
      </c>
      <c r="K1783">
        <v>4</v>
      </c>
      <c r="L1783" t="str">
        <f>INDEX(MatriceGrade,MATCH(Employé!G1783,Filières!$A$1:$A$13,0),MATCH(Employé!H1783,Filières!$A$1:$E$1,0))</f>
        <v>Consultant technique</v>
      </c>
      <c r="M1783" s="5">
        <f t="shared" si="137"/>
        <v>44900</v>
      </c>
      <c r="N1783" s="6">
        <f t="shared" ca="1" si="138"/>
        <v>29</v>
      </c>
      <c r="O1783" s="8">
        <f t="shared" si="139"/>
        <v>5.1224944320712694E-2</v>
      </c>
    </row>
    <row r="1784" spans="1:15" x14ac:dyDescent="0.25">
      <c r="A1784" t="str">
        <f t="shared" si="135"/>
        <v>PatMi32906</v>
      </c>
      <c r="B1784" t="str">
        <f t="shared" si="136"/>
        <v>PatrickMikkelson32906</v>
      </c>
      <c r="C1784" t="s">
        <v>963</v>
      </c>
      <c r="D1784" t="s">
        <v>964</v>
      </c>
      <c r="E1784" t="s">
        <v>2698</v>
      </c>
      <c r="F1784" s="1">
        <v>32906</v>
      </c>
      <c r="G1784" t="s">
        <v>3023</v>
      </c>
      <c r="H1784" t="s">
        <v>2702</v>
      </c>
      <c r="I1784" s="5">
        <v>47500</v>
      </c>
      <c r="J1784" s="5">
        <v>500</v>
      </c>
      <c r="K1784">
        <v>1</v>
      </c>
      <c r="L1784" t="str">
        <f>INDEX(MatriceGrade,MATCH(Employé!G1784,Filières!$A$1:$A$13,0),MATCH(Employé!H1784,Filières!$A$1:$E$1,0))</f>
        <v>Consultant business</v>
      </c>
      <c r="M1784" s="5">
        <f t="shared" si="137"/>
        <v>42800</v>
      </c>
      <c r="N1784" s="6">
        <f t="shared" ca="1" si="138"/>
        <v>27</v>
      </c>
      <c r="O1784" s="8">
        <f t="shared" si="139"/>
        <v>0.10981308411214953</v>
      </c>
    </row>
    <row r="1785" spans="1:15" x14ac:dyDescent="0.25">
      <c r="A1785" t="str">
        <f t="shared" si="135"/>
        <v>ArlMi25358</v>
      </c>
      <c r="B1785" t="str">
        <f t="shared" si="136"/>
        <v>ArleneMiles25358</v>
      </c>
      <c r="C1785" t="s">
        <v>1484</v>
      </c>
      <c r="D1785" t="s">
        <v>935</v>
      </c>
      <c r="E1785" t="s">
        <v>2699</v>
      </c>
      <c r="F1785" s="1">
        <v>25358</v>
      </c>
      <c r="G1785" t="s">
        <v>3026</v>
      </c>
      <c r="H1785" t="s">
        <v>2702</v>
      </c>
      <c r="I1785" s="5">
        <v>87700</v>
      </c>
      <c r="J1785" s="5">
        <v>1000</v>
      </c>
      <c r="K1785">
        <v>21</v>
      </c>
      <c r="L1785" t="str">
        <f>INDEX(MatriceGrade,MATCH(Employé!G1785,Filières!$A$1:$A$13,0),MATCH(Employé!H1785,Filières!$A$1:$E$1,0))</f>
        <v>Responsable de consultant</v>
      </c>
      <c r="M1785" s="5">
        <f t="shared" si="137"/>
        <v>79000</v>
      </c>
      <c r="N1785" s="6">
        <f t="shared" ca="1" si="138"/>
        <v>48</v>
      </c>
      <c r="O1785" s="8">
        <f t="shared" si="139"/>
        <v>0.11012658227848102</v>
      </c>
    </row>
    <row r="1786" spans="1:15" x14ac:dyDescent="0.25">
      <c r="A1786" t="str">
        <f t="shared" si="135"/>
        <v>WalMi33027</v>
      </c>
      <c r="B1786" t="str">
        <f t="shared" si="136"/>
        <v>WalterMiles33027</v>
      </c>
      <c r="C1786" t="s">
        <v>934</v>
      </c>
      <c r="D1786" t="s">
        <v>935</v>
      </c>
      <c r="E1786" t="s">
        <v>2698</v>
      </c>
      <c r="F1786" s="1">
        <v>33027</v>
      </c>
      <c r="G1786" t="s">
        <v>3020</v>
      </c>
      <c r="H1786" t="s">
        <v>2702</v>
      </c>
      <c r="I1786" s="5">
        <v>34600</v>
      </c>
      <c r="J1786" s="5">
        <v>500</v>
      </c>
      <c r="K1786">
        <v>0</v>
      </c>
      <c r="L1786" t="str">
        <f>INDEX(MatriceGrade,MATCH(Employé!G1786,Filières!$A$1:$A$13,0),MATCH(Employé!H1786,Filières!$A$1:$E$1,0))</f>
        <v>Consultant business junior</v>
      </c>
      <c r="M1786" s="5" t="str">
        <f t="shared" si="137"/>
        <v>nouvel arrivant</v>
      </c>
      <c r="N1786" s="6">
        <f t="shared" ca="1" si="138"/>
        <v>27</v>
      </c>
      <c r="O1786" s="8">
        <f t="shared" si="139"/>
        <v>0</v>
      </c>
    </row>
    <row r="1787" spans="1:15" x14ac:dyDescent="0.25">
      <c r="A1787" t="str">
        <f t="shared" si="135"/>
        <v>WyaMi28018</v>
      </c>
      <c r="B1787" t="str">
        <f t="shared" si="136"/>
        <v>WyattMiles28018</v>
      </c>
      <c r="C1787" t="s">
        <v>1059</v>
      </c>
      <c r="D1787" t="s">
        <v>935</v>
      </c>
      <c r="E1787" t="s">
        <v>2698</v>
      </c>
      <c r="F1787" s="1">
        <v>28018</v>
      </c>
      <c r="G1787" t="s">
        <v>3027</v>
      </c>
      <c r="H1787" t="s">
        <v>2701</v>
      </c>
      <c r="I1787" s="5">
        <v>71300</v>
      </c>
      <c r="J1787" s="5">
        <v>2500</v>
      </c>
      <c r="K1787">
        <v>0</v>
      </c>
      <c r="L1787" t="str">
        <f>INDEX(MatriceGrade,MATCH(Employé!G1787,Filières!$A$1:$A$13,0),MATCH(Employé!H1787,Filières!$A$1:$E$1,0))</f>
        <v>Directeur technique</v>
      </c>
      <c r="M1787" s="5" t="str">
        <f t="shared" si="137"/>
        <v>nouvel arrivant</v>
      </c>
      <c r="N1787" s="6">
        <f t="shared" ca="1" si="138"/>
        <v>40</v>
      </c>
      <c r="O1787" s="8">
        <f t="shared" si="139"/>
        <v>0</v>
      </c>
    </row>
    <row r="1788" spans="1:15" x14ac:dyDescent="0.25">
      <c r="A1788" t="str">
        <f t="shared" si="135"/>
        <v>PatMi29079</v>
      </c>
      <c r="B1788" t="str">
        <f t="shared" si="136"/>
        <v>PatriciaMilitello29079</v>
      </c>
      <c r="C1788" t="s">
        <v>232</v>
      </c>
      <c r="D1788" t="s">
        <v>1053</v>
      </c>
      <c r="E1788" t="s">
        <v>2699</v>
      </c>
      <c r="F1788" s="1">
        <v>29079</v>
      </c>
      <c r="G1788" t="s">
        <v>3028</v>
      </c>
      <c r="H1788" t="s">
        <v>2700</v>
      </c>
      <c r="I1788" s="5">
        <v>85900</v>
      </c>
      <c r="J1788" s="5">
        <v>6500</v>
      </c>
      <c r="K1788">
        <v>12</v>
      </c>
      <c r="L1788" t="str">
        <f>INDEX(MatriceGrade,MATCH(Employé!G1788,Filières!$A$1:$A$13,0),MATCH(Employé!H1788,Filières!$A$1:$E$1,0))</f>
        <v>Responsable de Grands comptes</v>
      </c>
      <c r="M1788" s="5">
        <f t="shared" si="137"/>
        <v>78800</v>
      </c>
      <c r="N1788" s="6">
        <f t="shared" ca="1" si="138"/>
        <v>37</v>
      </c>
      <c r="O1788" s="8">
        <f t="shared" si="139"/>
        <v>9.01015228426396E-2</v>
      </c>
    </row>
    <row r="1789" spans="1:15" x14ac:dyDescent="0.25">
      <c r="A1789" t="str">
        <f t="shared" si="135"/>
        <v>RutMi26698</v>
      </c>
      <c r="B1789" t="str">
        <f t="shared" si="136"/>
        <v>RuthMillan26698</v>
      </c>
      <c r="C1789" t="s">
        <v>430</v>
      </c>
      <c r="D1789" t="s">
        <v>431</v>
      </c>
      <c r="E1789" t="s">
        <v>2699</v>
      </c>
      <c r="F1789" s="1">
        <v>26698</v>
      </c>
      <c r="G1789" t="s">
        <v>3028</v>
      </c>
      <c r="H1789" t="s">
        <v>2703</v>
      </c>
      <c r="I1789" s="5">
        <v>91800</v>
      </c>
      <c r="J1789" s="5">
        <v>1500</v>
      </c>
      <c r="K1789">
        <v>14</v>
      </c>
      <c r="L1789" t="str">
        <f>INDEX(MatriceGrade,MATCH(Employé!G1789,Filières!$A$1:$A$13,0),MATCH(Employé!H1789,Filières!$A$1:$E$1,0))</f>
        <v>Responsable d'un secteur</v>
      </c>
      <c r="M1789" s="5">
        <f t="shared" si="137"/>
        <v>85000</v>
      </c>
      <c r="N1789" s="6">
        <f t="shared" ca="1" si="138"/>
        <v>44</v>
      </c>
      <c r="O1789" s="8">
        <f t="shared" si="139"/>
        <v>0.08</v>
      </c>
    </row>
    <row r="1790" spans="1:15" x14ac:dyDescent="0.25">
      <c r="A1790" t="str">
        <f t="shared" si="135"/>
        <v>AbbMi33289</v>
      </c>
      <c r="B1790" t="str">
        <f t="shared" si="136"/>
        <v>AbbieMiller33289</v>
      </c>
      <c r="C1790" t="s">
        <v>1192</v>
      </c>
      <c r="D1790" t="s">
        <v>281</v>
      </c>
      <c r="E1790" t="s">
        <v>2699</v>
      </c>
      <c r="F1790" s="1">
        <v>33289</v>
      </c>
      <c r="G1790" t="s">
        <v>3021</v>
      </c>
      <c r="H1790" t="s">
        <v>2701</v>
      </c>
      <c r="I1790" s="5">
        <v>34900</v>
      </c>
      <c r="J1790" s="5">
        <v>0</v>
      </c>
      <c r="K1790">
        <v>0</v>
      </c>
      <c r="L1790" t="str">
        <f>INDEX(MatriceGrade,MATCH(Employé!G1790,Filières!$A$1:$A$13,0),MATCH(Employé!H1790,Filières!$A$1:$E$1,0))</f>
        <v>Développeur</v>
      </c>
      <c r="M1790" s="5" t="str">
        <f t="shared" si="137"/>
        <v>nouvel arrivant</v>
      </c>
      <c r="N1790" s="6">
        <f t="shared" ca="1" si="138"/>
        <v>26</v>
      </c>
      <c r="O1790" s="8">
        <f t="shared" si="139"/>
        <v>0</v>
      </c>
    </row>
    <row r="1791" spans="1:15" x14ac:dyDescent="0.25">
      <c r="A1791" t="str">
        <f t="shared" si="135"/>
        <v>AlfMi25286</v>
      </c>
      <c r="B1791" t="str">
        <f t="shared" si="136"/>
        <v>AlfredMiller25286</v>
      </c>
      <c r="C1791" t="s">
        <v>329</v>
      </c>
      <c r="D1791" t="s">
        <v>281</v>
      </c>
      <c r="E1791" t="s">
        <v>2698</v>
      </c>
      <c r="F1791" s="1">
        <v>25286</v>
      </c>
      <c r="G1791" t="s">
        <v>3027</v>
      </c>
      <c r="H1791" t="s">
        <v>2700</v>
      </c>
      <c r="I1791" s="5">
        <v>56400</v>
      </c>
      <c r="J1791" s="5">
        <v>500</v>
      </c>
      <c r="K1791">
        <v>15</v>
      </c>
      <c r="L1791" t="str">
        <f>INDEX(MatriceGrade,MATCH(Employé!G1791,Filières!$A$1:$A$13,0),MATCH(Employé!H1791,Filières!$A$1:$E$1,0))</f>
        <v>Directeur de projet</v>
      </c>
      <c r="M1791" s="5">
        <f t="shared" si="137"/>
        <v>52200</v>
      </c>
      <c r="N1791" s="6">
        <f t="shared" ca="1" si="138"/>
        <v>48</v>
      </c>
      <c r="O1791" s="8">
        <f t="shared" si="139"/>
        <v>8.0459770114942528E-2</v>
      </c>
    </row>
    <row r="1792" spans="1:15" x14ac:dyDescent="0.25">
      <c r="A1792" t="str">
        <f t="shared" si="135"/>
        <v>CorMi24497</v>
      </c>
      <c r="B1792" t="str">
        <f t="shared" si="136"/>
        <v>CordieMiller24497</v>
      </c>
      <c r="C1792" t="s">
        <v>280</v>
      </c>
      <c r="D1792" t="s">
        <v>281</v>
      </c>
      <c r="E1792" t="s">
        <v>2699</v>
      </c>
      <c r="F1792" s="1">
        <v>24497</v>
      </c>
      <c r="G1792" t="s">
        <v>3029</v>
      </c>
      <c r="H1792" t="s">
        <v>2703</v>
      </c>
      <c r="I1792" s="5">
        <v>142500</v>
      </c>
      <c r="J1792" s="5">
        <v>5000</v>
      </c>
      <c r="K1792">
        <v>24</v>
      </c>
      <c r="L1792" t="str">
        <f>INDEX(MatriceGrade,MATCH(Employé!G1792,Filières!$A$1:$A$13,0),MATCH(Employé!H1792,Filières!$A$1:$E$1,0))</f>
        <v>Associé filière fonctions transverses</v>
      </c>
      <c r="M1792" s="5">
        <f t="shared" si="137"/>
        <v>130700</v>
      </c>
      <c r="N1792" s="6">
        <f t="shared" ca="1" si="138"/>
        <v>50</v>
      </c>
      <c r="O1792" s="8">
        <f t="shared" si="139"/>
        <v>9.0283091048201994E-2</v>
      </c>
    </row>
    <row r="1793" spans="1:15" x14ac:dyDescent="0.25">
      <c r="A1793" t="str">
        <f t="shared" si="135"/>
        <v>EddMi27707</v>
      </c>
      <c r="B1793" t="str">
        <f t="shared" si="136"/>
        <v>EddieMiller27707</v>
      </c>
      <c r="C1793" t="s">
        <v>458</v>
      </c>
      <c r="D1793" t="s">
        <v>281</v>
      </c>
      <c r="E1793" t="s">
        <v>2698</v>
      </c>
      <c r="F1793" s="1">
        <v>27707</v>
      </c>
      <c r="G1793" t="s">
        <v>3027</v>
      </c>
      <c r="H1793" t="s">
        <v>2701</v>
      </c>
      <c r="I1793" s="5">
        <v>56700</v>
      </c>
      <c r="J1793" s="5">
        <v>2000</v>
      </c>
      <c r="K1793">
        <v>12</v>
      </c>
      <c r="L1793" t="str">
        <f>INDEX(MatriceGrade,MATCH(Employé!G1793,Filières!$A$1:$A$13,0),MATCH(Employé!H1793,Filières!$A$1:$E$1,0))</f>
        <v>Directeur technique</v>
      </c>
      <c r="M1793" s="5">
        <f t="shared" si="137"/>
        <v>51100</v>
      </c>
      <c r="N1793" s="6">
        <f t="shared" ca="1" si="138"/>
        <v>41</v>
      </c>
      <c r="O1793" s="8">
        <f t="shared" si="139"/>
        <v>0.1095890410958904</v>
      </c>
    </row>
    <row r="1794" spans="1:15" x14ac:dyDescent="0.25">
      <c r="A1794" t="str">
        <f t="shared" ref="A1794:A1857" si="140">_xlfn.CONCAT(LEFT(C1794,3),LEFT(D1794,2),F1794)</f>
        <v>ErnMi32476</v>
      </c>
      <c r="B1794" t="str">
        <f t="shared" ref="B1794:B1857" si="141">_xlfn.CONCAT(C1794,D1794,F1794)</f>
        <v>ErnestMiller32476</v>
      </c>
      <c r="C1794" t="s">
        <v>1001</v>
      </c>
      <c r="D1794" t="s">
        <v>281</v>
      </c>
      <c r="E1794" t="s">
        <v>2698</v>
      </c>
      <c r="F1794" s="1">
        <v>32476</v>
      </c>
      <c r="G1794" t="s">
        <v>3022</v>
      </c>
      <c r="H1794" t="s">
        <v>2700</v>
      </c>
      <c r="I1794" s="5">
        <v>39500</v>
      </c>
      <c r="J1794" s="5">
        <v>1000</v>
      </c>
      <c r="K1794">
        <v>2</v>
      </c>
      <c r="L1794" t="str">
        <f>INDEX(MatriceGrade,MATCH(Employé!G1794,Filières!$A$1:$A$13,0),MATCH(Employé!H1794,Filières!$A$1:$E$1,0))</f>
        <v>Analyste confirmé</v>
      </c>
      <c r="M1794" s="5">
        <f t="shared" ref="M1794:M1857" si="142">IF(ISERROR(VLOOKUP(A1794,InfoN1,9,FALSE)),"nouvel arrivant",VLOOKUP(A1794,InfoN1,9,FALSE))</f>
        <v>37700</v>
      </c>
      <c r="N1794" s="6">
        <f t="shared" ref="N1794:N1857" ca="1" si="143">IF(DATE(2017,MONTH(F1794),DAY(F1794))&gt;TODAY(),2017-YEAR(F1794)-1,2017-YEAR(F1794))</f>
        <v>28</v>
      </c>
      <c r="O1794" s="8">
        <f t="shared" si="139"/>
        <v>4.7745358090185673E-2</v>
      </c>
    </row>
    <row r="1795" spans="1:15" x14ac:dyDescent="0.25">
      <c r="A1795" t="str">
        <f t="shared" si="140"/>
        <v>JamMi25517</v>
      </c>
      <c r="B1795" t="str">
        <f t="shared" si="141"/>
        <v>JamesMiller25517</v>
      </c>
      <c r="C1795" t="s">
        <v>147</v>
      </c>
      <c r="D1795" t="s">
        <v>281</v>
      </c>
      <c r="E1795" t="s">
        <v>2698</v>
      </c>
      <c r="F1795" s="1">
        <v>25517</v>
      </c>
      <c r="G1795" t="s">
        <v>3028</v>
      </c>
      <c r="H1795" t="s">
        <v>2702</v>
      </c>
      <c r="I1795" s="5">
        <v>78700</v>
      </c>
      <c r="J1795" s="5">
        <v>3000</v>
      </c>
      <c r="K1795">
        <v>14</v>
      </c>
      <c r="L1795" t="str">
        <f>INDEX(MatriceGrade,MATCH(Employé!G1795,Filières!$A$1:$A$13,0),MATCH(Employé!H1795,Filières!$A$1:$E$1,0))</f>
        <v>Responsable secteur business</v>
      </c>
      <c r="M1795" s="5">
        <f t="shared" si="142"/>
        <v>75000</v>
      </c>
      <c r="N1795" s="6">
        <f t="shared" ca="1" si="143"/>
        <v>47</v>
      </c>
      <c r="O1795" s="8">
        <f t="shared" ref="O1795:O1858" si="144">IF(ISNUMBER(M1795),(I1795-M1795)/M1795,0)</f>
        <v>4.9333333333333333E-2</v>
      </c>
    </row>
    <row r="1796" spans="1:15" x14ac:dyDescent="0.25">
      <c r="A1796" t="str">
        <f t="shared" si="140"/>
        <v>JohMi29783</v>
      </c>
      <c r="B1796" t="str">
        <f t="shared" si="141"/>
        <v>JohnMiller29783</v>
      </c>
      <c r="C1796" t="s">
        <v>213</v>
      </c>
      <c r="D1796" t="s">
        <v>281</v>
      </c>
      <c r="E1796" t="s">
        <v>2698</v>
      </c>
      <c r="F1796" s="1">
        <v>29783</v>
      </c>
      <c r="G1796" t="s">
        <v>3025</v>
      </c>
      <c r="H1796" t="s">
        <v>2703</v>
      </c>
      <c r="I1796" s="5">
        <v>51400</v>
      </c>
      <c r="J1796" s="5">
        <v>1000</v>
      </c>
      <c r="K1796">
        <v>2</v>
      </c>
      <c r="L1796" t="str">
        <f>INDEX(MatriceGrade,MATCH(Employé!G1796,Filières!$A$1:$A$13,0),MATCH(Employé!H1796,Filières!$A$1:$E$1,0))</f>
        <v>Directeur des agents de maîtrise</v>
      </c>
      <c r="M1796" s="5">
        <f t="shared" si="142"/>
        <v>49400</v>
      </c>
      <c r="N1796" s="6">
        <f t="shared" ca="1" si="143"/>
        <v>36</v>
      </c>
      <c r="O1796" s="8">
        <f t="shared" si="144"/>
        <v>4.048582995951417E-2</v>
      </c>
    </row>
    <row r="1797" spans="1:15" x14ac:dyDescent="0.25">
      <c r="A1797" t="str">
        <f t="shared" si="140"/>
        <v>JonMi33261</v>
      </c>
      <c r="B1797" t="str">
        <f t="shared" si="141"/>
        <v>JonathonMiller33261</v>
      </c>
      <c r="C1797" t="s">
        <v>540</v>
      </c>
      <c r="D1797" t="s">
        <v>281</v>
      </c>
      <c r="E1797" t="s">
        <v>2698</v>
      </c>
      <c r="F1797" s="1">
        <v>33261</v>
      </c>
      <c r="G1797" t="s">
        <v>3022</v>
      </c>
      <c r="H1797" t="s">
        <v>2700</v>
      </c>
      <c r="I1797" s="5">
        <v>39400</v>
      </c>
      <c r="J1797" s="5">
        <v>1000</v>
      </c>
      <c r="K1797">
        <v>1</v>
      </c>
      <c r="L1797" t="str">
        <f>INDEX(MatriceGrade,MATCH(Employé!G1797,Filières!$A$1:$A$13,0),MATCH(Employé!H1797,Filières!$A$1:$E$1,0))</f>
        <v>Analyste confirmé</v>
      </c>
      <c r="M1797" s="5">
        <f t="shared" si="142"/>
        <v>36100</v>
      </c>
      <c r="N1797" s="6">
        <f t="shared" ca="1" si="143"/>
        <v>26</v>
      </c>
      <c r="O1797" s="8">
        <f t="shared" si="144"/>
        <v>9.141274238227147E-2</v>
      </c>
    </row>
    <row r="1798" spans="1:15" x14ac:dyDescent="0.25">
      <c r="A1798" t="str">
        <f t="shared" si="140"/>
        <v>JuaMi29925</v>
      </c>
      <c r="B1798" t="str">
        <f t="shared" si="141"/>
        <v>JuanMiller29925</v>
      </c>
      <c r="C1798" t="s">
        <v>567</v>
      </c>
      <c r="D1798" t="s">
        <v>281</v>
      </c>
      <c r="E1798" t="s">
        <v>2698</v>
      </c>
      <c r="F1798" s="1">
        <v>29925</v>
      </c>
      <c r="G1798" t="s">
        <v>3028</v>
      </c>
      <c r="H1798" t="s">
        <v>2703</v>
      </c>
      <c r="I1798" s="5">
        <v>97700</v>
      </c>
      <c r="J1798" s="5">
        <v>9500</v>
      </c>
      <c r="K1798">
        <v>9</v>
      </c>
      <c r="L1798" t="str">
        <f>INDEX(MatriceGrade,MATCH(Employé!G1798,Filières!$A$1:$A$13,0),MATCH(Employé!H1798,Filières!$A$1:$E$1,0))</f>
        <v>Responsable d'un secteur</v>
      </c>
      <c r="M1798" s="5">
        <f t="shared" si="142"/>
        <v>89200</v>
      </c>
      <c r="N1798" s="6">
        <f t="shared" ca="1" si="143"/>
        <v>35</v>
      </c>
      <c r="O1798" s="8">
        <f t="shared" si="144"/>
        <v>9.52914798206278E-2</v>
      </c>
    </row>
    <row r="1799" spans="1:15" x14ac:dyDescent="0.25">
      <c r="A1799" t="str">
        <f t="shared" si="140"/>
        <v>ScoMi33437</v>
      </c>
      <c r="B1799" t="str">
        <f t="shared" si="141"/>
        <v>ScottMiller33437</v>
      </c>
      <c r="C1799" t="s">
        <v>341</v>
      </c>
      <c r="D1799" t="s">
        <v>281</v>
      </c>
      <c r="E1799" t="s">
        <v>2698</v>
      </c>
      <c r="F1799" s="1">
        <v>33437</v>
      </c>
      <c r="G1799" t="s">
        <v>3021</v>
      </c>
      <c r="H1799" t="s">
        <v>2701</v>
      </c>
      <c r="I1799" s="5">
        <v>36300</v>
      </c>
      <c r="J1799" s="5">
        <v>0</v>
      </c>
      <c r="K1799">
        <v>1</v>
      </c>
      <c r="L1799" t="str">
        <f>INDEX(MatriceGrade,MATCH(Employé!G1799,Filières!$A$1:$A$13,0),MATCH(Employé!H1799,Filières!$A$1:$E$1,0))</f>
        <v>Développeur</v>
      </c>
      <c r="M1799" s="5">
        <f t="shared" si="142"/>
        <v>35600</v>
      </c>
      <c r="N1799" s="6">
        <f t="shared" ca="1" si="143"/>
        <v>26</v>
      </c>
      <c r="O1799" s="8">
        <f t="shared" si="144"/>
        <v>1.9662921348314606E-2</v>
      </c>
    </row>
    <row r="1800" spans="1:15" x14ac:dyDescent="0.25">
      <c r="A1800" t="str">
        <f t="shared" si="140"/>
        <v>WarMi30990</v>
      </c>
      <c r="B1800" t="str">
        <f t="shared" si="141"/>
        <v>WarrenMiller30990</v>
      </c>
      <c r="C1800" t="s">
        <v>98</v>
      </c>
      <c r="D1800" t="s">
        <v>281</v>
      </c>
      <c r="E1800" t="s">
        <v>2698</v>
      </c>
      <c r="F1800" s="1">
        <v>30990</v>
      </c>
      <c r="G1800" t="s">
        <v>3026</v>
      </c>
      <c r="H1800" t="s">
        <v>2700</v>
      </c>
      <c r="I1800" s="5">
        <v>58900</v>
      </c>
      <c r="J1800" s="5">
        <v>3500</v>
      </c>
      <c r="K1800">
        <v>9</v>
      </c>
      <c r="L1800" t="str">
        <f>INDEX(MatriceGrade,MATCH(Employé!G1800,Filières!$A$1:$A$13,0),MATCH(Employé!H1800,Filières!$A$1:$E$1,0))</f>
        <v>Chef de projet</v>
      </c>
      <c r="M1800" s="5">
        <f t="shared" si="142"/>
        <v>53100</v>
      </c>
      <c r="N1800" s="6">
        <f t="shared" ca="1" si="143"/>
        <v>32</v>
      </c>
      <c r="O1800" s="8">
        <f t="shared" si="144"/>
        <v>0.10922787193973635</v>
      </c>
    </row>
    <row r="1801" spans="1:15" x14ac:dyDescent="0.25">
      <c r="A1801" t="str">
        <f t="shared" si="140"/>
        <v>WayMi24234</v>
      </c>
      <c r="B1801" t="str">
        <f t="shared" si="141"/>
        <v>WayneMiller24234</v>
      </c>
      <c r="C1801" t="s">
        <v>19</v>
      </c>
      <c r="D1801" t="s">
        <v>281</v>
      </c>
      <c r="E1801" t="s">
        <v>2698</v>
      </c>
      <c r="F1801" s="1">
        <v>24234</v>
      </c>
      <c r="G1801" t="s">
        <v>3029</v>
      </c>
      <c r="H1801" t="s">
        <v>2700</v>
      </c>
      <c r="I1801" s="5">
        <v>88600</v>
      </c>
      <c r="J1801" s="5">
        <v>4500</v>
      </c>
      <c r="K1801">
        <v>14</v>
      </c>
      <c r="L1801" t="str">
        <f>INDEX(MatriceGrade,MATCH(Employé!G1801,Filières!$A$1:$A$13,0),MATCH(Employé!H1801,Filières!$A$1:$E$1,0))</f>
        <v>Associé filière fonctionnelle</v>
      </c>
      <c r="M1801" s="5">
        <f t="shared" si="142"/>
        <v>83600</v>
      </c>
      <c r="N1801" s="6">
        <f t="shared" ca="1" si="143"/>
        <v>51</v>
      </c>
      <c r="O1801" s="8">
        <f t="shared" si="144"/>
        <v>5.9808612440191387E-2</v>
      </c>
    </row>
    <row r="1802" spans="1:15" x14ac:dyDescent="0.25">
      <c r="A1802" t="str">
        <f t="shared" si="140"/>
        <v>DuaMi23611</v>
      </c>
      <c r="B1802" t="str">
        <f t="shared" si="141"/>
        <v>DuaneMilligan23611</v>
      </c>
      <c r="C1802" t="s">
        <v>1591</v>
      </c>
      <c r="D1802" t="s">
        <v>1592</v>
      </c>
      <c r="E1802" t="s">
        <v>2698</v>
      </c>
      <c r="F1802" s="1">
        <v>23611</v>
      </c>
      <c r="G1802" t="s">
        <v>3026</v>
      </c>
      <c r="H1802" t="s">
        <v>2702</v>
      </c>
      <c r="I1802" s="5">
        <v>68700</v>
      </c>
      <c r="J1802" s="5">
        <v>500</v>
      </c>
      <c r="K1802">
        <v>22</v>
      </c>
      <c r="L1802" t="str">
        <f>INDEX(MatriceGrade,MATCH(Employé!G1802,Filières!$A$1:$A$13,0),MATCH(Employé!H1802,Filières!$A$1:$E$1,0))</f>
        <v>Responsable de consultant</v>
      </c>
      <c r="M1802" s="5">
        <f t="shared" si="142"/>
        <v>60800</v>
      </c>
      <c r="N1802" s="6">
        <f t="shared" ca="1" si="143"/>
        <v>52</v>
      </c>
      <c r="O1802" s="8">
        <f t="shared" si="144"/>
        <v>0.12993421052631579</v>
      </c>
    </row>
    <row r="1803" spans="1:15" x14ac:dyDescent="0.25">
      <c r="A1803" t="str">
        <f t="shared" si="140"/>
        <v>JamMi29388</v>
      </c>
      <c r="B1803" t="str">
        <f t="shared" si="141"/>
        <v>JamesMilliken29388</v>
      </c>
      <c r="C1803" t="s">
        <v>147</v>
      </c>
      <c r="D1803" t="s">
        <v>1333</v>
      </c>
      <c r="E1803" t="s">
        <v>2698</v>
      </c>
      <c r="F1803" s="1">
        <v>29388</v>
      </c>
      <c r="G1803" t="s">
        <v>3026</v>
      </c>
      <c r="H1803" t="s">
        <v>2702</v>
      </c>
      <c r="I1803" s="5">
        <v>76500</v>
      </c>
      <c r="J1803" s="5">
        <v>4500</v>
      </c>
      <c r="K1803">
        <v>10</v>
      </c>
      <c r="L1803" t="str">
        <f>INDEX(MatriceGrade,MATCH(Employé!G1803,Filières!$A$1:$A$13,0),MATCH(Employé!H1803,Filières!$A$1:$E$1,0))</f>
        <v>Responsable de consultant</v>
      </c>
      <c r="M1803" s="5">
        <f t="shared" si="142"/>
        <v>72200</v>
      </c>
      <c r="N1803" s="6">
        <f t="shared" ca="1" si="143"/>
        <v>37</v>
      </c>
      <c r="O1803" s="8">
        <f t="shared" si="144"/>
        <v>5.9556786703601108E-2</v>
      </c>
    </row>
    <row r="1804" spans="1:15" x14ac:dyDescent="0.25">
      <c r="A1804" t="str">
        <f t="shared" si="140"/>
        <v>DouMi33205</v>
      </c>
      <c r="B1804" t="str">
        <f t="shared" si="141"/>
        <v>DouglasMills33205</v>
      </c>
      <c r="C1804" t="s">
        <v>499</v>
      </c>
      <c r="D1804" t="s">
        <v>2112</v>
      </c>
      <c r="E1804" t="s">
        <v>2698</v>
      </c>
      <c r="F1804" s="1">
        <v>33205</v>
      </c>
      <c r="G1804" t="s">
        <v>3020</v>
      </c>
      <c r="H1804" t="s">
        <v>2701</v>
      </c>
      <c r="I1804" s="5">
        <v>34100</v>
      </c>
      <c r="J1804" s="5">
        <v>0</v>
      </c>
      <c r="K1804">
        <v>0</v>
      </c>
      <c r="L1804" t="str">
        <f>INDEX(MatriceGrade,MATCH(Employé!G1804,Filières!$A$1:$A$13,0),MATCH(Employé!H1804,Filières!$A$1:$E$1,0))</f>
        <v>Développeur junior</v>
      </c>
      <c r="M1804" s="5" t="str">
        <f t="shared" si="142"/>
        <v>nouvel arrivant</v>
      </c>
      <c r="N1804" s="6">
        <f t="shared" ca="1" si="143"/>
        <v>26</v>
      </c>
      <c r="O1804" s="8">
        <f t="shared" si="144"/>
        <v>0</v>
      </c>
    </row>
    <row r="1805" spans="1:15" x14ac:dyDescent="0.25">
      <c r="A1805" t="str">
        <f t="shared" si="140"/>
        <v>SteMi25484</v>
      </c>
      <c r="B1805" t="str">
        <f t="shared" si="141"/>
        <v>StephenMills25484</v>
      </c>
      <c r="C1805" t="s">
        <v>401</v>
      </c>
      <c r="D1805" t="s">
        <v>2112</v>
      </c>
      <c r="E1805" t="s">
        <v>2698</v>
      </c>
      <c r="F1805" s="1">
        <v>25484</v>
      </c>
      <c r="G1805" t="s">
        <v>3028</v>
      </c>
      <c r="H1805" t="s">
        <v>2701</v>
      </c>
      <c r="I1805" s="5">
        <v>63100</v>
      </c>
      <c r="J1805" s="5">
        <v>5500</v>
      </c>
      <c r="K1805">
        <v>23</v>
      </c>
      <c r="L1805" t="str">
        <f>INDEX(MatriceGrade,MATCH(Employé!G1805,Filières!$A$1:$A$13,0),MATCH(Employé!H1805,Filières!$A$1:$E$1,0))</f>
        <v>Responsable technique Grands Comptes</v>
      </c>
      <c r="M1805" s="5">
        <f t="shared" si="142"/>
        <v>59200</v>
      </c>
      <c r="N1805" s="6">
        <f t="shared" ca="1" si="143"/>
        <v>47</v>
      </c>
      <c r="O1805" s="8">
        <f t="shared" si="144"/>
        <v>6.5878378378378372E-2</v>
      </c>
    </row>
    <row r="1806" spans="1:15" x14ac:dyDescent="0.25">
      <c r="A1806" t="str">
        <f t="shared" si="140"/>
        <v>WilMi25657</v>
      </c>
      <c r="B1806" t="str">
        <f t="shared" si="141"/>
        <v>WilliamMills25657</v>
      </c>
      <c r="C1806" t="s">
        <v>63</v>
      </c>
      <c r="D1806" t="s">
        <v>2112</v>
      </c>
      <c r="E1806" t="s">
        <v>2698</v>
      </c>
      <c r="F1806" s="1">
        <v>25657</v>
      </c>
      <c r="G1806" t="s">
        <v>3026</v>
      </c>
      <c r="H1806" t="s">
        <v>2700</v>
      </c>
      <c r="I1806" s="5">
        <v>52700</v>
      </c>
      <c r="J1806" s="5">
        <v>1000</v>
      </c>
      <c r="K1806">
        <v>7</v>
      </c>
      <c r="L1806" t="str">
        <f>INDEX(MatriceGrade,MATCH(Employé!G1806,Filières!$A$1:$A$13,0),MATCH(Employé!H1806,Filières!$A$1:$E$1,0))</f>
        <v>Chef de projet</v>
      </c>
      <c r="M1806" s="5">
        <f t="shared" si="142"/>
        <v>51300</v>
      </c>
      <c r="N1806" s="6">
        <f t="shared" ca="1" si="143"/>
        <v>47</v>
      </c>
      <c r="O1806" s="8">
        <f t="shared" si="144"/>
        <v>2.7290448343079921E-2</v>
      </c>
    </row>
    <row r="1807" spans="1:15" x14ac:dyDescent="0.25">
      <c r="A1807" t="str">
        <f t="shared" si="140"/>
        <v>MicMi27264</v>
      </c>
      <c r="B1807" t="str">
        <f t="shared" si="141"/>
        <v>MichaelMilsap27264</v>
      </c>
      <c r="C1807" t="s">
        <v>205</v>
      </c>
      <c r="D1807" t="s">
        <v>1946</v>
      </c>
      <c r="E1807" t="s">
        <v>2698</v>
      </c>
      <c r="F1807" s="1">
        <v>27264</v>
      </c>
      <c r="G1807" t="s">
        <v>3026</v>
      </c>
      <c r="H1807" t="s">
        <v>2702</v>
      </c>
      <c r="I1807" s="5">
        <v>87700</v>
      </c>
      <c r="J1807" s="5">
        <v>3500</v>
      </c>
      <c r="K1807">
        <v>6</v>
      </c>
      <c r="L1807" t="str">
        <f>INDEX(MatriceGrade,MATCH(Employé!G1807,Filières!$A$1:$A$13,0),MATCH(Employé!H1807,Filières!$A$1:$E$1,0))</f>
        <v>Responsable de consultant</v>
      </c>
      <c r="M1807" s="5">
        <f t="shared" si="142"/>
        <v>85100</v>
      </c>
      <c r="N1807" s="6">
        <f t="shared" ca="1" si="143"/>
        <v>42</v>
      </c>
      <c r="O1807" s="8">
        <f t="shared" si="144"/>
        <v>3.0552291421856639E-2</v>
      </c>
    </row>
    <row r="1808" spans="1:15" x14ac:dyDescent="0.25">
      <c r="A1808" t="str">
        <f t="shared" si="140"/>
        <v>RacMi31448</v>
      </c>
      <c r="B1808" t="str">
        <f t="shared" si="141"/>
        <v>RachelMilton31448</v>
      </c>
      <c r="C1808" t="s">
        <v>818</v>
      </c>
      <c r="D1808" t="s">
        <v>408</v>
      </c>
      <c r="E1808" t="s">
        <v>2699</v>
      </c>
      <c r="F1808" s="1">
        <v>31448</v>
      </c>
      <c r="G1808" t="s">
        <v>3023</v>
      </c>
      <c r="H1808" t="s">
        <v>2700</v>
      </c>
      <c r="I1808" s="5">
        <v>51100</v>
      </c>
      <c r="J1808" s="5">
        <v>500</v>
      </c>
      <c r="K1808">
        <v>1</v>
      </c>
      <c r="L1808" t="str">
        <f>INDEX(MatriceGrade,MATCH(Employé!G1808,Filières!$A$1:$A$13,0),MATCH(Employé!H1808,Filières!$A$1:$E$1,0))</f>
        <v>Consultant fonctionnel junior</v>
      </c>
      <c r="M1808" s="5">
        <f t="shared" si="142"/>
        <v>46000</v>
      </c>
      <c r="N1808" s="6">
        <f t="shared" ca="1" si="143"/>
        <v>31</v>
      </c>
      <c r="O1808" s="8">
        <f t="shared" si="144"/>
        <v>0.1108695652173913</v>
      </c>
    </row>
    <row r="1809" spans="1:15" x14ac:dyDescent="0.25">
      <c r="A1809" t="str">
        <f t="shared" si="140"/>
        <v>BryMi27211</v>
      </c>
      <c r="B1809" t="str">
        <f t="shared" si="141"/>
        <v>BryanMitchell27211</v>
      </c>
      <c r="C1809" t="s">
        <v>268</v>
      </c>
      <c r="D1809" t="s">
        <v>396</v>
      </c>
      <c r="E1809" t="s">
        <v>2698</v>
      </c>
      <c r="F1809" s="1">
        <v>27211</v>
      </c>
      <c r="G1809" t="s">
        <v>3026</v>
      </c>
      <c r="H1809" t="s">
        <v>2700</v>
      </c>
      <c r="I1809" s="5">
        <v>56200</v>
      </c>
      <c r="J1809" s="5">
        <v>4500</v>
      </c>
      <c r="K1809">
        <v>6</v>
      </c>
      <c r="L1809" t="str">
        <f>INDEX(MatriceGrade,MATCH(Employé!G1809,Filières!$A$1:$A$13,0),MATCH(Employé!H1809,Filières!$A$1:$E$1,0))</f>
        <v>Chef de projet</v>
      </c>
      <c r="M1809" s="5">
        <f t="shared" si="142"/>
        <v>53500</v>
      </c>
      <c r="N1809" s="6">
        <f t="shared" ca="1" si="143"/>
        <v>43</v>
      </c>
      <c r="O1809" s="8">
        <f t="shared" si="144"/>
        <v>5.046728971962617E-2</v>
      </c>
    </row>
    <row r="1810" spans="1:15" x14ac:dyDescent="0.25">
      <c r="A1810" t="str">
        <f t="shared" si="140"/>
        <v>DonMi33833</v>
      </c>
      <c r="B1810" t="str">
        <f t="shared" si="141"/>
        <v>DonaldMitchell33833</v>
      </c>
      <c r="C1810" t="s">
        <v>133</v>
      </c>
      <c r="D1810" t="s">
        <v>396</v>
      </c>
      <c r="E1810" t="s">
        <v>2698</v>
      </c>
      <c r="F1810" s="1">
        <v>33833</v>
      </c>
      <c r="G1810" t="s">
        <v>3022</v>
      </c>
      <c r="H1810" t="s">
        <v>2700</v>
      </c>
      <c r="I1810" s="5">
        <v>43200</v>
      </c>
      <c r="J1810" s="5">
        <v>1000</v>
      </c>
      <c r="K1810">
        <v>0</v>
      </c>
      <c r="L1810" t="str">
        <f>INDEX(MatriceGrade,MATCH(Employé!G1810,Filières!$A$1:$A$13,0),MATCH(Employé!H1810,Filières!$A$1:$E$1,0))</f>
        <v>Analyste confirmé</v>
      </c>
      <c r="M1810" s="5" t="str">
        <f t="shared" si="142"/>
        <v>nouvel arrivant</v>
      </c>
      <c r="N1810" s="6">
        <f t="shared" ca="1" si="143"/>
        <v>24</v>
      </c>
      <c r="O1810" s="8">
        <f t="shared" si="144"/>
        <v>0</v>
      </c>
    </row>
    <row r="1811" spans="1:15" x14ac:dyDescent="0.25">
      <c r="A1811" t="str">
        <f t="shared" si="140"/>
        <v>EdwMi31487</v>
      </c>
      <c r="B1811" t="str">
        <f t="shared" si="141"/>
        <v>EdwinMitchell31487</v>
      </c>
      <c r="C1811" t="s">
        <v>2551</v>
      </c>
      <c r="D1811" t="s">
        <v>396</v>
      </c>
      <c r="E1811" t="s">
        <v>2698</v>
      </c>
      <c r="F1811" s="1">
        <v>31487</v>
      </c>
      <c r="G1811" t="s">
        <v>3023</v>
      </c>
      <c r="H1811" t="s">
        <v>2703</v>
      </c>
      <c r="I1811" s="5">
        <v>39100</v>
      </c>
      <c r="J1811" s="5">
        <v>500</v>
      </c>
      <c r="K1811">
        <v>0</v>
      </c>
      <c r="L1811" t="str">
        <f>INDEX(MatriceGrade,MATCH(Employé!G1811,Filières!$A$1:$A$13,0),MATCH(Employé!H1811,Filières!$A$1:$E$1,0))</f>
        <v>Assistant agent de maîtrise</v>
      </c>
      <c r="M1811" s="5" t="str">
        <f t="shared" si="142"/>
        <v>nouvel arrivant</v>
      </c>
      <c r="N1811" s="6">
        <f t="shared" ca="1" si="143"/>
        <v>31</v>
      </c>
      <c r="O1811" s="8">
        <f t="shared" si="144"/>
        <v>0</v>
      </c>
    </row>
    <row r="1812" spans="1:15" x14ac:dyDescent="0.25">
      <c r="A1812" t="str">
        <f t="shared" si="140"/>
        <v>EllMi31778</v>
      </c>
      <c r="B1812" t="str">
        <f t="shared" si="141"/>
        <v>EllaMitchell31778</v>
      </c>
      <c r="C1812" t="s">
        <v>1367</v>
      </c>
      <c r="D1812" t="s">
        <v>396</v>
      </c>
      <c r="E1812" t="s">
        <v>2699</v>
      </c>
      <c r="F1812" s="1">
        <v>31778</v>
      </c>
      <c r="G1812" t="s">
        <v>3022</v>
      </c>
      <c r="H1812" t="s">
        <v>2700</v>
      </c>
      <c r="I1812" s="5">
        <v>43900</v>
      </c>
      <c r="J1812" s="5">
        <v>500</v>
      </c>
      <c r="K1812">
        <v>5</v>
      </c>
      <c r="L1812" t="str">
        <f>INDEX(MatriceGrade,MATCH(Employé!G1812,Filières!$A$1:$A$13,0),MATCH(Employé!H1812,Filières!$A$1:$E$1,0))</f>
        <v>Analyste confirmé</v>
      </c>
      <c r="M1812" s="5">
        <f t="shared" si="142"/>
        <v>39100</v>
      </c>
      <c r="N1812" s="6">
        <f t="shared" ca="1" si="143"/>
        <v>30</v>
      </c>
      <c r="O1812" s="8">
        <f t="shared" si="144"/>
        <v>0.12276214833759591</v>
      </c>
    </row>
    <row r="1813" spans="1:15" x14ac:dyDescent="0.25">
      <c r="A1813" t="str">
        <f t="shared" si="140"/>
        <v>GeoMi25599</v>
      </c>
      <c r="B1813" t="str">
        <f t="shared" si="141"/>
        <v>GeorgeMitchell25599</v>
      </c>
      <c r="C1813" t="s">
        <v>92</v>
      </c>
      <c r="D1813" t="s">
        <v>396</v>
      </c>
      <c r="E1813" t="s">
        <v>2698</v>
      </c>
      <c r="F1813" s="1">
        <v>25599</v>
      </c>
      <c r="G1813" t="s">
        <v>3028</v>
      </c>
      <c r="H1813" t="s">
        <v>2700</v>
      </c>
      <c r="I1813" s="5">
        <v>82900</v>
      </c>
      <c r="J1813" s="5">
        <v>7500</v>
      </c>
      <c r="K1813">
        <v>3</v>
      </c>
      <c r="L1813" t="str">
        <f>INDEX(MatriceGrade,MATCH(Employé!G1813,Filières!$A$1:$A$13,0),MATCH(Employé!H1813,Filières!$A$1:$E$1,0))</f>
        <v>Responsable de Grands comptes</v>
      </c>
      <c r="M1813" s="5">
        <f t="shared" si="142"/>
        <v>74000</v>
      </c>
      <c r="N1813" s="6">
        <f t="shared" ca="1" si="143"/>
        <v>47</v>
      </c>
      <c r="O1813" s="8">
        <f t="shared" si="144"/>
        <v>0.12027027027027028</v>
      </c>
    </row>
    <row r="1814" spans="1:15" x14ac:dyDescent="0.25">
      <c r="A1814" t="str">
        <f t="shared" si="140"/>
        <v>JoeMi27594</v>
      </c>
      <c r="B1814" t="str">
        <f t="shared" si="141"/>
        <v>JoeMitchell27594</v>
      </c>
      <c r="C1814" t="s">
        <v>585</v>
      </c>
      <c r="D1814" t="s">
        <v>396</v>
      </c>
      <c r="E1814" t="s">
        <v>2698</v>
      </c>
      <c r="F1814" s="1">
        <v>27594</v>
      </c>
      <c r="G1814" t="s">
        <v>3025</v>
      </c>
      <c r="H1814" t="s">
        <v>2701</v>
      </c>
      <c r="I1814" s="5">
        <v>42300</v>
      </c>
      <c r="J1814" s="5">
        <v>1000</v>
      </c>
      <c r="K1814">
        <v>5</v>
      </c>
      <c r="L1814" t="str">
        <f>INDEX(MatriceGrade,MATCH(Employé!G1814,Filières!$A$1:$A$13,0),MATCH(Employé!H1814,Filières!$A$1:$E$1,0))</f>
        <v>Consultant technique sénior</v>
      </c>
      <c r="M1814" s="5">
        <f t="shared" si="142"/>
        <v>38500</v>
      </c>
      <c r="N1814" s="6">
        <f t="shared" ca="1" si="143"/>
        <v>42</v>
      </c>
      <c r="O1814" s="8">
        <f t="shared" si="144"/>
        <v>9.8701298701298706E-2</v>
      </c>
    </row>
    <row r="1815" spans="1:15" x14ac:dyDescent="0.25">
      <c r="A1815" t="str">
        <f t="shared" si="140"/>
        <v>MarMi32236</v>
      </c>
      <c r="B1815" t="str">
        <f t="shared" si="141"/>
        <v>MarkMitchell32236</v>
      </c>
      <c r="C1815" t="s">
        <v>252</v>
      </c>
      <c r="D1815" t="s">
        <v>396</v>
      </c>
      <c r="E1815" t="s">
        <v>2698</v>
      </c>
      <c r="F1815" s="1">
        <v>32236</v>
      </c>
      <c r="G1815" t="s">
        <v>3021</v>
      </c>
      <c r="H1815" t="s">
        <v>2702</v>
      </c>
      <c r="I1815" s="5">
        <v>39100</v>
      </c>
      <c r="J1815" s="5">
        <v>500</v>
      </c>
      <c r="K1815">
        <v>3</v>
      </c>
      <c r="L1815" t="str">
        <f>INDEX(MatriceGrade,MATCH(Employé!G1815,Filières!$A$1:$A$13,0),MATCH(Employé!H1815,Filières!$A$1:$E$1,0))</f>
        <v>Consultant business junior</v>
      </c>
      <c r="M1815" s="5">
        <f t="shared" si="142"/>
        <v>37600</v>
      </c>
      <c r="N1815" s="6">
        <f t="shared" ca="1" si="143"/>
        <v>29</v>
      </c>
      <c r="O1815" s="8">
        <f t="shared" si="144"/>
        <v>3.9893617021276598E-2</v>
      </c>
    </row>
    <row r="1816" spans="1:15" x14ac:dyDescent="0.25">
      <c r="A1816" t="str">
        <f t="shared" si="140"/>
        <v>GasMo26115</v>
      </c>
      <c r="B1816" t="str">
        <f t="shared" si="141"/>
        <v>GastonMock26115</v>
      </c>
      <c r="C1816" t="s">
        <v>1113</v>
      </c>
      <c r="D1816" t="s">
        <v>1912</v>
      </c>
      <c r="E1816" t="s">
        <v>2698</v>
      </c>
      <c r="F1816" s="1">
        <v>26115</v>
      </c>
      <c r="G1816" t="s">
        <v>3027</v>
      </c>
      <c r="H1816" t="s">
        <v>2700</v>
      </c>
      <c r="I1816" s="5">
        <v>67500</v>
      </c>
      <c r="J1816" s="5">
        <v>7000</v>
      </c>
      <c r="K1816">
        <v>17</v>
      </c>
      <c r="L1816" t="str">
        <f>INDEX(MatriceGrade,MATCH(Employé!G1816,Filières!$A$1:$A$13,0),MATCH(Employé!H1816,Filières!$A$1:$E$1,0))</f>
        <v>Directeur de projet</v>
      </c>
      <c r="M1816" s="5">
        <f t="shared" si="142"/>
        <v>62500</v>
      </c>
      <c r="N1816" s="6">
        <f t="shared" ca="1" si="143"/>
        <v>46</v>
      </c>
      <c r="O1816" s="8">
        <f t="shared" si="144"/>
        <v>0.08</v>
      </c>
    </row>
    <row r="1817" spans="1:15" x14ac:dyDescent="0.25">
      <c r="A1817" t="str">
        <f t="shared" si="140"/>
        <v>JudMo30637</v>
      </c>
      <c r="B1817" t="str">
        <f t="shared" si="141"/>
        <v>JudyMolina30637</v>
      </c>
      <c r="C1817" t="s">
        <v>308</v>
      </c>
      <c r="D1817" t="s">
        <v>2078</v>
      </c>
      <c r="E1817" t="s">
        <v>2699</v>
      </c>
      <c r="F1817" s="1">
        <v>30637</v>
      </c>
      <c r="G1817" t="s">
        <v>3026</v>
      </c>
      <c r="H1817" t="s">
        <v>2702</v>
      </c>
      <c r="I1817" s="5">
        <v>65900</v>
      </c>
      <c r="J1817" s="5">
        <v>3500</v>
      </c>
      <c r="K1817">
        <v>10</v>
      </c>
      <c r="L1817" t="str">
        <f>INDEX(MatriceGrade,MATCH(Employé!G1817,Filières!$A$1:$A$13,0),MATCH(Employé!H1817,Filières!$A$1:$E$1,0))</f>
        <v>Responsable de consultant</v>
      </c>
      <c r="M1817" s="5">
        <f t="shared" si="142"/>
        <v>63400</v>
      </c>
      <c r="N1817" s="6">
        <f t="shared" ca="1" si="143"/>
        <v>33</v>
      </c>
      <c r="O1817" s="8">
        <f t="shared" si="144"/>
        <v>3.9432176656151417E-2</v>
      </c>
    </row>
    <row r="1818" spans="1:15" x14ac:dyDescent="0.25">
      <c r="A1818" t="str">
        <f t="shared" si="140"/>
        <v>ClaMo33805</v>
      </c>
      <c r="B1818" t="str">
        <f t="shared" si="141"/>
        <v>ClarkMonahan33805</v>
      </c>
      <c r="C1818" t="s">
        <v>359</v>
      </c>
      <c r="D1818" t="s">
        <v>575</v>
      </c>
      <c r="E1818" t="s">
        <v>2698</v>
      </c>
      <c r="F1818" s="1">
        <v>33805</v>
      </c>
      <c r="G1818" t="s">
        <v>3022</v>
      </c>
      <c r="H1818" t="s">
        <v>2702</v>
      </c>
      <c r="I1818" s="5">
        <v>41500</v>
      </c>
      <c r="J1818" s="5">
        <v>1500</v>
      </c>
      <c r="K1818">
        <v>0</v>
      </c>
      <c r="L1818" t="str">
        <f>INDEX(MatriceGrade,MATCH(Employé!G1818,Filières!$A$1:$A$13,0),MATCH(Employé!H1818,Filières!$A$1:$E$1,0))</f>
        <v>Consultant business junior</v>
      </c>
      <c r="M1818" s="5" t="str">
        <f t="shared" si="142"/>
        <v>nouvel arrivant</v>
      </c>
      <c r="N1818" s="6">
        <f t="shared" ca="1" si="143"/>
        <v>25</v>
      </c>
      <c r="O1818" s="8">
        <f t="shared" si="144"/>
        <v>0</v>
      </c>
    </row>
    <row r="1819" spans="1:15" x14ac:dyDescent="0.25">
      <c r="A1819" t="str">
        <f t="shared" si="140"/>
        <v>KimMo29260</v>
      </c>
      <c r="B1819" t="str">
        <f t="shared" si="141"/>
        <v>KimberlyMonahan29260</v>
      </c>
      <c r="C1819" t="s">
        <v>574</v>
      </c>
      <c r="D1819" t="s">
        <v>575</v>
      </c>
      <c r="E1819" t="s">
        <v>2699</v>
      </c>
      <c r="F1819" s="1">
        <v>29260</v>
      </c>
      <c r="G1819" t="s">
        <v>3027</v>
      </c>
      <c r="H1819" t="s">
        <v>2700</v>
      </c>
      <c r="I1819" s="5">
        <v>67500</v>
      </c>
      <c r="J1819" s="5">
        <v>1000</v>
      </c>
      <c r="K1819">
        <v>12</v>
      </c>
      <c r="L1819" t="str">
        <f>INDEX(MatriceGrade,MATCH(Employé!G1819,Filières!$A$1:$A$13,0),MATCH(Employé!H1819,Filières!$A$1:$E$1,0))</f>
        <v>Directeur de projet</v>
      </c>
      <c r="M1819" s="5">
        <f t="shared" si="142"/>
        <v>62500</v>
      </c>
      <c r="N1819" s="6">
        <f t="shared" ca="1" si="143"/>
        <v>37</v>
      </c>
      <c r="O1819" s="8">
        <f t="shared" si="144"/>
        <v>0.08</v>
      </c>
    </row>
    <row r="1820" spans="1:15" x14ac:dyDescent="0.25">
      <c r="A1820" t="str">
        <f t="shared" si="140"/>
        <v>SamMo25041</v>
      </c>
      <c r="B1820" t="str">
        <f t="shared" si="141"/>
        <v>SamanthaMonahan25041</v>
      </c>
      <c r="C1820" t="s">
        <v>904</v>
      </c>
      <c r="D1820" t="s">
        <v>575</v>
      </c>
      <c r="E1820" t="s">
        <v>2699</v>
      </c>
      <c r="F1820" s="1">
        <v>25041</v>
      </c>
      <c r="G1820" t="s">
        <v>3026</v>
      </c>
      <c r="H1820" t="s">
        <v>2702</v>
      </c>
      <c r="I1820" s="5">
        <v>91000</v>
      </c>
      <c r="J1820" s="5">
        <v>5000</v>
      </c>
      <c r="K1820">
        <v>18</v>
      </c>
      <c r="L1820" t="str">
        <f>INDEX(MatriceGrade,MATCH(Employé!G1820,Filières!$A$1:$A$13,0),MATCH(Employé!H1820,Filières!$A$1:$E$1,0))</f>
        <v>Responsable de consultant</v>
      </c>
      <c r="M1820" s="5">
        <f t="shared" si="142"/>
        <v>88300</v>
      </c>
      <c r="N1820" s="6">
        <f t="shared" ca="1" si="143"/>
        <v>49</v>
      </c>
      <c r="O1820" s="8">
        <f t="shared" si="144"/>
        <v>3.0577576443941108E-2</v>
      </c>
    </row>
    <row r="1821" spans="1:15" x14ac:dyDescent="0.25">
      <c r="A1821" t="str">
        <f t="shared" si="140"/>
        <v>RubMo24185</v>
      </c>
      <c r="B1821" t="str">
        <f t="shared" si="141"/>
        <v>RubenMoney24185</v>
      </c>
      <c r="C1821" t="s">
        <v>1315</v>
      </c>
      <c r="D1821" t="s">
        <v>1316</v>
      </c>
      <c r="E1821" t="s">
        <v>2698</v>
      </c>
      <c r="F1821" s="1">
        <v>24185</v>
      </c>
      <c r="G1821" t="s">
        <v>3027</v>
      </c>
      <c r="H1821" t="s">
        <v>2701</v>
      </c>
      <c r="I1821" s="5">
        <v>61800</v>
      </c>
      <c r="J1821" s="5">
        <v>8500</v>
      </c>
      <c r="K1821">
        <v>16</v>
      </c>
      <c r="L1821" t="str">
        <f>INDEX(MatriceGrade,MATCH(Employé!G1821,Filières!$A$1:$A$13,0),MATCH(Employé!H1821,Filières!$A$1:$E$1,0))</f>
        <v>Directeur technique</v>
      </c>
      <c r="M1821" s="5">
        <f t="shared" si="142"/>
        <v>58300</v>
      </c>
      <c r="N1821" s="6">
        <f t="shared" ca="1" si="143"/>
        <v>51</v>
      </c>
      <c r="O1821" s="8">
        <f t="shared" si="144"/>
        <v>6.0034305317324184E-2</v>
      </c>
    </row>
    <row r="1822" spans="1:15" x14ac:dyDescent="0.25">
      <c r="A1822" t="str">
        <f t="shared" si="140"/>
        <v>CasMo31666</v>
      </c>
      <c r="B1822" t="str">
        <f t="shared" si="141"/>
        <v>CaseyMoniz31666</v>
      </c>
      <c r="C1822" t="s">
        <v>75</v>
      </c>
      <c r="D1822" t="s">
        <v>275</v>
      </c>
      <c r="E1822" t="s">
        <v>2699</v>
      </c>
      <c r="F1822" s="1">
        <v>31666</v>
      </c>
      <c r="G1822" t="s">
        <v>3023</v>
      </c>
      <c r="H1822" t="s">
        <v>2700</v>
      </c>
      <c r="I1822" s="5">
        <v>46200</v>
      </c>
      <c r="J1822" s="5">
        <v>1000</v>
      </c>
      <c r="K1822">
        <v>2</v>
      </c>
      <c r="L1822" t="str">
        <f>INDEX(MatriceGrade,MATCH(Employé!G1822,Filières!$A$1:$A$13,0),MATCH(Employé!H1822,Filières!$A$1:$E$1,0))</f>
        <v>Consultant fonctionnel junior</v>
      </c>
      <c r="M1822" s="5">
        <f t="shared" si="142"/>
        <v>41600</v>
      </c>
      <c r="N1822" s="6">
        <f t="shared" ca="1" si="143"/>
        <v>30</v>
      </c>
      <c r="O1822" s="8">
        <f t="shared" si="144"/>
        <v>0.11057692307692307</v>
      </c>
    </row>
    <row r="1823" spans="1:15" x14ac:dyDescent="0.25">
      <c r="A1823" t="str">
        <f t="shared" si="140"/>
        <v>OtiMo24809</v>
      </c>
      <c r="B1823" t="str">
        <f t="shared" si="141"/>
        <v>OtisMoniz24809</v>
      </c>
      <c r="C1823" t="s">
        <v>67</v>
      </c>
      <c r="D1823" t="s">
        <v>275</v>
      </c>
      <c r="E1823" t="s">
        <v>2698</v>
      </c>
      <c r="F1823" s="1">
        <v>24809</v>
      </c>
      <c r="G1823" t="s">
        <v>3027</v>
      </c>
      <c r="H1823" t="s">
        <v>2700</v>
      </c>
      <c r="I1823" s="5">
        <v>78500</v>
      </c>
      <c r="J1823" s="5">
        <v>7000</v>
      </c>
      <c r="K1823">
        <v>25</v>
      </c>
      <c r="L1823" t="str">
        <f>INDEX(MatriceGrade,MATCH(Employé!G1823,Filières!$A$1:$A$13,0),MATCH(Employé!H1823,Filières!$A$1:$E$1,0))</f>
        <v>Directeur de projet</v>
      </c>
      <c r="M1823" s="5">
        <f t="shared" si="142"/>
        <v>71400</v>
      </c>
      <c r="N1823" s="6">
        <f t="shared" ca="1" si="143"/>
        <v>49</v>
      </c>
      <c r="O1823" s="8">
        <f t="shared" si="144"/>
        <v>9.9439775910364139E-2</v>
      </c>
    </row>
    <row r="1824" spans="1:15" x14ac:dyDescent="0.25">
      <c r="A1824" t="str">
        <f t="shared" si="140"/>
        <v>JusMo32497</v>
      </c>
      <c r="B1824" t="str">
        <f t="shared" si="141"/>
        <v>JustinMonroe32497</v>
      </c>
      <c r="C1824" t="s">
        <v>1289</v>
      </c>
      <c r="D1824" t="s">
        <v>1036</v>
      </c>
      <c r="E1824" t="s">
        <v>2698</v>
      </c>
      <c r="F1824" s="1">
        <v>32497</v>
      </c>
      <c r="G1824" t="s">
        <v>3023</v>
      </c>
      <c r="H1824" t="s">
        <v>2701</v>
      </c>
      <c r="I1824" s="5">
        <v>44900</v>
      </c>
      <c r="J1824" s="5">
        <v>2000</v>
      </c>
      <c r="K1824">
        <v>3</v>
      </c>
      <c r="L1824" t="str">
        <f>INDEX(MatriceGrade,MATCH(Employé!G1824,Filières!$A$1:$A$13,0),MATCH(Employé!H1824,Filières!$A$1:$E$1,0))</f>
        <v>Consultant technique junior</v>
      </c>
      <c r="M1824" s="5">
        <f t="shared" si="142"/>
        <v>42400</v>
      </c>
      <c r="N1824" s="6">
        <f t="shared" ca="1" si="143"/>
        <v>28</v>
      </c>
      <c r="O1824" s="8">
        <f t="shared" si="144"/>
        <v>5.8962264150943397E-2</v>
      </c>
    </row>
    <row r="1825" spans="1:15" x14ac:dyDescent="0.25">
      <c r="A1825" t="str">
        <f t="shared" si="140"/>
        <v>LeoMo24149</v>
      </c>
      <c r="B1825" t="str">
        <f t="shared" si="141"/>
        <v>LeonardMontgomery24149</v>
      </c>
      <c r="C1825" t="s">
        <v>123</v>
      </c>
      <c r="D1825" t="s">
        <v>1680</v>
      </c>
      <c r="E1825" t="s">
        <v>2698</v>
      </c>
      <c r="F1825" s="1">
        <v>24149</v>
      </c>
      <c r="G1825" t="s">
        <v>3027</v>
      </c>
      <c r="H1825" t="s">
        <v>2702</v>
      </c>
      <c r="I1825" s="5">
        <v>77100</v>
      </c>
      <c r="J1825" s="5">
        <v>7000</v>
      </c>
      <c r="K1825">
        <v>25</v>
      </c>
      <c r="L1825" t="str">
        <f>INDEX(MatriceGrade,MATCH(Employé!G1825,Filières!$A$1:$A$13,0),MATCH(Employé!H1825,Filières!$A$1:$E$1,0))</f>
        <v>Directeur business</v>
      </c>
      <c r="M1825" s="5">
        <f t="shared" si="142"/>
        <v>71400</v>
      </c>
      <c r="N1825" s="6">
        <f t="shared" ca="1" si="143"/>
        <v>51</v>
      </c>
      <c r="O1825" s="8">
        <f t="shared" si="144"/>
        <v>7.9831932773109238E-2</v>
      </c>
    </row>
    <row r="1826" spans="1:15" x14ac:dyDescent="0.25">
      <c r="A1826" t="str">
        <f t="shared" si="140"/>
        <v>RayMo23937</v>
      </c>
      <c r="B1826" t="str">
        <f t="shared" si="141"/>
        <v>RayfordMontz23937</v>
      </c>
      <c r="C1826" t="s">
        <v>1716</v>
      </c>
      <c r="D1826" t="s">
        <v>1717</v>
      </c>
      <c r="E1826" t="s">
        <v>2698</v>
      </c>
      <c r="F1826" s="1">
        <v>23937</v>
      </c>
      <c r="G1826" t="s">
        <v>3027</v>
      </c>
      <c r="H1826" t="s">
        <v>2701</v>
      </c>
      <c r="I1826" s="5">
        <v>70000</v>
      </c>
      <c r="J1826" s="5">
        <v>7500</v>
      </c>
      <c r="K1826">
        <v>14</v>
      </c>
      <c r="L1826" t="str">
        <f>INDEX(MatriceGrade,MATCH(Employé!G1826,Filières!$A$1:$A$13,0),MATCH(Employé!H1826,Filières!$A$1:$E$1,0))</f>
        <v>Directeur technique</v>
      </c>
      <c r="M1826" s="5">
        <f t="shared" si="142"/>
        <v>68000</v>
      </c>
      <c r="N1826" s="6">
        <f t="shared" ca="1" si="143"/>
        <v>52</v>
      </c>
      <c r="O1826" s="8">
        <f t="shared" si="144"/>
        <v>2.9411764705882353E-2</v>
      </c>
    </row>
    <row r="1827" spans="1:15" x14ac:dyDescent="0.25">
      <c r="A1827" t="str">
        <f t="shared" si="140"/>
        <v>LeoMo25597</v>
      </c>
      <c r="B1827" t="str">
        <f t="shared" si="141"/>
        <v>LeonardMoody25597</v>
      </c>
      <c r="C1827" t="s">
        <v>123</v>
      </c>
      <c r="D1827" t="s">
        <v>124</v>
      </c>
      <c r="E1827" t="s">
        <v>2698</v>
      </c>
      <c r="F1827" s="1">
        <v>25597</v>
      </c>
      <c r="G1827" t="s">
        <v>3025</v>
      </c>
      <c r="H1827" t="s">
        <v>2702</v>
      </c>
      <c r="I1827" s="5">
        <v>57900</v>
      </c>
      <c r="J1827" s="5">
        <v>3000</v>
      </c>
      <c r="K1827">
        <v>3</v>
      </c>
      <c r="L1827" t="str">
        <f>INDEX(MatriceGrade,MATCH(Employé!G1827,Filières!$A$1:$A$13,0),MATCH(Employé!H1827,Filières!$A$1:$E$1,0))</f>
        <v>Consultant business sénior</v>
      </c>
      <c r="M1827" s="5">
        <f t="shared" si="142"/>
        <v>52200</v>
      </c>
      <c r="N1827" s="6">
        <f t="shared" ca="1" si="143"/>
        <v>47</v>
      </c>
      <c r="O1827" s="8">
        <f t="shared" si="144"/>
        <v>0.10919540229885058</v>
      </c>
    </row>
    <row r="1828" spans="1:15" x14ac:dyDescent="0.25">
      <c r="A1828" t="str">
        <f t="shared" si="140"/>
        <v>RutMo29965</v>
      </c>
      <c r="B1828" t="str">
        <f t="shared" si="141"/>
        <v>RuthMoody29965</v>
      </c>
      <c r="C1828" t="s">
        <v>430</v>
      </c>
      <c r="D1828" t="s">
        <v>124</v>
      </c>
      <c r="E1828" t="s">
        <v>2699</v>
      </c>
      <c r="F1828" s="1">
        <v>29965</v>
      </c>
      <c r="G1828" t="s">
        <v>3026</v>
      </c>
      <c r="H1828" t="s">
        <v>2702</v>
      </c>
      <c r="I1828" s="5">
        <v>62300</v>
      </c>
      <c r="J1828" s="5">
        <v>2500</v>
      </c>
      <c r="K1828">
        <v>2</v>
      </c>
      <c r="L1828" t="str">
        <f>INDEX(MatriceGrade,MATCH(Employé!G1828,Filières!$A$1:$A$13,0),MATCH(Employé!H1828,Filières!$A$1:$E$1,0))</f>
        <v>Responsable de consultant</v>
      </c>
      <c r="M1828" s="5">
        <f t="shared" si="142"/>
        <v>58200</v>
      </c>
      <c r="N1828" s="6">
        <f t="shared" ca="1" si="143"/>
        <v>35</v>
      </c>
      <c r="O1828" s="8">
        <f t="shared" si="144"/>
        <v>7.0446735395189003E-2</v>
      </c>
    </row>
    <row r="1829" spans="1:15" x14ac:dyDescent="0.25">
      <c r="A1829" t="str">
        <f t="shared" si="140"/>
        <v>AlfMo28169</v>
      </c>
      <c r="B1829" t="str">
        <f t="shared" si="141"/>
        <v>AlfredMoore28169</v>
      </c>
      <c r="C1829" t="s">
        <v>329</v>
      </c>
      <c r="D1829" t="s">
        <v>152</v>
      </c>
      <c r="E1829" t="s">
        <v>2698</v>
      </c>
      <c r="F1829" s="1">
        <v>28169</v>
      </c>
      <c r="G1829" t="s">
        <v>3025</v>
      </c>
      <c r="H1829" t="s">
        <v>2701</v>
      </c>
      <c r="I1829" s="5">
        <v>50100</v>
      </c>
      <c r="J1829" s="5">
        <v>1000</v>
      </c>
      <c r="K1829">
        <v>3</v>
      </c>
      <c r="L1829" t="str">
        <f>INDEX(MatriceGrade,MATCH(Employé!G1829,Filières!$A$1:$A$13,0),MATCH(Employé!H1829,Filières!$A$1:$E$1,0))</f>
        <v>Consultant technique sénior</v>
      </c>
      <c r="M1829" s="5">
        <f t="shared" si="142"/>
        <v>47700</v>
      </c>
      <c r="N1829" s="6">
        <f t="shared" ca="1" si="143"/>
        <v>40</v>
      </c>
      <c r="O1829" s="8">
        <f t="shared" si="144"/>
        <v>5.0314465408805034E-2</v>
      </c>
    </row>
    <row r="1830" spans="1:15" x14ac:dyDescent="0.25">
      <c r="A1830" t="str">
        <f t="shared" si="140"/>
        <v>CarMo25775</v>
      </c>
      <c r="B1830" t="str">
        <f t="shared" si="141"/>
        <v>CarolMoore25775</v>
      </c>
      <c r="C1830" t="s">
        <v>849</v>
      </c>
      <c r="D1830" t="s">
        <v>152</v>
      </c>
      <c r="E1830" t="s">
        <v>2699</v>
      </c>
      <c r="F1830" s="1">
        <v>25775</v>
      </c>
      <c r="G1830" t="s">
        <v>3026</v>
      </c>
      <c r="H1830" t="s">
        <v>2703</v>
      </c>
      <c r="I1830" s="5">
        <v>60800</v>
      </c>
      <c r="J1830" s="5">
        <v>1500</v>
      </c>
      <c r="K1830">
        <v>13</v>
      </c>
      <c r="L1830" t="str">
        <f>INDEX(MatriceGrade,MATCH(Employé!G1830,Filières!$A$1:$A$13,0),MATCH(Employé!H1830,Filières!$A$1:$E$1,0))</f>
        <v>Responsable d'entité</v>
      </c>
      <c r="M1830" s="5">
        <f t="shared" si="142"/>
        <v>55000</v>
      </c>
      <c r="N1830" s="6">
        <f t="shared" ca="1" si="143"/>
        <v>47</v>
      </c>
      <c r="O1830" s="8">
        <f t="shared" si="144"/>
        <v>0.10545454545454545</v>
      </c>
    </row>
    <row r="1831" spans="1:15" x14ac:dyDescent="0.25">
      <c r="A1831" t="str">
        <f t="shared" si="140"/>
        <v>DerMo33176</v>
      </c>
      <c r="B1831" t="str">
        <f t="shared" si="141"/>
        <v>DerrickMoore33176</v>
      </c>
      <c r="C1831" t="s">
        <v>316</v>
      </c>
      <c r="D1831" t="s">
        <v>152</v>
      </c>
      <c r="E1831" t="s">
        <v>2698</v>
      </c>
      <c r="F1831" s="1">
        <v>33176</v>
      </c>
      <c r="G1831" t="s">
        <v>3021</v>
      </c>
      <c r="H1831" t="s">
        <v>2701</v>
      </c>
      <c r="I1831" s="5">
        <v>35900</v>
      </c>
      <c r="J1831" s="5">
        <v>1000</v>
      </c>
      <c r="K1831">
        <v>0</v>
      </c>
      <c r="L1831" t="str">
        <f>INDEX(MatriceGrade,MATCH(Employé!G1831,Filières!$A$1:$A$13,0),MATCH(Employé!H1831,Filières!$A$1:$E$1,0))</f>
        <v>Développeur</v>
      </c>
      <c r="M1831" s="5" t="str">
        <f t="shared" si="142"/>
        <v>nouvel arrivant</v>
      </c>
      <c r="N1831" s="6">
        <f t="shared" ca="1" si="143"/>
        <v>26</v>
      </c>
      <c r="O1831" s="8">
        <f t="shared" si="144"/>
        <v>0</v>
      </c>
    </row>
    <row r="1832" spans="1:15" x14ac:dyDescent="0.25">
      <c r="A1832" t="str">
        <f t="shared" si="140"/>
        <v>DonMo25808</v>
      </c>
      <c r="B1832" t="str">
        <f t="shared" si="141"/>
        <v>DonaldMoore25808</v>
      </c>
      <c r="C1832" t="s">
        <v>133</v>
      </c>
      <c r="D1832" t="s">
        <v>152</v>
      </c>
      <c r="E1832" t="s">
        <v>2698</v>
      </c>
      <c r="F1832" s="1">
        <v>25808</v>
      </c>
      <c r="G1832" t="s">
        <v>3029</v>
      </c>
      <c r="H1832" t="s">
        <v>2700</v>
      </c>
      <c r="I1832" s="5">
        <v>94600</v>
      </c>
      <c r="J1832" s="5">
        <v>9000</v>
      </c>
      <c r="K1832">
        <v>4</v>
      </c>
      <c r="L1832" t="str">
        <f>INDEX(MatriceGrade,MATCH(Employé!G1832,Filières!$A$1:$A$13,0),MATCH(Employé!H1832,Filières!$A$1:$E$1,0))</f>
        <v>Associé filière fonctionnelle</v>
      </c>
      <c r="M1832" s="5">
        <f t="shared" si="142"/>
        <v>88400</v>
      </c>
      <c r="N1832" s="6">
        <f t="shared" ca="1" si="143"/>
        <v>46</v>
      </c>
      <c r="O1832" s="8">
        <f t="shared" si="144"/>
        <v>7.0135746606334842E-2</v>
      </c>
    </row>
    <row r="1833" spans="1:15" x14ac:dyDescent="0.25">
      <c r="A1833" t="str">
        <f t="shared" si="140"/>
        <v>EdwMo24046</v>
      </c>
      <c r="B1833" t="str">
        <f t="shared" si="141"/>
        <v>EdwardMoore24046</v>
      </c>
      <c r="C1833" t="s">
        <v>1040</v>
      </c>
      <c r="D1833" t="s">
        <v>152</v>
      </c>
      <c r="E1833" t="s">
        <v>2698</v>
      </c>
      <c r="F1833" s="1">
        <v>24046</v>
      </c>
      <c r="G1833" t="s">
        <v>3027</v>
      </c>
      <c r="H1833" t="s">
        <v>2701</v>
      </c>
      <c r="I1833" s="5">
        <v>71900</v>
      </c>
      <c r="J1833" s="5">
        <v>5000</v>
      </c>
      <c r="K1833">
        <v>1</v>
      </c>
      <c r="L1833" t="str">
        <f>INDEX(MatriceGrade,MATCH(Employé!G1833,Filières!$A$1:$A$13,0),MATCH(Employé!H1833,Filières!$A$1:$E$1,0))</f>
        <v>Directeur technique</v>
      </c>
      <c r="M1833" s="5">
        <f t="shared" si="142"/>
        <v>66600</v>
      </c>
      <c r="N1833" s="6">
        <f t="shared" ca="1" si="143"/>
        <v>51</v>
      </c>
      <c r="O1833" s="8">
        <f t="shared" si="144"/>
        <v>7.9579579579579576E-2</v>
      </c>
    </row>
    <row r="1834" spans="1:15" x14ac:dyDescent="0.25">
      <c r="A1834" t="str">
        <f t="shared" si="140"/>
        <v>EugMo25595</v>
      </c>
      <c r="B1834" t="str">
        <f t="shared" si="141"/>
        <v>EugeneMoore25595</v>
      </c>
      <c r="C1834" t="s">
        <v>909</v>
      </c>
      <c r="D1834" t="s">
        <v>152</v>
      </c>
      <c r="E1834" t="s">
        <v>2698</v>
      </c>
      <c r="F1834" s="1">
        <v>25595</v>
      </c>
      <c r="G1834" t="s">
        <v>3028</v>
      </c>
      <c r="H1834" t="s">
        <v>2700</v>
      </c>
      <c r="I1834" s="5">
        <v>82800</v>
      </c>
      <c r="J1834" s="5">
        <v>4000</v>
      </c>
      <c r="K1834">
        <v>19</v>
      </c>
      <c r="L1834" t="str">
        <f>INDEX(MatriceGrade,MATCH(Employé!G1834,Filières!$A$1:$A$13,0),MATCH(Employé!H1834,Filières!$A$1:$E$1,0))</f>
        <v>Responsable de Grands comptes</v>
      </c>
      <c r="M1834" s="5">
        <f t="shared" si="142"/>
        <v>78100</v>
      </c>
      <c r="N1834" s="6">
        <f t="shared" ca="1" si="143"/>
        <v>47</v>
      </c>
      <c r="O1834" s="8">
        <f t="shared" si="144"/>
        <v>6.0179257362355951E-2</v>
      </c>
    </row>
    <row r="1835" spans="1:15" x14ac:dyDescent="0.25">
      <c r="A1835" t="str">
        <f t="shared" si="140"/>
        <v>JamMo30880</v>
      </c>
      <c r="B1835" t="str">
        <f t="shared" si="141"/>
        <v>JamesMoore30880</v>
      </c>
      <c r="C1835" t="s">
        <v>147</v>
      </c>
      <c r="D1835" t="s">
        <v>152</v>
      </c>
      <c r="E1835" t="s">
        <v>2698</v>
      </c>
      <c r="F1835" s="1">
        <v>30880</v>
      </c>
      <c r="G1835" t="s">
        <v>3026</v>
      </c>
      <c r="H1835" t="s">
        <v>2700</v>
      </c>
      <c r="I1835" s="5">
        <v>55600</v>
      </c>
      <c r="J1835" s="5">
        <v>3000</v>
      </c>
      <c r="K1835">
        <v>9</v>
      </c>
      <c r="L1835" t="str">
        <f>INDEX(MatriceGrade,MATCH(Employé!G1835,Filières!$A$1:$A$13,0),MATCH(Employé!H1835,Filières!$A$1:$E$1,0))</f>
        <v>Chef de projet</v>
      </c>
      <c r="M1835" s="5">
        <f t="shared" si="142"/>
        <v>51000</v>
      </c>
      <c r="N1835" s="6">
        <f t="shared" ca="1" si="143"/>
        <v>33</v>
      </c>
      <c r="O1835" s="8">
        <f t="shared" si="144"/>
        <v>9.0196078431372548E-2</v>
      </c>
    </row>
    <row r="1836" spans="1:15" x14ac:dyDescent="0.25">
      <c r="A1836" t="str">
        <f t="shared" si="140"/>
        <v>JosMo32109</v>
      </c>
      <c r="B1836" t="str">
        <f t="shared" si="141"/>
        <v>JoseMoore32109</v>
      </c>
      <c r="C1836" t="s">
        <v>284</v>
      </c>
      <c r="D1836" t="s">
        <v>152</v>
      </c>
      <c r="E1836" t="s">
        <v>2698</v>
      </c>
      <c r="F1836" s="1">
        <v>32109</v>
      </c>
      <c r="G1836" t="s">
        <v>3022</v>
      </c>
      <c r="H1836" t="s">
        <v>2700</v>
      </c>
      <c r="I1836" s="5">
        <v>36100</v>
      </c>
      <c r="J1836" s="5">
        <v>1500</v>
      </c>
      <c r="K1836">
        <v>3</v>
      </c>
      <c r="L1836" t="str">
        <f>INDEX(MatriceGrade,MATCH(Employé!G1836,Filières!$A$1:$A$13,0),MATCH(Employé!H1836,Filières!$A$1:$E$1,0))</f>
        <v>Analyste confirmé</v>
      </c>
      <c r="M1836" s="5">
        <f t="shared" si="142"/>
        <v>35200</v>
      </c>
      <c r="N1836" s="6">
        <f t="shared" ca="1" si="143"/>
        <v>29</v>
      </c>
      <c r="O1836" s="8">
        <f t="shared" si="144"/>
        <v>2.556818181818182E-2</v>
      </c>
    </row>
    <row r="1837" spans="1:15" x14ac:dyDescent="0.25">
      <c r="A1837" t="str">
        <f t="shared" si="140"/>
        <v>JoyMo26896</v>
      </c>
      <c r="B1837" t="str">
        <f t="shared" si="141"/>
        <v>JoyceMoore26896</v>
      </c>
      <c r="C1837" t="s">
        <v>368</v>
      </c>
      <c r="D1837" t="s">
        <v>152</v>
      </c>
      <c r="E1837" t="s">
        <v>2699</v>
      </c>
      <c r="F1837" s="1">
        <v>26896</v>
      </c>
      <c r="G1837" t="s">
        <v>3025</v>
      </c>
      <c r="H1837" t="s">
        <v>2700</v>
      </c>
      <c r="I1837" s="5">
        <v>68100</v>
      </c>
      <c r="J1837" s="5">
        <v>2500</v>
      </c>
      <c r="K1837">
        <v>20</v>
      </c>
      <c r="L1837" t="str">
        <f>INDEX(MatriceGrade,MATCH(Employé!G1837,Filières!$A$1:$A$13,0),MATCH(Employé!H1837,Filières!$A$1:$E$1,0))</f>
        <v>Consultant fonctionnel sénior</v>
      </c>
      <c r="M1837" s="5">
        <f t="shared" si="142"/>
        <v>63900</v>
      </c>
      <c r="N1837" s="6">
        <f t="shared" ca="1" si="143"/>
        <v>43</v>
      </c>
      <c r="O1837" s="8">
        <f t="shared" si="144"/>
        <v>6.5727699530516437E-2</v>
      </c>
    </row>
    <row r="1838" spans="1:15" x14ac:dyDescent="0.25">
      <c r="A1838" t="str">
        <f t="shared" si="140"/>
        <v>RicMo25097</v>
      </c>
      <c r="B1838" t="str">
        <f t="shared" si="141"/>
        <v>RichardMoore25097</v>
      </c>
      <c r="C1838" t="s">
        <v>9</v>
      </c>
      <c r="D1838" t="s">
        <v>152</v>
      </c>
      <c r="E1838" t="s">
        <v>2698</v>
      </c>
      <c r="F1838" s="1">
        <v>25097</v>
      </c>
      <c r="G1838" t="s">
        <v>3029</v>
      </c>
      <c r="H1838" t="s">
        <v>2700</v>
      </c>
      <c r="I1838" s="5">
        <v>113800</v>
      </c>
      <c r="J1838" s="5">
        <v>3500</v>
      </c>
      <c r="K1838">
        <v>15</v>
      </c>
      <c r="L1838" t="str">
        <f>INDEX(MatriceGrade,MATCH(Employé!G1838,Filières!$A$1:$A$13,0),MATCH(Employé!H1838,Filières!$A$1:$E$1,0))</f>
        <v>Associé filière fonctionnelle</v>
      </c>
      <c r="M1838" s="5">
        <f t="shared" si="142"/>
        <v>107400</v>
      </c>
      <c r="N1838" s="6">
        <f t="shared" ca="1" si="143"/>
        <v>48</v>
      </c>
      <c r="O1838" s="8">
        <f t="shared" si="144"/>
        <v>5.9590316573556797E-2</v>
      </c>
    </row>
    <row r="1839" spans="1:15" x14ac:dyDescent="0.25">
      <c r="A1839" t="str">
        <f t="shared" si="140"/>
        <v>RutMo34114</v>
      </c>
      <c r="B1839" t="str">
        <f t="shared" si="141"/>
        <v>RuthMoore34114</v>
      </c>
      <c r="C1839" t="s">
        <v>430</v>
      </c>
      <c r="D1839" t="s">
        <v>152</v>
      </c>
      <c r="E1839" t="s">
        <v>2699</v>
      </c>
      <c r="F1839" s="1">
        <v>34114</v>
      </c>
      <c r="G1839" t="s">
        <v>3019</v>
      </c>
      <c r="H1839" t="s">
        <v>2702</v>
      </c>
      <c r="I1839" s="5">
        <v>36400</v>
      </c>
      <c r="J1839" s="5">
        <v>0</v>
      </c>
      <c r="K1839">
        <v>0</v>
      </c>
      <c r="L1839" t="str">
        <f>INDEX(MatriceGrade,MATCH(Employé!G1839,Filières!$A$1:$A$13,0),MATCH(Employé!H1839,Filières!$A$1:$E$1,0))</f>
        <v>Apprenti business</v>
      </c>
      <c r="M1839" s="5" t="str">
        <f t="shared" si="142"/>
        <v>nouvel arrivant</v>
      </c>
      <c r="N1839" s="6">
        <f t="shared" ca="1" si="143"/>
        <v>24</v>
      </c>
      <c r="O1839" s="8">
        <f t="shared" si="144"/>
        <v>0</v>
      </c>
    </row>
    <row r="1840" spans="1:15" x14ac:dyDescent="0.25">
      <c r="A1840" t="str">
        <f t="shared" si="140"/>
        <v>SteMo27125</v>
      </c>
      <c r="B1840" t="str">
        <f t="shared" si="141"/>
        <v>StephenMoore27125</v>
      </c>
      <c r="C1840" t="s">
        <v>401</v>
      </c>
      <c r="D1840" t="s">
        <v>152</v>
      </c>
      <c r="E1840" t="s">
        <v>2698</v>
      </c>
      <c r="F1840" s="1">
        <v>27125</v>
      </c>
      <c r="G1840" t="s">
        <v>3026</v>
      </c>
      <c r="H1840" t="s">
        <v>2701</v>
      </c>
      <c r="I1840" s="5">
        <v>42000</v>
      </c>
      <c r="J1840" s="5">
        <v>4500</v>
      </c>
      <c r="K1840">
        <v>17</v>
      </c>
      <c r="L1840" t="str">
        <f>INDEX(MatriceGrade,MATCH(Employé!G1840,Filières!$A$1:$A$13,0),MATCH(Employé!H1840,Filières!$A$1:$E$1,0))</f>
        <v>Expert technique</v>
      </c>
      <c r="M1840" s="5">
        <f t="shared" si="142"/>
        <v>38900</v>
      </c>
      <c r="N1840" s="6">
        <f t="shared" ca="1" si="143"/>
        <v>43</v>
      </c>
      <c r="O1840" s="8">
        <f t="shared" si="144"/>
        <v>7.9691516709511565E-2</v>
      </c>
    </row>
    <row r="1841" spans="1:15" x14ac:dyDescent="0.25">
      <c r="A1841" t="str">
        <f t="shared" si="140"/>
        <v>SteMo21930</v>
      </c>
      <c r="B1841" t="str">
        <f t="shared" si="141"/>
        <v>StevenMoore21930</v>
      </c>
      <c r="C1841" t="s">
        <v>786</v>
      </c>
      <c r="D1841" t="s">
        <v>152</v>
      </c>
      <c r="E1841" t="s">
        <v>2698</v>
      </c>
      <c r="F1841" s="1">
        <v>21930</v>
      </c>
      <c r="G1841" t="s">
        <v>3029</v>
      </c>
      <c r="H1841" t="s">
        <v>2700</v>
      </c>
      <c r="I1841" s="5">
        <v>117100</v>
      </c>
      <c r="J1841" s="5">
        <v>3000</v>
      </c>
      <c r="K1841">
        <v>9</v>
      </c>
      <c r="L1841" t="str">
        <f>INDEX(MatriceGrade,MATCH(Employé!G1841,Filières!$A$1:$A$13,0),MATCH(Employé!H1841,Filières!$A$1:$E$1,0))</f>
        <v>Associé filière fonctionnelle</v>
      </c>
      <c r="M1841" s="5">
        <f t="shared" si="142"/>
        <v>112600</v>
      </c>
      <c r="N1841" s="6">
        <f t="shared" ca="1" si="143"/>
        <v>57</v>
      </c>
      <c r="O1841" s="8">
        <f t="shared" si="144"/>
        <v>3.9964476021314387E-2</v>
      </c>
    </row>
    <row r="1842" spans="1:15" x14ac:dyDescent="0.25">
      <c r="A1842" t="str">
        <f t="shared" si="140"/>
        <v>TomMo31534</v>
      </c>
      <c r="B1842" t="str">
        <f t="shared" si="141"/>
        <v>TommyMoore31534</v>
      </c>
      <c r="C1842" t="s">
        <v>1284</v>
      </c>
      <c r="D1842" t="s">
        <v>152</v>
      </c>
      <c r="E1842" t="s">
        <v>2698</v>
      </c>
      <c r="F1842" s="1">
        <v>31534</v>
      </c>
      <c r="G1842" t="s">
        <v>3024</v>
      </c>
      <c r="H1842" t="s">
        <v>2703</v>
      </c>
      <c r="I1842" s="5">
        <v>39000</v>
      </c>
      <c r="J1842" s="5">
        <v>1000</v>
      </c>
      <c r="K1842">
        <v>3</v>
      </c>
      <c r="L1842" t="str">
        <f>INDEX(MatriceGrade,MATCH(Employé!G1842,Filières!$A$1:$A$13,0),MATCH(Employé!H1842,Filières!$A$1:$E$1,0))</f>
        <v>Agent de maîtrise</v>
      </c>
      <c r="M1842" s="5">
        <f t="shared" si="142"/>
        <v>37200</v>
      </c>
      <c r="N1842" s="6">
        <f t="shared" ca="1" si="143"/>
        <v>31</v>
      </c>
      <c r="O1842" s="8">
        <f t="shared" si="144"/>
        <v>4.8387096774193547E-2</v>
      </c>
    </row>
    <row r="1843" spans="1:15" x14ac:dyDescent="0.25">
      <c r="A1843" t="str">
        <f t="shared" si="140"/>
        <v>ChaMo24099</v>
      </c>
      <c r="B1843" t="str">
        <f t="shared" si="141"/>
        <v>CharlesMora24099</v>
      </c>
      <c r="C1843" t="s">
        <v>82</v>
      </c>
      <c r="D1843" t="s">
        <v>2598</v>
      </c>
      <c r="E1843" t="s">
        <v>2698</v>
      </c>
      <c r="F1843" s="1">
        <v>24099</v>
      </c>
      <c r="G1843" t="s">
        <v>3026</v>
      </c>
      <c r="H1843" t="s">
        <v>2700</v>
      </c>
      <c r="I1843" s="5">
        <v>64700</v>
      </c>
      <c r="J1843" s="5">
        <v>3000</v>
      </c>
      <c r="K1843">
        <v>21</v>
      </c>
      <c r="L1843" t="str">
        <f>INDEX(MatriceGrade,MATCH(Employé!G1843,Filières!$A$1:$A$13,0),MATCH(Employé!H1843,Filières!$A$1:$E$1,0))</f>
        <v>Chef de projet</v>
      </c>
      <c r="M1843" s="5">
        <f t="shared" si="142"/>
        <v>60500</v>
      </c>
      <c r="N1843" s="6">
        <f t="shared" ca="1" si="143"/>
        <v>51</v>
      </c>
      <c r="O1843" s="8">
        <f t="shared" si="144"/>
        <v>6.9421487603305784E-2</v>
      </c>
    </row>
    <row r="1844" spans="1:15" x14ac:dyDescent="0.25">
      <c r="A1844" t="str">
        <f t="shared" si="140"/>
        <v>ChuMo29408</v>
      </c>
      <c r="B1844" t="str">
        <f t="shared" si="141"/>
        <v>ChuckMorales29408</v>
      </c>
      <c r="C1844" t="s">
        <v>660</v>
      </c>
      <c r="D1844" t="s">
        <v>661</v>
      </c>
      <c r="E1844" t="s">
        <v>2698</v>
      </c>
      <c r="F1844" s="1">
        <v>29408</v>
      </c>
      <c r="G1844" t="s">
        <v>3026</v>
      </c>
      <c r="H1844" t="s">
        <v>2701</v>
      </c>
      <c r="I1844" s="5">
        <v>57200</v>
      </c>
      <c r="J1844" s="5">
        <v>5500</v>
      </c>
      <c r="K1844">
        <v>12</v>
      </c>
      <c r="L1844" t="str">
        <f>INDEX(MatriceGrade,MATCH(Employé!G1844,Filières!$A$1:$A$13,0),MATCH(Employé!H1844,Filières!$A$1:$E$1,0))</f>
        <v>Expert technique</v>
      </c>
      <c r="M1844" s="5">
        <f t="shared" si="142"/>
        <v>53000</v>
      </c>
      <c r="N1844" s="6">
        <f t="shared" ca="1" si="143"/>
        <v>37</v>
      </c>
      <c r="O1844" s="8">
        <f t="shared" si="144"/>
        <v>7.9245283018867921E-2</v>
      </c>
    </row>
    <row r="1845" spans="1:15" x14ac:dyDescent="0.25">
      <c r="A1845" t="str">
        <f t="shared" si="140"/>
        <v>SalMo29155</v>
      </c>
      <c r="B1845" t="str">
        <f t="shared" si="141"/>
        <v>SallieMorales29155</v>
      </c>
      <c r="C1845" t="s">
        <v>1422</v>
      </c>
      <c r="D1845" t="s">
        <v>661</v>
      </c>
      <c r="E1845" t="s">
        <v>2699</v>
      </c>
      <c r="F1845" s="1">
        <v>29155</v>
      </c>
      <c r="G1845" t="s">
        <v>3026</v>
      </c>
      <c r="H1845" t="s">
        <v>2701</v>
      </c>
      <c r="I1845" s="5">
        <v>63700</v>
      </c>
      <c r="J1845" s="5">
        <v>5500</v>
      </c>
      <c r="K1845">
        <v>8</v>
      </c>
      <c r="L1845" t="str">
        <f>INDEX(MatriceGrade,MATCH(Employé!G1845,Filières!$A$1:$A$13,0),MATCH(Employé!H1845,Filières!$A$1:$E$1,0))</f>
        <v>Expert technique</v>
      </c>
      <c r="M1845" s="5">
        <f t="shared" si="142"/>
        <v>59000</v>
      </c>
      <c r="N1845" s="6">
        <f t="shared" ca="1" si="143"/>
        <v>37</v>
      </c>
      <c r="O1845" s="8">
        <f t="shared" si="144"/>
        <v>7.9661016949152536E-2</v>
      </c>
    </row>
    <row r="1846" spans="1:15" x14ac:dyDescent="0.25">
      <c r="A1846" t="str">
        <f t="shared" si="140"/>
        <v>JamMo27697</v>
      </c>
      <c r="B1846" t="str">
        <f t="shared" si="141"/>
        <v>JamesMoran27697</v>
      </c>
      <c r="C1846" t="s">
        <v>147</v>
      </c>
      <c r="D1846" t="s">
        <v>1213</v>
      </c>
      <c r="E1846" t="s">
        <v>2698</v>
      </c>
      <c r="F1846" s="1">
        <v>27697</v>
      </c>
      <c r="G1846" t="s">
        <v>3025</v>
      </c>
      <c r="H1846" t="s">
        <v>2702</v>
      </c>
      <c r="I1846" s="5">
        <v>63600</v>
      </c>
      <c r="J1846" s="5">
        <v>500</v>
      </c>
      <c r="K1846">
        <v>15</v>
      </c>
      <c r="L1846" t="str">
        <f>INDEX(MatriceGrade,MATCH(Employé!G1846,Filières!$A$1:$A$13,0),MATCH(Employé!H1846,Filières!$A$1:$E$1,0))</f>
        <v>Consultant business sénior</v>
      </c>
      <c r="M1846" s="5">
        <f t="shared" si="142"/>
        <v>60600</v>
      </c>
      <c r="N1846" s="6">
        <f t="shared" ca="1" si="143"/>
        <v>41</v>
      </c>
      <c r="O1846" s="8">
        <f t="shared" si="144"/>
        <v>4.9504950495049507E-2</v>
      </c>
    </row>
    <row r="1847" spans="1:15" x14ac:dyDescent="0.25">
      <c r="A1847" t="str">
        <f t="shared" si="140"/>
        <v>DanMo26884</v>
      </c>
      <c r="B1847" t="str">
        <f t="shared" si="141"/>
        <v>DanielMoreau26884</v>
      </c>
      <c r="C1847" t="s">
        <v>105</v>
      </c>
      <c r="D1847" t="s">
        <v>1645</v>
      </c>
      <c r="E1847" t="s">
        <v>2698</v>
      </c>
      <c r="F1847" s="1">
        <v>26884</v>
      </c>
      <c r="G1847" t="s">
        <v>3025</v>
      </c>
      <c r="H1847" t="s">
        <v>2702</v>
      </c>
      <c r="I1847" s="5">
        <v>72900</v>
      </c>
      <c r="J1847" s="5">
        <v>2000</v>
      </c>
      <c r="K1847">
        <v>14</v>
      </c>
      <c r="L1847" t="str">
        <f>INDEX(MatriceGrade,MATCH(Employé!G1847,Filières!$A$1:$A$13,0),MATCH(Employé!H1847,Filières!$A$1:$E$1,0))</f>
        <v>Consultant business sénior</v>
      </c>
      <c r="M1847" s="5">
        <f t="shared" si="142"/>
        <v>69400</v>
      </c>
      <c r="N1847" s="6">
        <f t="shared" ca="1" si="143"/>
        <v>43</v>
      </c>
      <c r="O1847" s="8">
        <f t="shared" si="144"/>
        <v>5.0432276657060522E-2</v>
      </c>
    </row>
    <row r="1848" spans="1:15" x14ac:dyDescent="0.25">
      <c r="A1848" t="str">
        <f t="shared" si="140"/>
        <v>CheMo33999</v>
      </c>
      <c r="B1848" t="str">
        <f t="shared" si="141"/>
        <v>CherylMoreno33999</v>
      </c>
      <c r="C1848" t="s">
        <v>1453</v>
      </c>
      <c r="D1848" t="s">
        <v>905</v>
      </c>
      <c r="E1848" t="s">
        <v>2699</v>
      </c>
      <c r="F1848" s="1">
        <v>33999</v>
      </c>
      <c r="G1848" t="s">
        <v>3023</v>
      </c>
      <c r="H1848" t="s">
        <v>2700</v>
      </c>
      <c r="I1848" s="5">
        <v>46700</v>
      </c>
      <c r="J1848" s="5">
        <v>0</v>
      </c>
      <c r="K1848">
        <v>1</v>
      </c>
      <c r="L1848" t="str">
        <f>INDEX(MatriceGrade,MATCH(Employé!G1848,Filières!$A$1:$A$13,0),MATCH(Employé!H1848,Filières!$A$1:$E$1,0))</f>
        <v>Consultant fonctionnel junior</v>
      </c>
      <c r="M1848" s="5">
        <f t="shared" si="142"/>
        <v>43500</v>
      </c>
      <c r="N1848" s="6">
        <f t="shared" ca="1" si="143"/>
        <v>24</v>
      </c>
      <c r="O1848" s="8">
        <f t="shared" si="144"/>
        <v>7.3563218390804597E-2</v>
      </c>
    </row>
    <row r="1849" spans="1:15" x14ac:dyDescent="0.25">
      <c r="A1849" t="str">
        <f t="shared" si="140"/>
        <v>MarMo25669</v>
      </c>
      <c r="B1849" t="str">
        <f t="shared" si="141"/>
        <v>MartyMoreno25669</v>
      </c>
      <c r="C1849" t="s">
        <v>1752</v>
      </c>
      <c r="D1849" t="s">
        <v>905</v>
      </c>
      <c r="E1849" t="s">
        <v>2698</v>
      </c>
      <c r="F1849" s="1">
        <v>25669</v>
      </c>
      <c r="G1849" t="s">
        <v>3025</v>
      </c>
      <c r="H1849" t="s">
        <v>2703</v>
      </c>
      <c r="I1849" s="5">
        <v>53100</v>
      </c>
      <c r="J1849" s="5">
        <v>2500</v>
      </c>
      <c r="K1849">
        <v>1</v>
      </c>
      <c r="L1849" t="str">
        <f>INDEX(MatriceGrade,MATCH(Employé!G1849,Filières!$A$1:$A$13,0),MATCH(Employé!H1849,Filières!$A$1:$E$1,0))</f>
        <v>Directeur des agents de maîtrise</v>
      </c>
      <c r="M1849" s="5">
        <f t="shared" si="142"/>
        <v>51000</v>
      </c>
      <c r="N1849" s="6">
        <f t="shared" ca="1" si="143"/>
        <v>47</v>
      </c>
      <c r="O1849" s="8">
        <f t="shared" si="144"/>
        <v>4.1176470588235294E-2</v>
      </c>
    </row>
    <row r="1850" spans="1:15" x14ac:dyDescent="0.25">
      <c r="A1850" t="str">
        <f t="shared" si="140"/>
        <v>SamMo34250</v>
      </c>
      <c r="B1850" t="str">
        <f t="shared" si="141"/>
        <v>SamanthaMoreno34250</v>
      </c>
      <c r="C1850" t="s">
        <v>904</v>
      </c>
      <c r="D1850" t="s">
        <v>905</v>
      </c>
      <c r="E1850" t="s">
        <v>2699</v>
      </c>
      <c r="F1850" s="1">
        <v>34250</v>
      </c>
      <c r="G1850" t="s">
        <v>3023</v>
      </c>
      <c r="H1850" t="s">
        <v>2703</v>
      </c>
      <c r="I1850" s="5">
        <v>35400</v>
      </c>
      <c r="J1850" s="5">
        <v>1500</v>
      </c>
      <c r="K1850">
        <v>0</v>
      </c>
      <c r="L1850" t="str">
        <f>INDEX(MatriceGrade,MATCH(Employé!G1850,Filières!$A$1:$A$13,0),MATCH(Employé!H1850,Filières!$A$1:$E$1,0))</f>
        <v>Assistant agent de maîtrise</v>
      </c>
      <c r="M1850" s="5" t="str">
        <f t="shared" si="142"/>
        <v>nouvel arrivant</v>
      </c>
      <c r="N1850" s="6">
        <f t="shared" ca="1" si="143"/>
        <v>23</v>
      </c>
      <c r="O1850" s="8">
        <f t="shared" si="144"/>
        <v>0</v>
      </c>
    </row>
    <row r="1851" spans="1:15" x14ac:dyDescent="0.25">
      <c r="A1851" t="str">
        <f t="shared" si="140"/>
        <v>DanMo33480</v>
      </c>
      <c r="B1851" t="str">
        <f t="shared" si="141"/>
        <v>DanielMorgan33480</v>
      </c>
      <c r="C1851" t="s">
        <v>105</v>
      </c>
      <c r="D1851" t="s">
        <v>647</v>
      </c>
      <c r="E1851" t="s">
        <v>2698</v>
      </c>
      <c r="F1851" s="1">
        <v>33480</v>
      </c>
      <c r="G1851" t="s">
        <v>3019</v>
      </c>
      <c r="H1851" t="s">
        <v>2701</v>
      </c>
      <c r="I1851" s="5">
        <v>30800</v>
      </c>
      <c r="J1851" s="5">
        <v>0</v>
      </c>
      <c r="K1851">
        <v>1</v>
      </c>
      <c r="L1851" t="str">
        <f>INDEX(MatriceGrade,MATCH(Employé!G1851,Filières!$A$1:$A$13,0),MATCH(Employé!H1851,Filières!$A$1:$E$1,0))</f>
        <v>Développeur novice</v>
      </c>
      <c r="M1851" s="5">
        <f t="shared" si="142"/>
        <v>28600</v>
      </c>
      <c r="N1851" s="6">
        <f t="shared" ca="1" si="143"/>
        <v>25</v>
      </c>
      <c r="O1851" s="8">
        <f t="shared" si="144"/>
        <v>7.6923076923076927E-2</v>
      </c>
    </row>
    <row r="1852" spans="1:15" x14ac:dyDescent="0.25">
      <c r="A1852" t="str">
        <f t="shared" si="140"/>
        <v>KenMo25345</v>
      </c>
      <c r="B1852" t="str">
        <f t="shared" si="141"/>
        <v>KennethMorin25345</v>
      </c>
      <c r="C1852" t="s">
        <v>139</v>
      </c>
      <c r="D1852" t="s">
        <v>2582</v>
      </c>
      <c r="E1852" t="s">
        <v>2698</v>
      </c>
      <c r="F1852" s="1">
        <v>25345</v>
      </c>
      <c r="G1852" t="s">
        <v>3025</v>
      </c>
      <c r="H1852" t="s">
        <v>2702</v>
      </c>
      <c r="I1852" s="5">
        <v>80900</v>
      </c>
      <c r="J1852" s="5">
        <v>3000</v>
      </c>
      <c r="K1852">
        <v>8</v>
      </c>
      <c r="L1852" t="str">
        <f>INDEX(MatriceGrade,MATCH(Employé!G1852,Filières!$A$1:$A$13,0),MATCH(Employé!H1852,Filières!$A$1:$E$1,0))</f>
        <v>Consultant business sénior</v>
      </c>
      <c r="M1852" s="5">
        <f t="shared" si="142"/>
        <v>77000</v>
      </c>
      <c r="N1852" s="6">
        <f t="shared" ca="1" si="143"/>
        <v>48</v>
      </c>
      <c r="O1852" s="8">
        <f t="shared" si="144"/>
        <v>5.0649350649350652E-2</v>
      </c>
    </row>
    <row r="1853" spans="1:15" x14ac:dyDescent="0.25">
      <c r="A1853" t="str">
        <f t="shared" si="140"/>
        <v>IngMo25100</v>
      </c>
      <c r="B1853" t="str">
        <f t="shared" si="141"/>
        <v>IngridMorley25100</v>
      </c>
      <c r="C1853" t="s">
        <v>1403</v>
      </c>
      <c r="D1853" t="s">
        <v>1404</v>
      </c>
      <c r="E1853" t="s">
        <v>2699</v>
      </c>
      <c r="F1853" s="1">
        <v>25100</v>
      </c>
      <c r="G1853" t="s">
        <v>3025</v>
      </c>
      <c r="H1853" t="s">
        <v>2702</v>
      </c>
      <c r="I1853" s="5">
        <v>77700</v>
      </c>
      <c r="J1853" s="5">
        <v>1500</v>
      </c>
      <c r="K1853">
        <v>6</v>
      </c>
      <c r="L1853" t="str">
        <f>INDEX(MatriceGrade,MATCH(Employé!G1853,Filières!$A$1:$A$13,0),MATCH(Employé!H1853,Filières!$A$1:$E$1,0))</f>
        <v>Consultant business sénior</v>
      </c>
      <c r="M1853" s="5">
        <f t="shared" si="142"/>
        <v>76900</v>
      </c>
      <c r="N1853" s="6">
        <f t="shared" ca="1" si="143"/>
        <v>48</v>
      </c>
      <c r="O1853" s="8">
        <f t="shared" si="144"/>
        <v>1.0403120936280884E-2</v>
      </c>
    </row>
    <row r="1854" spans="1:15" x14ac:dyDescent="0.25">
      <c r="A1854" t="str">
        <f t="shared" si="140"/>
        <v>CecMo31806</v>
      </c>
      <c r="B1854" t="str">
        <f t="shared" si="141"/>
        <v>CeciliaMorris31806</v>
      </c>
      <c r="C1854" t="s">
        <v>1275</v>
      </c>
      <c r="D1854" t="s">
        <v>375</v>
      </c>
      <c r="E1854" t="s">
        <v>2699</v>
      </c>
      <c r="F1854" s="1">
        <v>31806</v>
      </c>
      <c r="G1854" t="s">
        <v>3021</v>
      </c>
      <c r="H1854" t="s">
        <v>2701</v>
      </c>
      <c r="I1854" s="5">
        <v>34900</v>
      </c>
      <c r="J1854" s="5">
        <v>500</v>
      </c>
      <c r="K1854">
        <v>5</v>
      </c>
      <c r="L1854" t="str">
        <f>INDEX(MatriceGrade,MATCH(Employé!G1854,Filières!$A$1:$A$13,0),MATCH(Employé!H1854,Filières!$A$1:$E$1,0))</f>
        <v>Développeur</v>
      </c>
      <c r="M1854" s="5">
        <f t="shared" si="142"/>
        <v>34000</v>
      </c>
      <c r="N1854" s="6">
        <f t="shared" ca="1" si="143"/>
        <v>30</v>
      </c>
      <c r="O1854" s="8">
        <f t="shared" si="144"/>
        <v>2.6470588235294117E-2</v>
      </c>
    </row>
    <row r="1855" spans="1:15" x14ac:dyDescent="0.25">
      <c r="A1855" t="str">
        <f t="shared" si="140"/>
        <v>ColMo25385</v>
      </c>
      <c r="B1855" t="str">
        <f t="shared" si="141"/>
        <v>ColinMorris25385</v>
      </c>
      <c r="C1855" t="s">
        <v>1921</v>
      </c>
      <c r="D1855" t="s">
        <v>375</v>
      </c>
      <c r="E1855" t="s">
        <v>2698</v>
      </c>
      <c r="F1855" s="1">
        <v>25385</v>
      </c>
      <c r="G1855" t="s">
        <v>3027</v>
      </c>
      <c r="H1855" t="s">
        <v>2702</v>
      </c>
      <c r="I1855" s="5">
        <v>79200</v>
      </c>
      <c r="J1855" s="5">
        <v>5500</v>
      </c>
      <c r="K1855">
        <v>22</v>
      </c>
      <c r="L1855" t="str">
        <f>INDEX(MatriceGrade,MATCH(Employé!G1855,Filières!$A$1:$A$13,0),MATCH(Employé!H1855,Filières!$A$1:$E$1,0))</f>
        <v>Directeur business</v>
      </c>
      <c r="M1855" s="5">
        <f t="shared" si="142"/>
        <v>72000</v>
      </c>
      <c r="N1855" s="6">
        <f t="shared" ca="1" si="143"/>
        <v>48</v>
      </c>
      <c r="O1855" s="8">
        <f t="shared" si="144"/>
        <v>0.1</v>
      </c>
    </row>
    <row r="1856" spans="1:15" x14ac:dyDescent="0.25">
      <c r="A1856" t="str">
        <f t="shared" si="140"/>
        <v>LorMo32089</v>
      </c>
      <c r="B1856" t="str">
        <f t="shared" si="141"/>
        <v>LoriMorris32089</v>
      </c>
      <c r="C1856" t="s">
        <v>374</v>
      </c>
      <c r="D1856" t="s">
        <v>375</v>
      </c>
      <c r="E1856" t="s">
        <v>2699</v>
      </c>
      <c r="F1856" s="1">
        <v>32089</v>
      </c>
      <c r="G1856" t="s">
        <v>3023</v>
      </c>
      <c r="H1856" t="s">
        <v>2701</v>
      </c>
      <c r="I1856" s="5">
        <v>45700</v>
      </c>
      <c r="J1856" s="5">
        <v>1000</v>
      </c>
      <c r="K1856">
        <v>5</v>
      </c>
      <c r="L1856" t="str">
        <f>INDEX(MatriceGrade,MATCH(Employé!G1856,Filières!$A$1:$A$13,0),MATCH(Employé!H1856,Filières!$A$1:$E$1,0))</f>
        <v>Consultant technique junior</v>
      </c>
      <c r="M1856" s="5">
        <f t="shared" si="142"/>
        <v>40400</v>
      </c>
      <c r="N1856" s="6">
        <f t="shared" ca="1" si="143"/>
        <v>29</v>
      </c>
      <c r="O1856" s="8">
        <f t="shared" si="144"/>
        <v>0.13118811881188119</v>
      </c>
    </row>
    <row r="1857" spans="1:15" x14ac:dyDescent="0.25">
      <c r="A1857" t="str">
        <f t="shared" si="140"/>
        <v>MilMo30082</v>
      </c>
      <c r="B1857" t="str">
        <f t="shared" si="141"/>
        <v>MildredMorris30082</v>
      </c>
      <c r="C1857" t="s">
        <v>2249</v>
      </c>
      <c r="D1857" t="s">
        <v>375</v>
      </c>
      <c r="E1857" t="s">
        <v>2699</v>
      </c>
      <c r="F1857" s="1">
        <v>30082</v>
      </c>
      <c r="G1857" t="s">
        <v>3025</v>
      </c>
      <c r="H1857" t="s">
        <v>2701</v>
      </c>
      <c r="I1857" s="5">
        <v>50600</v>
      </c>
      <c r="J1857" s="5">
        <v>2000</v>
      </c>
      <c r="K1857">
        <v>11</v>
      </c>
      <c r="L1857" t="str">
        <f>INDEX(MatriceGrade,MATCH(Employé!G1857,Filières!$A$1:$A$13,0),MATCH(Employé!H1857,Filières!$A$1:$E$1,0))</f>
        <v>Consultant technique sénior</v>
      </c>
      <c r="M1857" s="5">
        <f t="shared" si="142"/>
        <v>45300</v>
      </c>
      <c r="N1857" s="6">
        <f t="shared" ca="1" si="143"/>
        <v>35</v>
      </c>
      <c r="O1857" s="8">
        <f t="shared" si="144"/>
        <v>0.11699779249448124</v>
      </c>
    </row>
    <row r="1858" spans="1:15" x14ac:dyDescent="0.25">
      <c r="A1858" t="str">
        <f t="shared" ref="A1858:A1921" si="145">_xlfn.CONCAT(LEFT(C1858,3),LEFT(D1858,2),F1858)</f>
        <v>ScoMo26993</v>
      </c>
      <c r="B1858" t="str">
        <f t="shared" ref="B1858:B1921" si="146">_xlfn.CONCAT(C1858,D1858,F1858)</f>
        <v>ScottMorris26993</v>
      </c>
      <c r="C1858" t="s">
        <v>341</v>
      </c>
      <c r="D1858" t="s">
        <v>375</v>
      </c>
      <c r="E1858" t="s">
        <v>2698</v>
      </c>
      <c r="F1858" s="1">
        <v>26993</v>
      </c>
      <c r="G1858" t="s">
        <v>3027</v>
      </c>
      <c r="H1858" t="s">
        <v>2702</v>
      </c>
      <c r="I1858" s="5">
        <v>92400</v>
      </c>
      <c r="J1858" s="5">
        <v>7500</v>
      </c>
      <c r="K1858">
        <v>7</v>
      </c>
      <c r="L1858" t="str">
        <f>INDEX(MatriceGrade,MATCH(Employé!G1858,Filières!$A$1:$A$13,0),MATCH(Employé!H1858,Filières!$A$1:$E$1,0))</f>
        <v>Directeur business</v>
      </c>
      <c r="M1858" s="5">
        <f t="shared" ref="M1858:M1921" si="147">IF(ISERROR(VLOOKUP(A1858,InfoN1,9,FALSE)),"nouvel arrivant",VLOOKUP(A1858,InfoN1,9,FALSE))</f>
        <v>81100</v>
      </c>
      <c r="N1858" s="6">
        <f t="shared" ref="N1858:N1921" ca="1" si="148">IF(DATE(2017,MONTH(F1858),DAY(F1858))&gt;TODAY(),2017-YEAR(F1858)-1,2017-YEAR(F1858))</f>
        <v>43</v>
      </c>
      <c r="O1858" s="8">
        <f t="shared" si="144"/>
        <v>0.13933415536374846</v>
      </c>
    </row>
    <row r="1859" spans="1:15" x14ac:dyDescent="0.25">
      <c r="A1859" t="str">
        <f t="shared" si="145"/>
        <v>RobMo23447</v>
      </c>
      <c r="B1859" t="str">
        <f t="shared" si="146"/>
        <v>RobertMorrison23447</v>
      </c>
      <c r="C1859" t="s">
        <v>25</v>
      </c>
      <c r="D1859" t="s">
        <v>464</v>
      </c>
      <c r="E1859" t="s">
        <v>2698</v>
      </c>
      <c r="F1859" s="1">
        <v>23447</v>
      </c>
      <c r="G1859" t="s">
        <v>3029</v>
      </c>
      <c r="H1859" t="s">
        <v>2701</v>
      </c>
      <c r="I1859" s="5">
        <v>89300</v>
      </c>
      <c r="J1859" s="5">
        <v>2000</v>
      </c>
      <c r="K1859">
        <v>3</v>
      </c>
      <c r="L1859" t="str">
        <f>INDEX(MatriceGrade,MATCH(Employé!G1859,Filières!$A$1:$A$13,0),MATCH(Employé!H1859,Filières!$A$1:$E$1,0))</f>
        <v>Associé filière technique</v>
      </c>
      <c r="M1859" s="5">
        <f t="shared" si="147"/>
        <v>85000</v>
      </c>
      <c r="N1859" s="6">
        <f t="shared" ca="1" si="148"/>
        <v>53</v>
      </c>
      <c r="O1859" s="8">
        <f t="shared" ref="O1859:O1922" si="149">IF(ISNUMBER(M1859),(I1859-M1859)/M1859,0)</f>
        <v>5.0588235294117649E-2</v>
      </c>
    </row>
    <row r="1860" spans="1:15" x14ac:dyDescent="0.25">
      <c r="A1860" t="str">
        <f t="shared" si="145"/>
        <v>BeaMo33137</v>
      </c>
      <c r="B1860" t="str">
        <f t="shared" si="146"/>
        <v>BeatriceMorrow33137</v>
      </c>
      <c r="C1860" t="s">
        <v>2541</v>
      </c>
      <c r="D1860" t="s">
        <v>2542</v>
      </c>
      <c r="E1860" t="s">
        <v>2699</v>
      </c>
      <c r="F1860" s="1">
        <v>33137</v>
      </c>
      <c r="G1860" t="s">
        <v>3021</v>
      </c>
      <c r="H1860" t="s">
        <v>2703</v>
      </c>
      <c r="I1860" s="5">
        <v>31700</v>
      </c>
      <c r="J1860" s="5">
        <v>0</v>
      </c>
      <c r="K1860">
        <v>1</v>
      </c>
      <c r="L1860" t="str">
        <f>INDEX(MatriceGrade,MATCH(Employé!G1860,Filières!$A$1:$A$13,0),MATCH(Employé!H1860,Filières!$A$1:$E$1,0))</f>
        <v>Agent opérationnel</v>
      </c>
      <c r="M1860" s="5">
        <f t="shared" si="147"/>
        <v>28200</v>
      </c>
      <c r="N1860" s="6">
        <f t="shared" ca="1" si="148"/>
        <v>26</v>
      </c>
      <c r="O1860" s="8">
        <f t="shared" si="149"/>
        <v>0.12411347517730496</v>
      </c>
    </row>
    <row r="1861" spans="1:15" x14ac:dyDescent="0.25">
      <c r="A1861" t="str">
        <f t="shared" si="145"/>
        <v>DavMo27276</v>
      </c>
      <c r="B1861" t="str">
        <f t="shared" si="146"/>
        <v>DavidMorton27276</v>
      </c>
      <c r="C1861" t="s">
        <v>65</v>
      </c>
      <c r="D1861" t="s">
        <v>1835</v>
      </c>
      <c r="E1861" t="s">
        <v>2698</v>
      </c>
      <c r="F1861" s="1">
        <v>27276</v>
      </c>
      <c r="G1861" t="s">
        <v>3027</v>
      </c>
      <c r="H1861" t="s">
        <v>2701</v>
      </c>
      <c r="I1861" s="5">
        <v>49200</v>
      </c>
      <c r="J1861" s="5">
        <v>4500</v>
      </c>
      <c r="K1861">
        <v>19</v>
      </c>
      <c r="L1861" t="str">
        <f>INDEX(MatriceGrade,MATCH(Employé!G1861,Filières!$A$1:$A$13,0),MATCH(Employé!H1861,Filières!$A$1:$E$1,0))</f>
        <v>Directeur technique</v>
      </c>
      <c r="M1861" s="5">
        <f t="shared" si="147"/>
        <v>45500</v>
      </c>
      <c r="N1861" s="6">
        <f t="shared" ca="1" si="148"/>
        <v>42</v>
      </c>
      <c r="O1861" s="8">
        <f t="shared" si="149"/>
        <v>8.1318681318681321E-2</v>
      </c>
    </row>
    <row r="1862" spans="1:15" x14ac:dyDescent="0.25">
      <c r="A1862" t="str">
        <f t="shared" si="145"/>
        <v>TanMo24977</v>
      </c>
      <c r="B1862" t="str">
        <f t="shared" si="146"/>
        <v>TanyaMorton24977</v>
      </c>
      <c r="C1862" t="s">
        <v>1026</v>
      </c>
      <c r="D1862" t="s">
        <v>1835</v>
      </c>
      <c r="E1862" t="s">
        <v>2699</v>
      </c>
      <c r="F1862" s="1">
        <v>24977</v>
      </c>
      <c r="G1862" t="s">
        <v>3028</v>
      </c>
      <c r="H1862" t="s">
        <v>2700</v>
      </c>
      <c r="I1862" s="5">
        <v>79600</v>
      </c>
      <c r="J1862" s="5">
        <v>7000</v>
      </c>
      <c r="K1862">
        <v>2</v>
      </c>
      <c r="L1862" t="str">
        <f>INDEX(MatriceGrade,MATCH(Employé!G1862,Filières!$A$1:$A$13,0),MATCH(Employé!H1862,Filières!$A$1:$E$1,0))</f>
        <v>Responsable de Grands comptes</v>
      </c>
      <c r="M1862" s="5">
        <f t="shared" si="147"/>
        <v>77600</v>
      </c>
      <c r="N1862" s="6">
        <f t="shared" ca="1" si="148"/>
        <v>49</v>
      </c>
      <c r="O1862" s="8">
        <f t="shared" si="149"/>
        <v>2.5773195876288658E-2</v>
      </c>
    </row>
    <row r="1863" spans="1:15" x14ac:dyDescent="0.25">
      <c r="A1863" t="str">
        <f t="shared" si="145"/>
        <v>DanMo24790</v>
      </c>
      <c r="B1863" t="str">
        <f t="shared" si="146"/>
        <v>DannyMoser24790</v>
      </c>
      <c r="C1863" t="s">
        <v>428</v>
      </c>
      <c r="D1863" t="s">
        <v>1579</v>
      </c>
      <c r="E1863" t="s">
        <v>2698</v>
      </c>
      <c r="F1863" s="1">
        <v>24790</v>
      </c>
      <c r="G1863" t="s">
        <v>3027</v>
      </c>
      <c r="H1863" t="s">
        <v>2700</v>
      </c>
      <c r="I1863" s="5">
        <v>81100</v>
      </c>
      <c r="J1863" s="5">
        <v>6500</v>
      </c>
      <c r="K1863">
        <v>15</v>
      </c>
      <c r="L1863" t="str">
        <f>INDEX(MatriceGrade,MATCH(Employé!G1863,Filières!$A$1:$A$13,0),MATCH(Employé!H1863,Filières!$A$1:$E$1,0))</f>
        <v>Directeur de projet</v>
      </c>
      <c r="M1863" s="5">
        <f t="shared" si="147"/>
        <v>78700</v>
      </c>
      <c r="N1863" s="6">
        <f t="shared" ca="1" si="148"/>
        <v>49</v>
      </c>
      <c r="O1863" s="8">
        <f t="shared" si="149"/>
        <v>3.0495552731893267E-2</v>
      </c>
    </row>
    <row r="1864" spans="1:15" x14ac:dyDescent="0.25">
      <c r="A1864" t="str">
        <f t="shared" si="145"/>
        <v>JanMo23947</v>
      </c>
      <c r="B1864" t="str">
        <f t="shared" si="146"/>
        <v>JaniceMoser23947</v>
      </c>
      <c r="C1864" t="s">
        <v>1578</v>
      </c>
      <c r="D1864" t="s">
        <v>1579</v>
      </c>
      <c r="E1864" t="s">
        <v>2699</v>
      </c>
      <c r="F1864" s="1">
        <v>23947</v>
      </c>
      <c r="G1864" t="s">
        <v>3025</v>
      </c>
      <c r="H1864" t="s">
        <v>2701</v>
      </c>
      <c r="I1864" s="5">
        <v>41700</v>
      </c>
      <c r="J1864" s="5">
        <v>1000</v>
      </c>
      <c r="K1864">
        <v>14</v>
      </c>
      <c r="L1864" t="str">
        <f>INDEX(MatriceGrade,MATCH(Employé!G1864,Filières!$A$1:$A$13,0),MATCH(Employé!H1864,Filières!$A$1:$E$1,0))</f>
        <v>Consultant technique sénior</v>
      </c>
      <c r="M1864" s="5">
        <f t="shared" si="147"/>
        <v>38100</v>
      </c>
      <c r="N1864" s="6">
        <f t="shared" ca="1" si="148"/>
        <v>52</v>
      </c>
      <c r="O1864" s="8">
        <f t="shared" si="149"/>
        <v>9.4488188976377951E-2</v>
      </c>
    </row>
    <row r="1865" spans="1:15" x14ac:dyDescent="0.25">
      <c r="A1865" t="str">
        <f t="shared" si="145"/>
        <v>HowMo27513</v>
      </c>
      <c r="B1865" t="str">
        <f t="shared" si="146"/>
        <v>HowardMoses27513</v>
      </c>
      <c r="C1865" t="s">
        <v>497</v>
      </c>
      <c r="D1865" t="s">
        <v>1729</v>
      </c>
      <c r="E1865" t="s">
        <v>2698</v>
      </c>
      <c r="F1865" s="1">
        <v>27513</v>
      </c>
      <c r="G1865" t="s">
        <v>3026</v>
      </c>
      <c r="H1865" t="s">
        <v>2700</v>
      </c>
      <c r="I1865" s="5">
        <v>71800</v>
      </c>
      <c r="J1865" s="5">
        <v>500</v>
      </c>
      <c r="K1865">
        <v>3</v>
      </c>
      <c r="L1865" t="str">
        <f>INDEX(MatriceGrade,MATCH(Employé!G1865,Filières!$A$1:$A$13,0),MATCH(Employé!H1865,Filières!$A$1:$E$1,0))</f>
        <v>Chef de projet</v>
      </c>
      <c r="M1865" s="5">
        <f t="shared" si="147"/>
        <v>68400</v>
      </c>
      <c r="N1865" s="6">
        <f t="shared" ca="1" si="148"/>
        <v>42</v>
      </c>
      <c r="O1865" s="8">
        <f t="shared" si="149"/>
        <v>4.9707602339181284E-2</v>
      </c>
    </row>
    <row r="1866" spans="1:15" x14ac:dyDescent="0.25">
      <c r="A1866" t="str">
        <f t="shared" si="145"/>
        <v>GeoMo28233</v>
      </c>
      <c r="B1866" t="str">
        <f t="shared" si="146"/>
        <v>GeorgeMoss28233</v>
      </c>
      <c r="C1866" t="s">
        <v>92</v>
      </c>
      <c r="D1866" t="s">
        <v>975</v>
      </c>
      <c r="E1866" t="s">
        <v>2698</v>
      </c>
      <c r="F1866" s="1">
        <v>28233</v>
      </c>
      <c r="G1866" t="s">
        <v>3027</v>
      </c>
      <c r="H1866" t="s">
        <v>2700</v>
      </c>
      <c r="I1866" s="5">
        <v>64400</v>
      </c>
      <c r="J1866" s="5">
        <v>5000</v>
      </c>
      <c r="K1866">
        <v>1</v>
      </c>
      <c r="L1866" t="str">
        <f>INDEX(MatriceGrade,MATCH(Employé!G1866,Filières!$A$1:$A$13,0),MATCH(Employé!H1866,Filières!$A$1:$E$1,0))</f>
        <v>Directeur de projet</v>
      </c>
      <c r="M1866" s="5">
        <f t="shared" si="147"/>
        <v>57900</v>
      </c>
      <c r="N1866" s="6">
        <f t="shared" ca="1" si="148"/>
        <v>40</v>
      </c>
      <c r="O1866" s="8">
        <f t="shared" si="149"/>
        <v>0.11226252158894647</v>
      </c>
    </row>
    <row r="1867" spans="1:15" x14ac:dyDescent="0.25">
      <c r="A1867" t="str">
        <f t="shared" si="145"/>
        <v>MarMo27305</v>
      </c>
      <c r="B1867" t="str">
        <f t="shared" si="146"/>
        <v>MarianMoss27305</v>
      </c>
      <c r="C1867" t="s">
        <v>2168</v>
      </c>
      <c r="D1867" t="s">
        <v>975</v>
      </c>
      <c r="E1867" t="s">
        <v>2699</v>
      </c>
      <c r="F1867" s="1">
        <v>27305</v>
      </c>
      <c r="G1867" t="s">
        <v>3026</v>
      </c>
      <c r="H1867" t="s">
        <v>2702</v>
      </c>
      <c r="I1867" s="5">
        <v>87100</v>
      </c>
      <c r="J1867" s="5">
        <v>3000</v>
      </c>
      <c r="K1867">
        <v>9</v>
      </c>
      <c r="L1867" t="str">
        <f>INDEX(MatriceGrade,MATCH(Employé!G1867,Filières!$A$1:$A$13,0),MATCH(Employé!H1867,Filières!$A$1:$E$1,0))</f>
        <v>Responsable de consultant</v>
      </c>
      <c r="M1867" s="5">
        <f t="shared" si="147"/>
        <v>83000</v>
      </c>
      <c r="N1867" s="6">
        <f t="shared" ca="1" si="148"/>
        <v>42</v>
      </c>
      <c r="O1867" s="8">
        <f t="shared" si="149"/>
        <v>4.9397590361445781E-2</v>
      </c>
    </row>
    <row r="1868" spans="1:15" x14ac:dyDescent="0.25">
      <c r="A1868" t="str">
        <f t="shared" si="145"/>
        <v>RayMo30179</v>
      </c>
      <c r="B1868" t="str">
        <f t="shared" si="146"/>
        <v>RaymondMoss30179</v>
      </c>
      <c r="C1868" t="s">
        <v>974</v>
      </c>
      <c r="D1868" t="s">
        <v>975</v>
      </c>
      <c r="E1868" t="s">
        <v>2698</v>
      </c>
      <c r="F1868" s="1">
        <v>30179</v>
      </c>
      <c r="G1868" t="s">
        <v>3025</v>
      </c>
      <c r="H1868" t="s">
        <v>2700</v>
      </c>
      <c r="I1868" s="5">
        <v>62500</v>
      </c>
      <c r="J1868" s="5">
        <v>3000</v>
      </c>
      <c r="K1868">
        <v>4</v>
      </c>
      <c r="L1868" t="str">
        <f>INDEX(MatriceGrade,MATCH(Employé!G1868,Filières!$A$1:$A$13,0),MATCH(Employé!H1868,Filières!$A$1:$E$1,0))</f>
        <v>Consultant fonctionnel sénior</v>
      </c>
      <c r="M1868" s="5">
        <f t="shared" si="147"/>
        <v>60100</v>
      </c>
      <c r="N1868" s="6">
        <f t="shared" ca="1" si="148"/>
        <v>34</v>
      </c>
      <c r="O1868" s="8">
        <f t="shared" si="149"/>
        <v>3.9933444259567387E-2</v>
      </c>
    </row>
    <row r="1869" spans="1:15" x14ac:dyDescent="0.25">
      <c r="A1869" t="str">
        <f t="shared" si="145"/>
        <v>BarMo26826</v>
      </c>
      <c r="B1869" t="str">
        <f t="shared" si="146"/>
        <v>BarbaraMoulton26826</v>
      </c>
      <c r="C1869" t="s">
        <v>248</v>
      </c>
      <c r="D1869" t="s">
        <v>1130</v>
      </c>
      <c r="E1869" t="s">
        <v>2699</v>
      </c>
      <c r="F1869" s="1">
        <v>26826</v>
      </c>
      <c r="G1869" t="s">
        <v>3029</v>
      </c>
      <c r="H1869" t="s">
        <v>2700</v>
      </c>
      <c r="I1869" s="5">
        <v>109500</v>
      </c>
      <c r="J1869" s="5">
        <v>7500</v>
      </c>
      <c r="K1869">
        <v>11</v>
      </c>
      <c r="L1869" t="str">
        <f>INDEX(MatriceGrade,MATCH(Employé!G1869,Filières!$A$1:$A$13,0),MATCH(Employé!H1869,Filières!$A$1:$E$1,0))</f>
        <v>Associé filière fonctionnelle</v>
      </c>
      <c r="M1869" s="5">
        <f t="shared" si="147"/>
        <v>104300</v>
      </c>
      <c r="N1869" s="6">
        <f t="shared" ca="1" si="148"/>
        <v>44</v>
      </c>
      <c r="O1869" s="8">
        <f t="shared" si="149"/>
        <v>4.9856184084372007E-2</v>
      </c>
    </row>
    <row r="1870" spans="1:15" x14ac:dyDescent="0.25">
      <c r="A1870" t="str">
        <f t="shared" si="145"/>
        <v>RobMo26170</v>
      </c>
      <c r="B1870" t="str">
        <f t="shared" si="146"/>
        <v>RobinMouser26170</v>
      </c>
      <c r="C1870" t="s">
        <v>1139</v>
      </c>
      <c r="D1870" t="s">
        <v>2074</v>
      </c>
      <c r="E1870" t="s">
        <v>2699</v>
      </c>
      <c r="F1870" s="1">
        <v>26170</v>
      </c>
      <c r="G1870" t="s">
        <v>3026</v>
      </c>
      <c r="H1870" t="s">
        <v>2700</v>
      </c>
      <c r="I1870" s="5">
        <v>65400</v>
      </c>
      <c r="J1870" s="5">
        <v>2500</v>
      </c>
      <c r="K1870">
        <v>14</v>
      </c>
      <c r="L1870" t="str">
        <f>INDEX(MatriceGrade,MATCH(Employé!G1870,Filières!$A$1:$A$13,0),MATCH(Employé!H1870,Filières!$A$1:$E$1,0))</f>
        <v>Chef de projet</v>
      </c>
      <c r="M1870" s="5">
        <f t="shared" si="147"/>
        <v>61500</v>
      </c>
      <c r="N1870" s="6">
        <f t="shared" ca="1" si="148"/>
        <v>45</v>
      </c>
      <c r="O1870" s="8">
        <f t="shared" si="149"/>
        <v>6.3414634146341464E-2</v>
      </c>
    </row>
    <row r="1871" spans="1:15" x14ac:dyDescent="0.25">
      <c r="A1871" t="str">
        <f t="shared" si="145"/>
        <v>ShaMo32064</v>
      </c>
      <c r="B1871" t="str">
        <f t="shared" si="146"/>
        <v>ShaniMowers32064</v>
      </c>
      <c r="C1871" t="s">
        <v>1975</v>
      </c>
      <c r="D1871" t="s">
        <v>1976</v>
      </c>
      <c r="E1871" t="s">
        <v>2699</v>
      </c>
      <c r="F1871" s="1">
        <v>32064</v>
      </c>
      <c r="G1871" t="s">
        <v>3024</v>
      </c>
      <c r="H1871" t="s">
        <v>2700</v>
      </c>
      <c r="I1871" s="5">
        <v>42800</v>
      </c>
      <c r="J1871" s="5">
        <v>0</v>
      </c>
      <c r="K1871">
        <v>5</v>
      </c>
      <c r="L1871" t="str">
        <f>INDEX(MatriceGrade,MATCH(Employé!G1871,Filières!$A$1:$A$13,0),MATCH(Employé!H1871,Filières!$A$1:$E$1,0))</f>
        <v>Consultant fonctionnel</v>
      </c>
      <c r="M1871" s="5">
        <f t="shared" si="147"/>
        <v>40100</v>
      </c>
      <c r="N1871" s="6">
        <f t="shared" ca="1" si="148"/>
        <v>29</v>
      </c>
      <c r="O1871" s="8">
        <f t="shared" si="149"/>
        <v>6.7331670822942641E-2</v>
      </c>
    </row>
    <row r="1872" spans="1:15" x14ac:dyDescent="0.25">
      <c r="A1872" t="str">
        <f t="shared" si="145"/>
        <v>JosMu27593</v>
      </c>
      <c r="B1872" t="str">
        <f t="shared" si="146"/>
        <v>JosephMueller27593</v>
      </c>
      <c r="C1872" t="s">
        <v>90</v>
      </c>
      <c r="D1872" t="s">
        <v>2298</v>
      </c>
      <c r="E1872" t="s">
        <v>2698</v>
      </c>
      <c r="F1872" s="1">
        <v>27593</v>
      </c>
      <c r="G1872" t="s">
        <v>3026</v>
      </c>
      <c r="H1872" t="s">
        <v>2702</v>
      </c>
      <c r="I1872" s="5">
        <v>70000</v>
      </c>
      <c r="J1872" s="5">
        <v>4500</v>
      </c>
      <c r="K1872">
        <v>6</v>
      </c>
      <c r="L1872" t="str">
        <f>INDEX(MatriceGrade,MATCH(Employé!G1872,Filières!$A$1:$A$13,0),MATCH(Employé!H1872,Filières!$A$1:$E$1,0))</f>
        <v>Responsable de consultant</v>
      </c>
      <c r="M1872" s="5">
        <f t="shared" si="147"/>
        <v>65600</v>
      </c>
      <c r="N1872" s="6">
        <f t="shared" ca="1" si="148"/>
        <v>42</v>
      </c>
      <c r="O1872" s="8">
        <f t="shared" si="149"/>
        <v>6.7073170731707321E-2</v>
      </c>
    </row>
    <row r="1873" spans="1:15" x14ac:dyDescent="0.25">
      <c r="A1873" t="str">
        <f t="shared" si="145"/>
        <v>MarMu30666</v>
      </c>
      <c r="B1873" t="str">
        <f t="shared" si="146"/>
        <v>MarcelinoMullis30666</v>
      </c>
      <c r="C1873" t="s">
        <v>967</v>
      </c>
      <c r="D1873" t="s">
        <v>2631</v>
      </c>
      <c r="E1873" t="s">
        <v>2698</v>
      </c>
      <c r="F1873" s="1">
        <v>30666</v>
      </c>
      <c r="G1873" t="s">
        <v>3025</v>
      </c>
      <c r="H1873" t="s">
        <v>2702</v>
      </c>
      <c r="I1873" s="5">
        <v>58000</v>
      </c>
      <c r="J1873" s="5">
        <v>2500</v>
      </c>
      <c r="K1873">
        <v>3</v>
      </c>
      <c r="L1873" t="str">
        <f>INDEX(MatriceGrade,MATCH(Employé!G1873,Filières!$A$1:$A$13,0),MATCH(Employé!H1873,Filières!$A$1:$E$1,0))</f>
        <v>Consultant business sénior</v>
      </c>
      <c r="M1873" s="5">
        <f t="shared" si="147"/>
        <v>52800</v>
      </c>
      <c r="N1873" s="6">
        <f t="shared" ca="1" si="148"/>
        <v>33</v>
      </c>
      <c r="O1873" s="8">
        <f t="shared" si="149"/>
        <v>9.8484848484848481E-2</v>
      </c>
    </row>
    <row r="1874" spans="1:15" x14ac:dyDescent="0.25">
      <c r="A1874" t="str">
        <f t="shared" si="145"/>
        <v>RobMu27875</v>
      </c>
      <c r="B1874" t="str">
        <f t="shared" si="146"/>
        <v>RobertMuniz27875</v>
      </c>
      <c r="C1874" t="s">
        <v>25</v>
      </c>
      <c r="D1874" t="s">
        <v>1620</v>
      </c>
      <c r="E1874" t="s">
        <v>2698</v>
      </c>
      <c r="F1874" s="1">
        <v>27875</v>
      </c>
      <c r="G1874" t="s">
        <v>3025</v>
      </c>
      <c r="H1874" t="s">
        <v>2701</v>
      </c>
      <c r="I1874" s="5">
        <v>48900</v>
      </c>
      <c r="J1874" s="5">
        <v>1000</v>
      </c>
      <c r="K1874">
        <v>10</v>
      </c>
      <c r="L1874" t="str">
        <f>INDEX(MatriceGrade,MATCH(Employé!G1874,Filières!$A$1:$A$13,0),MATCH(Employé!H1874,Filières!$A$1:$E$1,0))</f>
        <v>Consultant technique sénior</v>
      </c>
      <c r="M1874" s="5">
        <f t="shared" si="147"/>
        <v>43600</v>
      </c>
      <c r="N1874" s="6">
        <f t="shared" ca="1" si="148"/>
        <v>41</v>
      </c>
      <c r="O1874" s="8">
        <f t="shared" si="149"/>
        <v>0.12155963302752294</v>
      </c>
    </row>
    <row r="1875" spans="1:15" x14ac:dyDescent="0.25">
      <c r="A1875" t="str">
        <f t="shared" si="145"/>
        <v>PatMu32242</v>
      </c>
      <c r="B1875" t="str">
        <f t="shared" si="146"/>
        <v>PatrickMunoz32242</v>
      </c>
      <c r="C1875" t="s">
        <v>963</v>
      </c>
      <c r="D1875" t="s">
        <v>770</v>
      </c>
      <c r="E1875" t="s">
        <v>2698</v>
      </c>
      <c r="F1875" s="1">
        <v>32242</v>
      </c>
      <c r="G1875" t="s">
        <v>3023</v>
      </c>
      <c r="H1875" t="s">
        <v>2700</v>
      </c>
      <c r="I1875" s="5">
        <v>48400</v>
      </c>
      <c r="J1875" s="5">
        <v>1000</v>
      </c>
      <c r="K1875">
        <v>1</v>
      </c>
      <c r="L1875" t="str">
        <f>INDEX(MatriceGrade,MATCH(Employé!G1875,Filières!$A$1:$A$13,0),MATCH(Employé!H1875,Filières!$A$1:$E$1,0))</f>
        <v>Consultant fonctionnel junior</v>
      </c>
      <c r="M1875" s="5">
        <f t="shared" si="147"/>
        <v>43600</v>
      </c>
      <c r="N1875" s="6">
        <f t="shared" ca="1" si="148"/>
        <v>29</v>
      </c>
      <c r="O1875" s="8">
        <f t="shared" si="149"/>
        <v>0.11009174311926606</v>
      </c>
    </row>
    <row r="1876" spans="1:15" x14ac:dyDescent="0.25">
      <c r="A1876" t="str">
        <f t="shared" si="145"/>
        <v>TodMu30325</v>
      </c>
      <c r="B1876" t="str">
        <f t="shared" si="146"/>
        <v>ToddMunoz30325</v>
      </c>
      <c r="C1876" t="s">
        <v>623</v>
      </c>
      <c r="D1876" t="s">
        <v>770</v>
      </c>
      <c r="E1876" t="s">
        <v>2698</v>
      </c>
      <c r="F1876" s="1">
        <v>30325</v>
      </c>
      <c r="G1876" t="s">
        <v>3027</v>
      </c>
      <c r="H1876" t="s">
        <v>2702</v>
      </c>
      <c r="I1876" s="5">
        <v>99500</v>
      </c>
      <c r="J1876" s="5">
        <v>6500</v>
      </c>
      <c r="K1876">
        <v>9</v>
      </c>
      <c r="L1876" t="str">
        <f>INDEX(MatriceGrade,MATCH(Employé!G1876,Filières!$A$1:$A$13,0),MATCH(Employé!H1876,Filières!$A$1:$E$1,0))</f>
        <v>Directeur business</v>
      </c>
      <c r="M1876" s="5">
        <f t="shared" si="147"/>
        <v>93900</v>
      </c>
      <c r="N1876" s="6">
        <f t="shared" ca="1" si="148"/>
        <v>34</v>
      </c>
      <c r="O1876" s="8">
        <f t="shared" si="149"/>
        <v>5.9637912673056445E-2</v>
      </c>
    </row>
    <row r="1877" spans="1:15" x14ac:dyDescent="0.25">
      <c r="A1877" t="str">
        <f t="shared" si="145"/>
        <v>AraMu23108</v>
      </c>
      <c r="B1877" t="str">
        <f t="shared" si="146"/>
        <v>AraceliMurphy23108</v>
      </c>
      <c r="C1877" t="s">
        <v>2421</v>
      </c>
      <c r="D1877" t="s">
        <v>869</v>
      </c>
      <c r="E1877" t="s">
        <v>2699</v>
      </c>
      <c r="F1877" s="1">
        <v>23108</v>
      </c>
      <c r="G1877" t="s">
        <v>3026</v>
      </c>
      <c r="H1877" t="s">
        <v>2701</v>
      </c>
      <c r="I1877" s="5">
        <v>43700</v>
      </c>
      <c r="J1877" s="5">
        <v>5000</v>
      </c>
      <c r="K1877">
        <v>2</v>
      </c>
      <c r="L1877" t="str">
        <f>INDEX(MatriceGrade,MATCH(Employé!G1877,Filières!$A$1:$A$13,0),MATCH(Employé!H1877,Filières!$A$1:$E$1,0))</f>
        <v>Expert technique</v>
      </c>
      <c r="M1877" s="5">
        <f t="shared" si="147"/>
        <v>38900</v>
      </c>
      <c r="N1877" s="6">
        <f t="shared" ca="1" si="148"/>
        <v>54</v>
      </c>
      <c r="O1877" s="8">
        <f t="shared" si="149"/>
        <v>0.12339331619537275</v>
      </c>
    </row>
    <row r="1878" spans="1:15" x14ac:dyDescent="0.25">
      <c r="A1878" t="str">
        <f t="shared" si="145"/>
        <v>GleMu33075</v>
      </c>
      <c r="B1878" t="str">
        <f t="shared" si="146"/>
        <v>GlennMurphy33075</v>
      </c>
      <c r="C1878" t="s">
        <v>364</v>
      </c>
      <c r="D1878" t="s">
        <v>869</v>
      </c>
      <c r="E1878" t="s">
        <v>2698</v>
      </c>
      <c r="F1878" s="1">
        <v>33075</v>
      </c>
      <c r="G1878" t="s">
        <v>3023</v>
      </c>
      <c r="H1878" t="s">
        <v>2702</v>
      </c>
      <c r="I1878" s="5">
        <v>52700</v>
      </c>
      <c r="J1878" s="5">
        <v>500</v>
      </c>
      <c r="K1878">
        <v>1</v>
      </c>
      <c r="L1878" t="str">
        <f>INDEX(MatriceGrade,MATCH(Employé!G1878,Filières!$A$1:$A$13,0),MATCH(Employé!H1878,Filières!$A$1:$E$1,0))</f>
        <v>Consultant business</v>
      </c>
      <c r="M1878" s="5">
        <f t="shared" si="147"/>
        <v>48300</v>
      </c>
      <c r="N1878" s="6">
        <f t="shared" ca="1" si="148"/>
        <v>27</v>
      </c>
      <c r="O1878" s="8">
        <f t="shared" si="149"/>
        <v>9.1097308488612833E-2</v>
      </c>
    </row>
    <row r="1879" spans="1:15" x14ac:dyDescent="0.25">
      <c r="A1879" t="str">
        <f t="shared" si="145"/>
        <v>HenMu26909</v>
      </c>
      <c r="B1879" t="str">
        <f t="shared" si="146"/>
        <v>HenryMurphy26909</v>
      </c>
      <c r="C1879" t="s">
        <v>23</v>
      </c>
      <c r="D1879" t="s">
        <v>869</v>
      </c>
      <c r="E1879" t="s">
        <v>2698</v>
      </c>
      <c r="F1879" s="1">
        <v>26909</v>
      </c>
      <c r="G1879" t="s">
        <v>3026</v>
      </c>
      <c r="H1879" t="s">
        <v>2701</v>
      </c>
      <c r="I1879" s="5">
        <v>58100</v>
      </c>
      <c r="J1879" s="5">
        <v>500</v>
      </c>
      <c r="K1879">
        <v>1</v>
      </c>
      <c r="L1879" t="str">
        <f>INDEX(MatriceGrade,MATCH(Employé!G1879,Filières!$A$1:$A$13,0),MATCH(Employé!H1879,Filières!$A$1:$E$1,0))</f>
        <v>Expert technique</v>
      </c>
      <c r="M1879" s="5">
        <f t="shared" si="147"/>
        <v>53200</v>
      </c>
      <c r="N1879" s="6">
        <f t="shared" ca="1" si="148"/>
        <v>43</v>
      </c>
      <c r="O1879" s="8">
        <f t="shared" si="149"/>
        <v>9.2105263157894732E-2</v>
      </c>
    </row>
    <row r="1880" spans="1:15" x14ac:dyDescent="0.25">
      <c r="A1880" t="str">
        <f t="shared" si="145"/>
        <v>EdwMu32351</v>
      </c>
      <c r="B1880" t="str">
        <f t="shared" si="146"/>
        <v>EdwardMurray32351</v>
      </c>
      <c r="C1880" t="s">
        <v>1040</v>
      </c>
      <c r="D1880" t="s">
        <v>1251</v>
      </c>
      <c r="E1880" t="s">
        <v>2698</v>
      </c>
      <c r="F1880" s="1">
        <v>32351</v>
      </c>
      <c r="G1880" t="s">
        <v>3022</v>
      </c>
      <c r="H1880" t="s">
        <v>2703</v>
      </c>
      <c r="I1880" s="5">
        <v>27800</v>
      </c>
      <c r="J1880" s="5">
        <v>1500</v>
      </c>
      <c r="K1880">
        <v>0</v>
      </c>
      <c r="L1880" t="str">
        <f>INDEX(MatriceGrade,MATCH(Employé!G1880,Filières!$A$1:$A$13,0),MATCH(Employé!H1880,Filières!$A$1:$E$1,0))</f>
        <v>Agent expérimenté</v>
      </c>
      <c r="M1880" s="5" t="str">
        <f t="shared" si="147"/>
        <v>nouvel arrivant</v>
      </c>
      <c r="N1880" s="6">
        <f t="shared" ca="1" si="148"/>
        <v>29</v>
      </c>
      <c r="O1880" s="8">
        <f t="shared" si="149"/>
        <v>0</v>
      </c>
    </row>
    <row r="1881" spans="1:15" x14ac:dyDescent="0.25">
      <c r="A1881" t="str">
        <f t="shared" si="145"/>
        <v>HubMu26013</v>
      </c>
      <c r="B1881" t="str">
        <f t="shared" si="146"/>
        <v>HubertMurray26013</v>
      </c>
      <c r="C1881" t="s">
        <v>411</v>
      </c>
      <c r="D1881" t="s">
        <v>1251</v>
      </c>
      <c r="E1881" t="s">
        <v>2698</v>
      </c>
      <c r="F1881" s="1">
        <v>26013</v>
      </c>
      <c r="G1881" t="s">
        <v>3027</v>
      </c>
      <c r="H1881" t="s">
        <v>2701</v>
      </c>
      <c r="I1881" s="5">
        <v>59800</v>
      </c>
      <c r="J1881" s="5">
        <v>5000</v>
      </c>
      <c r="K1881">
        <v>4</v>
      </c>
      <c r="L1881" t="str">
        <f>INDEX(MatriceGrade,MATCH(Employé!G1881,Filières!$A$1:$A$13,0),MATCH(Employé!H1881,Filières!$A$1:$E$1,0))</f>
        <v>Directeur technique</v>
      </c>
      <c r="M1881" s="5">
        <f t="shared" si="147"/>
        <v>55400</v>
      </c>
      <c r="N1881" s="6">
        <f t="shared" ca="1" si="148"/>
        <v>46</v>
      </c>
      <c r="O1881" s="8">
        <f t="shared" si="149"/>
        <v>7.9422382671480149E-2</v>
      </c>
    </row>
    <row r="1882" spans="1:15" x14ac:dyDescent="0.25">
      <c r="A1882" t="str">
        <f t="shared" si="145"/>
        <v>MerMu26309</v>
      </c>
      <c r="B1882" t="str">
        <f t="shared" si="146"/>
        <v>MerlinMurray26309</v>
      </c>
      <c r="C1882" t="s">
        <v>1490</v>
      </c>
      <c r="D1882" t="s">
        <v>1251</v>
      </c>
      <c r="E1882" t="s">
        <v>2698</v>
      </c>
      <c r="F1882" s="1">
        <v>26309</v>
      </c>
      <c r="G1882" t="s">
        <v>3027</v>
      </c>
      <c r="H1882" t="s">
        <v>2702</v>
      </c>
      <c r="I1882" s="5">
        <v>65100</v>
      </c>
      <c r="J1882" s="5">
        <v>1500</v>
      </c>
      <c r="K1882">
        <v>14</v>
      </c>
      <c r="L1882" t="str">
        <f>INDEX(MatriceGrade,MATCH(Employé!G1882,Filières!$A$1:$A$13,0),MATCH(Employé!H1882,Filières!$A$1:$E$1,0))</f>
        <v>Directeur business</v>
      </c>
      <c r="M1882" s="5">
        <f t="shared" si="147"/>
        <v>60300</v>
      </c>
      <c r="N1882" s="6">
        <f t="shared" ca="1" si="148"/>
        <v>45</v>
      </c>
      <c r="O1882" s="8">
        <f t="shared" si="149"/>
        <v>7.9601990049751242E-2</v>
      </c>
    </row>
    <row r="1883" spans="1:15" x14ac:dyDescent="0.25">
      <c r="A1883" t="str">
        <f t="shared" si="145"/>
        <v>TheMu28112</v>
      </c>
      <c r="B1883" t="str">
        <f t="shared" si="146"/>
        <v>TheodoreMurry28112</v>
      </c>
      <c r="C1883" t="s">
        <v>790</v>
      </c>
      <c r="D1883" t="s">
        <v>1528</v>
      </c>
      <c r="E1883" t="s">
        <v>2698</v>
      </c>
      <c r="F1883" s="1">
        <v>28112</v>
      </c>
      <c r="G1883" t="s">
        <v>3028</v>
      </c>
      <c r="H1883" t="s">
        <v>2701</v>
      </c>
      <c r="I1883" s="5">
        <v>80500</v>
      </c>
      <c r="J1883" s="5">
        <v>7500</v>
      </c>
      <c r="K1883">
        <v>15</v>
      </c>
      <c r="L1883" t="str">
        <f>INDEX(MatriceGrade,MATCH(Employé!G1883,Filières!$A$1:$A$13,0),MATCH(Employé!H1883,Filières!$A$1:$E$1,0))</f>
        <v>Responsable technique Grands Comptes</v>
      </c>
      <c r="M1883" s="5">
        <f t="shared" si="147"/>
        <v>76700</v>
      </c>
      <c r="N1883" s="6">
        <f t="shared" ca="1" si="148"/>
        <v>40</v>
      </c>
      <c r="O1883" s="8">
        <f t="shared" si="149"/>
        <v>4.9543676662320728E-2</v>
      </c>
    </row>
    <row r="1884" spans="1:15" x14ac:dyDescent="0.25">
      <c r="A1884" t="str">
        <f t="shared" si="145"/>
        <v>DavMy26187</v>
      </c>
      <c r="B1884" t="str">
        <f t="shared" si="146"/>
        <v>DavidMyers26187</v>
      </c>
      <c r="C1884" t="s">
        <v>65</v>
      </c>
      <c r="D1884" t="s">
        <v>2104</v>
      </c>
      <c r="E1884" t="s">
        <v>2698</v>
      </c>
      <c r="F1884" s="1">
        <v>26187</v>
      </c>
      <c r="G1884" t="s">
        <v>3028</v>
      </c>
      <c r="H1884" t="s">
        <v>2702</v>
      </c>
      <c r="I1884" s="5">
        <v>112700</v>
      </c>
      <c r="J1884" s="5">
        <v>9500</v>
      </c>
      <c r="K1884">
        <v>8</v>
      </c>
      <c r="L1884" t="str">
        <f>INDEX(MatriceGrade,MATCH(Employé!G1884,Filières!$A$1:$A$13,0),MATCH(Employé!H1884,Filières!$A$1:$E$1,0))</f>
        <v>Responsable secteur business</v>
      </c>
      <c r="M1884" s="5">
        <f t="shared" si="147"/>
        <v>101500</v>
      </c>
      <c r="N1884" s="6">
        <f t="shared" ca="1" si="148"/>
        <v>45</v>
      </c>
      <c r="O1884" s="8">
        <f t="shared" si="149"/>
        <v>0.1103448275862069</v>
      </c>
    </row>
    <row r="1885" spans="1:15" x14ac:dyDescent="0.25">
      <c r="A1885" t="str">
        <f t="shared" si="145"/>
        <v>SopMy34151</v>
      </c>
      <c r="B1885" t="str">
        <f t="shared" si="146"/>
        <v>SophieMyles34151</v>
      </c>
      <c r="C1885" t="s">
        <v>1889</v>
      </c>
      <c r="D1885" t="s">
        <v>1890</v>
      </c>
      <c r="E1885" t="s">
        <v>2699</v>
      </c>
      <c r="F1885" s="1">
        <v>34151</v>
      </c>
      <c r="G1885" t="s">
        <v>3023</v>
      </c>
      <c r="H1885" t="s">
        <v>2701</v>
      </c>
      <c r="I1885" s="5">
        <v>42000</v>
      </c>
      <c r="J1885" s="5">
        <v>2000</v>
      </c>
      <c r="K1885">
        <v>0</v>
      </c>
      <c r="L1885" t="str">
        <f>INDEX(MatriceGrade,MATCH(Employé!G1885,Filières!$A$1:$A$13,0),MATCH(Employé!H1885,Filières!$A$1:$E$1,0))</f>
        <v>Consultant technique junior</v>
      </c>
      <c r="M1885" s="5" t="str">
        <f t="shared" si="147"/>
        <v>nouvel arrivant</v>
      </c>
      <c r="N1885" s="6">
        <f t="shared" ca="1" si="148"/>
        <v>24</v>
      </c>
      <c r="O1885" s="8">
        <f t="shared" si="149"/>
        <v>0</v>
      </c>
    </row>
    <row r="1886" spans="1:15" x14ac:dyDescent="0.25">
      <c r="A1886" t="str">
        <f t="shared" si="145"/>
        <v>CliMy34169</v>
      </c>
      <c r="B1886" t="str">
        <f t="shared" si="146"/>
        <v>CliftonMysliwiec34169</v>
      </c>
      <c r="C1886" t="s">
        <v>523</v>
      </c>
      <c r="D1886" t="s">
        <v>524</v>
      </c>
      <c r="E1886" t="s">
        <v>2698</v>
      </c>
      <c r="F1886" s="1">
        <v>34169</v>
      </c>
      <c r="G1886" t="s">
        <v>3023</v>
      </c>
      <c r="H1886" t="s">
        <v>2702</v>
      </c>
      <c r="I1886" s="5">
        <v>47100</v>
      </c>
      <c r="J1886" s="5">
        <v>1000</v>
      </c>
      <c r="K1886">
        <v>0</v>
      </c>
      <c r="L1886" t="str">
        <f>INDEX(MatriceGrade,MATCH(Employé!G1886,Filières!$A$1:$A$13,0),MATCH(Employé!H1886,Filières!$A$1:$E$1,0))</f>
        <v>Consultant business</v>
      </c>
      <c r="M1886" s="5" t="str">
        <f t="shared" si="147"/>
        <v>nouvel arrivant</v>
      </c>
      <c r="N1886" s="6">
        <f t="shared" ca="1" si="148"/>
        <v>24</v>
      </c>
      <c r="O1886" s="8">
        <f t="shared" si="149"/>
        <v>0</v>
      </c>
    </row>
    <row r="1887" spans="1:15" x14ac:dyDescent="0.25">
      <c r="A1887" t="str">
        <f t="shared" si="145"/>
        <v>RubNa26950</v>
      </c>
      <c r="B1887" t="str">
        <f t="shared" si="146"/>
        <v>RubenNagel26950</v>
      </c>
      <c r="C1887" t="s">
        <v>1315</v>
      </c>
      <c r="D1887" t="s">
        <v>2277</v>
      </c>
      <c r="E1887" t="s">
        <v>2698</v>
      </c>
      <c r="F1887" s="1">
        <v>26950</v>
      </c>
      <c r="G1887" t="s">
        <v>3025</v>
      </c>
      <c r="H1887" t="s">
        <v>2700</v>
      </c>
      <c r="I1887" s="5">
        <v>57000</v>
      </c>
      <c r="J1887" s="5">
        <v>3500</v>
      </c>
      <c r="K1887">
        <v>0</v>
      </c>
      <c r="L1887" t="str">
        <f>INDEX(MatriceGrade,MATCH(Employé!G1887,Filières!$A$1:$A$13,0),MATCH(Employé!H1887,Filières!$A$1:$E$1,0))</f>
        <v>Consultant fonctionnel sénior</v>
      </c>
      <c r="M1887" s="5" t="str">
        <f t="shared" si="147"/>
        <v>nouvel arrivant</v>
      </c>
      <c r="N1887" s="6">
        <f t="shared" ca="1" si="148"/>
        <v>43</v>
      </c>
      <c r="O1887" s="8">
        <f t="shared" si="149"/>
        <v>0</v>
      </c>
    </row>
    <row r="1888" spans="1:15" x14ac:dyDescent="0.25">
      <c r="A1888" t="str">
        <f t="shared" si="145"/>
        <v>MicNa32078</v>
      </c>
      <c r="B1888" t="str">
        <f t="shared" si="146"/>
        <v>MichaelNajera32078</v>
      </c>
      <c r="C1888" t="s">
        <v>205</v>
      </c>
      <c r="D1888" t="s">
        <v>1850</v>
      </c>
      <c r="E1888" t="s">
        <v>2698</v>
      </c>
      <c r="F1888" s="1">
        <v>32078</v>
      </c>
      <c r="G1888" t="s">
        <v>3023</v>
      </c>
      <c r="H1888" t="s">
        <v>2702</v>
      </c>
      <c r="I1888" s="5">
        <v>54300</v>
      </c>
      <c r="J1888" s="5">
        <v>2000</v>
      </c>
      <c r="K1888">
        <v>2</v>
      </c>
      <c r="L1888" t="str">
        <f>INDEX(MatriceGrade,MATCH(Employé!G1888,Filières!$A$1:$A$13,0),MATCH(Employé!H1888,Filières!$A$1:$E$1,0))</f>
        <v>Consultant business</v>
      </c>
      <c r="M1888" s="5">
        <f t="shared" si="147"/>
        <v>51900</v>
      </c>
      <c r="N1888" s="6">
        <f t="shared" ca="1" si="148"/>
        <v>29</v>
      </c>
      <c r="O1888" s="8">
        <f t="shared" si="149"/>
        <v>4.6242774566473986E-2</v>
      </c>
    </row>
    <row r="1889" spans="1:15" x14ac:dyDescent="0.25">
      <c r="A1889" t="str">
        <f t="shared" si="145"/>
        <v>ChaNa29693</v>
      </c>
      <c r="B1889" t="str">
        <f t="shared" si="146"/>
        <v>CharlesNance29693</v>
      </c>
      <c r="C1889" t="s">
        <v>82</v>
      </c>
      <c r="D1889" t="s">
        <v>83</v>
      </c>
      <c r="E1889" t="s">
        <v>2698</v>
      </c>
      <c r="F1889" s="1">
        <v>29693</v>
      </c>
      <c r="G1889" t="s">
        <v>3025</v>
      </c>
      <c r="H1889" t="s">
        <v>2701</v>
      </c>
      <c r="I1889" s="5">
        <v>51100</v>
      </c>
      <c r="J1889" s="5">
        <v>1000</v>
      </c>
      <c r="K1889">
        <v>0</v>
      </c>
      <c r="L1889" t="str">
        <f>INDEX(MatriceGrade,MATCH(Employé!G1889,Filières!$A$1:$A$13,0),MATCH(Employé!H1889,Filières!$A$1:$E$1,0))</f>
        <v>Consultant technique sénior</v>
      </c>
      <c r="M1889" s="5" t="str">
        <f t="shared" si="147"/>
        <v>nouvel arrivant</v>
      </c>
      <c r="N1889" s="6">
        <f t="shared" ca="1" si="148"/>
        <v>36</v>
      </c>
      <c r="O1889" s="8">
        <f t="shared" si="149"/>
        <v>0</v>
      </c>
    </row>
    <row r="1890" spans="1:15" x14ac:dyDescent="0.25">
      <c r="A1890" t="str">
        <f t="shared" si="145"/>
        <v>GeoNa27571</v>
      </c>
      <c r="B1890" t="str">
        <f t="shared" si="146"/>
        <v>GeorgeNash27571</v>
      </c>
      <c r="C1890" t="s">
        <v>92</v>
      </c>
      <c r="D1890" t="s">
        <v>1028</v>
      </c>
      <c r="E1890" t="s">
        <v>2698</v>
      </c>
      <c r="F1890" s="1">
        <v>27571</v>
      </c>
      <c r="G1890" t="s">
        <v>3025</v>
      </c>
      <c r="H1890" t="s">
        <v>2701</v>
      </c>
      <c r="I1890" s="5">
        <v>50800</v>
      </c>
      <c r="J1890" s="5">
        <v>1500</v>
      </c>
      <c r="K1890">
        <v>12</v>
      </c>
      <c r="L1890" t="str">
        <f>INDEX(MatriceGrade,MATCH(Employé!G1890,Filières!$A$1:$A$13,0),MATCH(Employé!H1890,Filières!$A$1:$E$1,0))</f>
        <v>Consultant technique sénior</v>
      </c>
      <c r="M1890" s="5">
        <f t="shared" si="147"/>
        <v>45800</v>
      </c>
      <c r="N1890" s="6">
        <f t="shared" ca="1" si="148"/>
        <v>42</v>
      </c>
      <c r="O1890" s="8">
        <f t="shared" si="149"/>
        <v>0.1091703056768559</v>
      </c>
    </row>
    <row r="1891" spans="1:15" x14ac:dyDescent="0.25">
      <c r="A1891" t="str">
        <f t="shared" si="145"/>
        <v>DonNa27954</v>
      </c>
      <c r="B1891" t="str">
        <f t="shared" si="146"/>
        <v>DonaldNason27954</v>
      </c>
      <c r="C1891" t="s">
        <v>133</v>
      </c>
      <c r="D1891" t="s">
        <v>1048</v>
      </c>
      <c r="E1891" t="s">
        <v>2698</v>
      </c>
      <c r="F1891" s="1">
        <v>27954</v>
      </c>
      <c r="G1891" t="s">
        <v>3027</v>
      </c>
      <c r="H1891" t="s">
        <v>2703</v>
      </c>
      <c r="I1891" s="5">
        <v>69000</v>
      </c>
      <c r="J1891" s="5">
        <v>6000</v>
      </c>
      <c r="K1891">
        <v>5</v>
      </c>
      <c r="L1891" t="str">
        <f>INDEX(MatriceGrade,MATCH(Employé!G1891,Filières!$A$1:$A$13,0),MATCH(Employé!H1891,Filières!$A$1:$E$1,0))</f>
        <v>Directeur d'agence</v>
      </c>
      <c r="M1891" s="5">
        <f t="shared" si="147"/>
        <v>61100</v>
      </c>
      <c r="N1891" s="6">
        <f t="shared" ca="1" si="148"/>
        <v>41</v>
      </c>
      <c r="O1891" s="8">
        <f t="shared" si="149"/>
        <v>0.12929623567921442</v>
      </c>
    </row>
    <row r="1892" spans="1:15" x14ac:dyDescent="0.25">
      <c r="A1892" t="str">
        <f t="shared" si="145"/>
        <v>DavNa29335</v>
      </c>
      <c r="B1892" t="str">
        <f t="shared" si="146"/>
        <v>DavidNation29335</v>
      </c>
      <c r="C1892" t="s">
        <v>65</v>
      </c>
      <c r="D1892" t="s">
        <v>1533</v>
      </c>
      <c r="E1892" t="s">
        <v>2698</v>
      </c>
      <c r="F1892" s="1">
        <v>29335</v>
      </c>
      <c r="G1892" t="s">
        <v>3027</v>
      </c>
      <c r="H1892" t="s">
        <v>2701</v>
      </c>
      <c r="I1892" s="5">
        <v>62300</v>
      </c>
      <c r="J1892" s="5">
        <v>9500</v>
      </c>
      <c r="K1892">
        <v>8</v>
      </c>
      <c r="L1892" t="str">
        <f>INDEX(MatriceGrade,MATCH(Employé!G1892,Filières!$A$1:$A$13,0),MATCH(Employé!H1892,Filières!$A$1:$E$1,0))</f>
        <v>Directeur technique</v>
      </c>
      <c r="M1892" s="5">
        <f t="shared" si="147"/>
        <v>57700</v>
      </c>
      <c r="N1892" s="6">
        <f t="shared" ca="1" si="148"/>
        <v>37</v>
      </c>
      <c r="O1892" s="8">
        <f t="shared" si="149"/>
        <v>7.9722703639514725E-2</v>
      </c>
    </row>
    <row r="1893" spans="1:15" x14ac:dyDescent="0.25">
      <c r="A1893" t="str">
        <f t="shared" si="145"/>
        <v>JacNa33066</v>
      </c>
      <c r="B1893" t="str">
        <f t="shared" si="146"/>
        <v>JackieNavas33066</v>
      </c>
      <c r="C1893" t="s">
        <v>2466</v>
      </c>
      <c r="D1893" t="s">
        <v>2584</v>
      </c>
      <c r="E1893" t="s">
        <v>2699</v>
      </c>
      <c r="F1893" s="1">
        <v>33066</v>
      </c>
      <c r="G1893" t="s">
        <v>3023</v>
      </c>
      <c r="H1893" t="s">
        <v>2700</v>
      </c>
      <c r="I1893" s="5">
        <v>46200</v>
      </c>
      <c r="J1893" s="5">
        <v>1500</v>
      </c>
      <c r="K1893">
        <v>1</v>
      </c>
      <c r="L1893" t="str">
        <f>INDEX(MatriceGrade,MATCH(Employé!G1893,Filières!$A$1:$A$13,0),MATCH(Employé!H1893,Filières!$A$1:$E$1,0))</f>
        <v>Consultant fonctionnel junior</v>
      </c>
      <c r="M1893" s="5">
        <f t="shared" si="147"/>
        <v>44900</v>
      </c>
      <c r="N1893" s="6">
        <f t="shared" ca="1" si="148"/>
        <v>27</v>
      </c>
      <c r="O1893" s="8">
        <f t="shared" si="149"/>
        <v>2.8953229398663696E-2</v>
      </c>
    </row>
    <row r="1894" spans="1:15" x14ac:dyDescent="0.25">
      <c r="A1894" t="str">
        <f t="shared" si="145"/>
        <v>MicNa27962</v>
      </c>
      <c r="B1894" t="str">
        <f t="shared" si="146"/>
        <v>MicheleNaylor27962</v>
      </c>
      <c r="C1894" t="s">
        <v>1543</v>
      </c>
      <c r="D1894" t="s">
        <v>1544</v>
      </c>
      <c r="E1894" t="s">
        <v>2699</v>
      </c>
      <c r="F1894" s="1">
        <v>27962</v>
      </c>
      <c r="G1894" t="s">
        <v>3027</v>
      </c>
      <c r="H1894" t="s">
        <v>2700</v>
      </c>
      <c r="I1894" s="5">
        <v>82000</v>
      </c>
      <c r="J1894" s="5">
        <v>7500</v>
      </c>
      <c r="K1894">
        <v>0</v>
      </c>
      <c r="L1894" t="str">
        <f>INDEX(MatriceGrade,MATCH(Employé!G1894,Filières!$A$1:$A$13,0),MATCH(Employé!H1894,Filières!$A$1:$E$1,0))</f>
        <v>Directeur de projet</v>
      </c>
      <c r="M1894" s="5" t="str">
        <f t="shared" si="147"/>
        <v>nouvel arrivant</v>
      </c>
      <c r="N1894" s="6">
        <f t="shared" ca="1" si="148"/>
        <v>41</v>
      </c>
      <c r="O1894" s="8">
        <f t="shared" si="149"/>
        <v>0</v>
      </c>
    </row>
    <row r="1895" spans="1:15" x14ac:dyDescent="0.25">
      <c r="A1895" t="str">
        <f t="shared" si="145"/>
        <v>LisNe30894</v>
      </c>
      <c r="B1895" t="str">
        <f t="shared" si="146"/>
        <v>LisaNeal30894</v>
      </c>
      <c r="C1895" t="s">
        <v>493</v>
      </c>
      <c r="D1895" t="s">
        <v>630</v>
      </c>
      <c r="E1895" t="s">
        <v>2699</v>
      </c>
      <c r="F1895" s="1">
        <v>30894</v>
      </c>
      <c r="G1895" t="s">
        <v>3027</v>
      </c>
      <c r="H1895" t="s">
        <v>2703</v>
      </c>
      <c r="I1895" s="5">
        <v>83100</v>
      </c>
      <c r="J1895" s="5">
        <v>4500</v>
      </c>
      <c r="K1895">
        <v>5</v>
      </c>
      <c r="L1895" t="str">
        <f>INDEX(MatriceGrade,MATCH(Employé!G1895,Filières!$A$1:$A$13,0),MATCH(Employé!H1895,Filières!$A$1:$E$1,0))</f>
        <v>Directeur d'agence</v>
      </c>
      <c r="M1895" s="5">
        <f t="shared" si="147"/>
        <v>76200</v>
      </c>
      <c r="N1895" s="6">
        <f t="shared" ca="1" si="148"/>
        <v>32</v>
      </c>
      <c r="O1895" s="8">
        <f t="shared" si="149"/>
        <v>9.055118110236221E-2</v>
      </c>
    </row>
    <row r="1896" spans="1:15" x14ac:dyDescent="0.25">
      <c r="A1896" t="str">
        <f t="shared" si="145"/>
        <v>NaoNe28762</v>
      </c>
      <c r="B1896" t="str">
        <f t="shared" si="146"/>
        <v>NaomiNeal28762</v>
      </c>
      <c r="C1896" t="s">
        <v>1487</v>
      </c>
      <c r="D1896" t="s">
        <v>630</v>
      </c>
      <c r="E1896" t="s">
        <v>2699</v>
      </c>
      <c r="F1896" s="1">
        <v>28762</v>
      </c>
      <c r="G1896" t="s">
        <v>3028</v>
      </c>
      <c r="H1896" t="s">
        <v>2700</v>
      </c>
      <c r="I1896" s="5">
        <v>91100</v>
      </c>
      <c r="J1896" s="5">
        <v>8000</v>
      </c>
      <c r="K1896">
        <v>6</v>
      </c>
      <c r="L1896" t="str">
        <f>INDEX(MatriceGrade,MATCH(Employé!G1896,Filières!$A$1:$A$13,0),MATCH(Employé!H1896,Filières!$A$1:$E$1,0))</f>
        <v>Responsable de Grands comptes</v>
      </c>
      <c r="M1896" s="5">
        <f t="shared" si="147"/>
        <v>84400</v>
      </c>
      <c r="N1896" s="6">
        <f t="shared" ca="1" si="148"/>
        <v>38</v>
      </c>
      <c r="O1896" s="8">
        <f t="shared" si="149"/>
        <v>7.9383886255924171E-2</v>
      </c>
    </row>
    <row r="1897" spans="1:15" x14ac:dyDescent="0.25">
      <c r="A1897" t="str">
        <f t="shared" si="145"/>
        <v>RobNe28454</v>
      </c>
      <c r="B1897" t="str">
        <f t="shared" si="146"/>
        <v>RobertNeal28454</v>
      </c>
      <c r="C1897" t="s">
        <v>25</v>
      </c>
      <c r="D1897" t="s">
        <v>630</v>
      </c>
      <c r="E1897" t="s">
        <v>2698</v>
      </c>
      <c r="F1897" s="1">
        <v>28454</v>
      </c>
      <c r="G1897" t="s">
        <v>3028</v>
      </c>
      <c r="H1897" t="s">
        <v>2703</v>
      </c>
      <c r="I1897" s="5">
        <v>80000</v>
      </c>
      <c r="J1897" s="5">
        <v>10000</v>
      </c>
      <c r="K1897">
        <v>15</v>
      </c>
      <c r="L1897" t="str">
        <f>INDEX(MatriceGrade,MATCH(Employé!G1897,Filières!$A$1:$A$13,0),MATCH(Employé!H1897,Filières!$A$1:$E$1,0))</f>
        <v>Responsable d'un secteur</v>
      </c>
      <c r="M1897" s="5">
        <f t="shared" si="147"/>
        <v>72700</v>
      </c>
      <c r="N1897" s="6">
        <f t="shared" ca="1" si="148"/>
        <v>39</v>
      </c>
      <c r="O1897" s="8">
        <f t="shared" si="149"/>
        <v>0.10041265474552957</v>
      </c>
    </row>
    <row r="1898" spans="1:15" x14ac:dyDescent="0.25">
      <c r="A1898" t="str">
        <f t="shared" si="145"/>
        <v>SheNe25548</v>
      </c>
      <c r="B1898" t="str">
        <f t="shared" si="146"/>
        <v>SheldonNeal25548</v>
      </c>
      <c r="C1898" t="s">
        <v>1879</v>
      </c>
      <c r="D1898" t="s">
        <v>630</v>
      </c>
      <c r="E1898" t="s">
        <v>2698</v>
      </c>
      <c r="F1898" s="1">
        <v>25548</v>
      </c>
      <c r="G1898" t="s">
        <v>3028</v>
      </c>
      <c r="H1898" t="s">
        <v>2702</v>
      </c>
      <c r="I1898" s="5">
        <v>90000</v>
      </c>
      <c r="J1898" s="5">
        <v>3000</v>
      </c>
      <c r="K1898">
        <v>17</v>
      </c>
      <c r="L1898" t="str">
        <f>INDEX(MatriceGrade,MATCH(Employé!G1898,Filières!$A$1:$A$13,0),MATCH(Employé!H1898,Filières!$A$1:$E$1,0))</f>
        <v>Responsable secteur business</v>
      </c>
      <c r="M1898" s="5">
        <f t="shared" si="147"/>
        <v>85700</v>
      </c>
      <c r="N1898" s="6">
        <f t="shared" ca="1" si="148"/>
        <v>47</v>
      </c>
      <c r="O1898" s="8">
        <f t="shared" si="149"/>
        <v>5.0175029171528586E-2</v>
      </c>
    </row>
    <row r="1899" spans="1:15" x14ac:dyDescent="0.25">
      <c r="A1899" t="str">
        <f t="shared" si="145"/>
        <v>JohNe34068</v>
      </c>
      <c r="B1899" t="str">
        <f t="shared" si="146"/>
        <v>JohnNeale34068</v>
      </c>
      <c r="C1899" t="s">
        <v>213</v>
      </c>
      <c r="D1899" t="s">
        <v>2306</v>
      </c>
      <c r="E1899" t="s">
        <v>2698</v>
      </c>
      <c r="F1899" s="1">
        <v>34068</v>
      </c>
      <c r="G1899" t="s">
        <v>3019</v>
      </c>
      <c r="H1899" t="s">
        <v>2700</v>
      </c>
      <c r="I1899" s="5">
        <v>32100</v>
      </c>
      <c r="J1899" s="5">
        <v>0</v>
      </c>
      <c r="K1899">
        <v>1</v>
      </c>
      <c r="L1899" t="str">
        <f>INDEX(MatriceGrade,MATCH(Employé!G1899,Filières!$A$1:$A$13,0),MATCH(Employé!H1899,Filières!$A$1:$E$1,0))</f>
        <v>Analyste débutant</v>
      </c>
      <c r="M1899" s="5">
        <f t="shared" si="147"/>
        <v>31000</v>
      </c>
      <c r="N1899" s="6">
        <f t="shared" ca="1" si="148"/>
        <v>24</v>
      </c>
      <c r="O1899" s="8">
        <f t="shared" si="149"/>
        <v>3.5483870967741936E-2</v>
      </c>
    </row>
    <row r="1900" spans="1:15" x14ac:dyDescent="0.25">
      <c r="A1900" t="str">
        <f t="shared" si="145"/>
        <v>RicNe31267</v>
      </c>
      <c r="B1900" t="str">
        <f t="shared" si="146"/>
        <v>RickNeely31267</v>
      </c>
      <c r="C1900" t="s">
        <v>197</v>
      </c>
      <c r="D1900" t="s">
        <v>2648</v>
      </c>
      <c r="E1900" t="s">
        <v>2698</v>
      </c>
      <c r="F1900" s="1">
        <v>31267</v>
      </c>
      <c r="G1900" t="s">
        <v>3023</v>
      </c>
      <c r="H1900" t="s">
        <v>2702</v>
      </c>
      <c r="I1900" s="5">
        <v>49400</v>
      </c>
      <c r="J1900" s="5">
        <v>2000</v>
      </c>
      <c r="K1900">
        <v>4</v>
      </c>
      <c r="L1900" t="str">
        <f>INDEX(MatriceGrade,MATCH(Employé!G1900,Filières!$A$1:$A$13,0),MATCH(Employé!H1900,Filières!$A$1:$E$1,0))</f>
        <v>Consultant business</v>
      </c>
      <c r="M1900" s="5">
        <f t="shared" si="147"/>
        <v>44600</v>
      </c>
      <c r="N1900" s="6">
        <f t="shared" ca="1" si="148"/>
        <v>31</v>
      </c>
      <c r="O1900" s="8">
        <f t="shared" si="149"/>
        <v>0.10762331838565023</v>
      </c>
    </row>
    <row r="1901" spans="1:15" x14ac:dyDescent="0.25">
      <c r="A1901" t="str">
        <f t="shared" si="145"/>
        <v>ChrNe26404</v>
      </c>
      <c r="B1901" t="str">
        <f t="shared" si="146"/>
        <v>ChristopherNelson26404</v>
      </c>
      <c r="C1901" t="s">
        <v>71</v>
      </c>
      <c r="D1901" t="s">
        <v>738</v>
      </c>
      <c r="E1901" t="s">
        <v>2698</v>
      </c>
      <c r="F1901" s="1">
        <v>26404</v>
      </c>
      <c r="G1901" t="s">
        <v>3027</v>
      </c>
      <c r="H1901" t="s">
        <v>2700</v>
      </c>
      <c r="I1901" s="5">
        <v>69800</v>
      </c>
      <c r="J1901" s="5">
        <v>2000</v>
      </c>
      <c r="K1901">
        <v>21</v>
      </c>
      <c r="L1901" t="str">
        <f>INDEX(MatriceGrade,MATCH(Employé!G1901,Filières!$A$1:$A$13,0),MATCH(Employé!H1901,Filières!$A$1:$E$1,0))</f>
        <v>Directeur de projet</v>
      </c>
      <c r="M1901" s="5">
        <f t="shared" si="147"/>
        <v>62300</v>
      </c>
      <c r="N1901" s="6">
        <f t="shared" ca="1" si="148"/>
        <v>45</v>
      </c>
      <c r="O1901" s="8">
        <f t="shared" si="149"/>
        <v>0.12038523274478331</v>
      </c>
    </row>
    <row r="1902" spans="1:15" x14ac:dyDescent="0.25">
      <c r="A1902" t="str">
        <f t="shared" si="145"/>
        <v>FloNe28502</v>
      </c>
      <c r="B1902" t="str">
        <f t="shared" si="146"/>
        <v>FloydNelson28502</v>
      </c>
      <c r="C1902" t="s">
        <v>138</v>
      </c>
      <c r="D1902" t="s">
        <v>738</v>
      </c>
      <c r="E1902" t="s">
        <v>2698</v>
      </c>
      <c r="F1902" s="1">
        <v>28502</v>
      </c>
      <c r="G1902" t="s">
        <v>3026</v>
      </c>
      <c r="H1902" t="s">
        <v>2703</v>
      </c>
      <c r="I1902" s="5">
        <v>58100</v>
      </c>
      <c r="J1902" s="5">
        <v>4500</v>
      </c>
      <c r="K1902">
        <v>13</v>
      </c>
      <c r="L1902" t="str">
        <f>INDEX(MatriceGrade,MATCH(Employé!G1902,Filières!$A$1:$A$13,0),MATCH(Employé!H1902,Filières!$A$1:$E$1,0))</f>
        <v>Responsable d'entité</v>
      </c>
      <c r="M1902" s="5">
        <f t="shared" si="147"/>
        <v>54300</v>
      </c>
      <c r="N1902" s="6">
        <f t="shared" ca="1" si="148"/>
        <v>39</v>
      </c>
      <c r="O1902" s="8">
        <f t="shared" si="149"/>
        <v>6.9981583793738492E-2</v>
      </c>
    </row>
    <row r="1903" spans="1:15" x14ac:dyDescent="0.25">
      <c r="A1903" t="str">
        <f t="shared" si="145"/>
        <v>JonNe22229</v>
      </c>
      <c r="B1903" t="str">
        <f t="shared" si="146"/>
        <v>JonathanNelson22229</v>
      </c>
      <c r="C1903" t="s">
        <v>716</v>
      </c>
      <c r="D1903" t="s">
        <v>738</v>
      </c>
      <c r="E1903" t="s">
        <v>2698</v>
      </c>
      <c r="F1903" s="1">
        <v>22229</v>
      </c>
      <c r="G1903" t="s">
        <v>3029</v>
      </c>
      <c r="H1903" t="s">
        <v>2702</v>
      </c>
      <c r="I1903" s="5">
        <v>102200</v>
      </c>
      <c r="J1903" s="5">
        <v>1000</v>
      </c>
      <c r="K1903">
        <v>9</v>
      </c>
      <c r="L1903" t="str">
        <f>INDEX(MatriceGrade,MATCH(Employé!G1903,Filières!$A$1:$A$13,0),MATCH(Employé!H1903,Filières!$A$1:$E$1,0))</f>
        <v>Associé filière business</v>
      </c>
      <c r="M1903" s="5">
        <f t="shared" si="147"/>
        <v>97300</v>
      </c>
      <c r="N1903" s="6">
        <f t="shared" ca="1" si="148"/>
        <v>56</v>
      </c>
      <c r="O1903" s="8">
        <f t="shared" si="149"/>
        <v>5.0359712230215826E-2</v>
      </c>
    </row>
    <row r="1904" spans="1:15" x14ac:dyDescent="0.25">
      <c r="A1904" t="str">
        <f t="shared" si="145"/>
        <v>KriNe29133</v>
      </c>
      <c r="B1904" t="str">
        <f t="shared" si="146"/>
        <v>KristinNelson29133</v>
      </c>
      <c r="C1904" t="s">
        <v>962</v>
      </c>
      <c r="D1904" t="s">
        <v>738</v>
      </c>
      <c r="E1904" t="s">
        <v>2699</v>
      </c>
      <c r="F1904" s="1">
        <v>29133</v>
      </c>
      <c r="G1904" t="s">
        <v>3026</v>
      </c>
      <c r="H1904" t="s">
        <v>2702</v>
      </c>
      <c r="I1904" s="5">
        <v>81100</v>
      </c>
      <c r="J1904" s="5">
        <v>2000</v>
      </c>
      <c r="K1904">
        <v>8</v>
      </c>
      <c r="L1904" t="str">
        <f>INDEX(MatriceGrade,MATCH(Employé!G1904,Filières!$A$1:$A$13,0),MATCH(Employé!H1904,Filières!$A$1:$E$1,0))</f>
        <v>Responsable de consultant</v>
      </c>
      <c r="M1904" s="5">
        <f t="shared" si="147"/>
        <v>73700</v>
      </c>
      <c r="N1904" s="6">
        <f t="shared" ca="1" si="148"/>
        <v>37</v>
      </c>
      <c r="O1904" s="8">
        <f t="shared" si="149"/>
        <v>0.10040705563093623</v>
      </c>
    </row>
    <row r="1905" spans="1:15" x14ac:dyDescent="0.25">
      <c r="A1905" t="str">
        <f t="shared" si="145"/>
        <v>LesNe25302</v>
      </c>
      <c r="B1905" t="str">
        <f t="shared" si="146"/>
        <v>LeslieNelson25302</v>
      </c>
      <c r="C1905" t="s">
        <v>1268</v>
      </c>
      <c r="D1905" t="s">
        <v>738</v>
      </c>
      <c r="E1905" t="s">
        <v>2698</v>
      </c>
      <c r="F1905" s="1">
        <v>25302</v>
      </c>
      <c r="G1905" t="s">
        <v>3026</v>
      </c>
      <c r="H1905" t="s">
        <v>2702</v>
      </c>
      <c r="I1905" s="5">
        <v>71600</v>
      </c>
      <c r="J1905" s="5">
        <v>2000</v>
      </c>
      <c r="K1905">
        <v>2</v>
      </c>
      <c r="L1905" t="str">
        <f>INDEX(MatriceGrade,MATCH(Employé!G1905,Filières!$A$1:$A$13,0),MATCH(Employé!H1905,Filières!$A$1:$E$1,0))</f>
        <v>Responsable de consultant</v>
      </c>
      <c r="M1905" s="5">
        <f t="shared" si="147"/>
        <v>66900</v>
      </c>
      <c r="N1905" s="6">
        <f t="shared" ca="1" si="148"/>
        <v>48</v>
      </c>
      <c r="O1905" s="8">
        <f t="shared" si="149"/>
        <v>7.0254110612855011E-2</v>
      </c>
    </row>
    <row r="1906" spans="1:15" x14ac:dyDescent="0.25">
      <c r="A1906" t="str">
        <f t="shared" si="145"/>
        <v>MalNe30835</v>
      </c>
      <c r="B1906" t="str">
        <f t="shared" si="146"/>
        <v>MalissaNelson30835</v>
      </c>
      <c r="C1906" t="s">
        <v>2004</v>
      </c>
      <c r="D1906" t="s">
        <v>738</v>
      </c>
      <c r="E1906" t="s">
        <v>2699</v>
      </c>
      <c r="F1906" s="1">
        <v>30835</v>
      </c>
      <c r="G1906" t="s">
        <v>3028</v>
      </c>
      <c r="H1906" t="s">
        <v>2701</v>
      </c>
      <c r="I1906" s="5">
        <v>83700</v>
      </c>
      <c r="J1906" s="5">
        <v>3500</v>
      </c>
      <c r="K1906">
        <v>1</v>
      </c>
      <c r="L1906" t="str">
        <f>INDEX(MatriceGrade,MATCH(Employé!G1906,Filières!$A$1:$A$13,0),MATCH(Employé!H1906,Filières!$A$1:$E$1,0))</f>
        <v>Responsable technique Grands Comptes</v>
      </c>
      <c r="M1906" s="5">
        <f t="shared" si="147"/>
        <v>79000</v>
      </c>
      <c r="N1906" s="6">
        <f t="shared" ca="1" si="148"/>
        <v>33</v>
      </c>
      <c r="O1906" s="8">
        <f t="shared" si="149"/>
        <v>5.9493670886075947E-2</v>
      </c>
    </row>
    <row r="1907" spans="1:15" x14ac:dyDescent="0.25">
      <c r="A1907" t="str">
        <f t="shared" si="145"/>
        <v>MicNe30912</v>
      </c>
      <c r="B1907" t="str">
        <f t="shared" si="146"/>
        <v>MichaelNelson30912</v>
      </c>
      <c r="C1907" t="s">
        <v>205</v>
      </c>
      <c r="D1907" t="s">
        <v>738</v>
      </c>
      <c r="E1907" t="s">
        <v>2698</v>
      </c>
      <c r="F1907" s="1">
        <v>30912</v>
      </c>
      <c r="G1907" t="s">
        <v>3027</v>
      </c>
      <c r="H1907" t="s">
        <v>2701</v>
      </c>
      <c r="I1907" s="5">
        <v>51800</v>
      </c>
      <c r="J1907" s="5">
        <v>8000</v>
      </c>
      <c r="K1907">
        <v>0</v>
      </c>
      <c r="L1907" t="str">
        <f>INDEX(MatriceGrade,MATCH(Employé!G1907,Filières!$A$1:$A$13,0),MATCH(Employé!H1907,Filières!$A$1:$E$1,0))</f>
        <v>Directeur technique</v>
      </c>
      <c r="M1907" s="5">
        <f t="shared" si="147"/>
        <v>51600</v>
      </c>
      <c r="N1907" s="6">
        <f t="shared" ca="1" si="148"/>
        <v>32</v>
      </c>
      <c r="O1907" s="8">
        <f t="shared" si="149"/>
        <v>3.875968992248062E-3</v>
      </c>
    </row>
    <row r="1908" spans="1:15" x14ac:dyDescent="0.25">
      <c r="A1908" t="str">
        <f t="shared" si="145"/>
        <v>MicNe24496</v>
      </c>
      <c r="B1908" t="str">
        <f t="shared" si="146"/>
        <v>MichaelNelson24496</v>
      </c>
      <c r="C1908" t="s">
        <v>205</v>
      </c>
      <c r="D1908" t="s">
        <v>738</v>
      </c>
      <c r="E1908" t="s">
        <v>2698</v>
      </c>
      <c r="F1908" s="1">
        <v>24496</v>
      </c>
      <c r="G1908" t="s">
        <v>3025</v>
      </c>
      <c r="H1908" t="s">
        <v>2701</v>
      </c>
      <c r="I1908" s="5">
        <v>57800</v>
      </c>
      <c r="J1908" s="5">
        <v>2000</v>
      </c>
      <c r="K1908">
        <v>9</v>
      </c>
      <c r="L1908" t="str">
        <f>INDEX(MatriceGrade,MATCH(Employé!G1908,Filières!$A$1:$A$13,0),MATCH(Employé!H1908,Filières!$A$1:$E$1,0))</f>
        <v>Consultant technique sénior</v>
      </c>
      <c r="M1908" s="5" t="str">
        <f t="shared" si="147"/>
        <v>nouvel arrivant</v>
      </c>
      <c r="N1908" s="6">
        <f t="shared" ca="1" si="148"/>
        <v>50</v>
      </c>
      <c r="O1908" s="8">
        <f t="shared" si="149"/>
        <v>0</v>
      </c>
    </row>
    <row r="1909" spans="1:15" x14ac:dyDescent="0.25">
      <c r="A1909" t="str">
        <f t="shared" si="145"/>
        <v>RicNe29957</v>
      </c>
      <c r="B1909" t="str">
        <f t="shared" si="146"/>
        <v>RickNewman29957</v>
      </c>
      <c r="C1909" t="s">
        <v>197</v>
      </c>
      <c r="D1909" t="s">
        <v>20</v>
      </c>
      <c r="E1909" t="s">
        <v>2698</v>
      </c>
      <c r="F1909" s="1">
        <v>29957</v>
      </c>
      <c r="G1909" t="s">
        <v>3027</v>
      </c>
      <c r="H1909" t="s">
        <v>2700</v>
      </c>
      <c r="I1909" s="5">
        <v>56600</v>
      </c>
      <c r="J1909" s="5">
        <v>1500</v>
      </c>
      <c r="K1909">
        <v>7</v>
      </c>
      <c r="L1909" t="str">
        <f>INDEX(MatriceGrade,MATCH(Employé!G1909,Filières!$A$1:$A$13,0),MATCH(Employé!H1909,Filières!$A$1:$E$1,0))</f>
        <v>Directeur de projet</v>
      </c>
      <c r="M1909" s="5">
        <f t="shared" si="147"/>
        <v>51300</v>
      </c>
      <c r="N1909" s="6">
        <f t="shared" ca="1" si="148"/>
        <v>35</v>
      </c>
      <c r="O1909" s="8">
        <f t="shared" si="149"/>
        <v>0.10331384015594541</v>
      </c>
    </row>
    <row r="1910" spans="1:15" x14ac:dyDescent="0.25">
      <c r="A1910" t="str">
        <f t="shared" si="145"/>
        <v>WayNe25095</v>
      </c>
      <c r="B1910" t="str">
        <f t="shared" si="146"/>
        <v>WayneNewman25095</v>
      </c>
      <c r="C1910" t="s">
        <v>19</v>
      </c>
      <c r="D1910" t="s">
        <v>20</v>
      </c>
      <c r="E1910" t="s">
        <v>2698</v>
      </c>
      <c r="F1910" s="1">
        <v>25095</v>
      </c>
      <c r="G1910" t="s">
        <v>3025</v>
      </c>
      <c r="H1910" t="s">
        <v>2701</v>
      </c>
      <c r="I1910" s="5">
        <v>43800</v>
      </c>
      <c r="J1910" s="5">
        <v>2500</v>
      </c>
      <c r="K1910">
        <v>19</v>
      </c>
      <c r="L1910" t="str">
        <f>INDEX(MatriceGrade,MATCH(Employé!G1910,Filières!$A$1:$A$13,0),MATCH(Employé!H1910,Filières!$A$1:$E$1,0))</f>
        <v>Consultant technique sénior</v>
      </c>
      <c r="M1910" s="5">
        <f t="shared" si="147"/>
        <v>42100</v>
      </c>
      <c r="N1910" s="6">
        <f t="shared" ca="1" si="148"/>
        <v>48</v>
      </c>
      <c r="O1910" s="8">
        <f t="shared" si="149"/>
        <v>4.0380047505938245E-2</v>
      </c>
    </row>
    <row r="1911" spans="1:15" x14ac:dyDescent="0.25">
      <c r="A1911" t="str">
        <f t="shared" si="145"/>
        <v>JosNe24688</v>
      </c>
      <c r="B1911" t="str">
        <f t="shared" si="146"/>
        <v>JosieNewsome24688</v>
      </c>
      <c r="C1911" t="s">
        <v>546</v>
      </c>
      <c r="D1911" t="s">
        <v>1790</v>
      </c>
      <c r="E1911" t="s">
        <v>2699</v>
      </c>
      <c r="F1911" s="1">
        <v>24688</v>
      </c>
      <c r="G1911" t="s">
        <v>3026</v>
      </c>
      <c r="H1911" t="s">
        <v>2700</v>
      </c>
      <c r="I1911" s="5">
        <v>66100</v>
      </c>
      <c r="J1911" s="5">
        <v>500</v>
      </c>
      <c r="K1911">
        <v>12</v>
      </c>
      <c r="L1911" t="str">
        <f>INDEX(MatriceGrade,MATCH(Employé!G1911,Filières!$A$1:$A$13,0),MATCH(Employé!H1911,Filières!$A$1:$E$1,0))</f>
        <v>Chef de projet</v>
      </c>
      <c r="M1911" s="5">
        <f t="shared" si="147"/>
        <v>64200</v>
      </c>
      <c r="N1911" s="6">
        <f t="shared" ca="1" si="148"/>
        <v>49</v>
      </c>
      <c r="O1911" s="8">
        <f t="shared" si="149"/>
        <v>2.9595015576323987E-2</v>
      </c>
    </row>
    <row r="1912" spans="1:15" x14ac:dyDescent="0.25">
      <c r="A1912" t="str">
        <f t="shared" si="145"/>
        <v>BreNe28538</v>
      </c>
      <c r="B1912" t="str">
        <f t="shared" si="146"/>
        <v>BrentonNewton28538</v>
      </c>
      <c r="C1912" t="s">
        <v>2027</v>
      </c>
      <c r="D1912" t="s">
        <v>2028</v>
      </c>
      <c r="E1912" t="s">
        <v>2698</v>
      </c>
      <c r="F1912" s="1">
        <v>28538</v>
      </c>
      <c r="G1912" t="s">
        <v>3028</v>
      </c>
      <c r="H1912" t="s">
        <v>2701</v>
      </c>
      <c r="I1912" s="5">
        <v>80600</v>
      </c>
      <c r="J1912" s="5">
        <v>0</v>
      </c>
      <c r="K1912">
        <v>11</v>
      </c>
      <c r="L1912" t="str">
        <f>INDEX(MatriceGrade,MATCH(Employé!G1912,Filières!$A$1:$A$13,0),MATCH(Employé!H1912,Filières!$A$1:$E$1,0))</f>
        <v>Responsable technique Grands Comptes</v>
      </c>
      <c r="M1912" s="5">
        <f t="shared" si="147"/>
        <v>75300</v>
      </c>
      <c r="N1912" s="6">
        <f t="shared" ca="1" si="148"/>
        <v>39</v>
      </c>
      <c r="O1912" s="8">
        <f t="shared" si="149"/>
        <v>7.0385126162018599E-2</v>
      </c>
    </row>
    <row r="1913" spans="1:15" x14ac:dyDescent="0.25">
      <c r="A1913" t="str">
        <f t="shared" si="145"/>
        <v>MicNg33263</v>
      </c>
      <c r="B1913" t="str">
        <f t="shared" si="146"/>
        <v>MichaelNguyen33263</v>
      </c>
      <c r="C1913" t="s">
        <v>205</v>
      </c>
      <c r="D1913" t="s">
        <v>565</v>
      </c>
      <c r="E1913" t="s">
        <v>2698</v>
      </c>
      <c r="F1913" s="1">
        <v>33263</v>
      </c>
      <c r="G1913" t="s">
        <v>3023</v>
      </c>
      <c r="H1913" t="s">
        <v>2702</v>
      </c>
      <c r="I1913" s="5">
        <v>54000</v>
      </c>
      <c r="J1913" s="5">
        <v>2000</v>
      </c>
      <c r="K1913">
        <v>0</v>
      </c>
      <c r="L1913" t="str">
        <f>INDEX(MatriceGrade,MATCH(Employé!G1913,Filières!$A$1:$A$13,0),MATCH(Employé!H1913,Filières!$A$1:$E$1,0))</f>
        <v>Consultant business</v>
      </c>
      <c r="M1913" s="5" t="str">
        <f t="shared" si="147"/>
        <v>nouvel arrivant</v>
      </c>
      <c r="N1913" s="6">
        <f t="shared" ca="1" si="148"/>
        <v>26</v>
      </c>
      <c r="O1913" s="8">
        <f t="shared" si="149"/>
        <v>0</v>
      </c>
    </row>
    <row r="1914" spans="1:15" x14ac:dyDescent="0.25">
      <c r="A1914" t="str">
        <f t="shared" si="145"/>
        <v>RenNg28531</v>
      </c>
      <c r="B1914" t="str">
        <f t="shared" si="146"/>
        <v>ReneNguyen28531</v>
      </c>
      <c r="C1914" t="s">
        <v>1588</v>
      </c>
      <c r="D1914" t="s">
        <v>565</v>
      </c>
      <c r="E1914" t="s">
        <v>2698</v>
      </c>
      <c r="F1914" s="1">
        <v>28531</v>
      </c>
      <c r="G1914" t="s">
        <v>3027</v>
      </c>
      <c r="H1914" t="s">
        <v>2703</v>
      </c>
      <c r="I1914" s="5">
        <v>71100</v>
      </c>
      <c r="J1914" s="5">
        <v>1500</v>
      </c>
      <c r="K1914">
        <v>10</v>
      </c>
      <c r="L1914" t="str">
        <f>INDEX(MatriceGrade,MATCH(Employé!G1914,Filières!$A$1:$A$13,0),MATCH(Employé!H1914,Filières!$A$1:$E$1,0))</f>
        <v>Directeur d'agence</v>
      </c>
      <c r="M1914" s="5">
        <f t="shared" si="147"/>
        <v>67600</v>
      </c>
      <c r="N1914" s="6">
        <f t="shared" ca="1" si="148"/>
        <v>39</v>
      </c>
      <c r="O1914" s="8">
        <f t="shared" si="149"/>
        <v>5.1775147928994084E-2</v>
      </c>
    </row>
    <row r="1915" spans="1:15" x14ac:dyDescent="0.25">
      <c r="A1915" t="str">
        <f t="shared" si="145"/>
        <v>DonNi27758</v>
      </c>
      <c r="B1915" t="str">
        <f t="shared" si="146"/>
        <v>DonaldNichols27758</v>
      </c>
      <c r="C1915" t="s">
        <v>133</v>
      </c>
      <c r="D1915" t="s">
        <v>1061</v>
      </c>
      <c r="E1915" t="s">
        <v>2698</v>
      </c>
      <c r="F1915" s="1">
        <v>27758</v>
      </c>
      <c r="G1915" t="s">
        <v>3027</v>
      </c>
      <c r="H1915" t="s">
        <v>2701</v>
      </c>
      <c r="I1915" s="5">
        <v>52100</v>
      </c>
      <c r="J1915" s="5">
        <v>500</v>
      </c>
      <c r="K1915">
        <v>4</v>
      </c>
      <c r="L1915" t="str">
        <f>INDEX(MatriceGrade,MATCH(Employé!G1915,Filières!$A$1:$A$13,0),MATCH(Employé!H1915,Filières!$A$1:$E$1,0))</f>
        <v>Directeur technique</v>
      </c>
      <c r="M1915" s="5">
        <f t="shared" si="147"/>
        <v>48400</v>
      </c>
      <c r="N1915" s="6">
        <f t="shared" ca="1" si="148"/>
        <v>41</v>
      </c>
      <c r="O1915" s="8">
        <f t="shared" si="149"/>
        <v>7.6446280991735532E-2</v>
      </c>
    </row>
    <row r="1916" spans="1:15" x14ac:dyDescent="0.25">
      <c r="A1916" t="str">
        <f t="shared" si="145"/>
        <v>JoaNi30714</v>
      </c>
      <c r="B1916" t="str">
        <f t="shared" si="146"/>
        <v>JoannNichols30714</v>
      </c>
      <c r="C1916" t="s">
        <v>1060</v>
      </c>
      <c r="D1916" t="s">
        <v>1061</v>
      </c>
      <c r="E1916" t="s">
        <v>2699</v>
      </c>
      <c r="F1916" s="1">
        <v>30714</v>
      </c>
      <c r="G1916" t="s">
        <v>3025</v>
      </c>
      <c r="H1916" t="s">
        <v>2703</v>
      </c>
      <c r="I1916" s="5">
        <v>50900</v>
      </c>
      <c r="J1916" s="5">
        <v>2000</v>
      </c>
      <c r="K1916">
        <v>10</v>
      </c>
      <c r="L1916" t="str">
        <f>INDEX(MatriceGrade,MATCH(Employé!G1916,Filières!$A$1:$A$13,0),MATCH(Employé!H1916,Filières!$A$1:$E$1,0))</f>
        <v>Directeur des agents de maîtrise</v>
      </c>
      <c r="M1916" s="5">
        <f t="shared" si="147"/>
        <v>45900</v>
      </c>
      <c r="N1916" s="6">
        <f t="shared" ca="1" si="148"/>
        <v>33</v>
      </c>
      <c r="O1916" s="8">
        <f t="shared" si="149"/>
        <v>0.10893246187363835</v>
      </c>
    </row>
    <row r="1917" spans="1:15" x14ac:dyDescent="0.25">
      <c r="A1917" t="str">
        <f t="shared" si="145"/>
        <v>PhiNi23878</v>
      </c>
      <c r="B1917" t="str">
        <f t="shared" si="146"/>
        <v>PhillipNichols23878</v>
      </c>
      <c r="C1917" t="s">
        <v>550</v>
      </c>
      <c r="D1917" t="s">
        <v>1061</v>
      </c>
      <c r="E1917" t="s">
        <v>2698</v>
      </c>
      <c r="F1917" s="1">
        <v>23878</v>
      </c>
      <c r="G1917" t="s">
        <v>3028</v>
      </c>
      <c r="H1917" t="s">
        <v>2701</v>
      </c>
      <c r="I1917" s="5">
        <v>83500</v>
      </c>
      <c r="J1917" s="5">
        <v>500</v>
      </c>
      <c r="K1917">
        <v>1</v>
      </c>
      <c r="L1917" t="str">
        <f>INDEX(MatriceGrade,MATCH(Employé!G1917,Filières!$A$1:$A$13,0),MATCH(Employé!H1917,Filières!$A$1:$E$1,0))</f>
        <v>Responsable technique Grands Comptes</v>
      </c>
      <c r="M1917" s="5">
        <f t="shared" si="147"/>
        <v>77300</v>
      </c>
      <c r="N1917" s="6">
        <f t="shared" ca="1" si="148"/>
        <v>52</v>
      </c>
      <c r="O1917" s="8">
        <f t="shared" si="149"/>
        <v>8.0206985769728331E-2</v>
      </c>
    </row>
    <row r="1918" spans="1:15" x14ac:dyDescent="0.25">
      <c r="A1918" t="str">
        <f t="shared" si="145"/>
        <v>AnnNi27803</v>
      </c>
      <c r="B1918" t="str">
        <f t="shared" si="146"/>
        <v>AnnaNicholson27803</v>
      </c>
      <c r="C1918" t="s">
        <v>419</v>
      </c>
      <c r="D1918" t="s">
        <v>420</v>
      </c>
      <c r="E1918" t="s">
        <v>2699</v>
      </c>
      <c r="F1918" s="1">
        <v>27803</v>
      </c>
      <c r="G1918" t="s">
        <v>3025</v>
      </c>
      <c r="H1918" t="s">
        <v>2700</v>
      </c>
      <c r="I1918" s="5">
        <v>48400</v>
      </c>
      <c r="J1918" s="5">
        <v>3000</v>
      </c>
      <c r="K1918">
        <v>12</v>
      </c>
      <c r="L1918" t="str">
        <f>INDEX(MatriceGrade,MATCH(Employé!G1918,Filières!$A$1:$A$13,0),MATCH(Employé!H1918,Filières!$A$1:$E$1,0))</f>
        <v>Consultant fonctionnel sénior</v>
      </c>
      <c r="M1918" s="5">
        <f t="shared" si="147"/>
        <v>45700</v>
      </c>
      <c r="N1918" s="6">
        <f t="shared" ca="1" si="148"/>
        <v>41</v>
      </c>
      <c r="O1918" s="8">
        <f t="shared" si="149"/>
        <v>5.9080962800875277E-2</v>
      </c>
    </row>
    <row r="1919" spans="1:15" x14ac:dyDescent="0.25">
      <c r="A1919" t="str">
        <f t="shared" si="145"/>
        <v>ErwNi30854</v>
      </c>
      <c r="B1919" t="str">
        <f t="shared" si="146"/>
        <v>ErwinNicholson30854</v>
      </c>
      <c r="C1919" t="s">
        <v>1736</v>
      </c>
      <c r="D1919" t="s">
        <v>420</v>
      </c>
      <c r="E1919" t="s">
        <v>2698</v>
      </c>
      <c r="F1919" s="1">
        <v>30854</v>
      </c>
      <c r="G1919" t="s">
        <v>3027</v>
      </c>
      <c r="H1919" t="s">
        <v>2701</v>
      </c>
      <c r="I1919" s="5">
        <v>63700</v>
      </c>
      <c r="J1919" s="5">
        <v>4500</v>
      </c>
      <c r="K1919">
        <v>1</v>
      </c>
      <c r="L1919" t="str">
        <f>INDEX(MatriceGrade,MATCH(Employé!G1919,Filières!$A$1:$A$13,0),MATCH(Employé!H1919,Filières!$A$1:$E$1,0))</f>
        <v>Directeur technique</v>
      </c>
      <c r="M1919" s="5">
        <f t="shared" si="147"/>
        <v>60700</v>
      </c>
      <c r="N1919" s="6">
        <f t="shared" ca="1" si="148"/>
        <v>33</v>
      </c>
      <c r="O1919" s="8">
        <f t="shared" si="149"/>
        <v>4.9423393739703461E-2</v>
      </c>
    </row>
    <row r="1920" spans="1:15" x14ac:dyDescent="0.25">
      <c r="A1920" t="str">
        <f t="shared" si="145"/>
        <v>JarNi28923</v>
      </c>
      <c r="B1920" t="str">
        <f t="shared" si="146"/>
        <v>JarredNicola28923</v>
      </c>
      <c r="C1920" t="s">
        <v>474</v>
      </c>
      <c r="D1920" t="s">
        <v>475</v>
      </c>
      <c r="E1920" t="s">
        <v>2698</v>
      </c>
      <c r="F1920" s="1">
        <v>28923</v>
      </c>
      <c r="G1920" t="s">
        <v>3028</v>
      </c>
      <c r="H1920" t="s">
        <v>2702</v>
      </c>
      <c r="I1920" s="5">
        <v>110500</v>
      </c>
      <c r="J1920" s="5">
        <v>9500</v>
      </c>
      <c r="K1920">
        <v>8</v>
      </c>
      <c r="L1920" t="str">
        <f>INDEX(MatriceGrade,MATCH(Employé!G1920,Filières!$A$1:$A$13,0),MATCH(Employé!H1920,Filières!$A$1:$E$1,0))</f>
        <v>Responsable secteur business</v>
      </c>
      <c r="M1920" s="5">
        <f t="shared" si="147"/>
        <v>103300</v>
      </c>
      <c r="N1920" s="6">
        <f t="shared" ca="1" si="148"/>
        <v>38</v>
      </c>
      <c r="O1920" s="8">
        <f t="shared" si="149"/>
        <v>6.9699903194578902E-2</v>
      </c>
    </row>
    <row r="1921" spans="1:15" x14ac:dyDescent="0.25">
      <c r="A1921" t="str">
        <f t="shared" si="145"/>
        <v>KriNi27976</v>
      </c>
      <c r="B1921" t="str">
        <f t="shared" si="146"/>
        <v>KristenNicoletti27976</v>
      </c>
      <c r="C1921" t="s">
        <v>362</v>
      </c>
      <c r="D1921" t="s">
        <v>2530</v>
      </c>
      <c r="E1921" t="s">
        <v>2699</v>
      </c>
      <c r="F1921" s="1">
        <v>27976</v>
      </c>
      <c r="G1921" t="s">
        <v>3026</v>
      </c>
      <c r="H1921" t="s">
        <v>2702</v>
      </c>
      <c r="I1921" s="5">
        <v>61100</v>
      </c>
      <c r="J1921" s="5">
        <v>1500</v>
      </c>
      <c r="K1921">
        <v>6</v>
      </c>
      <c r="L1921" t="str">
        <f>INDEX(MatriceGrade,MATCH(Employé!G1921,Filières!$A$1:$A$13,0),MATCH(Employé!H1921,Filières!$A$1:$E$1,0))</f>
        <v>Responsable de consultant</v>
      </c>
      <c r="M1921" s="5">
        <f t="shared" si="147"/>
        <v>56800</v>
      </c>
      <c r="N1921" s="6">
        <f t="shared" ca="1" si="148"/>
        <v>40</v>
      </c>
      <c r="O1921" s="8">
        <f t="shared" si="149"/>
        <v>7.5704225352112672E-2</v>
      </c>
    </row>
    <row r="1922" spans="1:15" x14ac:dyDescent="0.25">
      <c r="A1922" t="str">
        <f t="shared" ref="A1922:A1985" si="150">_xlfn.CONCAT(LEFT(C1922,3),LEFT(D1922,2),F1922)</f>
        <v>MauNi29388</v>
      </c>
      <c r="B1922" t="str">
        <f t="shared" ref="B1922:B1985" si="151">_xlfn.CONCAT(C1922,D1922,F1922)</f>
        <v>MauriceNielsen29388</v>
      </c>
      <c r="C1922" t="s">
        <v>209</v>
      </c>
      <c r="D1922" t="s">
        <v>1360</v>
      </c>
      <c r="E1922" t="s">
        <v>2698</v>
      </c>
      <c r="F1922" s="1">
        <v>29388</v>
      </c>
      <c r="G1922" t="s">
        <v>3025</v>
      </c>
      <c r="H1922" t="s">
        <v>2703</v>
      </c>
      <c r="I1922" s="5">
        <v>45900</v>
      </c>
      <c r="J1922" s="5">
        <v>1500</v>
      </c>
      <c r="K1922">
        <v>13</v>
      </c>
      <c r="L1922" t="str">
        <f>INDEX(MatriceGrade,MATCH(Employé!G1922,Filières!$A$1:$A$13,0),MATCH(Employé!H1922,Filières!$A$1:$E$1,0))</f>
        <v>Directeur des agents de maîtrise</v>
      </c>
      <c r="M1922" s="5">
        <f t="shared" ref="M1922:M1985" si="152">IF(ISERROR(VLOOKUP(A1922,InfoN1,9,FALSE)),"nouvel arrivant",VLOOKUP(A1922,InfoN1,9,FALSE))</f>
        <v>42200</v>
      </c>
      <c r="N1922" s="6">
        <f t="shared" ref="N1922:N1985" ca="1" si="153">IF(DATE(2017,MONTH(F1922),DAY(F1922))&gt;TODAY(),2017-YEAR(F1922)-1,2017-YEAR(F1922))</f>
        <v>37</v>
      </c>
      <c r="O1922" s="8">
        <f t="shared" si="149"/>
        <v>8.7677725118483416E-2</v>
      </c>
    </row>
    <row r="1923" spans="1:15" x14ac:dyDescent="0.25">
      <c r="A1923" t="str">
        <f t="shared" si="150"/>
        <v>SusNi34066</v>
      </c>
      <c r="B1923" t="str">
        <f t="shared" si="151"/>
        <v>SusanNilson34066</v>
      </c>
      <c r="C1923" t="s">
        <v>665</v>
      </c>
      <c r="D1923" t="s">
        <v>1362</v>
      </c>
      <c r="E1923" t="s">
        <v>2699</v>
      </c>
      <c r="F1923" s="1">
        <v>34066</v>
      </c>
      <c r="G1923" t="s">
        <v>3019</v>
      </c>
      <c r="H1923" t="s">
        <v>2701</v>
      </c>
      <c r="I1923" s="5">
        <v>30000</v>
      </c>
      <c r="J1923" s="5">
        <v>0</v>
      </c>
      <c r="K1923">
        <v>0</v>
      </c>
      <c r="L1923" t="str">
        <f>INDEX(MatriceGrade,MATCH(Employé!G1923,Filières!$A$1:$A$13,0),MATCH(Employé!H1923,Filières!$A$1:$E$1,0))</f>
        <v>Développeur novice</v>
      </c>
      <c r="M1923" s="5" t="str">
        <f t="shared" si="152"/>
        <v>nouvel arrivant</v>
      </c>
      <c r="N1923" s="6">
        <f t="shared" ca="1" si="153"/>
        <v>24</v>
      </c>
      <c r="O1923" s="8">
        <f t="shared" ref="O1923:O1986" si="154">IF(ISNUMBER(M1923),(I1923-M1923)/M1923,0)</f>
        <v>0</v>
      </c>
    </row>
    <row r="1924" spans="1:15" x14ac:dyDescent="0.25">
      <c r="A1924" t="str">
        <f t="shared" si="150"/>
        <v>SalNi32796</v>
      </c>
      <c r="B1924" t="str">
        <f t="shared" si="151"/>
        <v>SallyNixon32796</v>
      </c>
      <c r="C1924" t="s">
        <v>466</v>
      </c>
      <c r="D1924" t="s">
        <v>467</v>
      </c>
      <c r="E1924" t="s">
        <v>2699</v>
      </c>
      <c r="F1924" s="1">
        <v>32796</v>
      </c>
      <c r="G1924" t="s">
        <v>3024</v>
      </c>
      <c r="H1924" t="s">
        <v>2701</v>
      </c>
      <c r="I1924" s="5">
        <v>41900</v>
      </c>
      <c r="J1924" s="5">
        <v>0</v>
      </c>
      <c r="K1924">
        <v>3</v>
      </c>
      <c r="L1924" t="str">
        <f>INDEX(MatriceGrade,MATCH(Employé!G1924,Filières!$A$1:$A$13,0),MATCH(Employé!H1924,Filières!$A$1:$E$1,0))</f>
        <v>Consultant technique</v>
      </c>
      <c r="M1924" s="5">
        <f t="shared" si="152"/>
        <v>39900</v>
      </c>
      <c r="N1924" s="6">
        <f t="shared" ca="1" si="153"/>
        <v>27</v>
      </c>
      <c r="O1924" s="8">
        <f t="shared" si="154"/>
        <v>5.0125313283208017E-2</v>
      </c>
    </row>
    <row r="1925" spans="1:15" x14ac:dyDescent="0.25">
      <c r="A1925" t="str">
        <f t="shared" si="150"/>
        <v>RenNo26119</v>
      </c>
      <c r="B1925" t="str">
        <f t="shared" si="151"/>
        <v>ReneNobles26119</v>
      </c>
      <c r="C1925" t="s">
        <v>1588</v>
      </c>
      <c r="D1925" t="s">
        <v>1589</v>
      </c>
      <c r="E1925" t="s">
        <v>2698</v>
      </c>
      <c r="F1925" s="1">
        <v>26119</v>
      </c>
      <c r="G1925" t="s">
        <v>3026</v>
      </c>
      <c r="H1925" t="s">
        <v>2700</v>
      </c>
      <c r="I1925" s="5">
        <v>69200</v>
      </c>
      <c r="J1925" s="5">
        <v>0</v>
      </c>
      <c r="K1925">
        <v>11</v>
      </c>
      <c r="L1925" t="str">
        <f>INDEX(MatriceGrade,MATCH(Employé!G1925,Filières!$A$1:$A$13,0),MATCH(Employé!H1925,Filières!$A$1:$E$1,0))</f>
        <v>Chef de projet</v>
      </c>
      <c r="M1925" s="5">
        <f t="shared" si="152"/>
        <v>65900</v>
      </c>
      <c r="N1925" s="6">
        <f t="shared" ca="1" si="153"/>
        <v>46</v>
      </c>
      <c r="O1925" s="8">
        <f t="shared" si="154"/>
        <v>5.007587253414264E-2</v>
      </c>
    </row>
    <row r="1926" spans="1:15" x14ac:dyDescent="0.25">
      <c r="A1926" t="str">
        <f t="shared" si="150"/>
        <v>AmeNo28584</v>
      </c>
      <c r="B1926" t="str">
        <f t="shared" si="151"/>
        <v>AmericaNordstrom28584</v>
      </c>
      <c r="C1926" t="s">
        <v>2569</v>
      </c>
      <c r="D1926" t="s">
        <v>2570</v>
      </c>
      <c r="E1926" t="s">
        <v>2699</v>
      </c>
      <c r="F1926" s="1">
        <v>28584</v>
      </c>
      <c r="G1926" t="s">
        <v>3027</v>
      </c>
      <c r="H1926" t="s">
        <v>2700</v>
      </c>
      <c r="I1926" s="5">
        <v>62600</v>
      </c>
      <c r="J1926" s="5">
        <v>4000</v>
      </c>
      <c r="K1926">
        <v>3</v>
      </c>
      <c r="L1926" t="str">
        <f>INDEX(MatriceGrade,MATCH(Employé!G1926,Filières!$A$1:$A$13,0),MATCH(Employé!H1926,Filières!$A$1:$E$1,0))</f>
        <v>Directeur de projet</v>
      </c>
      <c r="M1926" s="5">
        <f t="shared" si="152"/>
        <v>60400</v>
      </c>
      <c r="N1926" s="6">
        <f t="shared" ca="1" si="153"/>
        <v>39</v>
      </c>
      <c r="O1926" s="8">
        <f t="shared" si="154"/>
        <v>3.6423841059602648E-2</v>
      </c>
    </row>
    <row r="1927" spans="1:15" x14ac:dyDescent="0.25">
      <c r="A1927" t="str">
        <f t="shared" si="150"/>
        <v>DanNo29053</v>
      </c>
      <c r="B1927" t="str">
        <f t="shared" si="151"/>
        <v>DanielleNorris29053</v>
      </c>
      <c r="C1927" t="s">
        <v>821</v>
      </c>
      <c r="D1927" t="s">
        <v>2424</v>
      </c>
      <c r="E1927" t="s">
        <v>2699</v>
      </c>
      <c r="F1927" s="1">
        <v>29053</v>
      </c>
      <c r="G1927" t="s">
        <v>3027</v>
      </c>
      <c r="H1927" t="s">
        <v>2702</v>
      </c>
      <c r="I1927" s="5">
        <v>82700</v>
      </c>
      <c r="J1927" s="5">
        <v>6000</v>
      </c>
      <c r="K1927">
        <v>12</v>
      </c>
      <c r="L1927" t="str">
        <f>INDEX(MatriceGrade,MATCH(Employé!G1927,Filières!$A$1:$A$13,0),MATCH(Employé!H1927,Filières!$A$1:$E$1,0))</f>
        <v>Directeur business</v>
      </c>
      <c r="M1927" s="5">
        <f t="shared" si="152"/>
        <v>79000</v>
      </c>
      <c r="N1927" s="6">
        <f t="shared" ca="1" si="153"/>
        <v>38</v>
      </c>
      <c r="O1927" s="8">
        <f t="shared" si="154"/>
        <v>4.6835443037974683E-2</v>
      </c>
    </row>
    <row r="1928" spans="1:15" x14ac:dyDescent="0.25">
      <c r="A1928" t="str">
        <f t="shared" si="150"/>
        <v>KeiNo26135</v>
      </c>
      <c r="B1928" t="str">
        <f t="shared" si="151"/>
        <v>KeithNorth26135</v>
      </c>
      <c r="C1928" t="s">
        <v>162</v>
      </c>
      <c r="D1928" t="s">
        <v>971</v>
      </c>
      <c r="E1928" t="s">
        <v>2698</v>
      </c>
      <c r="F1928" s="1">
        <v>26135</v>
      </c>
      <c r="G1928" t="s">
        <v>3028</v>
      </c>
      <c r="H1928" t="s">
        <v>2702</v>
      </c>
      <c r="I1928" s="5">
        <v>76200</v>
      </c>
      <c r="J1928" s="5">
        <v>500</v>
      </c>
      <c r="K1928">
        <v>22</v>
      </c>
      <c r="L1928" t="str">
        <f>INDEX(MatriceGrade,MATCH(Employé!G1928,Filières!$A$1:$A$13,0),MATCH(Employé!H1928,Filières!$A$1:$E$1,0))</f>
        <v>Responsable secteur business</v>
      </c>
      <c r="M1928" s="5">
        <f t="shared" si="152"/>
        <v>70600</v>
      </c>
      <c r="N1928" s="6">
        <f t="shared" ca="1" si="153"/>
        <v>46</v>
      </c>
      <c r="O1928" s="8">
        <f t="shared" si="154"/>
        <v>7.9320113314447591E-2</v>
      </c>
    </row>
    <row r="1929" spans="1:15" x14ac:dyDescent="0.25">
      <c r="A1929" t="str">
        <f t="shared" si="150"/>
        <v>MarNo29970</v>
      </c>
      <c r="B1929" t="str">
        <f t="shared" si="151"/>
        <v>MaryNottingham29970</v>
      </c>
      <c r="C1929" t="s">
        <v>156</v>
      </c>
      <c r="D1929" t="s">
        <v>251</v>
      </c>
      <c r="E1929" t="s">
        <v>2699</v>
      </c>
      <c r="F1929" s="1">
        <v>29970</v>
      </c>
      <c r="G1929" t="s">
        <v>3026</v>
      </c>
      <c r="H1929" t="s">
        <v>2703</v>
      </c>
      <c r="I1929" s="5">
        <v>49600</v>
      </c>
      <c r="J1929" s="5">
        <v>500</v>
      </c>
      <c r="K1929">
        <v>12</v>
      </c>
      <c r="L1929" t="str">
        <f>INDEX(MatriceGrade,MATCH(Employé!G1929,Filières!$A$1:$A$13,0),MATCH(Employé!H1929,Filières!$A$1:$E$1,0))</f>
        <v>Responsable d'entité</v>
      </c>
      <c r="M1929" s="5">
        <f t="shared" si="152"/>
        <v>44700</v>
      </c>
      <c r="N1929" s="6">
        <f t="shared" ca="1" si="153"/>
        <v>35</v>
      </c>
      <c r="O1929" s="8">
        <f t="shared" si="154"/>
        <v>0.10961968680089486</v>
      </c>
    </row>
    <row r="1930" spans="1:15" x14ac:dyDescent="0.25">
      <c r="A1930" t="str">
        <f t="shared" si="150"/>
        <v>AntNo33932</v>
      </c>
      <c r="B1930" t="str">
        <f t="shared" si="151"/>
        <v>AnthonyNovak33932</v>
      </c>
      <c r="C1930" t="s">
        <v>109</v>
      </c>
      <c r="D1930" t="s">
        <v>992</v>
      </c>
      <c r="E1930" t="s">
        <v>2698</v>
      </c>
      <c r="F1930" s="1">
        <v>33932</v>
      </c>
      <c r="G1930" t="s">
        <v>3022</v>
      </c>
      <c r="H1930" t="s">
        <v>2700</v>
      </c>
      <c r="I1930" s="5">
        <v>42400</v>
      </c>
      <c r="J1930" s="5">
        <v>1000</v>
      </c>
      <c r="K1930">
        <v>0</v>
      </c>
      <c r="L1930" t="str">
        <f>INDEX(MatriceGrade,MATCH(Employé!G1930,Filières!$A$1:$A$13,0),MATCH(Employé!H1930,Filières!$A$1:$E$1,0))</f>
        <v>Analyste confirmé</v>
      </c>
      <c r="M1930" s="5" t="str">
        <f t="shared" si="152"/>
        <v>nouvel arrivant</v>
      </c>
      <c r="N1930" s="6">
        <f t="shared" ca="1" si="153"/>
        <v>24</v>
      </c>
      <c r="O1930" s="8">
        <f t="shared" si="154"/>
        <v>0</v>
      </c>
    </row>
    <row r="1931" spans="1:15" x14ac:dyDescent="0.25">
      <c r="A1931" t="str">
        <f t="shared" si="150"/>
        <v>NiaNo22746</v>
      </c>
      <c r="B1931" t="str">
        <f t="shared" si="151"/>
        <v>NiaNovak22746</v>
      </c>
      <c r="C1931" t="s">
        <v>991</v>
      </c>
      <c r="D1931" t="s">
        <v>992</v>
      </c>
      <c r="E1931" t="s">
        <v>2699</v>
      </c>
      <c r="F1931" s="1">
        <v>22746</v>
      </c>
      <c r="G1931" t="s">
        <v>3029</v>
      </c>
      <c r="H1931" t="s">
        <v>2702</v>
      </c>
      <c r="I1931" s="5">
        <v>103500</v>
      </c>
      <c r="J1931" s="5">
        <v>1500</v>
      </c>
      <c r="K1931">
        <v>0</v>
      </c>
      <c r="L1931" t="str">
        <f>INDEX(MatriceGrade,MATCH(Employé!G1931,Filières!$A$1:$A$13,0),MATCH(Employé!H1931,Filières!$A$1:$E$1,0))</f>
        <v>Associé filière business</v>
      </c>
      <c r="M1931" s="5" t="str">
        <f t="shared" si="152"/>
        <v>nouvel arrivant</v>
      </c>
      <c r="N1931" s="6">
        <f t="shared" ca="1" si="153"/>
        <v>55</v>
      </c>
      <c r="O1931" s="8">
        <f t="shared" si="154"/>
        <v>0</v>
      </c>
    </row>
    <row r="1932" spans="1:15" x14ac:dyDescent="0.25">
      <c r="A1932" t="str">
        <f t="shared" si="150"/>
        <v>HowNo28460</v>
      </c>
      <c r="B1932" t="str">
        <f t="shared" si="151"/>
        <v>HowardNowicki28460</v>
      </c>
      <c r="C1932" t="s">
        <v>497</v>
      </c>
      <c r="D1932" t="s">
        <v>1573</v>
      </c>
      <c r="E1932" t="s">
        <v>2698</v>
      </c>
      <c r="F1932" s="1">
        <v>28460</v>
      </c>
      <c r="G1932" t="s">
        <v>3025</v>
      </c>
      <c r="H1932" t="s">
        <v>2700</v>
      </c>
      <c r="I1932" s="5">
        <v>59100</v>
      </c>
      <c r="J1932" s="5">
        <v>2000</v>
      </c>
      <c r="K1932">
        <v>14</v>
      </c>
      <c r="L1932" t="str">
        <f>INDEX(MatriceGrade,MATCH(Employé!G1932,Filières!$A$1:$A$13,0),MATCH(Employé!H1932,Filières!$A$1:$E$1,0))</f>
        <v>Consultant fonctionnel sénior</v>
      </c>
      <c r="M1932" s="5">
        <f t="shared" si="152"/>
        <v>54700</v>
      </c>
      <c r="N1932" s="6">
        <f t="shared" ca="1" si="153"/>
        <v>39</v>
      </c>
      <c r="O1932" s="8">
        <f t="shared" si="154"/>
        <v>8.0438756855575874E-2</v>
      </c>
    </row>
    <row r="1933" spans="1:15" x14ac:dyDescent="0.25">
      <c r="A1933" t="str">
        <f t="shared" si="150"/>
        <v>ChaNu30151</v>
      </c>
      <c r="B1933" t="str">
        <f t="shared" si="151"/>
        <v>ChadNuckolls30151</v>
      </c>
      <c r="C1933" t="s">
        <v>530</v>
      </c>
      <c r="D1933" t="s">
        <v>1175</v>
      </c>
      <c r="E1933" t="s">
        <v>2698</v>
      </c>
      <c r="F1933" s="1">
        <v>30151</v>
      </c>
      <c r="G1933" t="s">
        <v>3025</v>
      </c>
      <c r="H1933" t="s">
        <v>2702</v>
      </c>
      <c r="I1933" s="5">
        <v>68100</v>
      </c>
      <c r="J1933" s="5">
        <v>3500</v>
      </c>
      <c r="K1933">
        <v>11</v>
      </c>
      <c r="L1933" t="str">
        <f>INDEX(MatriceGrade,MATCH(Employé!G1933,Filières!$A$1:$A$13,0),MATCH(Employé!H1933,Filières!$A$1:$E$1,0))</f>
        <v>Consultant business sénior</v>
      </c>
      <c r="M1933" s="5">
        <f t="shared" si="152"/>
        <v>61400</v>
      </c>
      <c r="N1933" s="6">
        <f t="shared" ca="1" si="153"/>
        <v>35</v>
      </c>
      <c r="O1933" s="8">
        <f t="shared" si="154"/>
        <v>0.10912052117263844</v>
      </c>
    </row>
    <row r="1934" spans="1:15" x14ac:dyDescent="0.25">
      <c r="A1934" t="str">
        <f t="shared" si="150"/>
        <v>JerNu30652</v>
      </c>
      <c r="B1934" t="str">
        <f t="shared" si="151"/>
        <v>JeromeNunn30652</v>
      </c>
      <c r="C1934" t="s">
        <v>476</v>
      </c>
      <c r="D1934" t="s">
        <v>2415</v>
      </c>
      <c r="E1934" t="s">
        <v>2698</v>
      </c>
      <c r="F1934" s="1">
        <v>30652</v>
      </c>
      <c r="G1934" t="s">
        <v>3026</v>
      </c>
      <c r="H1934" t="s">
        <v>2700</v>
      </c>
      <c r="I1934" s="5">
        <v>54700</v>
      </c>
      <c r="J1934" s="5">
        <v>2000</v>
      </c>
      <c r="K1934">
        <v>6</v>
      </c>
      <c r="L1934" t="str">
        <f>INDEX(MatriceGrade,MATCH(Employé!G1934,Filières!$A$1:$A$13,0),MATCH(Employé!H1934,Filières!$A$1:$E$1,0))</f>
        <v>Chef de projet</v>
      </c>
      <c r="M1934" s="5">
        <f t="shared" si="152"/>
        <v>51400</v>
      </c>
      <c r="N1934" s="6">
        <f t="shared" ca="1" si="153"/>
        <v>33</v>
      </c>
      <c r="O1934" s="8">
        <f t="shared" si="154"/>
        <v>6.4202334630350189E-2</v>
      </c>
    </row>
    <row r="1935" spans="1:15" x14ac:dyDescent="0.25">
      <c r="A1935" t="str">
        <f t="shared" si="150"/>
        <v>HerOb32202</v>
      </c>
      <c r="B1935" t="str">
        <f t="shared" si="151"/>
        <v>HerbertOberle32202</v>
      </c>
      <c r="C1935" t="s">
        <v>1842</v>
      </c>
      <c r="D1935" t="s">
        <v>1989</v>
      </c>
      <c r="E1935" t="s">
        <v>2698</v>
      </c>
      <c r="F1935" s="1">
        <v>32202</v>
      </c>
      <c r="G1935" t="s">
        <v>3022</v>
      </c>
      <c r="H1935" t="s">
        <v>2700</v>
      </c>
      <c r="I1935" s="5">
        <v>42300</v>
      </c>
      <c r="J1935" s="5">
        <v>500</v>
      </c>
      <c r="K1935">
        <v>0</v>
      </c>
      <c r="L1935" t="str">
        <f>INDEX(MatriceGrade,MATCH(Employé!G1935,Filières!$A$1:$A$13,0),MATCH(Employé!H1935,Filières!$A$1:$E$1,0))</f>
        <v>Analyste confirmé</v>
      </c>
      <c r="M1935" s="5" t="str">
        <f t="shared" si="152"/>
        <v>nouvel arrivant</v>
      </c>
      <c r="N1935" s="6">
        <f t="shared" ca="1" si="153"/>
        <v>29</v>
      </c>
      <c r="O1935" s="8">
        <f t="shared" si="154"/>
        <v>0</v>
      </c>
    </row>
    <row r="1936" spans="1:15" x14ac:dyDescent="0.25">
      <c r="A1936" t="str">
        <f t="shared" si="150"/>
        <v>DavOb26314</v>
      </c>
      <c r="B1936" t="str">
        <f t="shared" si="151"/>
        <v>DavidObrien26314</v>
      </c>
      <c r="C1936" t="s">
        <v>65</v>
      </c>
      <c r="D1936" t="s">
        <v>1255</v>
      </c>
      <c r="E1936" t="s">
        <v>2698</v>
      </c>
      <c r="F1936" s="1">
        <v>26314</v>
      </c>
      <c r="G1936" t="s">
        <v>3025</v>
      </c>
      <c r="H1936" t="s">
        <v>2702</v>
      </c>
      <c r="I1936" s="5">
        <v>75400</v>
      </c>
      <c r="J1936" s="5">
        <v>0</v>
      </c>
      <c r="K1936">
        <v>9</v>
      </c>
      <c r="L1936" t="str">
        <f>INDEX(MatriceGrade,MATCH(Employé!G1936,Filières!$A$1:$A$13,0),MATCH(Employé!H1936,Filières!$A$1:$E$1,0))</f>
        <v>Consultant business sénior</v>
      </c>
      <c r="M1936" s="5">
        <f t="shared" si="152"/>
        <v>73200</v>
      </c>
      <c r="N1936" s="6">
        <f t="shared" ca="1" si="153"/>
        <v>45</v>
      </c>
      <c r="O1936" s="8">
        <f t="shared" si="154"/>
        <v>3.0054644808743168E-2</v>
      </c>
    </row>
    <row r="1937" spans="1:15" x14ac:dyDescent="0.25">
      <c r="A1937" t="str">
        <f t="shared" si="150"/>
        <v>GeoOb27320</v>
      </c>
      <c r="B1937" t="str">
        <f t="shared" si="151"/>
        <v>GeorgeObrien27320</v>
      </c>
      <c r="C1937" t="s">
        <v>92</v>
      </c>
      <c r="D1937" t="s">
        <v>1255</v>
      </c>
      <c r="E1937" t="s">
        <v>2698</v>
      </c>
      <c r="F1937" s="1">
        <v>27320</v>
      </c>
      <c r="G1937" t="s">
        <v>3027</v>
      </c>
      <c r="H1937" t="s">
        <v>2702</v>
      </c>
      <c r="I1937" s="5">
        <v>69600</v>
      </c>
      <c r="J1937" s="5">
        <v>7500</v>
      </c>
      <c r="K1937">
        <v>4</v>
      </c>
      <c r="L1937" t="str">
        <f>INDEX(MatriceGrade,MATCH(Employé!G1937,Filières!$A$1:$A$13,0),MATCH(Employé!H1937,Filières!$A$1:$E$1,0))</f>
        <v>Directeur business</v>
      </c>
      <c r="M1937" s="5">
        <f t="shared" si="152"/>
        <v>65700</v>
      </c>
      <c r="N1937" s="6">
        <f t="shared" ca="1" si="153"/>
        <v>42</v>
      </c>
      <c r="O1937" s="8">
        <f t="shared" si="154"/>
        <v>5.9360730593607303E-2</v>
      </c>
    </row>
    <row r="1938" spans="1:15" x14ac:dyDescent="0.25">
      <c r="A1938" t="str">
        <f t="shared" si="150"/>
        <v>JamOb23943</v>
      </c>
      <c r="B1938" t="str">
        <f t="shared" si="151"/>
        <v>JamesObrien23943</v>
      </c>
      <c r="C1938" t="s">
        <v>147</v>
      </c>
      <c r="D1938" t="s">
        <v>1255</v>
      </c>
      <c r="E1938" t="s">
        <v>2698</v>
      </c>
      <c r="F1938" s="1">
        <v>23943</v>
      </c>
      <c r="G1938" t="s">
        <v>3027</v>
      </c>
      <c r="H1938" t="s">
        <v>2701</v>
      </c>
      <c r="I1938" s="5">
        <v>64300</v>
      </c>
      <c r="J1938" s="5">
        <v>5000</v>
      </c>
      <c r="K1938">
        <v>10</v>
      </c>
      <c r="L1938" t="str">
        <f>INDEX(MatriceGrade,MATCH(Employé!G1938,Filières!$A$1:$A$13,0),MATCH(Employé!H1938,Filières!$A$1:$E$1,0))</f>
        <v>Directeur technique</v>
      </c>
      <c r="M1938" s="5">
        <f t="shared" si="152"/>
        <v>60800</v>
      </c>
      <c r="N1938" s="6">
        <f t="shared" ca="1" si="153"/>
        <v>52</v>
      </c>
      <c r="O1938" s="8">
        <f t="shared" si="154"/>
        <v>5.7565789473684209E-2</v>
      </c>
    </row>
    <row r="1939" spans="1:15" x14ac:dyDescent="0.25">
      <c r="A1939" t="str">
        <f t="shared" si="150"/>
        <v>TraOb30453</v>
      </c>
      <c r="B1939" t="str">
        <f t="shared" si="151"/>
        <v>TracyObrien30453</v>
      </c>
      <c r="C1939" t="s">
        <v>2265</v>
      </c>
      <c r="D1939" t="s">
        <v>1255</v>
      </c>
      <c r="E1939" t="s">
        <v>2699</v>
      </c>
      <c r="F1939" s="1">
        <v>30453</v>
      </c>
      <c r="G1939" t="s">
        <v>3026</v>
      </c>
      <c r="H1939" t="s">
        <v>2700</v>
      </c>
      <c r="I1939" s="5">
        <v>71200</v>
      </c>
      <c r="J1939" s="5">
        <v>1000</v>
      </c>
      <c r="K1939">
        <v>10</v>
      </c>
      <c r="L1939" t="str">
        <f>INDEX(MatriceGrade,MATCH(Employé!G1939,Filières!$A$1:$A$13,0),MATCH(Employé!H1939,Filières!$A$1:$E$1,0))</f>
        <v>Chef de projet</v>
      </c>
      <c r="M1939" s="5">
        <f t="shared" si="152"/>
        <v>62900</v>
      </c>
      <c r="N1939" s="6">
        <f t="shared" ca="1" si="153"/>
        <v>34</v>
      </c>
      <c r="O1939" s="8">
        <f t="shared" si="154"/>
        <v>0.13195548489666137</v>
      </c>
    </row>
    <row r="1940" spans="1:15" x14ac:dyDescent="0.25">
      <c r="A1940" t="str">
        <f t="shared" si="150"/>
        <v>JaiOc25439</v>
      </c>
      <c r="B1940" t="str">
        <f t="shared" si="151"/>
        <v>JaimeOchoa25439</v>
      </c>
      <c r="C1940" t="s">
        <v>1151</v>
      </c>
      <c r="D1940" t="s">
        <v>1152</v>
      </c>
      <c r="E1940" t="s">
        <v>2698</v>
      </c>
      <c r="F1940" s="1">
        <v>25439</v>
      </c>
      <c r="G1940" t="s">
        <v>3026</v>
      </c>
      <c r="H1940" t="s">
        <v>2703</v>
      </c>
      <c r="I1940" s="5">
        <v>45800</v>
      </c>
      <c r="J1940" s="5">
        <v>5000</v>
      </c>
      <c r="K1940">
        <v>1</v>
      </c>
      <c r="L1940" t="str">
        <f>INDEX(MatriceGrade,MATCH(Employé!G1940,Filières!$A$1:$A$13,0),MATCH(Employé!H1940,Filières!$A$1:$E$1,0))</f>
        <v>Responsable d'entité</v>
      </c>
      <c r="M1940" s="5">
        <f t="shared" si="152"/>
        <v>42100</v>
      </c>
      <c r="N1940" s="6">
        <f t="shared" ca="1" si="153"/>
        <v>47</v>
      </c>
      <c r="O1940" s="8">
        <f t="shared" si="154"/>
        <v>8.7885985748218529E-2</v>
      </c>
    </row>
    <row r="1941" spans="1:15" x14ac:dyDescent="0.25">
      <c r="A1941" t="str">
        <f t="shared" si="150"/>
        <v>MigO'28216</v>
      </c>
      <c r="B1941" t="str">
        <f t="shared" si="151"/>
        <v>MiguelO'Connor28216</v>
      </c>
      <c r="C1941" t="s">
        <v>2141</v>
      </c>
      <c r="D1941" t="s">
        <v>2662</v>
      </c>
      <c r="E1941" t="s">
        <v>2698</v>
      </c>
      <c r="F1941" s="1">
        <v>28216</v>
      </c>
      <c r="G1941" t="s">
        <v>3028</v>
      </c>
      <c r="H1941" t="s">
        <v>2702</v>
      </c>
      <c r="I1941" s="5">
        <v>94400</v>
      </c>
      <c r="J1941" s="5">
        <v>4500</v>
      </c>
      <c r="K1941">
        <v>6</v>
      </c>
      <c r="L1941" t="str">
        <f>INDEX(MatriceGrade,MATCH(Employé!G1941,Filières!$A$1:$A$13,0),MATCH(Employé!H1941,Filières!$A$1:$E$1,0))</f>
        <v>Responsable secteur business</v>
      </c>
      <c r="M1941" s="5">
        <f t="shared" si="152"/>
        <v>83000</v>
      </c>
      <c r="N1941" s="6">
        <f t="shared" ca="1" si="153"/>
        <v>40</v>
      </c>
      <c r="O1941" s="8">
        <f t="shared" si="154"/>
        <v>0.13734939759036144</v>
      </c>
    </row>
    <row r="1942" spans="1:15" x14ac:dyDescent="0.25">
      <c r="A1942" t="str">
        <f t="shared" si="150"/>
        <v>KevOd33272</v>
      </c>
      <c r="B1942" t="str">
        <f t="shared" si="151"/>
        <v>KevinOdegaard33272</v>
      </c>
      <c r="C1942" t="s">
        <v>223</v>
      </c>
      <c r="D1942" t="s">
        <v>636</v>
      </c>
      <c r="E1942" t="s">
        <v>2698</v>
      </c>
      <c r="F1942" s="1">
        <v>33272</v>
      </c>
      <c r="G1942" t="s">
        <v>3023</v>
      </c>
      <c r="H1942" t="s">
        <v>2700</v>
      </c>
      <c r="I1942" s="5">
        <v>50000</v>
      </c>
      <c r="J1942" s="5">
        <v>2000</v>
      </c>
      <c r="K1942">
        <v>1</v>
      </c>
      <c r="L1942" t="str">
        <f>INDEX(MatriceGrade,MATCH(Employé!G1942,Filières!$A$1:$A$13,0),MATCH(Employé!H1942,Filières!$A$1:$E$1,0))</f>
        <v>Consultant fonctionnel junior</v>
      </c>
      <c r="M1942" s="5">
        <f t="shared" si="152"/>
        <v>45500</v>
      </c>
      <c r="N1942" s="6">
        <f t="shared" ca="1" si="153"/>
        <v>26</v>
      </c>
      <c r="O1942" s="8">
        <f t="shared" si="154"/>
        <v>9.8901098901098897E-2</v>
      </c>
    </row>
    <row r="1943" spans="1:15" x14ac:dyDescent="0.25">
      <c r="A1943" t="str">
        <f t="shared" si="150"/>
        <v>JohO'26298</v>
      </c>
      <c r="B1943" t="str">
        <f t="shared" si="151"/>
        <v>JohnO'Donnell26298</v>
      </c>
      <c r="C1943" t="s">
        <v>213</v>
      </c>
      <c r="D1943" t="s">
        <v>2038</v>
      </c>
      <c r="E1943" t="s">
        <v>2698</v>
      </c>
      <c r="F1943" s="1">
        <v>26298</v>
      </c>
      <c r="G1943" t="s">
        <v>3028</v>
      </c>
      <c r="H1943" t="s">
        <v>2702</v>
      </c>
      <c r="I1943" s="5">
        <v>85500</v>
      </c>
      <c r="J1943" s="5">
        <v>1500</v>
      </c>
      <c r="K1943">
        <v>12</v>
      </c>
      <c r="L1943" t="str">
        <f>INDEX(MatriceGrade,MATCH(Employé!G1943,Filières!$A$1:$A$13,0),MATCH(Employé!H1943,Filières!$A$1:$E$1,0))</f>
        <v>Responsable secteur business</v>
      </c>
      <c r="M1943" s="5">
        <f t="shared" si="152"/>
        <v>77700</v>
      </c>
      <c r="N1943" s="6">
        <f t="shared" ca="1" si="153"/>
        <v>45</v>
      </c>
      <c r="O1943" s="8">
        <f t="shared" si="154"/>
        <v>0.10038610038610038</v>
      </c>
    </row>
    <row r="1944" spans="1:15" x14ac:dyDescent="0.25">
      <c r="A1944" t="str">
        <f t="shared" si="150"/>
        <v>WilOd29420</v>
      </c>
      <c r="B1944" t="str">
        <f t="shared" si="151"/>
        <v>WilliamOdum29420</v>
      </c>
      <c r="C1944" t="s">
        <v>63</v>
      </c>
      <c r="D1944" t="s">
        <v>1300</v>
      </c>
      <c r="E1944" t="s">
        <v>2698</v>
      </c>
      <c r="F1944" s="1">
        <v>29420</v>
      </c>
      <c r="G1944" t="s">
        <v>3027</v>
      </c>
      <c r="H1944" t="s">
        <v>2700</v>
      </c>
      <c r="I1944" s="5">
        <v>56700</v>
      </c>
      <c r="J1944" s="5">
        <v>1500</v>
      </c>
      <c r="K1944">
        <v>4</v>
      </c>
      <c r="L1944" t="str">
        <f>INDEX(MatriceGrade,MATCH(Employé!G1944,Filières!$A$1:$A$13,0),MATCH(Employé!H1944,Filières!$A$1:$E$1,0))</f>
        <v>Directeur de projet</v>
      </c>
      <c r="M1944" s="5">
        <f t="shared" si="152"/>
        <v>50200</v>
      </c>
      <c r="N1944" s="6">
        <f t="shared" ca="1" si="153"/>
        <v>37</v>
      </c>
      <c r="O1944" s="8">
        <f t="shared" si="154"/>
        <v>0.12948207171314741</v>
      </c>
    </row>
    <row r="1945" spans="1:15" x14ac:dyDescent="0.25">
      <c r="A1945" t="str">
        <f t="shared" si="150"/>
        <v>DwiOl30580</v>
      </c>
      <c r="B1945" t="str">
        <f t="shared" si="151"/>
        <v>DwightOles30580</v>
      </c>
      <c r="C1945" t="s">
        <v>296</v>
      </c>
      <c r="D1945" t="s">
        <v>2282</v>
      </c>
      <c r="E1945" t="s">
        <v>2698</v>
      </c>
      <c r="F1945" s="1">
        <v>30580</v>
      </c>
      <c r="G1945" t="s">
        <v>3027</v>
      </c>
      <c r="H1945" t="s">
        <v>2701</v>
      </c>
      <c r="I1945" s="5">
        <v>62600</v>
      </c>
      <c r="J1945" s="5">
        <v>7000</v>
      </c>
      <c r="K1945">
        <v>7</v>
      </c>
      <c r="L1945" t="str">
        <f>INDEX(MatriceGrade,MATCH(Employé!G1945,Filières!$A$1:$A$13,0),MATCH(Employé!H1945,Filières!$A$1:$E$1,0))</f>
        <v>Directeur technique</v>
      </c>
      <c r="M1945" s="5">
        <f t="shared" si="152"/>
        <v>58400</v>
      </c>
      <c r="N1945" s="6">
        <f t="shared" ca="1" si="153"/>
        <v>33</v>
      </c>
      <c r="O1945" s="8">
        <f t="shared" si="154"/>
        <v>7.1917808219178078E-2</v>
      </c>
    </row>
    <row r="1946" spans="1:15" x14ac:dyDescent="0.25">
      <c r="A1946" t="str">
        <f t="shared" si="150"/>
        <v>JohOl27076</v>
      </c>
      <c r="B1946" t="str">
        <f t="shared" si="151"/>
        <v>JohnOliphant27076</v>
      </c>
      <c r="C1946" t="s">
        <v>213</v>
      </c>
      <c r="D1946" t="s">
        <v>958</v>
      </c>
      <c r="E1946" t="s">
        <v>2698</v>
      </c>
      <c r="F1946" s="1">
        <v>27076</v>
      </c>
      <c r="G1946" t="s">
        <v>3025</v>
      </c>
      <c r="H1946" t="s">
        <v>2701</v>
      </c>
      <c r="I1946" s="5">
        <v>45300</v>
      </c>
      <c r="J1946" s="5">
        <v>1500</v>
      </c>
      <c r="K1946">
        <v>17</v>
      </c>
      <c r="L1946" t="str">
        <f>INDEX(MatriceGrade,MATCH(Employé!G1946,Filières!$A$1:$A$13,0),MATCH(Employé!H1946,Filières!$A$1:$E$1,0))</f>
        <v>Consultant technique sénior</v>
      </c>
      <c r="M1946" s="5">
        <f t="shared" si="152"/>
        <v>40800</v>
      </c>
      <c r="N1946" s="6">
        <f t="shared" ca="1" si="153"/>
        <v>43</v>
      </c>
      <c r="O1946" s="8">
        <f t="shared" si="154"/>
        <v>0.11029411764705882</v>
      </c>
    </row>
    <row r="1947" spans="1:15" x14ac:dyDescent="0.25">
      <c r="A1947" t="str">
        <f t="shared" si="150"/>
        <v>GarOl27393</v>
      </c>
      <c r="B1947" t="str">
        <f t="shared" si="151"/>
        <v>GaryOlivar27393</v>
      </c>
      <c r="C1947" t="s">
        <v>1271</v>
      </c>
      <c r="D1947" t="s">
        <v>2283</v>
      </c>
      <c r="E1947" t="s">
        <v>2698</v>
      </c>
      <c r="F1947" s="1">
        <v>27393</v>
      </c>
      <c r="G1947" t="s">
        <v>3027</v>
      </c>
      <c r="H1947" t="s">
        <v>2702</v>
      </c>
      <c r="I1947" s="5">
        <v>69700</v>
      </c>
      <c r="J1947" s="5">
        <v>6000</v>
      </c>
      <c r="K1947">
        <v>19</v>
      </c>
      <c r="L1947" t="str">
        <f>INDEX(MatriceGrade,MATCH(Employé!G1947,Filières!$A$1:$A$13,0),MATCH(Employé!H1947,Filières!$A$1:$E$1,0))</f>
        <v>Directeur business</v>
      </c>
      <c r="M1947" s="5">
        <f t="shared" si="152"/>
        <v>62200</v>
      </c>
      <c r="N1947" s="6">
        <f t="shared" ca="1" si="153"/>
        <v>42</v>
      </c>
      <c r="O1947" s="8">
        <f t="shared" si="154"/>
        <v>0.12057877813504823</v>
      </c>
    </row>
    <row r="1948" spans="1:15" x14ac:dyDescent="0.25">
      <c r="A1948" t="str">
        <f t="shared" si="150"/>
        <v>NeaOl24033</v>
      </c>
      <c r="B1948" t="str">
        <f t="shared" si="151"/>
        <v>NealOliver24033</v>
      </c>
      <c r="C1948" t="s">
        <v>630</v>
      </c>
      <c r="D1948" t="s">
        <v>631</v>
      </c>
      <c r="E1948" t="s">
        <v>2698</v>
      </c>
      <c r="F1948" s="1">
        <v>24033</v>
      </c>
      <c r="G1948" t="s">
        <v>3028</v>
      </c>
      <c r="H1948" t="s">
        <v>2701</v>
      </c>
      <c r="I1948" s="5">
        <v>79200</v>
      </c>
      <c r="J1948" s="5">
        <v>7500</v>
      </c>
      <c r="K1948">
        <v>7</v>
      </c>
      <c r="L1948" t="str">
        <f>INDEX(MatriceGrade,MATCH(Employé!G1948,Filières!$A$1:$A$13,0),MATCH(Employé!H1948,Filières!$A$1:$E$1,0))</f>
        <v>Responsable technique Grands Comptes</v>
      </c>
      <c r="M1948" s="5">
        <f t="shared" si="152"/>
        <v>70100</v>
      </c>
      <c r="N1948" s="6">
        <f t="shared" ca="1" si="153"/>
        <v>51</v>
      </c>
      <c r="O1948" s="8">
        <f t="shared" si="154"/>
        <v>0.12981455064194009</v>
      </c>
    </row>
    <row r="1949" spans="1:15" x14ac:dyDescent="0.25">
      <c r="A1949" t="str">
        <f t="shared" si="150"/>
        <v>MarOl23703</v>
      </c>
      <c r="B1949" t="str">
        <f t="shared" si="151"/>
        <v>MaryOlson23703</v>
      </c>
      <c r="C1949" t="s">
        <v>156</v>
      </c>
      <c r="D1949" t="s">
        <v>2181</v>
      </c>
      <c r="E1949" t="s">
        <v>2699</v>
      </c>
      <c r="F1949" s="1">
        <v>23703</v>
      </c>
      <c r="G1949" t="s">
        <v>3026</v>
      </c>
      <c r="H1949" t="s">
        <v>2700</v>
      </c>
      <c r="I1949" s="5">
        <v>61300</v>
      </c>
      <c r="J1949" s="5">
        <v>5500</v>
      </c>
      <c r="K1949">
        <v>1</v>
      </c>
      <c r="L1949" t="str">
        <f>INDEX(MatriceGrade,MATCH(Employé!G1949,Filières!$A$1:$A$13,0),MATCH(Employé!H1949,Filières!$A$1:$E$1,0))</f>
        <v>Chef de projet</v>
      </c>
      <c r="M1949" s="5">
        <f t="shared" si="152"/>
        <v>56100</v>
      </c>
      <c r="N1949" s="6">
        <f t="shared" ca="1" si="153"/>
        <v>52</v>
      </c>
      <c r="O1949" s="8">
        <f t="shared" si="154"/>
        <v>9.2691622103386814E-2</v>
      </c>
    </row>
    <row r="1950" spans="1:15" x14ac:dyDescent="0.25">
      <c r="A1950" t="str">
        <f t="shared" si="150"/>
        <v>WalOm25185</v>
      </c>
      <c r="B1950" t="str">
        <f t="shared" si="151"/>
        <v>WallaceOmar25185</v>
      </c>
      <c r="C1950" t="s">
        <v>1457</v>
      </c>
      <c r="D1950" t="s">
        <v>1806</v>
      </c>
      <c r="E1950" t="s">
        <v>2698</v>
      </c>
      <c r="F1950" s="1">
        <v>25185</v>
      </c>
      <c r="G1950" t="s">
        <v>3027</v>
      </c>
      <c r="H1950" t="s">
        <v>2702</v>
      </c>
      <c r="I1950" s="5">
        <v>85500</v>
      </c>
      <c r="J1950" s="5">
        <v>7000</v>
      </c>
      <c r="K1950">
        <v>5</v>
      </c>
      <c r="L1950" t="str">
        <f>INDEX(MatriceGrade,MATCH(Employé!G1950,Filières!$A$1:$A$13,0),MATCH(Employé!H1950,Filières!$A$1:$E$1,0))</f>
        <v>Directeur business</v>
      </c>
      <c r="M1950" s="5">
        <f t="shared" si="152"/>
        <v>81400</v>
      </c>
      <c r="N1950" s="6">
        <f t="shared" ca="1" si="153"/>
        <v>48</v>
      </c>
      <c r="O1950" s="8">
        <f t="shared" si="154"/>
        <v>5.0368550368550369E-2</v>
      </c>
    </row>
    <row r="1951" spans="1:15" x14ac:dyDescent="0.25">
      <c r="A1951" t="str">
        <f t="shared" si="150"/>
        <v>GreOr26538</v>
      </c>
      <c r="B1951" t="str">
        <f t="shared" si="151"/>
        <v>GregoryOrmond26538</v>
      </c>
      <c r="C1951" t="s">
        <v>806</v>
      </c>
      <c r="D1951" t="s">
        <v>1767</v>
      </c>
      <c r="E1951" t="s">
        <v>2698</v>
      </c>
      <c r="F1951" s="1">
        <v>26538</v>
      </c>
      <c r="G1951" t="s">
        <v>3028</v>
      </c>
      <c r="H1951" t="s">
        <v>2701</v>
      </c>
      <c r="I1951" s="5">
        <v>78600</v>
      </c>
      <c r="J1951" s="5">
        <v>3500</v>
      </c>
      <c r="K1951">
        <v>18</v>
      </c>
      <c r="L1951" t="str">
        <f>INDEX(MatriceGrade,MATCH(Employé!G1951,Filières!$A$1:$A$13,0),MATCH(Employé!H1951,Filières!$A$1:$E$1,0))</f>
        <v>Responsable technique Grands Comptes</v>
      </c>
      <c r="M1951" s="5">
        <f t="shared" si="152"/>
        <v>74900</v>
      </c>
      <c r="N1951" s="6">
        <f t="shared" ca="1" si="153"/>
        <v>44</v>
      </c>
      <c r="O1951" s="8">
        <f t="shared" si="154"/>
        <v>4.9399198931909215E-2</v>
      </c>
    </row>
    <row r="1952" spans="1:15" x14ac:dyDescent="0.25">
      <c r="A1952" t="str">
        <f t="shared" si="150"/>
        <v>PetOr25026</v>
      </c>
      <c r="B1952" t="str">
        <f t="shared" si="151"/>
        <v>PeterOropeza25026</v>
      </c>
      <c r="C1952" t="s">
        <v>589</v>
      </c>
      <c r="D1952" t="s">
        <v>2370</v>
      </c>
      <c r="E1952" t="s">
        <v>2698</v>
      </c>
      <c r="F1952" s="1">
        <v>25026</v>
      </c>
      <c r="G1952" t="s">
        <v>3028</v>
      </c>
      <c r="H1952" t="s">
        <v>2701</v>
      </c>
      <c r="I1952" s="5">
        <v>70400</v>
      </c>
      <c r="J1952" s="5">
        <v>5500</v>
      </c>
      <c r="K1952">
        <v>1</v>
      </c>
      <c r="L1952" t="str">
        <f>INDEX(MatriceGrade,MATCH(Employé!G1952,Filières!$A$1:$A$13,0),MATCH(Employé!H1952,Filières!$A$1:$E$1,0))</f>
        <v>Responsable technique Grands Comptes</v>
      </c>
      <c r="M1952" s="5">
        <f t="shared" si="152"/>
        <v>66300</v>
      </c>
      <c r="N1952" s="6">
        <f t="shared" ca="1" si="153"/>
        <v>49</v>
      </c>
      <c r="O1952" s="8">
        <f t="shared" si="154"/>
        <v>6.1840120663650078E-2</v>
      </c>
    </row>
    <row r="1953" spans="1:15" x14ac:dyDescent="0.25">
      <c r="A1953" t="str">
        <f t="shared" si="150"/>
        <v>RanOr23747</v>
      </c>
      <c r="B1953" t="str">
        <f t="shared" si="151"/>
        <v>RandyOrr23747</v>
      </c>
      <c r="C1953" t="s">
        <v>603</v>
      </c>
      <c r="D1953" t="s">
        <v>1009</v>
      </c>
      <c r="E1953" t="s">
        <v>2698</v>
      </c>
      <c r="F1953" s="1">
        <v>23747</v>
      </c>
      <c r="G1953" t="s">
        <v>3026</v>
      </c>
      <c r="H1953" t="s">
        <v>2703</v>
      </c>
      <c r="I1953" s="5">
        <v>43800</v>
      </c>
      <c r="J1953" s="5">
        <v>2500</v>
      </c>
      <c r="K1953">
        <v>14</v>
      </c>
      <c r="L1953" t="str">
        <f>INDEX(MatriceGrade,MATCH(Employé!G1953,Filières!$A$1:$A$13,0),MATCH(Employé!H1953,Filières!$A$1:$E$1,0))</f>
        <v>Responsable d'entité</v>
      </c>
      <c r="M1953" s="5">
        <f t="shared" si="152"/>
        <v>41100</v>
      </c>
      <c r="N1953" s="6">
        <f t="shared" ca="1" si="153"/>
        <v>52</v>
      </c>
      <c r="O1953" s="8">
        <f t="shared" si="154"/>
        <v>6.569343065693431E-2</v>
      </c>
    </row>
    <row r="1954" spans="1:15" x14ac:dyDescent="0.25">
      <c r="A1954" t="str">
        <f t="shared" si="150"/>
        <v>ChrOr32886</v>
      </c>
      <c r="B1954" t="str">
        <f t="shared" si="151"/>
        <v>ChristenOrtega32886</v>
      </c>
      <c r="C1954" t="s">
        <v>277</v>
      </c>
      <c r="D1954" t="s">
        <v>278</v>
      </c>
      <c r="E1954" t="s">
        <v>2699</v>
      </c>
      <c r="F1954" s="1">
        <v>32886</v>
      </c>
      <c r="G1954" t="s">
        <v>3023</v>
      </c>
      <c r="H1954" t="s">
        <v>2702</v>
      </c>
      <c r="I1954" s="5">
        <v>54700</v>
      </c>
      <c r="J1954" s="5">
        <v>1000</v>
      </c>
      <c r="K1954">
        <v>4</v>
      </c>
      <c r="L1954" t="str">
        <f>INDEX(MatriceGrade,MATCH(Employé!G1954,Filières!$A$1:$A$13,0),MATCH(Employé!H1954,Filières!$A$1:$E$1,0))</f>
        <v>Consultant business</v>
      </c>
      <c r="M1954" s="5">
        <f t="shared" si="152"/>
        <v>49700</v>
      </c>
      <c r="N1954" s="6">
        <f t="shared" ca="1" si="153"/>
        <v>27</v>
      </c>
      <c r="O1954" s="8">
        <f t="shared" si="154"/>
        <v>0.1006036217303823</v>
      </c>
    </row>
    <row r="1955" spans="1:15" x14ac:dyDescent="0.25">
      <c r="A1955" t="str">
        <f t="shared" si="150"/>
        <v>JacOr29758</v>
      </c>
      <c r="B1955" t="str">
        <f t="shared" si="151"/>
        <v>JackieOrtega29758</v>
      </c>
      <c r="C1955" t="s">
        <v>2466</v>
      </c>
      <c r="D1955" t="s">
        <v>278</v>
      </c>
      <c r="E1955" t="s">
        <v>2699</v>
      </c>
      <c r="F1955" s="1">
        <v>29758</v>
      </c>
      <c r="G1955" t="s">
        <v>3026</v>
      </c>
      <c r="H1955" t="s">
        <v>2700</v>
      </c>
      <c r="I1955" s="5">
        <v>62500</v>
      </c>
      <c r="J1955" s="5">
        <v>6000</v>
      </c>
      <c r="K1955">
        <v>10</v>
      </c>
      <c r="L1955" t="str">
        <f>INDEX(MatriceGrade,MATCH(Employé!G1955,Filières!$A$1:$A$13,0),MATCH(Employé!H1955,Filières!$A$1:$E$1,0))</f>
        <v>Chef de projet</v>
      </c>
      <c r="M1955" s="5">
        <f t="shared" si="152"/>
        <v>57800</v>
      </c>
      <c r="N1955" s="6">
        <f t="shared" ca="1" si="153"/>
        <v>36</v>
      </c>
      <c r="O1955" s="8">
        <f t="shared" si="154"/>
        <v>8.1314878892733561E-2</v>
      </c>
    </row>
    <row r="1956" spans="1:15" x14ac:dyDescent="0.25">
      <c r="A1956" t="str">
        <f t="shared" si="150"/>
        <v>HenOr32081</v>
      </c>
      <c r="B1956" t="str">
        <f t="shared" si="151"/>
        <v>HenryOrtego32081</v>
      </c>
      <c r="C1956" t="s">
        <v>23</v>
      </c>
      <c r="D1956" t="s">
        <v>2201</v>
      </c>
      <c r="E1956" t="s">
        <v>2698</v>
      </c>
      <c r="F1956" s="1">
        <v>32081</v>
      </c>
      <c r="G1956" t="s">
        <v>3024</v>
      </c>
      <c r="H1956" t="s">
        <v>2700</v>
      </c>
      <c r="I1956" s="5">
        <v>56300</v>
      </c>
      <c r="J1956" s="5">
        <v>2500</v>
      </c>
      <c r="K1956">
        <v>3</v>
      </c>
      <c r="L1956" t="str">
        <f>INDEX(MatriceGrade,MATCH(Employé!G1956,Filières!$A$1:$A$13,0),MATCH(Employé!H1956,Filières!$A$1:$E$1,0))</f>
        <v>Consultant fonctionnel</v>
      </c>
      <c r="M1956" s="5">
        <f t="shared" si="152"/>
        <v>53700</v>
      </c>
      <c r="N1956" s="6">
        <f t="shared" ca="1" si="153"/>
        <v>29</v>
      </c>
      <c r="O1956" s="8">
        <f t="shared" si="154"/>
        <v>4.8417132216014895E-2</v>
      </c>
    </row>
    <row r="1957" spans="1:15" x14ac:dyDescent="0.25">
      <c r="A1957" t="str">
        <f t="shared" si="150"/>
        <v>MarOr34365</v>
      </c>
      <c r="B1957" t="str">
        <f t="shared" si="151"/>
        <v>MariaOrtiz34365</v>
      </c>
      <c r="C1957" t="s">
        <v>599</v>
      </c>
      <c r="D1957" t="s">
        <v>392</v>
      </c>
      <c r="E1957" t="s">
        <v>2699</v>
      </c>
      <c r="F1957" s="1">
        <v>34365</v>
      </c>
      <c r="G1957" t="s">
        <v>3020</v>
      </c>
      <c r="H1957" t="s">
        <v>2702</v>
      </c>
      <c r="I1957" s="5">
        <v>38900</v>
      </c>
      <c r="J1957" s="5">
        <v>500</v>
      </c>
      <c r="K1957">
        <v>0</v>
      </c>
      <c r="L1957" t="str">
        <f>INDEX(MatriceGrade,MATCH(Employé!G1957,Filières!$A$1:$A$13,0),MATCH(Employé!H1957,Filières!$A$1:$E$1,0))</f>
        <v>Consultant business junior</v>
      </c>
      <c r="M1957" s="5" t="str">
        <f t="shared" si="152"/>
        <v>nouvel arrivant</v>
      </c>
      <c r="N1957" s="6">
        <f t="shared" ca="1" si="153"/>
        <v>23</v>
      </c>
      <c r="O1957" s="8">
        <f t="shared" si="154"/>
        <v>0</v>
      </c>
    </row>
    <row r="1958" spans="1:15" x14ac:dyDescent="0.25">
      <c r="A1958" t="str">
        <f t="shared" si="150"/>
        <v>MarOr34256</v>
      </c>
      <c r="B1958" t="str">
        <f t="shared" si="151"/>
        <v>MartaOrtiz34256</v>
      </c>
      <c r="C1958" t="s">
        <v>1876</v>
      </c>
      <c r="D1958" t="s">
        <v>392</v>
      </c>
      <c r="E1958" t="s">
        <v>2699</v>
      </c>
      <c r="F1958" s="1">
        <v>34256</v>
      </c>
      <c r="G1958" t="s">
        <v>3022</v>
      </c>
      <c r="H1958" t="s">
        <v>2701</v>
      </c>
      <c r="I1958" s="5">
        <v>35400</v>
      </c>
      <c r="J1958" s="5">
        <v>500</v>
      </c>
      <c r="K1958">
        <v>0</v>
      </c>
      <c r="L1958" t="str">
        <f>INDEX(MatriceGrade,MATCH(Employé!G1958,Filières!$A$1:$A$13,0),MATCH(Employé!H1958,Filières!$A$1:$E$1,0))</f>
        <v>Développeur confirmé</v>
      </c>
      <c r="M1958" s="5" t="str">
        <f t="shared" si="152"/>
        <v>nouvel arrivant</v>
      </c>
      <c r="N1958" s="6">
        <f t="shared" ca="1" si="153"/>
        <v>23</v>
      </c>
      <c r="O1958" s="8">
        <f t="shared" si="154"/>
        <v>0</v>
      </c>
    </row>
    <row r="1959" spans="1:15" x14ac:dyDescent="0.25">
      <c r="A1959" t="str">
        <f t="shared" si="150"/>
        <v>PauOr27234</v>
      </c>
      <c r="B1959" t="str">
        <f t="shared" si="151"/>
        <v>PaulaOrtiz27234</v>
      </c>
      <c r="C1959" t="s">
        <v>391</v>
      </c>
      <c r="D1959" t="s">
        <v>392</v>
      </c>
      <c r="E1959" t="s">
        <v>2699</v>
      </c>
      <c r="F1959" s="1">
        <v>27234</v>
      </c>
      <c r="G1959" t="s">
        <v>3028</v>
      </c>
      <c r="H1959" t="s">
        <v>2702</v>
      </c>
      <c r="I1959" s="5">
        <v>117500</v>
      </c>
      <c r="J1959" s="5">
        <v>9000</v>
      </c>
      <c r="K1959">
        <v>14</v>
      </c>
      <c r="L1959" t="str">
        <f>INDEX(MatriceGrade,MATCH(Employé!G1959,Filières!$A$1:$A$13,0),MATCH(Employé!H1959,Filières!$A$1:$E$1,0))</f>
        <v>Responsable secteur business</v>
      </c>
      <c r="M1959" s="5">
        <f t="shared" si="152"/>
        <v>110800</v>
      </c>
      <c r="N1959" s="6">
        <f t="shared" ca="1" si="153"/>
        <v>43</v>
      </c>
      <c r="O1959" s="8">
        <f t="shared" si="154"/>
        <v>6.0469314079422382E-2</v>
      </c>
    </row>
    <row r="1960" spans="1:15" x14ac:dyDescent="0.25">
      <c r="A1960" t="str">
        <f t="shared" si="150"/>
        <v>ChaOs23116</v>
      </c>
      <c r="B1960" t="str">
        <f t="shared" si="151"/>
        <v>CharlesOsborn23116</v>
      </c>
      <c r="C1960" t="s">
        <v>82</v>
      </c>
      <c r="D1960" t="s">
        <v>357</v>
      </c>
      <c r="E1960" t="s">
        <v>2698</v>
      </c>
      <c r="F1960" s="1">
        <v>23116</v>
      </c>
      <c r="G1960" t="s">
        <v>3027</v>
      </c>
      <c r="H1960" t="s">
        <v>2701</v>
      </c>
      <c r="I1960" s="5">
        <v>46900</v>
      </c>
      <c r="J1960" s="5">
        <v>1500</v>
      </c>
      <c r="K1960">
        <v>1</v>
      </c>
      <c r="L1960" t="str">
        <f>INDEX(MatriceGrade,MATCH(Employé!G1960,Filières!$A$1:$A$13,0),MATCH(Employé!H1960,Filières!$A$1:$E$1,0))</f>
        <v>Directeur technique</v>
      </c>
      <c r="M1960" s="5">
        <f t="shared" si="152"/>
        <v>41100</v>
      </c>
      <c r="N1960" s="6">
        <f t="shared" ca="1" si="153"/>
        <v>54</v>
      </c>
      <c r="O1960" s="8">
        <f t="shared" si="154"/>
        <v>0.14111922141119221</v>
      </c>
    </row>
    <row r="1961" spans="1:15" x14ac:dyDescent="0.25">
      <c r="A1961" t="str">
        <f t="shared" si="150"/>
        <v>BevOs31038</v>
      </c>
      <c r="B1961" t="str">
        <f t="shared" si="151"/>
        <v>BeverlyOsborne31038</v>
      </c>
      <c r="C1961" t="s">
        <v>1105</v>
      </c>
      <c r="D1961" t="s">
        <v>1575</v>
      </c>
      <c r="E1961" t="s">
        <v>2699</v>
      </c>
      <c r="F1961" s="1">
        <v>31038</v>
      </c>
      <c r="G1961" t="s">
        <v>3027</v>
      </c>
      <c r="H1961" t="s">
        <v>2700</v>
      </c>
      <c r="I1961" s="5">
        <v>78000</v>
      </c>
      <c r="J1961" s="5">
        <v>3500</v>
      </c>
      <c r="K1961">
        <v>9</v>
      </c>
      <c r="L1961" t="str">
        <f>INDEX(MatriceGrade,MATCH(Employé!G1961,Filières!$A$1:$A$13,0),MATCH(Employé!H1961,Filières!$A$1:$E$1,0))</f>
        <v>Directeur de projet</v>
      </c>
      <c r="M1961" s="5">
        <f t="shared" si="152"/>
        <v>72900</v>
      </c>
      <c r="N1961" s="6">
        <f t="shared" ca="1" si="153"/>
        <v>32</v>
      </c>
      <c r="O1961" s="8">
        <f t="shared" si="154"/>
        <v>6.9958847736625515E-2</v>
      </c>
    </row>
    <row r="1962" spans="1:15" x14ac:dyDescent="0.25">
      <c r="A1962" t="str">
        <f t="shared" si="150"/>
        <v>NicOs26587</v>
      </c>
      <c r="B1962" t="str">
        <f t="shared" si="151"/>
        <v>NicholasOsborne26587</v>
      </c>
      <c r="C1962" t="s">
        <v>426</v>
      </c>
      <c r="D1962" t="s">
        <v>1575</v>
      </c>
      <c r="E1962" t="s">
        <v>2698</v>
      </c>
      <c r="F1962" s="1">
        <v>26587</v>
      </c>
      <c r="G1962" t="s">
        <v>3027</v>
      </c>
      <c r="H1962" t="s">
        <v>2700</v>
      </c>
      <c r="I1962" s="5">
        <v>70400</v>
      </c>
      <c r="J1962" s="5">
        <v>4500</v>
      </c>
      <c r="K1962">
        <v>21</v>
      </c>
      <c r="L1962" t="str">
        <f>INDEX(MatriceGrade,MATCH(Employé!G1962,Filières!$A$1:$A$13,0),MATCH(Employé!H1962,Filières!$A$1:$E$1,0))</f>
        <v>Directeur de projet</v>
      </c>
      <c r="M1962" s="5">
        <f t="shared" si="152"/>
        <v>65800</v>
      </c>
      <c r="N1962" s="6">
        <f t="shared" ca="1" si="153"/>
        <v>44</v>
      </c>
      <c r="O1962" s="8">
        <f t="shared" si="154"/>
        <v>6.9908814589665649E-2</v>
      </c>
    </row>
    <row r="1963" spans="1:15" x14ac:dyDescent="0.25">
      <c r="A1963" t="str">
        <f t="shared" si="150"/>
        <v>JohOs27433</v>
      </c>
      <c r="B1963" t="str">
        <f t="shared" si="151"/>
        <v>JohnOsbourne27433</v>
      </c>
      <c r="C1963" t="s">
        <v>213</v>
      </c>
      <c r="D1963" t="s">
        <v>543</v>
      </c>
      <c r="E1963" t="s">
        <v>2698</v>
      </c>
      <c r="F1963" s="1">
        <v>27433</v>
      </c>
      <c r="G1963" t="s">
        <v>3027</v>
      </c>
      <c r="H1963" t="s">
        <v>2702</v>
      </c>
      <c r="I1963" s="5">
        <v>88700</v>
      </c>
      <c r="J1963" s="5">
        <v>6000</v>
      </c>
      <c r="K1963">
        <v>14</v>
      </c>
      <c r="L1963" t="str">
        <f>INDEX(MatriceGrade,MATCH(Employé!G1963,Filières!$A$1:$A$13,0),MATCH(Employé!H1963,Filières!$A$1:$E$1,0))</f>
        <v>Directeur business</v>
      </c>
      <c r="M1963" s="5">
        <f t="shared" si="152"/>
        <v>84500</v>
      </c>
      <c r="N1963" s="6">
        <f t="shared" ca="1" si="153"/>
        <v>42</v>
      </c>
      <c r="O1963" s="8">
        <f t="shared" si="154"/>
        <v>4.9704142011834318E-2</v>
      </c>
    </row>
    <row r="1964" spans="1:15" x14ac:dyDescent="0.25">
      <c r="A1964" t="str">
        <f t="shared" si="150"/>
        <v>MarOs23391</v>
      </c>
      <c r="B1964" t="str">
        <f t="shared" si="151"/>
        <v>MargaretOsman23391</v>
      </c>
      <c r="C1964" t="s">
        <v>554</v>
      </c>
      <c r="D1964" t="s">
        <v>2503</v>
      </c>
      <c r="E1964" t="s">
        <v>2699</v>
      </c>
      <c r="F1964" s="1">
        <v>23391</v>
      </c>
      <c r="G1964" t="s">
        <v>3029</v>
      </c>
      <c r="H1964" t="s">
        <v>2703</v>
      </c>
      <c r="I1964" s="5">
        <v>126000</v>
      </c>
      <c r="J1964" s="5">
        <v>9500</v>
      </c>
      <c r="K1964">
        <v>10</v>
      </c>
      <c r="L1964" t="str">
        <f>INDEX(MatriceGrade,MATCH(Employé!G1964,Filières!$A$1:$A$13,0),MATCH(Employé!H1964,Filières!$A$1:$E$1,0))</f>
        <v>Associé filière fonctions transverses</v>
      </c>
      <c r="M1964" s="5">
        <f t="shared" si="152"/>
        <v>114500</v>
      </c>
      <c r="N1964" s="6">
        <f t="shared" ca="1" si="153"/>
        <v>53</v>
      </c>
      <c r="O1964" s="8">
        <f t="shared" si="154"/>
        <v>0.10043668122270742</v>
      </c>
    </row>
    <row r="1965" spans="1:15" x14ac:dyDescent="0.25">
      <c r="A1965" t="str">
        <f t="shared" si="150"/>
        <v>TimOt34349</v>
      </c>
      <c r="B1965" t="str">
        <f t="shared" si="151"/>
        <v>TimOtoole34349</v>
      </c>
      <c r="C1965" t="s">
        <v>996</v>
      </c>
      <c r="D1965" t="s">
        <v>1561</v>
      </c>
      <c r="E1965" t="s">
        <v>2698</v>
      </c>
      <c r="F1965" s="1">
        <v>34349</v>
      </c>
      <c r="G1965" t="s">
        <v>3021</v>
      </c>
      <c r="H1965" t="s">
        <v>2700</v>
      </c>
      <c r="I1965" s="5">
        <v>35200</v>
      </c>
      <c r="J1965" s="5">
        <v>500</v>
      </c>
      <c r="K1965">
        <v>1</v>
      </c>
      <c r="L1965" t="str">
        <f>INDEX(MatriceGrade,MATCH(Employé!G1965,Filières!$A$1:$A$13,0),MATCH(Employé!H1965,Filières!$A$1:$E$1,0))</f>
        <v xml:space="preserve">Analyste </v>
      </c>
      <c r="M1965" s="5">
        <f t="shared" si="152"/>
        <v>31700</v>
      </c>
      <c r="N1965" s="6">
        <f t="shared" ca="1" si="153"/>
        <v>23</v>
      </c>
      <c r="O1965" s="8">
        <f t="shared" si="154"/>
        <v>0.11041009463722397</v>
      </c>
    </row>
    <row r="1966" spans="1:15" x14ac:dyDescent="0.25">
      <c r="A1966" t="str">
        <f t="shared" si="150"/>
        <v>SylOt29876</v>
      </c>
      <c r="B1966" t="str">
        <f t="shared" si="151"/>
        <v>SylviaOttman29876</v>
      </c>
      <c r="C1966" t="s">
        <v>88</v>
      </c>
      <c r="D1966" t="s">
        <v>89</v>
      </c>
      <c r="E1966" t="s">
        <v>2699</v>
      </c>
      <c r="F1966" s="1">
        <v>29876</v>
      </c>
      <c r="G1966" t="s">
        <v>3026</v>
      </c>
      <c r="H1966" t="s">
        <v>2702</v>
      </c>
      <c r="I1966" s="5">
        <v>70400</v>
      </c>
      <c r="J1966" s="5">
        <v>1500</v>
      </c>
      <c r="K1966">
        <v>8</v>
      </c>
      <c r="L1966" t="str">
        <f>INDEX(MatriceGrade,MATCH(Employé!G1966,Filières!$A$1:$A$13,0),MATCH(Employé!H1966,Filières!$A$1:$E$1,0))</f>
        <v>Responsable de consultant</v>
      </c>
      <c r="M1966" s="5">
        <f t="shared" si="152"/>
        <v>64000</v>
      </c>
      <c r="N1966" s="6">
        <f t="shared" ca="1" si="153"/>
        <v>35</v>
      </c>
      <c r="O1966" s="8">
        <f t="shared" si="154"/>
        <v>0.1</v>
      </c>
    </row>
    <row r="1967" spans="1:15" x14ac:dyDescent="0.25">
      <c r="A1967" t="str">
        <f t="shared" si="150"/>
        <v>NanOu28500</v>
      </c>
      <c r="B1967" t="str">
        <f t="shared" si="151"/>
        <v>NannetteOuellette28500</v>
      </c>
      <c r="C1967" t="s">
        <v>1558</v>
      </c>
      <c r="D1967" t="s">
        <v>1559</v>
      </c>
      <c r="E1967" t="s">
        <v>2699</v>
      </c>
      <c r="F1967" s="1">
        <v>28500</v>
      </c>
      <c r="G1967" t="s">
        <v>3026</v>
      </c>
      <c r="H1967" t="s">
        <v>2701</v>
      </c>
      <c r="I1967" s="5">
        <v>65300</v>
      </c>
      <c r="J1967" s="5">
        <v>500</v>
      </c>
      <c r="K1967">
        <v>8</v>
      </c>
      <c r="L1967" t="str">
        <f>INDEX(MatriceGrade,MATCH(Employé!G1967,Filières!$A$1:$A$13,0),MATCH(Employé!H1967,Filières!$A$1:$E$1,0))</f>
        <v>Expert technique</v>
      </c>
      <c r="M1967" s="5">
        <f t="shared" si="152"/>
        <v>57300</v>
      </c>
      <c r="N1967" s="6">
        <f t="shared" ca="1" si="153"/>
        <v>39</v>
      </c>
      <c r="O1967" s="8">
        <f t="shared" si="154"/>
        <v>0.13961605584642234</v>
      </c>
    </row>
    <row r="1968" spans="1:15" x14ac:dyDescent="0.25">
      <c r="A1968" t="str">
        <f t="shared" si="150"/>
        <v>ChrOv31458</v>
      </c>
      <c r="B1968" t="str">
        <f t="shared" si="151"/>
        <v>ChristopherOverbay31458</v>
      </c>
      <c r="C1968" t="s">
        <v>71</v>
      </c>
      <c r="D1968" t="s">
        <v>274</v>
      </c>
      <c r="E1968" t="s">
        <v>2698</v>
      </c>
      <c r="F1968" s="1">
        <v>31458</v>
      </c>
      <c r="G1968" t="s">
        <v>3023</v>
      </c>
      <c r="H1968" t="s">
        <v>2703</v>
      </c>
      <c r="I1968" s="5">
        <v>39400</v>
      </c>
      <c r="J1968" s="5">
        <v>500</v>
      </c>
      <c r="K1968">
        <v>4</v>
      </c>
      <c r="L1968" t="str">
        <f>INDEX(MatriceGrade,MATCH(Employé!G1968,Filières!$A$1:$A$13,0),MATCH(Employé!H1968,Filières!$A$1:$E$1,0))</f>
        <v>Assistant agent de maîtrise</v>
      </c>
      <c r="M1968" s="5">
        <f t="shared" si="152"/>
        <v>37900</v>
      </c>
      <c r="N1968" s="6">
        <f t="shared" ca="1" si="153"/>
        <v>31</v>
      </c>
      <c r="O1968" s="8">
        <f t="shared" si="154"/>
        <v>3.9577836411609502E-2</v>
      </c>
    </row>
    <row r="1969" spans="1:15" x14ac:dyDescent="0.25">
      <c r="A1969" t="str">
        <f t="shared" si="150"/>
        <v>JohOv27400</v>
      </c>
      <c r="B1969" t="str">
        <f t="shared" si="151"/>
        <v>JohnOverby27400</v>
      </c>
      <c r="C1969" t="s">
        <v>213</v>
      </c>
      <c r="D1969" t="s">
        <v>2505</v>
      </c>
      <c r="E1969" t="s">
        <v>2698</v>
      </c>
      <c r="F1969" s="1">
        <v>27400</v>
      </c>
      <c r="G1969" t="s">
        <v>3027</v>
      </c>
      <c r="H1969" t="s">
        <v>2701</v>
      </c>
      <c r="I1969" s="5">
        <v>56100</v>
      </c>
      <c r="J1969" s="5">
        <v>500</v>
      </c>
      <c r="K1969">
        <v>3</v>
      </c>
      <c r="L1969" t="str">
        <f>INDEX(MatriceGrade,MATCH(Employé!G1969,Filières!$A$1:$A$13,0),MATCH(Employé!H1969,Filières!$A$1:$E$1,0))</f>
        <v>Directeur technique</v>
      </c>
      <c r="M1969" s="5">
        <f t="shared" si="152"/>
        <v>51400</v>
      </c>
      <c r="N1969" s="6">
        <f t="shared" ca="1" si="153"/>
        <v>42</v>
      </c>
      <c r="O1969" s="8">
        <f t="shared" si="154"/>
        <v>9.1439688715953302E-2</v>
      </c>
    </row>
    <row r="1970" spans="1:15" x14ac:dyDescent="0.25">
      <c r="A1970" t="str">
        <f t="shared" si="150"/>
        <v>DicOv30117</v>
      </c>
      <c r="B1970" t="str">
        <f t="shared" si="151"/>
        <v>DickOverman30117</v>
      </c>
      <c r="C1970" t="s">
        <v>1741</v>
      </c>
      <c r="D1970" t="s">
        <v>2089</v>
      </c>
      <c r="E1970" t="s">
        <v>2698</v>
      </c>
      <c r="F1970" s="1">
        <v>30117</v>
      </c>
      <c r="G1970" t="s">
        <v>3027</v>
      </c>
      <c r="H1970" t="s">
        <v>2701</v>
      </c>
      <c r="I1970" s="5">
        <v>59000</v>
      </c>
      <c r="J1970" s="5">
        <v>3500</v>
      </c>
      <c r="K1970">
        <v>2</v>
      </c>
      <c r="L1970" t="str">
        <f>INDEX(MatriceGrade,MATCH(Employé!G1970,Filières!$A$1:$A$13,0),MATCH(Employé!H1970,Filières!$A$1:$E$1,0))</f>
        <v>Directeur technique</v>
      </c>
      <c r="M1970" s="5">
        <f t="shared" si="152"/>
        <v>57300</v>
      </c>
      <c r="N1970" s="6">
        <f t="shared" ca="1" si="153"/>
        <v>35</v>
      </c>
      <c r="O1970" s="8">
        <f t="shared" si="154"/>
        <v>2.9668411867364748E-2</v>
      </c>
    </row>
    <row r="1971" spans="1:15" x14ac:dyDescent="0.25">
      <c r="A1971" t="str">
        <f t="shared" si="150"/>
        <v>ScoOv25388</v>
      </c>
      <c r="B1971" t="str">
        <f t="shared" si="151"/>
        <v>ScottOverton25388</v>
      </c>
      <c r="C1971" t="s">
        <v>341</v>
      </c>
      <c r="D1971" t="s">
        <v>1264</v>
      </c>
      <c r="E1971" t="s">
        <v>2698</v>
      </c>
      <c r="F1971" s="1">
        <v>25388</v>
      </c>
      <c r="G1971" t="s">
        <v>3026</v>
      </c>
      <c r="H1971" t="s">
        <v>2701</v>
      </c>
      <c r="I1971" s="5">
        <v>41300</v>
      </c>
      <c r="J1971" s="5">
        <v>4000</v>
      </c>
      <c r="K1971">
        <v>2</v>
      </c>
      <c r="L1971" t="str">
        <f>INDEX(MatriceGrade,MATCH(Employé!G1971,Filières!$A$1:$A$13,0),MATCH(Employé!H1971,Filières!$A$1:$E$1,0))</f>
        <v>Expert technique</v>
      </c>
      <c r="M1971" s="5">
        <f t="shared" si="152"/>
        <v>38200</v>
      </c>
      <c r="N1971" s="6">
        <f t="shared" ca="1" si="153"/>
        <v>48</v>
      </c>
      <c r="O1971" s="8">
        <f t="shared" si="154"/>
        <v>8.1151832460732987E-2</v>
      </c>
    </row>
    <row r="1972" spans="1:15" x14ac:dyDescent="0.25">
      <c r="A1972" t="str">
        <f t="shared" si="150"/>
        <v>PetOw25518</v>
      </c>
      <c r="B1972" t="str">
        <f t="shared" si="151"/>
        <v>PeterOwen25518</v>
      </c>
      <c r="C1972" t="s">
        <v>589</v>
      </c>
      <c r="D1972" t="s">
        <v>1014</v>
      </c>
      <c r="E1972" t="s">
        <v>2698</v>
      </c>
      <c r="F1972" s="1">
        <v>25518</v>
      </c>
      <c r="G1972" t="s">
        <v>3027</v>
      </c>
      <c r="H1972" t="s">
        <v>2701</v>
      </c>
      <c r="I1972" s="5">
        <v>60900</v>
      </c>
      <c r="J1972" s="5">
        <v>4500</v>
      </c>
      <c r="K1972">
        <v>14</v>
      </c>
      <c r="L1972" t="str">
        <f>INDEX(MatriceGrade,MATCH(Employé!G1972,Filières!$A$1:$A$13,0),MATCH(Employé!H1972,Filières!$A$1:$E$1,0))</f>
        <v>Directeur technique</v>
      </c>
      <c r="M1972" s="5">
        <f t="shared" si="152"/>
        <v>57600</v>
      </c>
      <c r="N1972" s="6">
        <f t="shared" ca="1" si="153"/>
        <v>47</v>
      </c>
      <c r="O1972" s="8">
        <f t="shared" si="154"/>
        <v>5.7291666666666664E-2</v>
      </c>
    </row>
    <row r="1973" spans="1:15" x14ac:dyDescent="0.25">
      <c r="A1973" t="str">
        <f t="shared" si="150"/>
        <v>SteOw31608</v>
      </c>
      <c r="B1973" t="str">
        <f t="shared" si="151"/>
        <v>StephenOwens31608</v>
      </c>
      <c r="C1973" t="s">
        <v>401</v>
      </c>
      <c r="D1973" t="s">
        <v>1973</v>
      </c>
      <c r="E1973" t="s">
        <v>2698</v>
      </c>
      <c r="F1973" s="1">
        <v>31608</v>
      </c>
      <c r="G1973" t="s">
        <v>3024</v>
      </c>
      <c r="H1973" t="s">
        <v>2701</v>
      </c>
      <c r="I1973" s="5">
        <v>51100</v>
      </c>
      <c r="J1973" s="5">
        <v>500</v>
      </c>
      <c r="K1973">
        <v>5</v>
      </c>
      <c r="L1973" t="str">
        <f>INDEX(MatriceGrade,MATCH(Employé!G1973,Filières!$A$1:$A$13,0),MATCH(Employé!H1973,Filières!$A$1:$E$1,0))</f>
        <v>Consultant technique</v>
      </c>
      <c r="M1973" s="5">
        <f t="shared" si="152"/>
        <v>47000</v>
      </c>
      <c r="N1973" s="6">
        <f t="shared" ca="1" si="153"/>
        <v>31</v>
      </c>
      <c r="O1973" s="8">
        <f t="shared" si="154"/>
        <v>8.723404255319149E-2</v>
      </c>
    </row>
    <row r="1974" spans="1:15" x14ac:dyDescent="0.25">
      <c r="A1974" t="str">
        <f t="shared" si="150"/>
        <v>JenPa24737</v>
      </c>
      <c r="B1974" t="str">
        <f t="shared" si="151"/>
        <v>JenniferPace24737</v>
      </c>
      <c r="C1974" t="s">
        <v>461</v>
      </c>
      <c r="D1974" t="s">
        <v>2085</v>
      </c>
      <c r="E1974" t="s">
        <v>2699</v>
      </c>
      <c r="F1974" s="1">
        <v>24737</v>
      </c>
      <c r="G1974" t="s">
        <v>3029</v>
      </c>
      <c r="H1974" t="s">
        <v>2702</v>
      </c>
      <c r="I1974" s="5">
        <v>113400</v>
      </c>
      <c r="J1974" s="5">
        <v>4500</v>
      </c>
      <c r="K1974">
        <v>18</v>
      </c>
      <c r="L1974" t="str">
        <f>INDEX(MatriceGrade,MATCH(Employé!G1974,Filières!$A$1:$A$13,0),MATCH(Employé!H1974,Filières!$A$1:$E$1,0))</f>
        <v>Associé filière business</v>
      </c>
      <c r="M1974" s="5">
        <f t="shared" si="152"/>
        <v>106000</v>
      </c>
      <c r="N1974" s="6">
        <f t="shared" ca="1" si="153"/>
        <v>49</v>
      </c>
      <c r="O1974" s="8">
        <f t="shared" si="154"/>
        <v>6.981132075471698E-2</v>
      </c>
    </row>
    <row r="1975" spans="1:15" x14ac:dyDescent="0.25">
      <c r="A1975" t="str">
        <f t="shared" si="150"/>
        <v>RayPa29916</v>
      </c>
      <c r="B1975" t="str">
        <f t="shared" si="151"/>
        <v>RaymondPace29916</v>
      </c>
      <c r="C1975" t="s">
        <v>974</v>
      </c>
      <c r="D1975" t="s">
        <v>2085</v>
      </c>
      <c r="E1975" t="s">
        <v>2698</v>
      </c>
      <c r="F1975" s="1">
        <v>29916</v>
      </c>
      <c r="G1975" t="s">
        <v>3028</v>
      </c>
      <c r="H1975" t="s">
        <v>2701</v>
      </c>
      <c r="I1975" s="5">
        <v>71700</v>
      </c>
      <c r="J1975" s="5">
        <v>5000</v>
      </c>
      <c r="K1975">
        <v>7</v>
      </c>
      <c r="L1975" t="str">
        <f>INDEX(MatriceGrade,MATCH(Employé!G1975,Filières!$A$1:$A$13,0),MATCH(Employé!H1975,Filières!$A$1:$E$1,0))</f>
        <v>Responsable technique Grands Comptes</v>
      </c>
      <c r="M1975" s="5">
        <f t="shared" si="152"/>
        <v>68900</v>
      </c>
      <c r="N1975" s="6">
        <f t="shared" ca="1" si="153"/>
        <v>35</v>
      </c>
      <c r="O1975" s="8">
        <f t="shared" si="154"/>
        <v>4.0638606676342524E-2</v>
      </c>
    </row>
    <row r="1976" spans="1:15" x14ac:dyDescent="0.25">
      <c r="A1976" t="str">
        <f t="shared" si="150"/>
        <v>KarPa32085</v>
      </c>
      <c r="B1976" t="str">
        <f t="shared" si="151"/>
        <v>KarlPacheco32085</v>
      </c>
      <c r="C1976" t="s">
        <v>378</v>
      </c>
      <c r="D1976" t="s">
        <v>570</v>
      </c>
      <c r="E1976" t="s">
        <v>2698</v>
      </c>
      <c r="F1976" s="1">
        <v>32085</v>
      </c>
      <c r="G1976" t="s">
        <v>3023</v>
      </c>
      <c r="H1976" t="s">
        <v>2700</v>
      </c>
      <c r="I1976" s="5">
        <v>50700</v>
      </c>
      <c r="J1976" s="5">
        <v>1500</v>
      </c>
      <c r="K1976">
        <v>2</v>
      </c>
      <c r="L1976" t="str">
        <f>INDEX(MatriceGrade,MATCH(Employé!G1976,Filières!$A$1:$A$13,0),MATCH(Employé!H1976,Filières!$A$1:$E$1,0))</f>
        <v>Consultant fonctionnel junior</v>
      </c>
      <c r="M1976" s="5">
        <f t="shared" si="152"/>
        <v>47800</v>
      </c>
      <c r="N1976" s="6">
        <f t="shared" ca="1" si="153"/>
        <v>29</v>
      </c>
      <c r="O1976" s="8">
        <f t="shared" si="154"/>
        <v>6.0669456066945605E-2</v>
      </c>
    </row>
    <row r="1977" spans="1:15" x14ac:dyDescent="0.25">
      <c r="A1977" t="str">
        <f t="shared" si="150"/>
        <v>PauPa24845</v>
      </c>
      <c r="B1977" t="str">
        <f t="shared" si="151"/>
        <v>PaulPacheco24845</v>
      </c>
      <c r="C1977" t="s">
        <v>119</v>
      </c>
      <c r="D1977" t="s">
        <v>570</v>
      </c>
      <c r="E1977" t="s">
        <v>2698</v>
      </c>
      <c r="F1977" s="1">
        <v>24845</v>
      </c>
      <c r="G1977" t="s">
        <v>3026</v>
      </c>
      <c r="H1977" t="s">
        <v>2701</v>
      </c>
      <c r="I1977" s="5">
        <v>59400</v>
      </c>
      <c r="J1977" s="5">
        <v>1500</v>
      </c>
      <c r="K1977">
        <v>2</v>
      </c>
      <c r="L1977" t="str">
        <f>INDEX(MatriceGrade,MATCH(Employé!G1977,Filières!$A$1:$A$13,0),MATCH(Employé!H1977,Filières!$A$1:$E$1,0))</f>
        <v>Expert technique</v>
      </c>
      <c r="M1977" s="5">
        <f t="shared" si="152"/>
        <v>53900</v>
      </c>
      <c r="N1977" s="6">
        <f t="shared" ca="1" si="153"/>
        <v>49</v>
      </c>
      <c r="O1977" s="8">
        <f t="shared" si="154"/>
        <v>0.10204081632653061</v>
      </c>
    </row>
    <row r="1978" spans="1:15" x14ac:dyDescent="0.25">
      <c r="A1978" t="str">
        <f t="shared" si="150"/>
        <v>DanPa23580</v>
      </c>
      <c r="B1978" t="str">
        <f t="shared" si="151"/>
        <v>DanaPack23580</v>
      </c>
      <c r="C1978" t="s">
        <v>2225</v>
      </c>
      <c r="D1978" t="s">
        <v>2226</v>
      </c>
      <c r="E1978" t="s">
        <v>2699</v>
      </c>
      <c r="F1978" s="1">
        <v>23580</v>
      </c>
      <c r="G1978" t="s">
        <v>3027</v>
      </c>
      <c r="H1978" t="s">
        <v>2702</v>
      </c>
      <c r="I1978" s="5">
        <v>61700</v>
      </c>
      <c r="J1978" s="5">
        <v>7500</v>
      </c>
      <c r="K1978">
        <v>26</v>
      </c>
      <c r="L1978" t="str">
        <f>INDEX(MatriceGrade,MATCH(Employé!G1978,Filières!$A$1:$A$13,0),MATCH(Employé!H1978,Filières!$A$1:$E$1,0))</f>
        <v>Directeur business</v>
      </c>
      <c r="M1978" s="5">
        <f t="shared" si="152"/>
        <v>58100</v>
      </c>
      <c r="N1978" s="6">
        <f t="shared" ca="1" si="153"/>
        <v>53</v>
      </c>
      <c r="O1978" s="8">
        <f t="shared" si="154"/>
        <v>6.1962134251290879E-2</v>
      </c>
    </row>
    <row r="1979" spans="1:15" x14ac:dyDescent="0.25">
      <c r="A1979" t="str">
        <f t="shared" si="150"/>
        <v>DanPa31351</v>
      </c>
      <c r="B1979" t="str">
        <f t="shared" si="151"/>
        <v>DanPadgett31351</v>
      </c>
      <c r="C1979" t="s">
        <v>558</v>
      </c>
      <c r="D1979" t="s">
        <v>559</v>
      </c>
      <c r="E1979" t="s">
        <v>2698</v>
      </c>
      <c r="F1979" s="1">
        <v>31351</v>
      </c>
      <c r="G1979" t="s">
        <v>3023</v>
      </c>
      <c r="H1979" t="s">
        <v>2702</v>
      </c>
      <c r="I1979" s="5">
        <v>43800</v>
      </c>
      <c r="J1979" s="5">
        <v>1000</v>
      </c>
      <c r="K1979">
        <v>5</v>
      </c>
      <c r="L1979" t="str">
        <f>INDEX(MatriceGrade,MATCH(Employé!G1979,Filières!$A$1:$A$13,0),MATCH(Employé!H1979,Filières!$A$1:$E$1,0))</f>
        <v>Consultant business</v>
      </c>
      <c r="M1979" s="5">
        <f t="shared" si="152"/>
        <v>40900</v>
      </c>
      <c r="N1979" s="6">
        <f t="shared" ca="1" si="153"/>
        <v>31</v>
      </c>
      <c r="O1979" s="8">
        <f t="shared" si="154"/>
        <v>7.090464547677261E-2</v>
      </c>
    </row>
    <row r="1980" spans="1:15" x14ac:dyDescent="0.25">
      <c r="A1980" t="str">
        <f t="shared" si="150"/>
        <v>RicPa32228</v>
      </c>
      <c r="B1980" t="str">
        <f t="shared" si="151"/>
        <v>RichardPadgett32228</v>
      </c>
      <c r="C1980" t="s">
        <v>9</v>
      </c>
      <c r="D1980" t="s">
        <v>559</v>
      </c>
      <c r="E1980" t="s">
        <v>2698</v>
      </c>
      <c r="F1980" s="1">
        <v>32228</v>
      </c>
      <c r="G1980" t="s">
        <v>3023</v>
      </c>
      <c r="H1980" t="s">
        <v>2703</v>
      </c>
      <c r="I1980" s="5">
        <v>30900</v>
      </c>
      <c r="J1980" s="5">
        <v>0</v>
      </c>
      <c r="K1980">
        <v>2</v>
      </c>
      <c r="L1980" t="str">
        <f>INDEX(MatriceGrade,MATCH(Employé!G1980,Filières!$A$1:$A$13,0),MATCH(Employé!H1980,Filières!$A$1:$E$1,0))</f>
        <v>Assistant agent de maîtrise</v>
      </c>
      <c r="M1980" s="5">
        <f t="shared" si="152"/>
        <v>28100</v>
      </c>
      <c r="N1980" s="6">
        <f t="shared" ca="1" si="153"/>
        <v>29</v>
      </c>
      <c r="O1980" s="8">
        <f t="shared" si="154"/>
        <v>9.9644128113879002E-2</v>
      </c>
    </row>
    <row r="1981" spans="1:15" x14ac:dyDescent="0.25">
      <c r="A1981" t="str">
        <f t="shared" si="150"/>
        <v>DonPa32881</v>
      </c>
      <c r="B1981" t="str">
        <f t="shared" si="151"/>
        <v>DonaldPadilla32881</v>
      </c>
      <c r="C1981" t="s">
        <v>133</v>
      </c>
      <c r="D1981" t="s">
        <v>867</v>
      </c>
      <c r="E1981" t="s">
        <v>2698</v>
      </c>
      <c r="F1981" s="1">
        <v>32881</v>
      </c>
      <c r="G1981" t="s">
        <v>3023</v>
      </c>
      <c r="H1981" t="s">
        <v>2701</v>
      </c>
      <c r="I1981" s="5">
        <v>43500</v>
      </c>
      <c r="J1981" s="5">
        <v>1500</v>
      </c>
      <c r="K1981">
        <v>2</v>
      </c>
      <c r="L1981" t="str">
        <f>INDEX(MatriceGrade,MATCH(Employé!G1981,Filières!$A$1:$A$13,0),MATCH(Employé!H1981,Filières!$A$1:$E$1,0))</f>
        <v>Consultant technique junior</v>
      </c>
      <c r="M1981" s="5">
        <f t="shared" si="152"/>
        <v>41000</v>
      </c>
      <c r="N1981" s="6">
        <f t="shared" ca="1" si="153"/>
        <v>27</v>
      </c>
      <c r="O1981" s="8">
        <f t="shared" si="154"/>
        <v>6.097560975609756E-2</v>
      </c>
    </row>
    <row r="1982" spans="1:15" x14ac:dyDescent="0.25">
      <c r="A1982" t="str">
        <f t="shared" si="150"/>
        <v>RobPa31908</v>
      </c>
      <c r="B1982" t="str">
        <f t="shared" si="151"/>
        <v>RobbinPagan31908</v>
      </c>
      <c r="C1982" t="s">
        <v>1245</v>
      </c>
      <c r="D1982" t="s">
        <v>1246</v>
      </c>
      <c r="E1982" t="s">
        <v>2699</v>
      </c>
      <c r="F1982" s="1">
        <v>31908</v>
      </c>
      <c r="G1982" t="s">
        <v>3022</v>
      </c>
      <c r="H1982" t="s">
        <v>2703</v>
      </c>
      <c r="I1982" s="5">
        <v>35600</v>
      </c>
      <c r="J1982" s="5">
        <v>1000</v>
      </c>
      <c r="K1982">
        <v>1</v>
      </c>
      <c r="L1982" t="str">
        <f>INDEX(MatriceGrade,MATCH(Employé!G1982,Filières!$A$1:$A$13,0),MATCH(Employé!H1982,Filières!$A$1:$E$1,0))</f>
        <v>Agent expérimenté</v>
      </c>
      <c r="M1982" s="5">
        <f t="shared" si="152"/>
        <v>31100</v>
      </c>
      <c r="N1982" s="6">
        <f t="shared" ca="1" si="153"/>
        <v>30</v>
      </c>
      <c r="O1982" s="8">
        <f t="shared" si="154"/>
        <v>0.14469453376205788</v>
      </c>
    </row>
    <row r="1983" spans="1:15" x14ac:dyDescent="0.25">
      <c r="A1983" t="str">
        <f t="shared" si="150"/>
        <v>StaPa24758</v>
      </c>
      <c r="B1983" t="str">
        <f t="shared" si="151"/>
        <v>StaceyPagan24758</v>
      </c>
      <c r="C1983" t="s">
        <v>519</v>
      </c>
      <c r="D1983" t="s">
        <v>1246</v>
      </c>
      <c r="E1983" t="s">
        <v>2699</v>
      </c>
      <c r="F1983" s="1">
        <v>24758</v>
      </c>
      <c r="G1983" t="s">
        <v>3028</v>
      </c>
      <c r="H1983" t="s">
        <v>2702</v>
      </c>
      <c r="I1983" s="5">
        <v>75100</v>
      </c>
      <c r="J1983" s="5">
        <v>4500</v>
      </c>
      <c r="K1983">
        <v>0</v>
      </c>
      <c r="L1983" t="str">
        <f>INDEX(MatriceGrade,MATCH(Employé!G1983,Filières!$A$1:$A$13,0),MATCH(Employé!H1983,Filières!$A$1:$E$1,0))</f>
        <v>Responsable secteur business</v>
      </c>
      <c r="M1983" s="5" t="str">
        <f t="shared" si="152"/>
        <v>nouvel arrivant</v>
      </c>
      <c r="N1983" s="6">
        <f t="shared" ca="1" si="153"/>
        <v>49</v>
      </c>
      <c r="O1983" s="8">
        <f t="shared" si="154"/>
        <v>0</v>
      </c>
    </row>
    <row r="1984" spans="1:15" x14ac:dyDescent="0.25">
      <c r="A1984" t="str">
        <f t="shared" si="150"/>
        <v>RogPa26378</v>
      </c>
      <c r="B1984" t="str">
        <f t="shared" si="151"/>
        <v>RogerPage26378</v>
      </c>
      <c r="C1984" t="s">
        <v>195</v>
      </c>
      <c r="D1984" t="s">
        <v>1743</v>
      </c>
      <c r="E1984" t="s">
        <v>2698</v>
      </c>
      <c r="F1984" s="1">
        <v>26378</v>
      </c>
      <c r="G1984" t="s">
        <v>3025</v>
      </c>
      <c r="H1984" t="s">
        <v>2701</v>
      </c>
      <c r="I1984" s="5">
        <v>48300</v>
      </c>
      <c r="J1984" s="5">
        <v>4000</v>
      </c>
      <c r="K1984">
        <v>21</v>
      </c>
      <c r="L1984" t="str">
        <f>INDEX(MatriceGrade,MATCH(Employé!G1984,Filières!$A$1:$A$13,0),MATCH(Employé!H1984,Filières!$A$1:$E$1,0))</f>
        <v>Consultant technique sénior</v>
      </c>
      <c r="M1984" s="5">
        <f t="shared" si="152"/>
        <v>44000</v>
      </c>
      <c r="N1984" s="6">
        <f t="shared" ca="1" si="153"/>
        <v>45</v>
      </c>
      <c r="O1984" s="8">
        <f t="shared" si="154"/>
        <v>9.7727272727272732E-2</v>
      </c>
    </row>
    <row r="1985" spans="1:15" x14ac:dyDescent="0.25">
      <c r="A1985" t="str">
        <f t="shared" si="150"/>
        <v>JenPa27024</v>
      </c>
      <c r="B1985" t="str">
        <f t="shared" si="151"/>
        <v>JenniePalacios27024</v>
      </c>
      <c r="C1985" t="s">
        <v>1018</v>
      </c>
      <c r="D1985" t="s">
        <v>1019</v>
      </c>
      <c r="E1985" t="s">
        <v>2699</v>
      </c>
      <c r="F1985" s="1">
        <v>27024</v>
      </c>
      <c r="G1985" t="s">
        <v>3029</v>
      </c>
      <c r="H1985" t="s">
        <v>2700</v>
      </c>
      <c r="I1985" s="5">
        <v>98900</v>
      </c>
      <c r="J1985" s="5">
        <v>2500</v>
      </c>
      <c r="K1985">
        <v>11</v>
      </c>
      <c r="L1985" t="str">
        <f>INDEX(MatriceGrade,MATCH(Employé!G1985,Filières!$A$1:$A$13,0),MATCH(Employé!H1985,Filières!$A$1:$E$1,0))</f>
        <v>Associé filière fonctionnelle</v>
      </c>
      <c r="M1985" s="5">
        <f t="shared" si="152"/>
        <v>91600</v>
      </c>
      <c r="N1985" s="6">
        <f t="shared" ca="1" si="153"/>
        <v>43</v>
      </c>
      <c r="O1985" s="8">
        <f t="shared" si="154"/>
        <v>7.9694323144104809E-2</v>
      </c>
    </row>
    <row r="1986" spans="1:15" x14ac:dyDescent="0.25">
      <c r="A1986" t="str">
        <f t="shared" ref="A1986:A2049" si="155">_xlfn.CONCAT(LEFT(C1986,3),LEFT(D1986,2),F1986)</f>
        <v>RobPa30421</v>
      </c>
      <c r="B1986" t="str">
        <f t="shared" ref="B1986:B2049" si="156">_xlfn.CONCAT(C1986,D1986,F1986)</f>
        <v>RobertPalumbo30421</v>
      </c>
      <c r="C1986" t="s">
        <v>25</v>
      </c>
      <c r="D1986" t="s">
        <v>395</v>
      </c>
      <c r="E1986" t="s">
        <v>2698</v>
      </c>
      <c r="F1986" s="1">
        <v>30421</v>
      </c>
      <c r="G1986" t="s">
        <v>3025</v>
      </c>
      <c r="H1986" t="s">
        <v>2701</v>
      </c>
      <c r="I1986" s="5">
        <v>53100</v>
      </c>
      <c r="J1986" s="5">
        <v>2500</v>
      </c>
      <c r="K1986">
        <v>10</v>
      </c>
      <c r="L1986" t="str">
        <f>INDEX(MatriceGrade,MATCH(Employé!G1986,Filières!$A$1:$A$13,0),MATCH(Employé!H1986,Filières!$A$1:$E$1,0))</f>
        <v>Consultant technique sénior</v>
      </c>
      <c r="M1986" s="5">
        <f t="shared" ref="M1986:M2049" si="157">IF(ISERROR(VLOOKUP(A1986,InfoN1,9,FALSE)),"nouvel arrivant",VLOOKUP(A1986,InfoN1,9,FALSE))</f>
        <v>48700</v>
      </c>
      <c r="N1986" s="6">
        <f t="shared" ref="N1986:N2049" ca="1" si="158">IF(DATE(2017,MONTH(F1986),DAY(F1986))&gt;TODAY(),2017-YEAR(F1986)-1,2017-YEAR(F1986))</f>
        <v>34</v>
      </c>
      <c r="O1986" s="8">
        <f t="shared" si="154"/>
        <v>9.034907597535935E-2</v>
      </c>
    </row>
    <row r="1987" spans="1:15" x14ac:dyDescent="0.25">
      <c r="A1987" t="str">
        <f t="shared" si="155"/>
        <v>WilPa28366</v>
      </c>
      <c r="B1987" t="str">
        <f t="shared" si="156"/>
        <v>WilliamPapadopoulos28366</v>
      </c>
      <c r="C1987" t="s">
        <v>63</v>
      </c>
      <c r="D1987" t="s">
        <v>1555</v>
      </c>
      <c r="E1987" t="s">
        <v>2698</v>
      </c>
      <c r="F1987" s="1">
        <v>28366</v>
      </c>
      <c r="G1987" t="s">
        <v>3026</v>
      </c>
      <c r="H1987" t="s">
        <v>2702</v>
      </c>
      <c r="I1987" s="5">
        <v>80700</v>
      </c>
      <c r="J1987" s="5">
        <v>4000</v>
      </c>
      <c r="K1987">
        <v>15</v>
      </c>
      <c r="L1987" t="str">
        <f>INDEX(MatriceGrade,MATCH(Employé!G1987,Filières!$A$1:$A$13,0),MATCH(Employé!H1987,Filières!$A$1:$E$1,0))</f>
        <v>Responsable de consultant</v>
      </c>
      <c r="M1987" s="5">
        <f t="shared" si="157"/>
        <v>72100</v>
      </c>
      <c r="N1987" s="6">
        <f t="shared" ca="1" si="158"/>
        <v>39</v>
      </c>
      <c r="O1987" s="8">
        <f t="shared" ref="O1987:O2050" si="159">IF(ISNUMBER(M1987),(I1987-M1987)/M1987,0)</f>
        <v>0.11927877947295423</v>
      </c>
    </row>
    <row r="1988" spans="1:15" x14ac:dyDescent="0.25">
      <c r="A1988" t="str">
        <f t="shared" si="155"/>
        <v>DanPa30269</v>
      </c>
      <c r="B1988" t="str">
        <f t="shared" si="156"/>
        <v>DanielParish30269</v>
      </c>
      <c r="C1988" t="s">
        <v>105</v>
      </c>
      <c r="D1988" t="s">
        <v>144</v>
      </c>
      <c r="E1988" t="s">
        <v>2698</v>
      </c>
      <c r="F1988" s="1">
        <v>30269</v>
      </c>
      <c r="G1988" t="s">
        <v>3027</v>
      </c>
      <c r="H1988" t="s">
        <v>2703</v>
      </c>
      <c r="I1988" s="5">
        <v>67100</v>
      </c>
      <c r="J1988" s="5">
        <v>2000</v>
      </c>
      <c r="K1988">
        <v>9</v>
      </c>
      <c r="L1988" t="str">
        <f>INDEX(MatriceGrade,MATCH(Employé!G1988,Filières!$A$1:$A$13,0),MATCH(Employé!H1988,Filières!$A$1:$E$1,0))</f>
        <v>Directeur d'agence</v>
      </c>
      <c r="M1988" s="5">
        <f t="shared" si="157"/>
        <v>66400</v>
      </c>
      <c r="N1988" s="6">
        <f t="shared" ca="1" si="158"/>
        <v>34</v>
      </c>
      <c r="O1988" s="8">
        <f t="shared" si="159"/>
        <v>1.0542168674698794E-2</v>
      </c>
    </row>
    <row r="1989" spans="1:15" x14ac:dyDescent="0.25">
      <c r="A1989" t="str">
        <f t="shared" si="155"/>
        <v>DuaPa30672</v>
      </c>
      <c r="B1989" t="str">
        <f t="shared" si="156"/>
        <v>DuaneParker30672</v>
      </c>
      <c r="C1989" t="s">
        <v>1591</v>
      </c>
      <c r="D1989" t="s">
        <v>1056</v>
      </c>
      <c r="E1989" t="s">
        <v>2698</v>
      </c>
      <c r="F1989" s="1">
        <v>30672</v>
      </c>
      <c r="G1989" t="s">
        <v>3025</v>
      </c>
      <c r="H1989" t="s">
        <v>2701</v>
      </c>
      <c r="I1989" s="5">
        <v>46200</v>
      </c>
      <c r="J1989" s="5">
        <v>500</v>
      </c>
      <c r="K1989">
        <v>10</v>
      </c>
      <c r="L1989" t="str">
        <f>INDEX(MatriceGrade,MATCH(Employé!G1989,Filières!$A$1:$A$13,0),MATCH(Employé!H1989,Filières!$A$1:$E$1,0))</f>
        <v>Consultant technique sénior</v>
      </c>
      <c r="M1989" s="5">
        <f t="shared" si="157"/>
        <v>45000</v>
      </c>
      <c r="N1989" s="6">
        <f t="shared" ca="1" si="158"/>
        <v>33</v>
      </c>
      <c r="O1989" s="8">
        <f t="shared" si="159"/>
        <v>2.6666666666666668E-2</v>
      </c>
    </row>
    <row r="1990" spans="1:15" x14ac:dyDescent="0.25">
      <c r="A1990" t="str">
        <f t="shared" si="155"/>
        <v>HomPa30478</v>
      </c>
      <c r="B1990" t="str">
        <f t="shared" si="156"/>
        <v>HomerParker30478</v>
      </c>
      <c r="C1990" t="s">
        <v>1055</v>
      </c>
      <c r="D1990" t="s">
        <v>1056</v>
      </c>
      <c r="E1990" t="s">
        <v>2698</v>
      </c>
      <c r="F1990" s="1">
        <v>30478</v>
      </c>
      <c r="G1990" t="s">
        <v>3025</v>
      </c>
      <c r="H1990" t="s">
        <v>2701</v>
      </c>
      <c r="I1990" s="5">
        <v>48800</v>
      </c>
      <c r="J1990" s="5">
        <v>1500</v>
      </c>
      <c r="K1990">
        <v>10</v>
      </c>
      <c r="L1990" t="str">
        <f>INDEX(MatriceGrade,MATCH(Employé!G1990,Filières!$A$1:$A$13,0),MATCH(Employé!H1990,Filières!$A$1:$E$1,0))</f>
        <v>Consultant technique sénior</v>
      </c>
      <c r="M1990" s="5">
        <f t="shared" si="157"/>
        <v>47400</v>
      </c>
      <c r="N1990" s="6">
        <f t="shared" ca="1" si="158"/>
        <v>34</v>
      </c>
      <c r="O1990" s="8">
        <f t="shared" si="159"/>
        <v>2.9535864978902954E-2</v>
      </c>
    </row>
    <row r="1991" spans="1:15" x14ac:dyDescent="0.25">
      <c r="A1991" t="str">
        <f t="shared" si="155"/>
        <v>KurPa33137</v>
      </c>
      <c r="B1991" t="str">
        <f t="shared" si="156"/>
        <v>KurtParker33137</v>
      </c>
      <c r="C1991" t="s">
        <v>1778</v>
      </c>
      <c r="D1991" t="s">
        <v>1056</v>
      </c>
      <c r="E1991" t="s">
        <v>2698</v>
      </c>
      <c r="F1991" s="1">
        <v>33137</v>
      </c>
      <c r="G1991" t="s">
        <v>3020</v>
      </c>
      <c r="H1991" t="s">
        <v>2702</v>
      </c>
      <c r="I1991" s="5">
        <v>39200</v>
      </c>
      <c r="J1991" s="5">
        <v>0</v>
      </c>
      <c r="K1991">
        <v>0</v>
      </c>
      <c r="L1991" t="str">
        <f>INDEX(MatriceGrade,MATCH(Employé!G1991,Filières!$A$1:$A$13,0),MATCH(Employé!H1991,Filières!$A$1:$E$1,0))</f>
        <v>Consultant business junior</v>
      </c>
      <c r="M1991" s="5" t="str">
        <f t="shared" si="157"/>
        <v>nouvel arrivant</v>
      </c>
      <c r="N1991" s="6">
        <f t="shared" ca="1" si="158"/>
        <v>26</v>
      </c>
      <c r="O1991" s="8">
        <f t="shared" si="159"/>
        <v>0</v>
      </c>
    </row>
    <row r="1992" spans="1:15" x14ac:dyDescent="0.25">
      <c r="A1992" t="str">
        <f t="shared" si="155"/>
        <v>SusPa28188</v>
      </c>
      <c r="B1992" t="str">
        <f t="shared" si="156"/>
        <v>SusanParker28188</v>
      </c>
      <c r="C1992" t="s">
        <v>665</v>
      </c>
      <c r="D1992" t="s">
        <v>1056</v>
      </c>
      <c r="E1992" t="s">
        <v>2699</v>
      </c>
      <c r="F1992" s="1">
        <v>28188</v>
      </c>
      <c r="G1992" t="s">
        <v>3027</v>
      </c>
      <c r="H1992" t="s">
        <v>2702</v>
      </c>
      <c r="I1992" s="5">
        <v>98600</v>
      </c>
      <c r="J1992" s="5">
        <v>6000</v>
      </c>
      <c r="K1992">
        <v>15</v>
      </c>
      <c r="L1992" t="str">
        <f>INDEX(MatriceGrade,MATCH(Employé!G1992,Filières!$A$1:$A$13,0),MATCH(Employé!H1992,Filières!$A$1:$E$1,0))</f>
        <v>Directeur business</v>
      </c>
      <c r="M1992" s="5">
        <f t="shared" si="157"/>
        <v>92100</v>
      </c>
      <c r="N1992" s="6">
        <f t="shared" ca="1" si="158"/>
        <v>40</v>
      </c>
      <c r="O1992" s="8">
        <f t="shared" si="159"/>
        <v>7.0575461454940286E-2</v>
      </c>
    </row>
    <row r="1993" spans="1:15" x14ac:dyDescent="0.25">
      <c r="A1993" t="str">
        <f t="shared" si="155"/>
        <v>IrmPa33028</v>
      </c>
      <c r="B1993" t="str">
        <f t="shared" si="156"/>
        <v>IrmaParkerson33028</v>
      </c>
      <c r="C1993" t="s">
        <v>2591</v>
      </c>
      <c r="D1993" t="s">
        <v>2629</v>
      </c>
      <c r="E1993" t="s">
        <v>2699</v>
      </c>
      <c r="F1993" s="1">
        <v>33028</v>
      </c>
      <c r="G1993" t="s">
        <v>3022</v>
      </c>
      <c r="H1993" t="s">
        <v>2700</v>
      </c>
      <c r="I1993" s="5">
        <v>45000</v>
      </c>
      <c r="J1993" s="5">
        <v>1000</v>
      </c>
      <c r="K1993">
        <v>1</v>
      </c>
      <c r="L1993" t="str">
        <f>INDEX(MatriceGrade,MATCH(Employé!G1993,Filières!$A$1:$A$13,0),MATCH(Employé!H1993,Filières!$A$1:$E$1,0))</f>
        <v>Analyste confirmé</v>
      </c>
      <c r="M1993" s="5">
        <f t="shared" si="157"/>
        <v>40800</v>
      </c>
      <c r="N1993" s="6">
        <f t="shared" ca="1" si="158"/>
        <v>27</v>
      </c>
      <c r="O1993" s="8">
        <f t="shared" si="159"/>
        <v>0.10294117647058823</v>
      </c>
    </row>
    <row r="1994" spans="1:15" x14ac:dyDescent="0.25">
      <c r="A1994" t="str">
        <f t="shared" si="155"/>
        <v>ChrPa28861</v>
      </c>
      <c r="B1994" t="str">
        <f t="shared" si="156"/>
        <v>ChristopherParkhurst28861</v>
      </c>
      <c r="C1994" t="s">
        <v>71</v>
      </c>
      <c r="D1994" t="s">
        <v>840</v>
      </c>
      <c r="E1994" t="s">
        <v>2698</v>
      </c>
      <c r="F1994" s="1">
        <v>28861</v>
      </c>
      <c r="G1994" t="s">
        <v>3027</v>
      </c>
      <c r="H1994" t="s">
        <v>2701</v>
      </c>
      <c r="I1994" s="5">
        <v>56300</v>
      </c>
      <c r="J1994" s="5">
        <v>2000</v>
      </c>
      <c r="K1994">
        <v>12</v>
      </c>
      <c r="L1994" t="str">
        <f>INDEX(MatriceGrade,MATCH(Employé!G1994,Filières!$A$1:$A$13,0),MATCH(Employé!H1994,Filières!$A$1:$E$1,0))</f>
        <v>Directeur technique</v>
      </c>
      <c r="M1994" s="5">
        <f t="shared" si="157"/>
        <v>52100</v>
      </c>
      <c r="N1994" s="6">
        <f t="shared" ca="1" si="158"/>
        <v>38</v>
      </c>
      <c r="O1994" s="8">
        <f t="shared" si="159"/>
        <v>8.0614203454894437E-2</v>
      </c>
    </row>
    <row r="1995" spans="1:15" x14ac:dyDescent="0.25">
      <c r="A1995" t="str">
        <f t="shared" si="155"/>
        <v>AprPa29923</v>
      </c>
      <c r="B1995" t="str">
        <f t="shared" si="156"/>
        <v>AprilParman29923</v>
      </c>
      <c r="C1995" t="s">
        <v>697</v>
      </c>
      <c r="D1995" t="s">
        <v>2240</v>
      </c>
      <c r="E1995" t="s">
        <v>2699</v>
      </c>
      <c r="F1995" s="1">
        <v>29923</v>
      </c>
      <c r="G1995" t="s">
        <v>3025</v>
      </c>
      <c r="H1995" t="s">
        <v>2701</v>
      </c>
      <c r="I1995" s="5">
        <v>52100</v>
      </c>
      <c r="J1995" s="5">
        <v>4000</v>
      </c>
      <c r="K1995">
        <v>12</v>
      </c>
      <c r="L1995" t="str">
        <f>INDEX(MatriceGrade,MATCH(Employé!G1995,Filières!$A$1:$A$13,0),MATCH(Employé!H1995,Filières!$A$1:$E$1,0))</f>
        <v>Consultant technique sénior</v>
      </c>
      <c r="M1995" s="5">
        <f t="shared" si="157"/>
        <v>49000</v>
      </c>
      <c r="N1995" s="6">
        <f t="shared" ca="1" si="158"/>
        <v>35</v>
      </c>
      <c r="O1995" s="8">
        <f t="shared" si="159"/>
        <v>6.3265306122448975E-2</v>
      </c>
    </row>
    <row r="1996" spans="1:15" x14ac:dyDescent="0.25">
      <c r="A1996" t="str">
        <f t="shared" si="155"/>
        <v>DonPa32995</v>
      </c>
      <c r="B1996" t="str">
        <f t="shared" si="156"/>
        <v>DonaldParr32995</v>
      </c>
      <c r="C1996" t="s">
        <v>133</v>
      </c>
      <c r="D1996" t="s">
        <v>2180</v>
      </c>
      <c r="E1996" t="s">
        <v>2698</v>
      </c>
      <c r="F1996" s="1">
        <v>32995</v>
      </c>
      <c r="G1996" t="s">
        <v>3021</v>
      </c>
      <c r="H1996" t="s">
        <v>2701</v>
      </c>
      <c r="I1996" s="5">
        <v>32200</v>
      </c>
      <c r="J1996" s="5">
        <v>0</v>
      </c>
      <c r="K1996">
        <v>0</v>
      </c>
      <c r="L1996" t="str">
        <f>INDEX(MatriceGrade,MATCH(Employé!G1996,Filières!$A$1:$A$13,0),MATCH(Employé!H1996,Filières!$A$1:$E$1,0))</f>
        <v>Développeur</v>
      </c>
      <c r="M1996" s="5" t="str">
        <f t="shared" si="157"/>
        <v>nouvel arrivant</v>
      </c>
      <c r="N1996" s="6">
        <f t="shared" ca="1" si="158"/>
        <v>27</v>
      </c>
      <c r="O1996" s="8">
        <f t="shared" si="159"/>
        <v>0</v>
      </c>
    </row>
    <row r="1997" spans="1:15" x14ac:dyDescent="0.25">
      <c r="A1997" t="str">
        <f t="shared" si="155"/>
        <v>ThoPa31478</v>
      </c>
      <c r="B1997" t="str">
        <f t="shared" si="156"/>
        <v>ThomasParra31478</v>
      </c>
      <c r="C1997" t="s">
        <v>269</v>
      </c>
      <c r="D1997" t="s">
        <v>2578</v>
      </c>
      <c r="E1997" t="s">
        <v>2698</v>
      </c>
      <c r="F1997" s="1">
        <v>31478</v>
      </c>
      <c r="G1997" t="s">
        <v>3023</v>
      </c>
      <c r="H1997" t="s">
        <v>2700</v>
      </c>
      <c r="I1997" s="5">
        <v>52500</v>
      </c>
      <c r="J1997" s="5">
        <v>500</v>
      </c>
      <c r="K1997">
        <v>0</v>
      </c>
      <c r="L1997" t="str">
        <f>INDEX(MatriceGrade,MATCH(Employé!G1997,Filières!$A$1:$A$13,0),MATCH(Employé!H1997,Filières!$A$1:$E$1,0))</f>
        <v>Consultant fonctionnel junior</v>
      </c>
      <c r="M1997" s="5" t="str">
        <f t="shared" si="157"/>
        <v>nouvel arrivant</v>
      </c>
      <c r="N1997" s="6">
        <f t="shared" ca="1" si="158"/>
        <v>31</v>
      </c>
      <c r="O1997" s="8">
        <f t="shared" si="159"/>
        <v>0</v>
      </c>
    </row>
    <row r="1998" spans="1:15" x14ac:dyDescent="0.25">
      <c r="A1998" t="str">
        <f t="shared" si="155"/>
        <v>DanPa32333</v>
      </c>
      <c r="B1998" t="str">
        <f t="shared" si="156"/>
        <v>DanielParrott32333</v>
      </c>
      <c r="C1998" t="s">
        <v>105</v>
      </c>
      <c r="D1998" t="s">
        <v>342</v>
      </c>
      <c r="E1998" t="s">
        <v>2698</v>
      </c>
      <c r="F1998" s="1">
        <v>32333</v>
      </c>
      <c r="G1998" t="s">
        <v>3022</v>
      </c>
      <c r="H1998" t="s">
        <v>2700</v>
      </c>
      <c r="I1998" s="5">
        <v>50000</v>
      </c>
      <c r="J1998" s="5">
        <v>1500</v>
      </c>
      <c r="K1998">
        <v>1</v>
      </c>
      <c r="L1998" t="str">
        <f>INDEX(MatriceGrade,MATCH(Employé!G1998,Filières!$A$1:$A$13,0),MATCH(Employé!H1998,Filières!$A$1:$E$1,0))</f>
        <v>Analyste confirmé</v>
      </c>
      <c r="M1998" s="5">
        <f t="shared" si="157"/>
        <v>50000</v>
      </c>
      <c r="N1998" s="6">
        <f t="shared" ca="1" si="158"/>
        <v>29</v>
      </c>
      <c r="O1998" s="8">
        <f t="shared" si="159"/>
        <v>0</v>
      </c>
    </row>
    <row r="1999" spans="1:15" x14ac:dyDescent="0.25">
      <c r="A1999" t="str">
        <f t="shared" si="155"/>
        <v>DanPa28630</v>
      </c>
      <c r="B1999" t="str">
        <f t="shared" si="156"/>
        <v>DanielParrott28630</v>
      </c>
      <c r="C1999" t="s">
        <v>105</v>
      </c>
      <c r="D1999" t="s">
        <v>342</v>
      </c>
      <c r="E1999" t="s">
        <v>2698</v>
      </c>
      <c r="F1999" s="1">
        <v>28630</v>
      </c>
      <c r="G1999" t="s">
        <v>3025</v>
      </c>
      <c r="H1999" t="s">
        <v>2702</v>
      </c>
      <c r="I1999" s="5">
        <v>54000</v>
      </c>
      <c r="J1999" s="5">
        <v>0</v>
      </c>
      <c r="K1999">
        <v>13</v>
      </c>
      <c r="L1999" t="str">
        <f>INDEX(MatriceGrade,MATCH(Employé!G1999,Filières!$A$1:$A$13,0),MATCH(Employé!H1999,Filières!$A$1:$E$1,0))</f>
        <v>Consultant business sénior</v>
      </c>
      <c r="M1999" s="5" t="str">
        <f t="shared" si="157"/>
        <v>nouvel arrivant</v>
      </c>
      <c r="N1999" s="6">
        <f t="shared" ca="1" si="158"/>
        <v>39</v>
      </c>
      <c r="O1999" s="8">
        <f t="shared" si="159"/>
        <v>0</v>
      </c>
    </row>
    <row r="2000" spans="1:15" x14ac:dyDescent="0.25">
      <c r="A2000" t="str">
        <f t="shared" si="155"/>
        <v>MarPa28120</v>
      </c>
      <c r="B2000" t="str">
        <f t="shared" si="156"/>
        <v>MarilynPartee28120</v>
      </c>
      <c r="C2000" t="s">
        <v>503</v>
      </c>
      <c r="D2000" t="s">
        <v>2296</v>
      </c>
      <c r="E2000" t="s">
        <v>2699</v>
      </c>
      <c r="F2000" s="1">
        <v>28120</v>
      </c>
      <c r="G2000" t="s">
        <v>3027</v>
      </c>
      <c r="H2000" t="s">
        <v>2700</v>
      </c>
      <c r="I2000" s="5">
        <v>66400</v>
      </c>
      <c r="J2000" s="5">
        <v>1500</v>
      </c>
      <c r="K2000">
        <v>14</v>
      </c>
      <c r="L2000" t="str">
        <f>INDEX(MatriceGrade,MATCH(Employé!G2000,Filières!$A$1:$A$13,0),MATCH(Employé!H2000,Filières!$A$1:$E$1,0))</f>
        <v>Directeur de projet</v>
      </c>
      <c r="M2000" s="5">
        <f t="shared" si="157"/>
        <v>63800</v>
      </c>
      <c r="N2000" s="6">
        <f t="shared" ca="1" si="158"/>
        <v>40</v>
      </c>
      <c r="O2000" s="8">
        <f t="shared" si="159"/>
        <v>4.0752351097178681E-2</v>
      </c>
    </row>
    <row r="2001" spans="1:15" x14ac:dyDescent="0.25">
      <c r="A2001" t="str">
        <f t="shared" si="155"/>
        <v>NeiPa29388</v>
      </c>
      <c r="B2001" t="str">
        <f t="shared" si="156"/>
        <v>NeilPartin29388</v>
      </c>
      <c r="C2001" t="s">
        <v>851</v>
      </c>
      <c r="D2001" t="s">
        <v>1911</v>
      </c>
      <c r="E2001" t="s">
        <v>2698</v>
      </c>
      <c r="F2001" s="1">
        <v>29388</v>
      </c>
      <c r="G2001" t="s">
        <v>3027</v>
      </c>
      <c r="H2001" t="s">
        <v>2700</v>
      </c>
      <c r="I2001" s="5">
        <v>71900</v>
      </c>
      <c r="J2001" s="5">
        <v>6500</v>
      </c>
      <c r="K2001">
        <v>3</v>
      </c>
      <c r="L2001" t="str">
        <f>INDEX(MatriceGrade,MATCH(Employé!G2001,Filières!$A$1:$A$13,0),MATCH(Employé!H2001,Filières!$A$1:$E$1,0))</f>
        <v>Directeur de projet</v>
      </c>
      <c r="M2001" s="5">
        <f t="shared" si="157"/>
        <v>69800</v>
      </c>
      <c r="N2001" s="6">
        <f t="shared" ca="1" si="158"/>
        <v>37</v>
      </c>
      <c r="O2001" s="8">
        <f t="shared" si="159"/>
        <v>3.0085959885386818E-2</v>
      </c>
    </row>
    <row r="2002" spans="1:15" x14ac:dyDescent="0.25">
      <c r="A2002" t="str">
        <f t="shared" si="155"/>
        <v>GloPa30726</v>
      </c>
      <c r="B2002" t="str">
        <f t="shared" si="156"/>
        <v>GloriaPascoe30726</v>
      </c>
      <c r="C2002" t="s">
        <v>259</v>
      </c>
      <c r="D2002" t="s">
        <v>1554</v>
      </c>
      <c r="E2002" t="s">
        <v>2699</v>
      </c>
      <c r="F2002" s="1">
        <v>30726</v>
      </c>
      <c r="G2002" t="s">
        <v>3027</v>
      </c>
      <c r="H2002" t="s">
        <v>2701</v>
      </c>
      <c r="I2002" s="5">
        <v>54500</v>
      </c>
      <c r="J2002" s="5">
        <v>4500</v>
      </c>
      <c r="K2002">
        <v>0</v>
      </c>
      <c r="L2002" t="str">
        <f>INDEX(MatriceGrade,MATCH(Employé!G2002,Filières!$A$1:$A$13,0),MATCH(Employé!H2002,Filières!$A$1:$E$1,0))</f>
        <v>Directeur technique</v>
      </c>
      <c r="M2002" s="5" t="str">
        <f t="shared" si="157"/>
        <v>nouvel arrivant</v>
      </c>
      <c r="N2002" s="6">
        <f t="shared" ca="1" si="158"/>
        <v>33</v>
      </c>
      <c r="O2002" s="8">
        <f t="shared" si="159"/>
        <v>0</v>
      </c>
    </row>
    <row r="2003" spans="1:15" x14ac:dyDescent="0.25">
      <c r="A2003" t="str">
        <f t="shared" si="155"/>
        <v>MatPa25466</v>
      </c>
      <c r="B2003" t="str">
        <f t="shared" si="156"/>
        <v>MatthewPatel25466</v>
      </c>
      <c r="C2003" t="s">
        <v>130</v>
      </c>
      <c r="D2003" t="s">
        <v>841</v>
      </c>
      <c r="E2003" t="s">
        <v>2698</v>
      </c>
      <c r="F2003" s="1">
        <v>25466</v>
      </c>
      <c r="G2003" t="s">
        <v>3027</v>
      </c>
      <c r="H2003" t="s">
        <v>2701</v>
      </c>
      <c r="I2003" s="5">
        <v>64000</v>
      </c>
      <c r="J2003" s="5">
        <v>1000</v>
      </c>
      <c r="K2003">
        <v>12</v>
      </c>
      <c r="L2003" t="str">
        <f>INDEX(MatriceGrade,MATCH(Employé!G2003,Filières!$A$1:$A$13,0),MATCH(Employé!H2003,Filières!$A$1:$E$1,0))</f>
        <v>Directeur technique</v>
      </c>
      <c r="M2003" s="5">
        <f t="shared" si="157"/>
        <v>61500</v>
      </c>
      <c r="N2003" s="6">
        <f t="shared" ca="1" si="158"/>
        <v>47</v>
      </c>
      <c r="O2003" s="8">
        <f t="shared" si="159"/>
        <v>4.065040650406504E-2</v>
      </c>
    </row>
    <row r="2004" spans="1:15" x14ac:dyDescent="0.25">
      <c r="A2004" t="str">
        <f t="shared" si="155"/>
        <v>BilPa24385</v>
      </c>
      <c r="B2004" t="str">
        <f t="shared" si="156"/>
        <v>BillyPatterson24385</v>
      </c>
      <c r="C2004" t="s">
        <v>976</v>
      </c>
      <c r="D2004" t="s">
        <v>1955</v>
      </c>
      <c r="E2004" t="s">
        <v>2698</v>
      </c>
      <c r="F2004" s="1">
        <v>24385</v>
      </c>
      <c r="G2004" t="s">
        <v>3027</v>
      </c>
      <c r="H2004" t="s">
        <v>2701</v>
      </c>
      <c r="I2004" s="5">
        <v>56500</v>
      </c>
      <c r="J2004" s="5">
        <v>6000</v>
      </c>
      <c r="K2004">
        <v>18</v>
      </c>
      <c r="L2004" t="str">
        <f>INDEX(MatriceGrade,MATCH(Employé!G2004,Filières!$A$1:$A$13,0),MATCH(Employé!H2004,Filières!$A$1:$E$1,0))</f>
        <v>Directeur technique</v>
      </c>
      <c r="M2004" s="5">
        <f t="shared" si="157"/>
        <v>50000</v>
      </c>
      <c r="N2004" s="6">
        <f t="shared" ca="1" si="158"/>
        <v>50</v>
      </c>
      <c r="O2004" s="8">
        <f t="shared" si="159"/>
        <v>0.13</v>
      </c>
    </row>
    <row r="2005" spans="1:15" x14ac:dyDescent="0.25">
      <c r="A2005" t="str">
        <f t="shared" si="155"/>
        <v>PauPa29257</v>
      </c>
      <c r="B2005" t="str">
        <f t="shared" si="156"/>
        <v>PaulinePatterson29257</v>
      </c>
      <c r="C2005" t="s">
        <v>2096</v>
      </c>
      <c r="D2005" t="s">
        <v>1955</v>
      </c>
      <c r="E2005" t="s">
        <v>2699</v>
      </c>
      <c r="F2005" s="1">
        <v>29257</v>
      </c>
      <c r="G2005" t="s">
        <v>3027</v>
      </c>
      <c r="H2005" t="s">
        <v>2701</v>
      </c>
      <c r="I2005" s="5">
        <v>68200</v>
      </c>
      <c r="J2005" s="5">
        <v>500</v>
      </c>
      <c r="K2005">
        <v>2</v>
      </c>
      <c r="L2005" t="str">
        <f>INDEX(MatriceGrade,MATCH(Employé!G2005,Filières!$A$1:$A$13,0),MATCH(Employé!H2005,Filières!$A$1:$E$1,0))</f>
        <v>Directeur technique</v>
      </c>
      <c r="M2005" s="5">
        <f t="shared" si="157"/>
        <v>63300</v>
      </c>
      <c r="N2005" s="6">
        <f t="shared" ca="1" si="158"/>
        <v>37</v>
      </c>
      <c r="O2005" s="8">
        <f t="shared" si="159"/>
        <v>7.7409162717219593E-2</v>
      </c>
    </row>
    <row r="2006" spans="1:15" x14ac:dyDescent="0.25">
      <c r="A2006" t="str">
        <f t="shared" si="155"/>
        <v>JimPa28207</v>
      </c>
      <c r="B2006" t="str">
        <f t="shared" si="156"/>
        <v>JimPatton28207</v>
      </c>
      <c r="C2006" t="s">
        <v>1005</v>
      </c>
      <c r="D2006" t="s">
        <v>127</v>
      </c>
      <c r="E2006" t="s">
        <v>2698</v>
      </c>
      <c r="F2006" s="1">
        <v>28207</v>
      </c>
      <c r="G2006" t="s">
        <v>3026</v>
      </c>
      <c r="H2006" t="s">
        <v>2703</v>
      </c>
      <c r="I2006" s="5">
        <v>49000</v>
      </c>
      <c r="J2006" s="5">
        <v>1000</v>
      </c>
      <c r="K2006">
        <v>9</v>
      </c>
      <c r="L2006" t="str">
        <f>INDEX(MatriceGrade,MATCH(Employé!G2006,Filières!$A$1:$A$13,0),MATCH(Employé!H2006,Filières!$A$1:$E$1,0))</f>
        <v>Responsable d'entité</v>
      </c>
      <c r="M2006" s="5">
        <f t="shared" si="157"/>
        <v>44700</v>
      </c>
      <c r="N2006" s="6">
        <f t="shared" ca="1" si="158"/>
        <v>40</v>
      </c>
      <c r="O2006" s="8">
        <f t="shared" si="159"/>
        <v>9.6196868008948541E-2</v>
      </c>
    </row>
    <row r="2007" spans="1:15" x14ac:dyDescent="0.25">
      <c r="A2007" t="str">
        <f t="shared" si="155"/>
        <v>RicPa24028</v>
      </c>
      <c r="B2007" t="str">
        <f t="shared" si="156"/>
        <v>RichardPatton24028</v>
      </c>
      <c r="C2007" t="s">
        <v>9</v>
      </c>
      <c r="D2007" t="s">
        <v>127</v>
      </c>
      <c r="E2007" t="s">
        <v>2698</v>
      </c>
      <c r="F2007" s="1">
        <v>24028</v>
      </c>
      <c r="G2007" t="s">
        <v>3027</v>
      </c>
      <c r="H2007" t="s">
        <v>2701</v>
      </c>
      <c r="I2007" s="5">
        <v>71100</v>
      </c>
      <c r="J2007" s="5">
        <v>1500</v>
      </c>
      <c r="K2007">
        <v>17</v>
      </c>
      <c r="L2007" t="str">
        <f>INDEX(MatriceGrade,MATCH(Employé!G2007,Filières!$A$1:$A$13,0),MATCH(Employé!H2007,Filières!$A$1:$E$1,0))</f>
        <v>Directeur technique</v>
      </c>
      <c r="M2007" s="5">
        <f t="shared" si="157"/>
        <v>68400</v>
      </c>
      <c r="N2007" s="6">
        <f t="shared" ca="1" si="158"/>
        <v>51</v>
      </c>
      <c r="O2007" s="8">
        <f t="shared" si="159"/>
        <v>3.9473684210526314E-2</v>
      </c>
    </row>
    <row r="2008" spans="1:15" x14ac:dyDescent="0.25">
      <c r="A2008" t="str">
        <f t="shared" si="155"/>
        <v>SamPa29560</v>
      </c>
      <c r="B2008" t="str">
        <f t="shared" si="156"/>
        <v>SamanthaPatton29560</v>
      </c>
      <c r="C2008" t="s">
        <v>904</v>
      </c>
      <c r="D2008" t="s">
        <v>127</v>
      </c>
      <c r="E2008" t="s">
        <v>2699</v>
      </c>
      <c r="F2008" s="1">
        <v>29560</v>
      </c>
      <c r="G2008" t="s">
        <v>3027</v>
      </c>
      <c r="H2008" t="s">
        <v>2700</v>
      </c>
      <c r="I2008" s="5">
        <v>83600</v>
      </c>
      <c r="J2008" s="5">
        <v>7000</v>
      </c>
      <c r="K2008">
        <v>10</v>
      </c>
      <c r="L2008" t="str">
        <f>INDEX(MatriceGrade,MATCH(Employé!G2008,Filières!$A$1:$A$13,0),MATCH(Employé!H2008,Filières!$A$1:$E$1,0))</f>
        <v>Directeur de projet</v>
      </c>
      <c r="M2008" s="5">
        <f t="shared" si="157"/>
        <v>79800</v>
      </c>
      <c r="N2008" s="6">
        <f t="shared" ca="1" si="158"/>
        <v>36</v>
      </c>
      <c r="O2008" s="8">
        <f t="shared" si="159"/>
        <v>4.7619047619047616E-2</v>
      </c>
    </row>
    <row r="2009" spans="1:15" x14ac:dyDescent="0.25">
      <c r="A2009" t="str">
        <f t="shared" si="155"/>
        <v>ShePa33967</v>
      </c>
      <c r="B2009" t="str">
        <f t="shared" si="156"/>
        <v>ShellyPatton33967</v>
      </c>
      <c r="C2009" t="s">
        <v>1135</v>
      </c>
      <c r="D2009" t="s">
        <v>127</v>
      </c>
      <c r="E2009" t="s">
        <v>2699</v>
      </c>
      <c r="F2009" s="1">
        <v>33967</v>
      </c>
      <c r="G2009" t="s">
        <v>3020</v>
      </c>
      <c r="H2009" t="s">
        <v>2702</v>
      </c>
      <c r="I2009" s="5">
        <v>36600</v>
      </c>
      <c r="J2009" s="5">
        <v>0</v>
      </c>
      <c r="K2009">
        <v>0</v>
      </c>
      <c r="L2009" t="str">
        <f>INDEX(MatriceGrade,MATCH(Employé!G2009,Filières!$A$1:$A$13,0),MATCH(Employé!H2009,Filières!$A$1:$E$1,0))</f>
        <v>Consultant business junior</v>
      </c>
      <c r="M2009" s="5" t="str">
        <f t="shared" si="157"/>
        <v>nouvel arrivant</v>
      </c>
      <c r="N2009" s="6">
        <f t="shared" ca="1" si="158"/>
        <v>24</v>
      </c>
      <c r="O2009" s="8">
        <f t="shared" si="159"/>
        <v>0</v>
      </c>
    </row>
    <row r="2010" spans="1:15" x14ac:dyDescent="0.25">
      <c r="A2010" t="str">
        <f t="shared" si="155"/>
        <v>EliPa32401</v>
      </c>
      <c r="B2010" t="str">
        <f t="shared" si="156"/>
        <v>ElizabethPatty32401</v>
      </c>
      <c r="C2010" t="s">
        <v>699</v>
      </c>
      <c r="D2010" t="s">
        <v>1220</v>
      </c>
      <c r="E2010" t="s">
        <v>2699</v>
      </c>
      <c r="F2010" s="1">
        <v>32401</v>
      </c>
      <c r="G2010" t="s">
        <v>3022</v>
      </c>
      <c r="H2010" t="s">
        <v>2702</v>
      </c>
      <c r="I2010" s="5">
        <v>42200</v>
      </c>
      <c r="J2010" s="5">
        <v>1000</v>
      </c>
      <c r="K2010">
        <v>0</v>
      </c>
      <c r="L2010" t="str">
        <f>INDEX(MatriceGrade,MATCH(Employé!G2010,Filières!$A$1:$A$13,0),MATCH(Employé!H2010,Filières!$A$1:$E$1,0))</f>
        <v>Consultant business junior</v>
      </c>
      <c r="M2010" s="5" t="str">
        <f t="shared" si="157"/>
        <v>nouvel arrivant</v>
      </c>
      <c r="N2010" s="6">
        <f t="shared" ca="1" si="158"/>
        <v>28</v>
      </c>
      <c r="O2010" s="8">
        <f t="shared" si="159"/>
        <v>0</v>
      </c>
    </row>
    <row r="2011" spans="1:15" x14ac:dyDescent="0.25">
      <c r="A2011" t="str">
        <f t="shared" si="155"/>
        <v>MelPa25025</v>
      </c>
      <c r="B2011" t="str">
        <f t="shared" si="156"/>
        <v>MelvinPaulk25025</v>
      </c>
      <c r="C2011" t="s">
        <v>272</v>
      </c>
      <c r="D2011" t="s">
        <v>634</v>
      </c>
      <c r="E2011" t="s">
        <v>2698</v>
      </c>
      <c r="F2011" s="1">
        <v>25025</v>
      </c>
      <c r="G2011" t="s">
        <v>3026</v>
      </c>
      <c r="H2011" t="s">
        <v>2703</v>
      </c>
      <c r="I2011" s="5">
        <v>45900</v>
      </c>
      <c r="J2011" s="5">
        <v>5000</v>
      </c>
      <c r="K2011">
        <v>25</v>
      </c>
      <c r="L2011" t="str">
        <f>INDEX(MatriceGrade,MATCH(Employé!G2011,Filières!$A$1:$A$13,0),MATCH(Employé!H2011,Filières!$A$1:$E$1,0))</f>
        <v>Responsable d'entité</v>
      </c>
      <c r="M2011" s="5">
        <f t="shared" si="157"/>
        <v>43300</v>
      </c>
      <c r="N2011" s="6">
        <f t="shared" ca="1" si="158"/>
        <v>49</v>
      </c>
      <c r="O2011" s="8">
        <f t="shared" si="159"/>
        <v>6.0046189376443418E-2</v>
      </c>
    </row>
    <row r="2012" spans="1:15" x14ac:dyDescent="0.25">
      <c r="A2012" t="str">
        <f t="shared" si="155"/>
        <v>JeaPa34063</v>
      </c>
      <c r="B2012" t="str">
        <f t="shared" si="156"/>
        <v>JeannePaxton34063</v>
      </c>
      <c r="C2012" t="s">
        <v>587</v>
      </c>
      <c r="D2012" t="s">
        <v>588</v>
      </c>
      <c r="E2012" t="s">
        <v>2699</v>
      </c>
      <c r="F2012" s="1">
        <v>34063</v>
      </c>
      <c r="G2012" t="s">
        <v>3020</v>
      </c>
      <c r="H2012" t="s">
        <v>2701</v>
      </c>
      <c r="I2012" s="5">
        <v>29500</v>
      </c>
      <c r="J2012" s="5">
        <v>0</v>
      </c>
      <c r="K2012">
        <v>1</v>
      </c>
      <c r="L2012" t="str">
        <f>INDEX(MatriceGrade,MATCH(Employé!G2012,Filières!$A$1:$A$13,0),MATCH(Employé!H2012,Filières!$A$1:$E$1,0))</f>
        <v>Développeur junior</v>
      </c>
      <c r="M2012" s="5">
        <f t="shared" si="157"/>
        <v>28400</v>
      </c>
      <c r="N2012" s="6">
        <f t="shared" ca="1" si="158"/>
        <v>24</v>
      </c>
      <c r="O2012" s="8">
        <f t="shared" si="159"/>
        <v>3.873239436619718E-2</v>
      </c>
    </row>
    <row r="2013" spans="1:15" x14ac:dyDescent="0.25">
      <c r="A2013" t="str">
        <f t="shared" si="155"/>
        <v>DorPa31501</v>
      </c>
      <c r="B2013" t="str">
        <f t="shared" si="156"/>
        <v>DorotheaPayan31501</v>
      </c>
      <c r="C2013" t="s">
        <v>1116</v>
      </c>
      <c r="D2013" t="s">
        <v>1117</v>
      </c>
      <c r="E2013" t="s">
        <v>2699</v>
      </c>
      <c r="F2013" s="1">
        <v>31501</v>
      </c>
      <c r="G2013" t="s">
        <v>3023</v>
      </c>
      <c r="H2013" t="s">
        <v>2702</v>
      </c>
      <c r="I2013" s="5">
        <v>44500</v>
      </c>
      <c r="J2013" s="5">
        <v>500</v>
      </c>
      <c r="K2013">
        <v>5</v>
      </c>
      <c r="L2013" t="str">
        <f>INDEX(MatriceGrade,MATCH(Employé!G2013,Filières!$A$1:$A$13,0),MATCH(Employé!H2013,Filières!$A$1:$E$1,0))</f>
        <v>Consultant business</v>
      </c>
      <c r="M2013" s="5">
        <f t="shared" si="157"/>
        <v>43800</v>
      </c>
      <c r="N2013" s="6">
        <f t="shared" ca="1" si="158"/>
        <v>31</v>
      </c>
      <c r="O2013" s="8">
        <f t="shared" si="159"/>
        <v>1.5981735159817351E-2</v>
      </c>
    </row>
    <row r="2014" spans="1:15" x14ac:dyDescent="0.25">
      <c r="A2014" t="str">
        <f t="shared" si="155"/>
        <v>ChrPa33352</v>
      </c>
      <c r="B2014" t="str">
        <f t="shared" si="156"/>
        <v>ChristopherPayne33352</v>
      </c>
      <c r="C2014" t="s">
        <v>71</v>
      </c>
      <c r="D2014" t="s">
        <v>18</v>
      </c>
      <c r="E2014" t="s">
        <v>2698</v>
      </c>
      <c r="F2014" s="1">
        <v>33352</v>
      </c>
      <c r="G2014" t="s">
        <v>3019</v>
      </c>
      <c r="H2014" t="s">
        <v>2702</v>
      </c>
      <c r="I2014" s="5">
        <v>35100</v>
      </c>
      <c r="J2014" s="5">
        <v>0</v>
      </c>
      <c r="K2014">
        <v>0</v>
      </c>
      <c r="L2014" t="str">
        <f>INDEX(MatriceGrade,MATCH(Employé!G2014,Filières!$A$1:$A$13,0),MATCH(Employé!H2014,Filières!$A$1:$E$1,0))</f>
        <v>Apprenti business</v>
      </c>
      <c r="M2014" s="5" t="str">
        <f t="shared" si="157"/>
        <v>nouvel arrivant</v>
      </c>
      <c r="N2014" s="6">
        <f t="shared" ca="1" si="158"/>
        <v>26</v>
      </c>
      <c r="O2014" s="8">
        <f t="shared" si="159"/>
        <v>0</v>
      </c>
    </row>
    <row r="2015" spans="1:15" x14ac:dyDescent="0.25">
      <c r="A2015" t="str">
        <f t="shared" si="155"/>
        <v>HipPa31012</v>
      </c>
      <c r="B2015" t="str">
        <f t="shared" si="156"/>
        <v>HipolitoPayne31012</v>
      </c>
      <c r="C2015" t="s">
        <v>250</v>
      </c>
      <c r="D2015" t="s">
        <v>18</v>
      </c>
      <c r="E2015" t="s">
        <v>2698</v>
      </c>
      <c r="F2015" s="1">
        <v>31012</v>
      </c>
      <c r="G2015" t="s">
        <v>3025</v>
      </c>
      <c r="H2015" t="s">
        <v>2703</v>
      </c>
      <c r="I2015" s="5">
        <v>41700</v>
      </c>
      <c r="J2015" s="5">
        <v>1500</v>
      </c>
      <c r="K2015">
        <v>4</v>
      </c>
      <c r="L2015" t="str">
        <f>INDEX(MatriceGrade,MATCH(Employé!G2015,Filières!$A$1:$A$13,0),MATCH(Employé!H2015,Filières!$A$1:$E$1,0))</f>
        <v>Directeur des agents de maîtrise</v>
      </c>
      <c r="M2015" s="5">
        <f t="shared" si="157"/>
        <v>38300</v>
      </c>
      <c r="N2015" s="6">
        <f t="shared" ca="1" si="158"/>
        <v>32</v>
      </c>
      <c r="O2015" s="8">
        <f t="shared" si="159"/>
        <v>8.877284595300261E-2</v>
      </c>
    </row>
    <row r="2016" spans="1:15" x14ac:dyDescent="0.25">
      <c r="A2016" t="str">
        <f t="shared" si="155"/>
        <v>MarPa31481</v>
      </c>
      <c r="B2016" t="str">
        <f t="shared" si="156"/>
        <v>MarcoPayne31481</v>
      </c>
      <c r="C2016" t="s">
        <v>1121</v>
      </c>
      <c r="D2016" t="s">
        <v>18</v>
      </c>
      <c r="E2016" t="s">
        <v>2698</v>
      </c>
      <c r="F2016" s="1">
        <v>31481</v>
      </c>
      <c r="G2016" t="s">
        <v>3021</v>
      </c>
      <c r="H2016" t="s">
        <v>2700</v>
      </c>
      <c r="I2016" s="5">
        <v>44400</v>
      </c>
      <c r="J2016" s="5">
        <v>500</v>
      </c>
      <c r="K2016">
        <v>0</v>
      </c>
      <c r="L2016" t="str">
        <f>INDEX(MatriceGrade,MATCH(Employé!G2016,Filières!$A$1:$A$13,0),MATCH(Employé!H2016,Filières!$A$1:$E$1,0))</f>
        <v xml:space="preserve">Analyste </v>
      </c>
      <c r="M2016" s="5">
        <f t="shared" si="157"/>
        <v>44400</v>
      </c>
      <c r="N2016" s="6">
        <f t="shared" ca="1" si="158"/>
        <v>31</v>
      </c>
      <c r="O2016" s="8">
        <f t="shared" si="159"/>
        <v>0</v>
      </c>
    </row>
    <row r="2017" spans="1:15" x14ac:dyDescent="0.25">
      <c r="A2017" t="str">
        <f t="shared" si="155"/>
        <v>MarPa29316</v>
      </c>
      <c r="B2017" t="str">
        <f t="shared" si="156"/>
        <v>MarcoPayne29316</v>
      </c>
      <c r="C2017" t="s">
        <v>1121</v>
      </c>
      <c r="D2017" t="s">
        <v>18</v>
      </c>
      <c r="E2017" t="s">
        <v>2698</v>
      </c>
      <c r="F2017" s="1">
        <v>29316</v>
      </c>
      <c r="G2017" t="s">
        <v>3026</v>
      </c>
      <c r="H2017" t="s">
        <v>2703</v>
      </c>
      <c r="I2017" s="5">
        <v>47000</v>
      </c>
      <c r="J2017" s="5">
        <v>3000</v>
      </c>
      <c r="K2017">
        <v>9</v>
      </c>
      <c r="L2017" t="str">
        <f>INDEX(MatriceGrade,MATCH(Employé!G2017,Filières!$A$1:$A$13,0),MATCH(Employé!H2017,Filières!$A$1:$E$1,0))</f>
        <v>Responsable d'entité</v>
      </c>
      <c r="M2017" s="5" t="str">
        <f t="shared" si="157"/>
        <v>nouvel arrivant</v>
      </c>
      <c r="N2017" s="6">
        <f t="shared" ca="1" si="158"/>
        <v>37</v>
      </c>
      <c r="O2017" s="8">
        <f t="shared" si="159"/>
        <v>0</v>
      </c>
    </row>
    <row r="2018" spans="1:15" x14ac:dyDescent="0.25">
      <c r="A2018" t="str">
        <f t="shared" si="155"/>
        <v>MilPa22479</v>
      </c>
      <c r="B2018" t="str">
        <f t="shared" si="156"/>
        <v>MiltonPayne22479</v>
      </c>
      <c r="C2018" t="s">
        <v>408</v>
      </c>
      <c r="D2018" t="s">
        <v>18</v>
      </c>
      <c r="E2018" t="s">
        <v>2698</v>
      </c>
      <c r="F2018" s="1">
        <v>22479</v>
      </c>
      <c r="G2018" t="s">
        <v>3030</v>
      </c>
      <c r="H2018" t="s">
        <v>2703</v>
      </c>
      <c r="I2018" s="5">
        <v>170600</v>
      </c>
      <c r="J2018" s="5">
        <v>10500</v>
      </c>
      <c r="K2018">
        <v>6</v>
      </c>
      <c r="L2018" t="str">
        <f>INDEX(MatriceGrade,MATCH(Employé!G2018,Filières!$A$1:$A$13,0),MATCH(Employé!H2018,Filières!$A$1:$E$1,0))</f>
        <v>Chef filière fonctions transverses</v>
      </c>
      <c r="M2018" s="5">
        <f t="shared" si="157"/>
        <v>162500</v>
      </c>
      <c r="N2018" s="6">
        <f t="shared" ca="1" si="158"/>
        <v>56</v>
      </c>
      <c r="O2018" s="8">
        <f t="shared" si="159"/>
        <v>4.9846153846153846E-2</v>
      </c>
    </row>
    <row r="2019" spans="1:15" x14ac:dyDescent="0.25">
      <c r="A2019" t="str">
        <f t="shared" si="155"/>
        <v>StePa31451</v>
      </c>
      <c r="B2019" t="str">
        <f t="shared" si="156"/>
        <v>StewartPayne31451</v>
      </c>
      <c r="C2019" t="s">
        <v>17</v>
      </c>
      <c r="D2019" t="s">
        <v>18</v>
      </c>
      <c r="E2019" t="s">
        <v>2698</v>
      </c>
      <c r="F2019" s="1">
        <v>31451</v>
      </c>
      <c r="G2019" t="s">
        <v>3024</v>
      </c>
      <c r="H2019" t="s">
        <v>2702</v>
      </c>
      <c r="I2019" s="5">
        <v>61300</v>
      </c>
      <c r="J2019" s="5">
        <v>2000</v>
      </c>
      <c r="K2019">
        <v>1</v>
      </c>
      <c r="L2019" t="str">
        <f>INDEX(MatriceGrade,MATCH(Employé!G2019,Filières!$A$1:$A$13,0),MATCH(Employé!H2019,Filières!$A$1:$E$1,0))</f>
        <v>Consultant business confirmé</v>
      </c>
      <c r="M2019" s="5">
        <f t="shared" si="157"/>
        <v>56800</v>
      </c>
      <c r="N2019" s="6">
        <f t="shared" ca="1" si="158"/>
        <v>31</v>
      </c>
      <c r="O2019" s="8">
        <f t="shared" si="159"/>
        <v>7.9225352112676062E-2</v>
      </c>
    </row>
    <row r="2020" spans="1:15" x14ac:dyDescent="0.25">
      <c r="A2020" t="str">
        <f t="shared" si="155"/>
        <v>WilPa32517</v>
      </c>
      <c r="B2020" t="str">
        <f t="shared" si="156"/>
        <v>WilliamPayne32517</v>
      </c>
      <c r="C2020" t="s">
        <v>63</v>
      </c>
      <c r="D2020" t="s">
        <v>18</v>
      </c>
      <c r="E2020" t="s">
        <v>2698</v>
      </c>
      <c r="F2020" s="1">
        <v>32517</v>
      </c>
      <c r="G2020" t="s">
        <v>3023</v>
      </c>
      <c r="H2020" t="s">
        <v>2701</v>
      </c>
      <c r="I2020" s="5">
        <v>43900</v>
      </c>
      <c r="J2020" s="5">
        <v>1500</v>
      </c>
      <c r="K2020">
        <v>1</v>
      </c>
      <c r="L2020" t="str">
        <f>INDEX(MatriceGrade,MATCH(Employé!G2020,Filières!$A$1:$A$13,0),MATCH(Employé!H2020,Filières!$A$1:$E$1,0))</f>
        <v>Consultant technique junior</v>
      </c>
      <c r="M2020" s="5">
        <f t="shared" si="157"/>
        <v>42200</v>
      </c>
      <c r="N2020" s="6">
        <f t="shared" ca="1" si="158"/>
        <v>28</v>
      </c>
      <c r="O2020" s="8">
        <f t="shared" si="159"/>
        <v>4.0284360189573459E-2</v>
      </c>
    </row>
    <row r="2021" spans="1:15" x14ac:dyDescent="0.25">
      <c r="A2021" t="str">
        <f t="shared" si="155"/>
        <v>CliPe34219</v>
      </c>
      <c r="B2021" t="str">
        <f t="shared" si="156"/>
        <v>CliffordPeace34219</v>
      </c>
      <c r="C2021" t="s">
        <v>762</v>
      </c>
      <c r="D2021" t="s">
        <v>2340</v>
      </c>
      <c r="E2021" t="s">
        <v>2698</v>
      </c>
      <c r="F2021" s="1">
        <v>34219</v>
      </c>
      <c r="G2021" t="s">
        <v>3020</v>
      </c>
      <c r="H2021" t="s">
        <v>2702</v>
      </c>
      <c r="I2021" s="5">
        <v>36600</v>
      </c>
      <c r="J2021" s="5">
        <v>0</v>
      </c>
      <c r="K2021">
        <v>1</v>
      </c>
      <c r="L2021" t="str">
        <f>INDEX(MatriceGrade,MATCH(Employé!G2021,Filières!$A$1:$A$13,0),MATCH(Employé!H2021,Filières!$A$1:$E$1,0))</f>
        <v>Consultant business junior</v>
      </c>
      <c r="M2021" s="5">
        <f t="shared" si="157"/>
        <v>32600</v>
      </c>
      <c r="N2021" s="6">
        <f t="shared" ca="1" si="158"/>
        <v>23</v>
      </c>
      <c r="O2021" s="8">
        <f t="shared" si="159"/>
        <v>0.12269938650306748</v>
      </c>
    </row>
    <row r="2022" spans="1:15" x14ac:dyDescent="0.25">
      <c r="A2022" t="str">
        <f t="shared" si="155"/>
        <v>NadPe33525</v>
      </c>
      <c r="B2022" t="str">
        <f t="shared" si="156"/>
        <v>NadinePeachey33525</v>
      </c>
      <c r="C2022" t="s">
        <v>1502</v>
      </c>
      <c r="D2022" t="s">
        <v>1503</v>
      </c>
      <c r="E2022" t="s">
        <v>2699</v>
      </c>
      <c r="F2022" s="1">
        <v>33525</v>
      </c>
      <c r="G2022" t="s">
        <v>3020</v>
      </c>
      <c r="H2022" t="s">
        <v>2702</v>
      </c>
      <c r="I2022" s="5">
        <v>39900</v>
      </c>
      <c r="J2022" s="5">
        <v>0</v>
      </c>
      <c r="K2022">
        <v>0</v>
      </c>
      <c r="L2022" t="str">
        <f>INDEX(MatriceGrade,MATCH(Employé!G2022,Filières!$A$1:$A$13,0),MATCH(Employé!H2022,Filières!$A$1:$E$1,0))</f>
        <v>Consultant business junior</v>
      </c>
      <c r="M2022" s="5" t="str">
        <f t="shared" si="157"/>
        <v>nouvel arrivant</v>
      </c>
      <c r="N2022" s="6">
        <f t="shared" ca="1" si="158"/>
        <v>25</v>
      </c>
      <c r="O2022" s="8">
        <f t="shared" si="159"/>
        <v>0</v>
      </c>
    </row>
    <row r="2023" spans="1:15" x14ac:dyDescent="0.25">
      <c r="A2023" t="str">
        <f t="shared" si="155"/>
        <v>ChaPe26078</v>
      </c>
      <c r="B2023" t="str">
        <f t="shared" si="156"/>
        <v>CharlesPearce26078</v>
      </c>
      <c r="C2023" t="s">
        <v>82</v>
      </c>
      <c r="D2023" t="s">
        <v>358</v>
      </c>
      <c r="E2023" t="s">
        <v>2698</v>
      </c>
      <c r="F2023" s="1">
        <v>26078</v>
      </c>
      <c r="G2023" t="s">
        <v>3026</v>
      </c>
      <c r="H2023" t="s">
        <v>2700</v>
      </c>
      <c r="I2023" s="5">
        <v>49000</v>
      </c>
      <c r="J2023" s="5">
        <v>5000</v>
      </c>
      <c r="K2023">
        <v>8</v>
      </c>
      <c r="L2023" t="str">
        <f>INDEX(MatriceGrade,MATCH(Employé!G2023,Filières!$A$1:$A$13,0),MATCH(Employé!H2023,Filières!$A$1:$E$1,0))</f>
        <v>Chef de projet</v>
      </c>
      <c r="M2023" s="5">
        <f t="shared" si="157"/>
        <v>45400</v>
      </c>
      <c r="N2023" s="6">
        <f t="shared" ca="1" si="158"/>
        <v>46</v>
      </c>
      <c r="O2023" s="8">
        <f t="shared" si="159"/>
        <v>7.9295154185022032E-2</v>
      </c>
    </row>
    <row r="2024" spans="1:15" x14ac:dyDescent="0.25">
      <c r="A2024" t="str">
        <f t="shared" si="155"/>
        <v>MicPe27884</v>
      </c>
      <c r="B2024" t="str">
        <f t="shared" si="156"/>
        <v>MichaelPearman27884</v>
      </c>
      <c r="C2024" t="s">
        <v>205</v>
      </c>
      <c r="D2024" t="s">
        <v>898</v>
      </c>
      <c r="E2024" t="s">
        <v>2698</v>
      </c>
      <c r="F2024" s="1">
        <v>27884</v>
      </c>
      <c r="G2024" t="s">
        <v>3026</v>
      </c>
      <c r="H2024" t="s">
        <v>2702</v>
      </c>
      <c r="I2024" s="5">
        <v>83600</v>
      </c>
      <c r="J2024" s="5">
        <v>2000</v>
      </c>
      <c r="K2024">
        <v>6</v>
      </c>
      <c r="L2024" t="str">
        <f>INDEX(MatriceGrade,MATCH(Employé!G2024,Filières!$A$1:$A$13,0),MATCH(Employé!H2024,Filières!$A$1:$E$1,0))</f>
        <v>Responsable de consultant</v>
      </c>
      <c r="M2024" s="5">
        <f t="shared" si="157"/>
        <v>76000</v>
      </c>
      <c r="N2024" s="6">
        <f t="shared" ca="1" si="158"/>
        <v>41</v>
      </c>
      <c r="O2024" s="8">
        <f t="shared" si="159"/>
        <v>0.1</v>
      </c>
    </row>
    <row r="2025" spans="1:15" x14ac:dyDescent="0.25">
      <c r="A2025" t="str">
        <f t="shared" si="155"/>
        <v>JosPe29034</v>
      </c>
      <c r="B2025" t="str">
        <f t="shared" si="156"/>
        <v>JosephPeaslee29034</v>
      </c>
      <c r="C2025" t="s">
        <v>90</v>
      </c>
      <c r="D2025" t="s">
        <v>1661</v>
      </c>
      <c r="E2025" t="s">
        <v>2698</v>
      </c>
      <c r="F2025" s="1">
        <v>29034</v>
      </c>
      <c r="G2025" t="s">
        <v>3027</v>
      </c>
      <c r="H2025" t="s">
        <v>2700</v>
      </c>
      <c r="I2025" s="5">
        <v>64200</v>
      </c>
      <c r="J2025" s="5">
        <v>7000</v>
      </c>
      <c r="K2025">
        <v>8</v>
      </c>
      <c r="L2025" t="str">
        <f>INDEX(MatriceGrade,MATCH(Employé!G2025,Filières!$A$1:$A$13,0),MATCH(Employé!H2025,Filières!$A$1:$E$1,0))</f>
        <v>Directeur de projet</v>
      </c>
      <c r="M2025" s="5">
        <f t="shared" si="157"/>
        <v>60000</v>
      </c>
      <c r="N2025" s="6">
        <f t="shared" ca="1" si="158"/>
        <v>38</v>
      </c>
      <c r="O2025" s="8">
        <f t="shared" si="159"/>
        <v>7.0000000000000007E-2</v>
      </c>
    </row>
    <row r="2026" spans="1:15" x14ac:dyDescent="0.25">
      <c r="A2026" t="str">
        <f t="shared" si="155"/>
        <v>RutPe28851</v>
      </c>
      <c r="B2026" t="str">
        <f t="shared" si="156"/>
        <v>RuthPeckham28851</v>
      </c>
      <c r="C2026" t="s">
        <v>430</v>
      </c>
      <c r="D2026" t="s">
        <v>2407</v>
      </c>
      <c r="E2026" t="s">
        <v>2699</v>
      </c>
      <c r="F2026" s="1">
        <v>28851</v>
      </c>
      <c r="G2026" t="s">
        <v>3028</v>
      </c>
      <c r="H2026" t="s">
        <v>2701</v>
      </c>
      <c r="I2026" s="5">
        <v>75900</v>
      </c>
      <c r="J2026" s="5">
        <v>5500</v>
      </c>
      <c r="K2026">
        <v>1</v>
      </c>
      <c r="L2026" t="str">
        <f>INDEX(MatriceGrade,MATCH(Employé!G2026,Filières!$A$1:$A$13,0),MATCH(Employé!H2026,Filières!$A$1:$E$1,0))</f>
        <v>Responsable technique Grands Comptes</v>
      </c>
      <c r="M2026" s="5">
        <f t="shared" si="157"/>
        <v>71800</v>
      </c>
      <c r="N2026" s="6">
        <f t="shared" ca="1" si="158"/>
        <v>38</v>
      </c>
      <c r="O2026" s="8">
        <f t="shared" si="159"/>
        <v>5.7103064066852366E-2</v>
      </c>
    </row>
    <row r="2027" spans="1:15" x14ac:dyDescent="0.25">
      <c r="A2027" t="str">
        <f t="shared" si="155"/>
        <v>JamPe29515</v>
      </c>
      <c r="B2027" t="str">
        <f t="shared" si="156"/>
        <v>JamesPeek29515</v>
      </c>
      <c r="C2027" t="s">
        <v>147</v>
      </c>
      <c r="D2027" t="s">
        <v>2430</v>
      </c>
      <c r="E2027" t="s">
        <v>2698</v>
      </c>
      <c r="F2027" s="1">
        <v>29515</v>
      </c>
      <c r="G2027" t="s">
        <v>3027</v>
      </c>
      <c r="H2027" t="s">
        <v>2701</v>
      </c>
      <c r="I2027" s="5">
        <v>53200</v>
      </c>
      <c r="J2027" s="5">
        <v>6500</v>
      </c>
      <c r="K2027">
        <v>9</v>
      </c>
      <c r="L2027" t="str">
        <f>INDEX(MatriceGrade,MATCH(Employé!G2027,Filières!$A$1:$A$13,0),MATCH(Employé!H2027,Filières!$A$1:$E$1,0))</f>
        <v>Directeur technique</v>
      </c>
      <c r="M2027" s="5">
        <f t="shared" si="157"/>
        <v>51700</v>
      </c>
      <c r="N2027" s="6">
        <f t="shared" ca="1" si="158"/>
        <v>36</v>
      </c>
      <c r="O2027" s="8">
        <f t="shared" si="159"/>
        <v>2.9013539651837523E-2</v>
      </c>
    </row>
    <row r="2028" spans="1:15" x14ac:dyDescent="0.25">
      <c r="A2028" t="str">
        <f t="shared" si="155"/>
        <v>PhiPe28726</v>
      </c>
      <c r="B2028" t="str">
        <f t="shared" si="156"/>
        <v>PhillipPeets28726</v>
      </c>
      <c r="C2028" t="s">
        <v>550</v>
      </c>
      <c r="D2028" t="s">
        <v>1478</v>
      </c>
      <c r="E2028" t="s">
        <v>2698</v>
      </c>
      <c r="F2028" s="1">
        <v>28726</v>
      </c>
      <c r="G2028" t="s">
        <v>3025</v>
      </c>
      <c r="H2028" t="s">
        <v>2701</v>
      </c>
      <c r="I2028" s="5">
        <v>53500</v>
      </c>
      <c r="J2028" s="5">
        <v>1500</v>
      </c>
      <c r="K2028">
        <v>6</v>
      </c>
      <c r="L2028" t="str">
        <f>INDEX(MatriceGrade,MATCH(Employé!G2028,Filières!$A$1:$A$13,0),MATCH(Employé!H2028,Filières!$A$1:$E$1,0))</f>
        <v>Consultant technique sénior</v>
      </c>
      <c r="M2028" s="5">
        <f t="shared" si="157"/>
        <v>48800</v>
      </c>
      <c r="N2028" s="6">
        <f t="shared" ca="1" si="158"/>
        <v>38</v>
      </c>
      <c r="O2028" s="8">
        <f t="shared" si="159"/>
        <v>9.6311475409836061E-2</v>
      </c>
    </row>
    <row r="2029" spans="1:15" x14ac:dyDescent="0.25">
      <c r="A2029" t="str">
        <f t="shared" si="155"/>
        <v>RobPe26412</v>
      </c>
      <c r="B2029" t="str">
        <f t="shared" si="156"/>
        <v>RobertPegram26412</v>
      </c>
      <c r="C2029" t="s">
        <v>25</v>
      </c>
      <c r="D2029" t="s">
        <v>2603</v>
      </c>
      <c r="E2029" t="s">
        <v>2698</v>
      </c>
      <c r="F2029" s="1">
        <v>26412</v>
      </c>
      <c r="G2029" t="s">
        <v>3027</v>
      </c>
      <c r="H2029" t="s">
        <v>2700</v>
      </c>
      <c r="I2029" s="5">
        <v>55200</v>
      </c>
      <c r="J2029" s="5">
        <v>6000</v>
      </c>
      <c r="K2029">
        <v>2</v>
      </c>
      <c r="L2029" t="str">
        <f>INDEX(MatriceGrade,MATCH(Employé!G2029,Filières!$A$1:$A$13,0),MATCH(Employé!H2029,Filières!$A$1:$E$1,0))</f>
        <v>Directeur de projet</v>
      </c>
      <c r="M2029" s="5">
        <f t="shared" si="157"/>
        <v>54600</v>
      </c>
      <c r="N2029" s="6">
        <f t="shared" ca="1" si="158"/>
        <v>45</v>
      </c>
      <c r="O2029" s="8">
        <f t="shared" si="159"/>
        <v>1.098901098901099E-2</v>
      </c>
    </row>
    <row r="2030" spans="1:15" x14ac:dyDescent="0.25">
      <c r="A2030" t="str">
        <f t="shared" si="155"/>
        <v>WarPe26481</v>
      </c>
      <c r="B2030" t="str">
        <f t="shared" si="156"/>
        <v>WarrenPeguero26481</v>
      </c>
      <c r="C2030" t="s">
        <v>98</v>
      </c>
      <c r="D2030" t="s">
        <v>99</v>
      </c>
      <c r="E2030" t="s">
        <v>2698</v>
      </c>
      <c r="F2030" s="1">
        <v>26481</v>
      </c>
      <c r="G2030" t="s">
        <v>3028</v>
      </c>
      <c r="H2030" t="s">
        <v>2703</v>
      </c>
      <c r="I2030" s="5">
        <v>78600</v>
      </c>
      <c r="J2030" s="5">
        <v>5000</v>
      </c>
      <c r="K2030">
        <v>9</v>
      </c>
      <c r="L2030" t="str">
        <f>INDEX(MatriceGrade,MATCH(Employé!G2030,Filières!$A$1:$A$13,0),MATCH(Employé!H2030,Filières!$A$1:$E$1,0))</f>
        <v>Responsable d'un secteur</v>
      </c>
      <c r="M2030" s="5">
        <f t="shared" si="157"/>
        <v>74200</v>
      </c>
      <c r="N2030" s="6">
        <f t="shared" ca="1" si="158"/>
        <v>45</v>
      </c>
      <c r="O2030" s="8">
        <f t="shared" si="159"/>
        <v>5.9299191374663072E-2</v>
      </c>
    </row>
    <row r="2031" spans="1:15" x14ac:dyDescent="0.25">
      <c r="A2031" t="str">
        <f t="shared" si="155"/>
        <v>EriPe29202</v>
      </c>
      <c r="B2031" t="str">
        <f t="shared" si="156"/>
        <v>EricaPeltier29202</v>
      </c>
      <c r="C2031" t="s">
        <v>1802</v>
      </c>
      <c r="D2031" t="s">
        <v>1803</v>
      </c>
      <c r="E2031" t="s">
        <v>2699</v>
      </c>
      <c r="F2031" s="1">
        <v>29202</v>
      </c>
      <c r="G2031" t="s">
        <v>3027</v>
      </c>
      <c r="H2031" t="s">
        <v>2702</v>
      </c>
      <c r="I2031" s="5">
        <v>87900</v>
      </c>
      <c r="J2031" s="5">
        <v>500</v>
      </c>
      <c r="K2031">
        <v>2</v>
      </c>
      <c r="L2031" t="str">
        <f>INDEX(MatriceGrade,MATCH(Employé!G2031,Filières!$A$1:$A$13,0),MATCH(Employé!H2031,Filières!$A$1:$E$1,0))</f>
        <v>Directeur business</v>
      </c>
      <c r="M2031" s="5">
        <f t="shared" si="157"/>
        <v>78500</v>
      </c>
      <c r="N2031" s="6">
        <f t="shared" ca="1" si="158"/>
        <v>37</v>
      </c>
      <c r="O2031" s="8">
        <f t="shared" si="159"/>
        <v>0.11974522292993631</v>
      </c>
    </row>
    <row r="2032" spans="1:15" x14ac:dyDescent="0.25">
      <c r="A2032" t="str">
        <f t="shared" si="155"/>
        <v>MirPe30703</v>
      </c>
      <c r="B2032" t="str">
        <f t="shared" si="156"/>
        <v>MiriamPender30703</v>
      </c>
      <c r="C2032" t="s">
        <v>1302</v>
      </c>
      <c r="D2032" t="s">
        <v>1303</v>
      </c>
      <c r="E2032" t="s">
        <v>2699</v>
      </c>
      <c r="F2032" s="1">
        <v>30703</v>
      </c>
      <c r="G2032" t="s">
        <v>3025</v>
      </c>
      <c r="H2032" t="s">
        <v>2702</v>
      </c>
      <c r="I2032" s="5">
        <v>54600</v>
      </c>
      <c r="J2032" s="5">
        <v>1500</v>
      </c>
      <c r="K2032">
        <v>10</v>
      </c>
      <c r="L2032" t="str">
        <f>INDEX(MatriceGrade,MATCH(Employé!G2032,Filières!$A$1:$A$13,0),MATCH(Employé!H2032,Filières!$A$1:$E$1,0))</f>
        <v>Consultant business sénior</v>
      </c>
      <c r="M2032" s="5">
        <f t="shared" si="157"/>
        <v>49600</v>
      </c>
      <c r="N2032" s="6">
        <f t="shared" ca="1" si="158"/>
        <v>33</v>
      </c>
      <c r="O2032" s="8">
        <f t="shared" si="159"/>
        <v>0.10080645161290322</v>
      </c>
    </row>
    <row r="2033" spans="1:15" x14ac:dyDescent="0.25">
      <c r="A2033" t="str">
        <f t="shared" si="155"/>
        <v>ChaPe32513</v>
      </c>
      <c r="B2033" t="str">
        <f t="shared" si="156"/>
        <v>CharlesPeng32513</v>
      </c>
      <c r="C2033" t="s">
        <v>82</v>
      </c>
      <c r="D2033" t="s">
        <v>1935</v>
      </c>
      <c r="E2033" t="s">
        <v>2698</v>
      </c>
      <c r="F2033" s="1">
        <v>32513</v>
      </c>
      <c r="G2033" t="s">
        <v>3022</v>
      </c>
      <c r="H2033" t="s">
        <v>2702</v>
      </c>
      <c r="I2033" s="5">
        <v>39100</v>
      </c>
      <c r="J2033" s="5">
        <v>1000</v>
      </c>
      <c r="K2033">
        <v>2</v>
      </c>
      <c r="L2033" t="str">
        <f>INDEX(MatriceGrade,MATCH(Employé!G2033,Filières!$A$1:$A$13,0),MATCH(Employé!H2033,Filières!$A$1:$E$1,0))</f>
        <v>Consultant business junior</v>
      </c>
      <c r="M2033" s="5">
        <f t="shared" si="157"/>
        <v>37500</v>
      </c>
      <c r="N2033" s="6">
        <f t="shared" ca="1" si="158"/>
        <v>28</v>
      </c>
      <c r="O2033" s="8">
        <f t="shared" si="159"/>
        <v>4.2666666666666665E-2</v>
      </c>
    </row>
    <row r="2034" spans="1:15" x14ac:dyDescent="0.25">
      <c r="A2034" t="str">
        <f t="shared" si="155"/>
        <v>MelPe25111</v>
      </c>
      <c r="B2034" t="str">
        <f t="shared" si="156"/>
        <v>MelvinPerales25111</v>
      </c>
      <c r="C2034" t="s">
        <v>272</v>
      </c>
      <c r="D2034" t="s">
        <v>423</v>
      </c>
      <c r="E2034" t="s">
        <v>2698</v>
      </c>
      <c r="F2034" s="1">
        <v>25111</v>
      </c>
      <c r="G2034" t="s">
        <v>3028</v>
      </c>
      <c r="H2034" t="s">
        <v>2700</v>
      </c>
      <c r="I2034" s="5">
        <v>86700</v>
      </c>
      <c r="J2034" s="5">
        <v>5000</v>
      </c>
      <c r="K2034">
        <v>12</v>
      </c>
      <c r="L2034" t="str">
        <f>INDEX(MatriceGrade,MATCH(Employé!G2034,Filières!$A$1:$A$13,0),MATCH(Employé!H2034,Filières!$A$1:$E$1,0))</f>
        <v>Responsable de Grands comptes</v>
      </c>
      <c r="M2034" s="5">
        <f t="shared" si="157"/>
        <v>83400</v>
      </c>
      <c r="N2034" s="6">
        <f t="shared" ca="1" si="158"/>
        <v>48</v>
      </c>
      <c r="O2034" s="8">
        <f t="shared" si="159"/>
        <v>3.9568345323741004E-2</v>
      </c>
    </row>
    <row r="2035" spans="1:15" x14ac:dyDescent="0.25">
      <c r="A2035" t="str">
        <f t="shared" si="155"/>
        <v>EliPe25200</v>
      </c>
      <c r="B2035" t="str">
        <f t="shared" si="156"/>
        <v>ElinaPerez25200</v>
      </c>
      <c r="C2035" t="s">
        <v>2167</v>
      </c>
      <c r="D2035" t="s">
        <v>492</v>
      </c>
      <c r="E2035" t="s">
        <v>2699</v>
      </c>
      <c r="F2035" s="1">
        <v>25200</v>
      </c>
      <c r="G2035" t="s">
        <v>3028</v>
      </c>
      <c r="H2035" t="s">
        <v>2700</v>
      </c>
      <c r="I2035" s="5">
        <v>71100</v>
      </c>
      <c r="J2035" s="5">
        <v>8000</v>
      </c>
      <c r="K2035">
        <v>24</v>
      </c>
      <c r="L2035" t="str">
        <f>INDEX(MatriceGrade,MATCH(Employé!G2035,Filières!$A$1:$A$13,0),MATCH(Employé!H2035,Filières!$A$1:$E$1,0))</f>
        <v>Responsable de Grands comptes</v>
      </c>
      <c r="M2035" s="5">
        <f t="shared" si="157"/>
        <v>67700</v>
      </c>
      <c r="N2035" s="6">
        <f t="shared" ca="1" si="158"/>
        <v>48</v>
      </c>
      <c r="O2035" s="8">
        <f t="shared" si="159"/>
        <v>5.0221565731166914E-2</v>
      </c>
    </row>
    <row r="2036" spans="1:15" x14ac:dyDescent="0.25">
      <c r="A2036" t="str">
        <f t="shared" si="155"/>
        <v>JohPe27171</v>
      </c>
      <c r="B2036" t="str">
        <f t="shared" si="156"/>
        <v>JohnPerez27171</v>
      </c>
      <c r="C2036" t="s">
        <v>213</v>
      </c>
      <c r="D2036" t="s">
        <v>492</v>
      </c>
      <c r="E2036" t="s">
        <v>2698</v>
      </c>
      <c r="F2036" s="1">
        <v>27171</v>
      </c>
      <c r="G2036" t="s">
        <v>3028</v>
      </c>
      <c r="H2036" t="s">
        <v>2702</v>
      </c>
      <c r="I2036" s="5">
        <v>76400</v>
      </c>
      <c r="J2036" s="5">
        <v>3000</v>
      </c>
      <c r="K2036">
        <v>0</v>
      </c>
      <c r="L2036" t="str">
        <f>INDEX(MatriceGrade,MATCH(Employé!G2036,Filières!$A$1:$A$13,0),MATCH(Employé!H2036,Filières!$A$1:$E$1,0))</f>
        <v>Responsable secteur business</v>
      </c>
      <c r="M2036" s="5" t="str">
        <f t="shared" si="157"/>
        <v>nouvel arrivant</v>
      </c>
      <c r="N2036" s="6">
        <f t="shared" ca="1" si="158"/>
        <v>43</v>
      </c>
      <c r="O2036" s="8">
        <f t="shared" si="159"/>
        <v>0</v>
      </c>
    </row>
    <row r="2037" spans="1:15" x14ac:dyDescent="0.25">
      <c r="A2037" t="str">
        <f t="shared" si="155"/>
        <v>LinPe32138</v>
      </c>
      <c r="B2037" t="str">
        <f t="shared" si="156"/>
        <v>LindaPerez32138</v>
      </c>
      <c r="C2037" t="s">
        <v>491</v>
      </c>
      <c r="D2037" t="s">
        <v>492</v>
      </c>
      <c r="E2037" t="s">
        <v>2699</v>
      </c>
      <c r="F2037" s="1">
        <v>32138</v>
      </c>
      <c r="G2037" t="s">
        <v>3022</v>
      </c>
      <c r="H2037" t="s">
        <v>2702</v>
      </c>
      <c r="I2037" s="5">
        <v>47800</v>
      </c>
      <c r="J2037" s="5">
        <v>1500</v>
      </c>
      <c r="K2037">
        <v>0</v>
      </c>
      <c r="L2037" t="str">
        <f>INDEX(MatriceGrade,MATCH(Employé!G2037,Filières!$A$1:$A$13,0),MATCH(Employé!H2037,Filières!$A$1:$E$1,0))</f>
        <v>Consultant business junior</v>
      </c>
      <c r="M2037" s="5" t="str">
        <f t="shared" si="157"/>
        <v>nouvel arrivant</v>
      </c>
      <c r="N2037" s="6">
        <f t="shared" ca="1" si="158"/>
        <v>29</v>
      </c>
      <c r="O2037" s="8">
        <f t="shared" si="159"/>
        <v>0</v>
      </c>
    </row>
    <row r="2038" spans="1:15" x14ac:dyDescent="0.25">
      <c r="A2038" t="str">
        <f t="shared" si="155"/>
        <v>BobPe27437</v>
      </c>
      <c r="B2038" t="str">
        <f t="shared" si="156"/>
        <v>BobbyPerkins27437</v>
      </c>
      <c r="C2038" t="s">
        <v>61</v>
      </c>
      <c r="D2038" t="s">
        <v>864</v>
      </c>
      <c r="E2038" t="s">
        <v>2698</v>
      </c>
      <c r="F2038" s="1">
        <v>27437</v>
      </c>
      <c r="G2038" t="s">
        <v>3027</v>
      </c>
      <c r="H2038" t="s">
        <v>2702</v>
      </c>
      <c r="I2038" s="5">
        <v>105200</v>
      </c>
      <c r="J2038" s="5">
        <v>1500</v>
      </c>
      <c r="K2038">
        <v>19</v>
      </c>
      <c r="L2038" t="str">
        <f>INDEX(MatriceGrade,MATCH(Employé!G2038,Filières!$A$1:$A$13,0),MATCH(Employé!H2038,Filières!$A$1:$E$1,0))</f>
        <v>Directeur business</v>
      </c>
      <c r="M2038" s="5">
        <f t="shared" si="157"/>
        <v>98300</v>
      </c>
      <c r="N2038" s="6">
        <f t="shared" ca="1" si="158"/>
        <v>42</v>
      </c>
      <c r="O2038" s="8">
        <f t="shared" si="159"/>
        <v>7.019328585961343E-2</v>
      </c>
    </row>
    <row r="2039" spans="1:15" x14ac:dyDescent="0.25">
      <c r="A2039" t="str">
        <f t="shared" si="155"/>
        <v>DorPe30754</v>
      </c>
      <c r="B2039" t="str">
        <f t="shared" si="156"/>
        <v>DorothyPerkins30754</v>
      </c>
      <c r="C2039" t="s">
        <v>512</v>
      </c>
      <c r="D2039" t="s">
        <v>864</v>
      </c>
      <c r="E2039" t="s">
        <v>2699</v>
      </c>
      <c r="F2039" s="1">
        <v>30754</v>
      </c>
      <c r="G2039" t="s">
        <v>3025</v>
      </c>
      <c r="H2039" t="s">
        <v>2702</v>
      </c>
      <c r="I2039" s="5">
        <v>55100</v>
      </c>
      <c r="J2039" s="5">
        <v>2500</v>
      </c>
      <c r="K2039">
        <v>0</v>
      </c>
      <c r="L2039" t="str">
        <f>INDEX(MatriceGrade,MATCH(Employé!G2039,Filières!$A$1:$A$13,0),MATCH(Employé!H2039,Filières!$A$1:$E$1,0))</f>
        <v>Consultant business sénior</v>
      </c>
      <c r="M2039" s="5" t="str">
        <f t="shared" si="157"/>
        <v>nouvel arrivant</v>
      </c>
      <c r="N2039" s="6">
        <f t="shared" ca="1" si="158"/>
        <v>33</v>
      </c>
      <c r="O2039" s="8">
        <f t="shared" si="159"/>
        <v>0</v>
      </c>
    </row>
    <row r="2040" spans="1:15" x14ac:dyDescent="0.25">
      <c r="A2040" t="str">
        <f t="shared" si="155"/>
        <v>TimPe29002</v>
      </c>
      <c r="B2040" t="str">
        <f t="shared" si="156"/>
        <v>TimothyPerkins29002</v>
      </c>
      <c r="C2040" t="s">
        <v>501</v>
      </c>
      <c r="D2040" t="s">
        <v>864</v>
      </c>
      <c r="E2040" t="s">
        <v>2698</v>
      </c>
      <c r="F2040" s="1">
        <v>29002</v>
      </c>
      <c r="G2040" t="s">
        <v>3025</v>
      </c>
      <c r="H2040" t="s">
        <v>2702</v>
      </c>
      <c r="I2040" s="5">
        <v>53400</v>
      </c>
      <c r="J2040" s="5">
        <v>1000</v>
      </c>
      <c r="K2040">
        <v>9</v>
      </c>
      <c r="L2040" t="str">
        <f>INDEX(MatriceGrade,MATCH(Employé!G2040,Filières!$A$1:$A$13,0),MATCH(Employé!H2040,Filières!$A$1:$E$1,0))</f>
        <v>Consultant business sénior</v>
      </c>
      <c r="M2040" s="5">
        <f t="shared" si="157"/>
        <v>52400</v>
      </c>
      <c r="N2040" s="6">
        <f t="shared" ca="1" si="158"/>
        <v>38</v>
      </c>
      <c r="O2040" s="8">
        <f t="shared" si="159"/>
        <v>1.9083969465648856E-2</v>
      </c>
    </row>
    <row r="2041" spans="1:15" x14ac:dyDescent="0.25">
      <c r="A2041" t="str">
        <f t="shared" si="155"/>
        <v>AmoPe21869</v>
      </c>
      <c r="B2041" t="str">
        <f t="shared" si="156"/>
        <v>AmosPerrine21869</v>
      </c>
      <c r="C2041" t="s">
        <v>1759</v>
      </c>
      <c r="D2041" t="s">
        <v>1760</v>
      </c>
      <c r="E2041" t="s">
        <v>2698</v>
      </c>
      <c r="F2041" s="1">
        <v>21869</v>
      </c>
      <c r="G2041" t="s">
        <v>3029</v>
      </c>
      <c r="H2041" t="s">
        <v>2702</v>
      </c>
      <c r="I2041" s="5">
        <v>103900</v>
      </c>
      <c r="J2041" s="5">
        <v>8500</v>
      </c>
      <c r="K2041">
        <v>17</v>
      </c>
      <c r="L2041" t="str">
        <f>INDEX(MatriceGrade,MATCH(Employé!G2041,Filières!$A$1:$A$13,0),MATCH(Employé!H2041,Filières!$A$1:$E$1,0))</f>
        <v>Associé filière business</v>
      </c>
      <c r="M2041" s="5">
        <f t="shared" si="157"/>
        <v>100900</v>
      </c>
      <c r="N2041" s="6">
        <f t="shared" ca="1" si="158"/>
        <v>57</v>
      </c>
      <c r="O2041" s="8">
        <f t="shared" si="159"/>
        <v>2.973240832507433E-2</v>
      </c>
    </row>
    <row r="2042" spans="1:15" x14ac:dyDescent="0.25">
      <c r="A2042" t="str">
        <f t="shared" si="155"/>
        <v>AntPe29469</v>
      </c>
      <c r="B2042" t="str">
        <f t="shared" si="156"/>
        <v>AnthonyPerrodin29469</v>
      </c>
      <c r="C2042" t="s">
        <v>109</v>
      </c>
      <c r="D2042" t="s">
        <v>638</v>
      </c>
      <c r="E2042" t="s">
        <v>2698</v>
      </c>
      <c r="F2042" s="1">
        <v>29469</v>
      </c>
      <c r="G2042" t="s">
        <v>3025</v>
      </c>
      <c r="H2042" t="s">
        <v>2702</v>
      </c>
      <c r="I2042" s="5">
        <v>70300</v>
      </c>
      <c r="J2042" s="5">
        <v>500</v>
      </c>
      <c r="K2042">
        <v>13</v>
      </c>
      <c r="L2042" t="str">
        <f>INDEX(MatriceGrade,MATCH(Employé!G2042,Filières!$A$1:$A$13,0),MATCH(Employé!H2042,Filières!$A$1:$E$1,0))</f>
        <v>Consultant business sénior</v>
      </c>
      <c r="M2042" s="5">
        <f t="shared" si="157"/>
        <v>67600</v>
      </c>
      <c r="N2042" s="6">
        <f t="shared" ca="1" si="158"/>
        <v>36</v>
      </c>
      <c r="O2042" s="8">
        <f t="shared" si="159"/>
        <v>3.9940828402366867E-2</v>
      </c>
    </row>
    <row r="2043" spans="1:15" x14ac:dyDescent="0.25">
      <c r="A2043" t="str">
        <f t="shared" si="155"/>
        <v>DavPe25238</v>
      </c>
      <c r="B2043" t="str">
        <f t="shared" si="156"/>
        <v>DavidPerry25238</v>
      </c>
      <c r="C2043" t="s">
        <v>65</v>
      </c>
      <c r="D2043" t="s">
        <v>580</v>
      </c>
      <c r="E2043" t="s">
        <v>2698</v>
      </c>
      <c r="F2043" s="1">
        <v>25238</v>
      </c>
      <c r="G2043" t="s">
        <v>3026</v>
      </c>
      <c r="H2043" t="s">
        <v>2702</v>
      </c>
      <c r="I2043" s="5">
        <v>57100</v>
      </c>
      <c r="J2043" s="5">
        <v>2500</v>
      </c>
      <c r="K2043">
        <v>14</v>
      </c>
      <c r="L2043" t="str">
        <f>INDEX(MatriceGrade,MATCH(Employé!G2043,Filières!$A$1:$A$13,0),MATCH(Employé!H2043,Filières!$A$1:$E$1,0))</f>
        <v>Responsable de consultant</v>
      </c>
      <c r="M2043" s="5">
        <f t="shared" si="157"/>
        <v>53800</v>
      </c>
      <c r="N2043" s="6">
        <f t="shared" ca="1" si="158"/>
        <v>48</v>
      </c>
      <c r="O2043" s="8">
        <f t="shared" si="159"/>
        <v>6.1338289962825282E-2</v>
      </c>
    </row>
    <row r="2044" spans="1:15" x14ac:dyDescent="0.25">
      <c r="A2044" t="str">
        <f t="shared" si="155"/>
        <v>GerPe31235</v>
      </c>
      <c r="B2044" t="str">
        <f t="shared" si="156"/>
        <v>GerardPerry31235</v>
      </c>
      <c r="C2044" t="s">
        <v>796</v>
      </c>
      <c r="D2044" t="s">
        <v>580</v>
      </c>
      <c r="E2044" t="s">
        <v>2698</v>
      </c>
      <c r="F2044" s="1">
        <v>31235</v>
      </c>
      <c r="G2044" t="s">
        <v>3021</v>
      </c>
      <c r="H2044" t="s">
        <v>2700</v>
      </c>
      <c r="I2044" s="5">
        <v>42500</v>
      </c>
      <c r="J2044" s="5">
        <v>1000</v>
      </c>
      <c r="K2044">
        <v>3</v>
      </c>
      <c r="L2044" t="str">
        <f>INDEX(MatriceGrade,MATCH(Employé!G2044,Filières!$A$1:$A$13,0),MATCH(Employé!H2044,Filières!$A$1:$E$1,0))</f>
        <v xml:space="preserve">Analyste </v>
      </c>
      <c r="M2044" s="5">
        <f t="shared" si="157"/>
        <v>40100</v>
      </c>
      <c r="N2044" s="6">
        <f t="shared" ca="1" si="158"/>
        <v>32</v>
      </c>
      <c r="O2044" s="8">
        <f t="shared" si="159"/>
        <v>5.9850374064837904E-2</v>
      </c>
    </row>
    <row r="2045" spans="1:15" x14ac:dyDescent="0.25">
      <c r="A2045" t="str">
        <f t="shared" si="155"/>
        <v>HalPe23107</v>
      </c>
      <c r="B2045" t="str">
        <f t="shared" si="156"/>
        <v>HalliePerry23107</v>
      </c>
      <c r="C2045" t="s">
        <v>1196</v>
      </c>
      <c r="D2045" t="s">
        <v>580</v>
      </c>
      <c r="E2045" t="s">
        <v>2699</v>
      </c>
      <c r="F2045" s="1">
        <v>23107</v>
      </c>
      <c r="G2045" t="s">
        <v>3029</v>
      </c>
      <c r="H2045" t="s">
        <v>2701</v>
      </c>
      <c r="I2045" s="5">
        <v>94700</v>
      </c>
      <c r="J2045" s="5">
        <v>2000</v>
      </c>
      <c r="K2045">
        <v>6</v>
      </c>
      <c r="L2045" t="str">
        <f>INDEX(MatriceGrade,MATCH(Employé!G2045,Filières!$A$1:$A$13,0),MATCH(Employé!H2045,Filières!$A$1:$E$1,0))</f>
        <v>Associé filière technique</v>
      </c>
      <c r="M2045" s="5">
        <f t="shared" si="157"/>
        <v>85300</v>
      </c>
      <c r="N2045" s="6">
        <f t="shared" ca="1" si="158"/>
        <v>54</v>
      </c>
      <c r="O2045" s="8">
        <f t="shared" si="159"/>
        <v>0.11019929660023446</v>
      </c>
    </row>
    <row r="2046" spans="1:15" x14ac:dyDescent="0.25">
      <c r="A2046" t="str">
        <f t="shared" si="155"/>
        <v>JesPe27165</v>
      </c>
      <c r="B2046" t="str">
        <f t="shared" si="156"/>
        <v>JessiePerry27165</v>
      </c>
      <c r="C2046" t="s">
        <v>998</v>
      </c>
      <c r="D2046" t="s">
        <v>580</v>
      </c>
      <c r="E2046" t="s">
        <v>2699</v>
      </c>
      <c r="F2046" s="1">
        <v>27165</v>
      </c>
      <c r="G2046" t="s">
        <v>3028</v>
      </c>
      <c r="H2046" t="s">
        <v>2701</v>
      </c>
      <c r="I2046" s="5">
        <v>79300</v>
      </c>
      <c r="J2046" s="5">
        <v>9500</v>
      </c>
      <c r="K2046">
        <v>9</v>
      </c>
      <c r="L2046" t="str">
        <f>INDEX(MatriceGrade,MATCH(Employé!G2046,Filières!$A$1:$A$13,0),MATCH(Employé!H2046,Filières!$A$1:$E$1,0))</f>
        <v>Responsable technique Grands Comptes</v>
      </c>
      <c r="M2046" s="5">
        <f t="shared" si="157"/>
        <v>78500</v>
      </c>
      <c r="N2046" s="6">
        <f t="shared" ca="1" si="158"/>
        <v>43</v>
      </c>
      <c r="O2046" s="8">
        <f t="shared" si="159"/>
        <v>1.019108280254777E-2</v>
      </c>
    </row>
    <row r="2047" spans="1:15" x14ac:dyDescent="0.25">
      <c r="A2047" t="str">
        <f t="shared" si="155"/>
        <v>JohPe25684</v>
      </c>
      <c r="B2047" t="str">
        <f t="shared" si="156"/>
        <v>JohnPerry25684</v>
      </c>
      <c r="C2047" t="s">
        <v>213</v>
      </c>
      <c r="D2047" t="s">
        <v>580</v>
      </c>
      <c r="E2047" t="s">
        <v>2698</v>
      </c>
      <c r="F2047" s="1">
        <v>25684</v>
      </c>
      <c r="G2047" t="s">
        <v>3029</v>
      </c>
      <c r="H2047" t="s">
        <v>2703</v>
      </c>
      <c r="I2047" s="5">
        <v>147900</v>
      </c>
      <c r="J2047" s="5">
        <v>2500</v>
      </c>
      <c r="K2047">
        <v>9</v>
      </c>
      <c r="L2047" t="str">
        <f>INDEX(MatriceGrade,MATCH(Employé!G2047,Filières!$A$1:$A$13,0),MATCH(Employé!H2047,Filières!$A$1:$E$1,0))</f>
        <v>Associé filière fonctions transverses</v>
      </c>
      <c r="M2047" s="5">
        <f t="shared" si="157"/>
        <v>139500</v>
      </c>
      <c r="N2047" s="6">
        <f t="shared" ca="1" si="158"/>
        <v>47</v>
      </c>
      <c r="O2047" s="8">
        <f t="shared" si="159"/>
        <v>6.0215053763440864E-2</v>
      </c>
    </row>
    <row r="2048" spans="1:15" x14ac:dyDescent="0.25">
      <c r="A2048" t="str">
        <f t="shared" si="155"/>
        <v>KatPe23931</v>
      </c>
      <c r="B2048" t="str">
        <f t="shared" si="156"/>
        <v>KathePerry23931</v>
      </c>
      <c r="C2048" t="s">
        <v>702</v>
      </c>
      <c r="D2048" t="s">
        <v>580</v>
      </c>
      <c r="E2048" t="s">
        <v>2699</v>
      </c>
      <c r="F2048" s="1">
        <v>23931</v>
      </c>
      <c r="G2048" t="s">
        <v>3026</v>
      </c>
      <c r="H2048" t="s">
        <v>2700</v>
      </c>
      <c r="I2048" s="5">
        <v>63800</v>
      </c>
      <c r="J2048" s="5">
        <v>3000</v>
      </c>
      <c r="K2048">
        <v>24</v>
      </c>
      <c r="L2048" t="str">
        <f>INDEX(MatriceGrade,MATCH(Employé!G2048,Filières!$A$1:$A$13,0),MATCH(Employé!H2048,Filières!$A$1:$E$1,0))</f>
        <v>Chef de projet</v>
      </c>
      <c r="M2048" s="5">
        <f t="shared" si="157"/>
        <v>58500</v>
      </c>
      <c r="N2048" s="6">
        <f t="shared" ca="1" si="158"/>
        <v>52</v>
      </c>
      <c r="O2048" s="8">
        <f t="shared" si="159"/>
        <v>9.0598290598290596E-2</v>
      </c>
    </row>
    <row r="2049" spans="1:15" x14ac:dyDescent="0.25">
      <c r="A2049" t="str">
        <f t="shared" si="155"/>
        <v>RobPe33046</v>
      </c>
      <c r="B2049" t="str">
        <f t="shared" si="156"/>
        <v>RobertPerry33046</v>
      </c>
      <c r="C2049" t="s">
        <v>25</v>
      </c>
      <c r="D2049" t="s">
        <v>580</v>
      </c>
      <c r="E2049" t="s">
        <v>2698</v>
      </c>
      <c r="F2049" s="1">
        <v>33046</v>
      </c>
      <c r="G2049" t="s">
        <v>3020</v>
      </c>
      <c r="H2049" t="s">
        <v>2700</v>
      </c>
      <c r="I2049" s="5">
        <v>38000</v>
      </c>
      <c r="J2049" s="5">
        <v>0</v>
      </c>
      <c r="K2049">
        <v>1</v>
      </c>
      <c r="L2049" t="str">
        <f>INDEX(MatriceGrade,MATCH(Employé!G2049,Filières!$A$1:$A$13,0),MATCH(Employé!H2049,Filières!$A$1:$E$1,0))</f>
        <v>Analyste junior</v>
      </c>
      <c r="M2049" s="5">
        <f t="shared" si="157"/>
        <v>35700</v>
      </c>
      <c r="N2049" s="6">
        <f t="shared" ca="1" si="158"/>
        <v>27</v>
      </c>
      <c r="O2049" s="8">
        <f t="shared" si="159"/>
        <v>6.4425770308123242E-2</v>
      </c>
    </row>
    <row r="2050" spans="1:15" x14ac:dyDescent="0.25">
      <c r="A2050" t="str">
        <f t="shared" ref="A2050:A2113" si="160">_xlfn.CONCAT(LEFT(C2050,3),LEFT(D2050,2),F2050)</f>
        <v>RobPe27655</v>
      </c>
      <c r="B2050" t="str">
        <f t="shared" ref="B2050:B2113" si="161">_xlfn.CONCAT(C2050,D2050,F2050)</f>
        <v>RobertPerry27655</v>
      </c>
      <c r="C2050" t="s">
        <v>25</v>
      </c>
      <c r="D2050" t="s">
        <v>580</v>
      </c>
      <c r="E2050" t="s">
        <v>2698</v>
      </c>
      <c r="F2050" s="1">
        <v>27655</v>
      </c>
      <c r="G2050" t="s">
        <v>3027</v>
      </c>
      <c r="H2050" t="s">
        <v>2701</v>
      </c>
      <c r="I2050" s="5">
        <v>51000</v>
      </c>
      <c r="J2050" s="5">
        <v>3000</v>
      </c>
      <c r="K2050">
        <v>8</v>
      </c>
      <c r="L2050" t="str">
        <f>INDEX(MatriceGrade,MATCH(Employé!G2050,Filières!$A$1:$A$13,0),MATCH(Employé!H2050,Filières!$A$1:$E$1,0))</f>
        <v>Directeur technique</v>
      </c>
      <c r="M2050" s="5" t="str">
        <f t="shared" ref="M2050:M2113" si="162">IF(ISERROR(VLOOKUP(A2050,InfoN1,9,FALSE)),"nouvel arrivant",VLOOKUP(A2050,InfoN1,9,FALSE))</f>
        <v>nouvel arrivant</v>
      </c>
      <c r="N2050" s="6">
        <f t="shared" ref="N2050:N2113" ca="1" si="163">IF(DATE(2017,MONTH(F2050),DAY(F2050))&gt;TODAY(),2017-YEAR(F2050)-1,2017-YEAR(F2050))</f>
        <v>41</v>
      </c>
      <c r="O2050" s="8">
        <f t="shared" si="159"/>
        <v>0</v>
      </c>
    </row>
    <row r="2051" spans="1:15" x14ac:dyDescent="0.25">
      <c r="A2051" t="str">
        <f t="shared" si="160"/>
        <v>RutPe32328</v>
      </c>
      <c r="B2051" t="str">
        <f t="shared" si="161"/>
        <v>RuthPerry32328</v>
      </c>
      <c r="C2051" t="s">
        <v>430</v>
      </c>
      <c r="D2051" t="s">
        <v>580</v>
      </c>
      <c r="E2051" t="s">
        <v>2699</v>
      </c>
      <c r="F2051" s="1">
        <v>32328</v>
      </c>
      <c r="G2051" t="s">
        <v>3023</v>
      </c>
      <c r="H2051" t="s">
        <v>2701</v>
      </c>
      <c r="I2051" s="5">
        <v>34900</v>
      </c>
      <c r="J2051" s="5">
        <v>0</v>
      </c>
      <c r="K2051">
        <v>0</v>
      </c>
      <c r="L2051" t="str">
        <f>INDEX(MatriceGrade,MATCH(Employé!G2051,Filières!$A$1:$A$13,0),MATCH(Employé!H2051,Filières!$A$1:$E$1,0))</f>
        <v>Consultant technique junior</v>
      </c>
      <c r="M2051" s="5" t="str">
        <f t="shared" si="162"/>
        <v>nouvel arrivant</v>
      </c>
      <c r="N2051" s="6">
        <f t="shared" ca="1" si="163"/>
        <v>29</v>
      </c>
      <c r="O2051" s="8">
        <f t="shared" ref="O2051:O2114" si="164">IF(ISNUMBER(M2051),(I2051-M2051)/M2051,0)</f>
        <v>0</v>
      </c>
    </row>
    <row r="2052" spans="1:15" x14ac:dyDescent="0.25">
      <c r="A2052" t="str">
        <f t="shared" si="160"/>
        <v>TamPe34094</v>
      </c>
      <c r="B2052" t="str">
        <f t="shared" si="161"/>
        <v>TammiPerry34094</v>
      </c>
      <c r="C2052" t="s">
        <v>1191</v>
      </c>
      <c r="D2052" t="s">
        <v>580</v>
      </c>
      <c r="E2052" t="s">
        <v>2699</v>
      </c>
      <c r="F2052" s="1">
        <v>34094</v>
      </c>
      <c r="G2052" t="s">
        <v>3021</v>
      </c>
      <c r="H2052" t="s">
        <v>2700</v>
      </c>
      <c r="I2052" s="5">
        <v>39400</v>
      </c>
      <c r="J2052" s="5">
        <v>0</v>
      </c>
      <c r="K2052">
        <v>1</v>
      </c>
      <c r="L2052" t="str">
        <f>INDEX(MatriceGrade,MATCH(Employé!G2052,Filières!$A$1:$A$13,0),MATCH(Employé!H2052,Filières!$A$1:$E$1,0))</f>
        <v xml:space="preserve">Analyste </v>
      </c>
      <c r="M2052" s="5">
        <f t="shared" si="162"/>
        <v>37100</v>
      </c>
      <c r="N2052" s="6">
        <f t="shared" ca="1" si="163"/>
        <v>24</v>
      </c>
      <c r="O2052" s="8">
        <f t="shared" si="164"/>
        <v>6.1994609164420483E-2</v>
      </c>
    </row>
    <row r="2053" spans="1:15" x14ac:dyDescent="0.25">
      <c r="A2053" t="str">
        <f t="shared" si="160"/>
        <v>JudPe27826</v>
      </c>
      <c r="B2053" t="str">
        <f t="shared" si="161"/>
        <v>JudiePerson27826</v>
      </c>
      <c r="C2053" t="s">
        <v>1176</v>
      </c>
      <c r="D2053" t="s">
        <v>1177</v>
      </c>
      <c r="E2053" t="s">
        <v>2699</v>
      </c>
      <c r="F2053" s="1">
        <v>27826</v>
      </c>
      <c r="G2053" t="s">
        <v>3025</v>
      </c>
      <c r="H2053" t="s">
        <v>2703</v>
      </c>
      <c r="I2053" s="5">
        <v>41300</v>
      </c>
      <c r="J2053" s="5">
        <v>3500</v>
      </c>
      <c r="K2053">
        <v>14</v>
      </c>
      <c r="L2053" t="str">
        <f>INDEX(MatriceGrade,MATCH(Employé!G2053,Filières!$A$1:$A$13,0),MATCH(Employé!H2053,Filières!$A$1:$E$1,0))</f>
        <v>Directeur des agents de maîtrise</v>
      </c>
      <c r="M2053" s="5">
        <f t="shared" si="162"/>
        <v>37700</v>
      </c>
      <c r="N2053" s="6">
        <f t="shared" ca="1" si="163"/>
        <v>41</v>
      </c>
      <c r="O2053" s="8">
        <f t="shared" si="164"/>
        <v>9.5490716180371346E-2</v>
      </c>
    </row>
    <row r="2054" spans="1:15" x14ac:dyDescent="0.25">
      <c r="A2054" t="str">
        <f t="shared" si="160"/>
        <v>AntPe31874</v>
      </c>
      <c r="B2054" t="str">
        <f t="shared" si="161"/>
        <v>AntonettePeterman31874</v>
      </c>
      <c r="C2054" t="s">
        <v>1142</v>
      </c>
      <c r="D2054" t="s">
        <v>1143</v>
      </c>
      <c r="E2054" t="s">
        <v>2699</v>
      </c>
      <c r="F2054" s="1">
        <v>31874</v>
      </c>
      <c r="G2054" t="s">
        <v>3023</v>
      </c>
      <c r="H2054" t="s">
        <v>2701</v>
      </c>
      <c r="I2054" s="5">
        <v>34300</v>
      </c>
      <c r="J2054" s="5">
        <v>1000</v>
      </c>
      <c r="K2054">
        <v>0</v>
      </c>
      <c r="L2054" t="str">
        <f>INDEX(MatriceGrade,MATCH(Employé!G2054,Filières!$A$1:$A$13,0),MATCH(Employé!H2054,Filières!$A$1:$E$1,0))</f>
        <v>Consultant technique junior</v>
      </c>
      <c r="M2054" s="5" t="str">
        <f t="shared" si="162"/>
        <v>nouvel arrivant</v>
      </c>
      <c r="N2054" s="6">
        <f t="shared" ca="1" si="163"/>
        <v>30</v>
      </c>
      <c r="O2054" s="8">
        <f t="shared" si="164"/>
        <v>0</v>
      </c>
    </row>
    <row r="2055" spans="1:15" x14ac:dyDescent="0.25">
      <c r="A2055" t="str">
        <f t="shared" si="160"/>
        <v>DanPe23534</v>
      </c>
      <c r="B2055" t="str">
        <f t="shared" si="161"/>
        <v>DanielPetersen23534</v>
      </c>
      <c r="C2055" t="s">
        <v>105</v>
      </c>
      <c r="D2055" t="s">
        <v>1015</v>
      </c>
      <c r="E2055" t="s">
        <v>2698</v>
      </c>
      <c r="F2055" s="1">
        <v>23534</v>
      </c>
      <c r="G2055" t="s">
        <v>3027</v>
      </c>
      <c r="H2055" t="s">
        <v>2701</v>
      </c>
      <c r="I2055" s="5">
        <v>51400</v>
      </c>
      <c r="J2055" s="5">
        <v>6500</v>
      </c>
      <c r="K2055">
        <v>14</v>
      </c>
      <c r="L2055" t="str">
        <f>INDEX(MatriceGrade,MATCH(Employé!G2055,Filières!$A$1:$A$13,0),MATCH(Employé!H2055,Filières!$A$1:$E$1,0))</f>
        <v>Directeur technique</v>
      </c>
      <c r="M2055" s="5">
        <f t="shared" si="162"/>
        <v>47600</v>
      </c>
      <c r="N2055" s="6">
        <f t="shared" ca="1" si="163"/>
        <v>53</v>
      </c>
      <c r="O2055" s="8">
        <f t="shared" si="164"/>
        <v>7.9831932773109238E-2</v>
      </c>
    </row>
    <row r="2056" spans="1:15" x14ac:dyDescent="0.25">
      <c r="A2056" t="str">
        <f t="shared" si="160"/>
        <v>AltPe29071</v>
      </c>
      <c r="B2056" t="str">
        <f t="shared" si="161"/>
        <v>AltonPeterson29071</v>
      </c>
      <c r="C2056" t="s">
        <v>326</v>
      </c>
      <c r="D2056" t="s">
        <v>327</v>
      </c>
      <c r="E2056" t="s">
        <v>2698</v>
      </c>
      <c r="F2056" s="1">
        <v>29071</v>
      </c>
      <c r="G2056" t="s">
        <v>3026</v>
      </c>
      <c r="H2056" t="s">
        <v>2702</v>
      </c>
      <c r="I2056" s="5">
        <v>63100</v>
      </c>
      <c r="J2056" s="5">
        <v>3000</v>
      </c>
      <c r="K2056">
        <v>8</v>
      </c>
      <c r="L2056" t="str">
        <f>INDEX(MatriceGrade,MATCH(Employé!G2056,Filières!$A$1:$A$13,0),MATCH(Employé!H2056,Filières!$A$1:$E$1,0))</f>
        <v>Responsable de consultant</v>
      </c>
      <c r="M2056" s="5">
        <f t="shared" si="162"/>
        <v>59500</v>
      </c>
      <c r="N2056" s="6">
        <f t="shared" ca="1" si="163"/>
        <v>37</v>
      </c>
      <c r="O2056" s="8">
        <f t="shared" si="164"/>
        <v>6.0504201680672269E-2</v>
      </c>
    </row>
    <row r="2057" spans="1:15" x14ac:dyDescent="0.25">
      <c r="A2057" t="str">
        <f t="shared" si="160"/>
        <v>CodPe29192</v>
      </c>
      <c r="B2057" t="str">
        <f t="shared" si="161"/>
        <v>CodyPeterson29192</v>
      </c>
      <c r="C2057" t="s">
        <v>930</v>
      </c>
      <c r="D2057" t="s">
        <v>327</v>
      </c>
      <c r="E2057" t="s">
        <v>2698</v>
      </c>
      <c r="F2057" s="1">
        <v>29192</v>
      </c>
      <c r="G2057" t="s">
        <v>3027</v>
      </c>
      <c r="H2057" t="s">
        <v>2700</v>
      </c>
      <c r="I2057" s="5">
        <v>74900</v>
      </c>
      <c r="J2057" s="5">
        <v>7500</v>
      </c>
      <c r="K2057">
        <v>12</v>
      </c>
      <c r="L2057" t="str">
        <f>INDEX(MatriceGrade,MATCH(Employé!G2057,Filières!$A$1:$A$13,0),MATCH(Employé!H2057,Filières!$A$1:$E$1,0))</f>
        <v>Directeur de projet</v>
      </c>
      <c r="M2057" s="5">
        <f t="shared" si="162"/>
        <v>69400</v>
      </c>
      <c r="N2057" s="6">
        <f t="shared" ca="1" si="163"/>
        <v>37</v>
      </c>
      <c r="O2057" s="8">
        <f t="shared" si="164"/>
        <v>7.9250720461095103E-2</v>
      </c>
    </row>
    <row r="2058" spans="1:15" x14ac:dyDescent="0.25">
      <c r="A2058" t="str">
        <f t="shared" si="160"/>
        <v>EddPe27244</v>
      </c>
      <c r="B2058" t="str">
        <f t="shared" si="161"/>
        <v>EddiePeterson27244</v>
      </c>
      <c r="C2058" t="s">
        <v>458</v>
      </c>
      <c r="D2058" t="s">
        <v>327</v>
      </c>
      <c r="E2058" t="s">
        <v>2698</v>
      </c>
      <c r="F2058" s="1">
        <v>27244</v>
      </c>
      <c r="G2058" t="s">
        <v>3025</v>
      </c>
      <c r="H2058" t="s">
        <v>2701</v>
      </c>
      <c r="I2058" s="5">
        <v>54500</v>
      </c>
      <c r="J2058" s="5">
        <v>2500</v>
      </c>
      <c r="K2058">
        <v>5</v>
      </c>
      <c r="L2058" t="str">
        <f>INDEX(MatriceGrade,MATCH(Employé!G2058,Filières!$A$1:$A$13,0),MATCH(Employé!H2058,Filières!$A$1:$E$1,0))</f>
        <v>Consultant technique sénior</v>
      </c>
      <c r="M2058" s="5">
        <f t="shared" si="162"/>
        <v>50000</v>
      </c>
      <c r="N2058" s="6">
        <f t="shared" ca="1" si="163"/>
        <v>42</v>
      </c>
      <c r="O2058" s="8">
        <f t="shared" si="164"/>
        <v>0.09</v>
      </c>
    </row>
    <row r="2059" spans="1:15" x14ac:dyDescent="0.25">
      <c r="A2059" t="str">
        <f t="shared" si="160"/>
        <v>LisPe31264</v>
      </c>
      <c r="B2059" t="str">
        <f t="shared" si="161"/>
        <v>LisaPeterson31264</v>
      </c>
      <c r="C2059" t="s">
        <v>493</v>
      </c>
      <c r="D2059" t="s">
        <v>327</v>
      </c>
      <c r="E2059" t="s">
        <v>2699</v>
      </c>
      <c r="F2059" s="1">
        <v>31264</v>
      </c>
      <c r="G2059" t="s">
        <v>3022</v>
      </c>
      <c r="H2059" t="s">
        <v>2702</v>
      </c>
      <c r="I2059" s="5">
        <v>40200</v>
      </c>
      <c r="J2059" s="5">
        <v>500</v>
      </c>
      <c r="K2059">
        <v>0</v>
      </c>
      <c r="L2059" t="str">
        <f>INDEX(MatriceGrade,MATCH(Employé!G2059,Filières!$A$1:$A$13,0),MATCH(Employé!H2059,Filières!$A$1:$E$1,0))</f>
        <v>Consultant business junior</v>
      </c>
      <c r="M2059" s="5" t="str">
        <f t="shared" si="162"/>
        <v>nouvel arrivant</v>
      </c>
      <c r="N2059" s="6">
        <f t="shared" ca="1" si="163"/>
        <v>31</v>
      </c>
      <c r="O2059" s="8">
        <f t="shared" si="164"/>
        <v>0</v>
      </c>
    </row>
    <row r="2060" spans="1:15" x14ac:dyDescent="0.25">
      <c r="A2060" t="str">
        <f t="shared" si="160"/>
        <v>MarPe33197</v>
      </c>
      <c r="B2060" t="str">
        <f t="shared" si="161"/>
        <v>MaryPeterson33197</v>
      </c>
      <c r="C2060" t="s">
        <v>156</v>
      </c>
      <c r="D2060" t="s">
        <v>327</v>
      </c>
      <c r="E2060" t="s">
        <v>2699</v>
      </c>
      <c r="F2060" s="1">
        <v>33197</v>
      </c>
      <c r="G2060" t="s">
        <v>3020</v>
      </c>
      <c r="H2060" t="s">
        <v>2700</v>
      </c>
      <c r="I2060" s="5">
        <v>31700</v>
      </c>
      <c r="J2060" s="5">
        <v>0</v>
      </c>
      <c r="K2060">
        <v>1</v>
      </c>
      <c r="L2060" t="str">
        <f>INDEX(MatriceGrade,MATCH(Employé!G2060,Filières!$A$1:$A$13,0),MATCH(Employé!H2060,Filières!$A$1:$E$1,0))</f>
        <v>Analyste junior</v>
      </c>
      <c r="M2060" s="5">
        <f t="shared" si="162"/>
        <v>29400</v>
      </c>
      <c r="N2060" s="6">
        <f t="shared" ca="1" si="163"/>
        <v>26</v>
      </c>
      <c r="O2060" s="8">
        <f t="shared" si="164"/>
        <v>7.8231292517006806E-2</v>
      </c>
    </row>
    <row r="2061" spans="1:15" x14ac:dyDescent="0.25">
      <c r="A2061" t="str">
        <f t="shared" si="160"/>
        <v>RosPe32793</v>
      </c>
      <c r="B2061" t="str">
        <f t="shared" si="161"/>
        <v>RosePeterson32793</v>
      </c>
      <c r="C2061" t="s">
        <v>456</v>
      </c>
      <c r="D2061" t="s">
        <v>327</v>
      </c>
      <c r="E2061" t="s">
        <v>2699</v>
      </c>
      <c r="F2061" s="1">
        <v>32793</v>
      </c>
      <c r="G2061" t="s">
        <v>3023</v>
      </c>
      <c r="H2061" t="s">
        <v>2700</v>
      </c>
      <c r="I2061" s="5">
        <v>46300</v>
      </c>
      <c r="J2061" s="5">
        <v>1000</v>
      </c>
      <c r="K2061">
        <v>0</v>
      </c>
      <c r="L2061" t="str">
        <f>INDEX(MatriceGrade,MATCH(Employé!G2061,Filières!$A$1:$A$13,0),MATCH(Employé!H2061,Filières!$A$1:$E$1,0))</f>
        <v>Consultant fonctionnel junior</v>
      </c>
      <c r="M2061" s="5" t="str">
        <f t="shared" si="162"/>
        <v>nouvel arrivant</v>
      </c>
      <c r="N2061" s="6">
        <f t="shared" ca="1" si="163"/>
        <v>27</v>
      </c>
      <c r="O2061" s="8">
        <f t="shared" si="164"/>
        <v>0</v>
      </c>
    </row>
    <row r="2062" spans="1:15" x14ac:dyDescent="0.25">
      <c r="A2062" t="str">
        <f t="shared" si="160"/>
        <v>ShaPe32945</v>
      </c>
      <c r="B2062" t="str">
        <f t="shared" si="161"/>
        <v>SharonPeterson32945</v>
      </c>
      <c r="C2062" t="s">
        <v>188</v>
      </c>
      <c r="D2062" t="s">
        <v>327</v>
      </c>
      <c r="E2062" t="s">
        <v>2699</v>
      </c>
      <c r="F2062" s="1">
        <v>32945</v>
      </c>
      <c r="G2062" t="s">
        <v>3024</v>
      </c>
      <c r="H2062" t="s">
        <v>2701</v>
      </c>
      <c r="I2062" s="5">
        <v>44700</v>
      </c>
      <c r="J2062" s="5">
        <v>3000</v>
      </c>
      <c r="K2062">
        <v>4</v>
      </c>
      <c r="L2062" t="str">
        <f>INDEX(MatriceGrade,MATCH(Employé!G2062,Filières!$A$1:$A$13,0),MATCH(Employé!H2062,Filières!$A$1:$E$1,0))</f>
        <v>Consultant technique</v>
      </c>
      <c r="M2062" s="5">
        <f t="shared" si="162"/>
        <v>40000</v>
      </c>
      <c r="N2062" s="6">
        <f t="shared" ca="1" si="163"/>
        <v>27</v>
      </c>
      <c r="O2062" s="8">
        <f t="shared" si="164"/>
        <v>0.11749999999999999</v>
      </c>
    </row>
    <row r="2063" spans="1:15" x14ac:dyDescent="0.25">
      <c r="A2063" t="str">
        <f t="shared" si="160"/>
        <v>BilPe34295</v>
      </c>
      <c r="B2063" t="str">
        <f t="shared" si="161"/>
        <v>BillPetrillo34295</v>
      </c>
      <c r="C2063" t="s">
        <v>960</v>
      </c>
      <c r="D2063" t="s">
        <v>961</v>
      </c>
      <c r="E2063" t="s">
        <v>2698</v>
      </c>
      <c r="F2063" s="1">
        <v>34295</v>
      </c>
      <c r="G2063" t="s">
        <v>3022</v>
      </c>
      <c r="H2063" t="s">
        <v>2700</v>
      </c>
      <c r="I2063" s="5">
        <v>44200</v>
      </c>
      <c r="J2063" s="5">
        <v>0</v>
      </c>
      <c r="K2063">
        <v>0</v>
      </c>
      <c r="L2063" t="str">
        <f>INDEX(MatriceGrade,MATCH(Employé!G2063,Filières!$A$1:$A$13,0),MATCH(Employé!H2063,Filières!$A$1:$E$1,0))</f>
        <v>Analyste confirmé</v>
      </c>
      <c r="M2063" s="5" t="str">
        <f t="shared" si="162"/>
        <v>nouvel arrivant</v>
      </c>
      <c r="N2063" s="6">
        <f t="shared" ca="1" si="163"/>
        <v>23</v>
      </c>
      <c r="O2063" s="8">
        <f t="shared" si="164"/>
        <v>0</v>
      </c>
    </row>
    <row r="2064" spans="1:15" x14ac:dyDescent="0.25">
      <c r="A2064" t="str">
        <f t="shared" si="160"/>
        <v>EriPe33525</v>
      </c>
      <c r="B2064" t="str">
        <f t="shared" si="161"/>
        <v>EricPettiford33525</v>
      </c>
      <c r="C2064" t="s">
        <v>121</v>
      </c>
      <c r="D2064" t="s">
        <v>1388</v>
      </c>
      <c r="E2064" t="s">
        <v>2698</v>
      </c>
      <c r="F2064" s="1">
        <v>33525</v>
      </c>
      <c r="G2064" t="s">
        <v>3021</v>
      </c>
      <c r="H2064" t="s">
        <v>2701</v>
      </c>
      <c r="I2064" s="5">
        <v>34400</v>
      </c>
      <c r="J2064" s="5">
        <v>500</v>
      </c>
      <c r="K2064">
        <v>1</v>
      </c>
      <c r="L2064" t="str">
        <f>INDEX(MatriceGrade,MATCH(Employé!G2064,Filières!$A$1:$A$13,0),MATCH(Employé!H2064,Filières!$A$1:$E$1,0))</f>
        <v>Développeur</v>
      </c>
      <c r="M2064" s="5">
        <f t="shared" si="162"/>
        <v>31500</v>
      </c>
      <c r="N2064" s="6">
        <f t="shared" ca="1" si="163"/>
        <v>25</v>
      </c>
      <c r="O2064" s="8">
        <f t="shared" si="164"/>
        <v>9.2063492063492069E-2</v>
      </c>
    </row>
    <row r="2065" spans="1:15" x14ac:dyDescent="0.25">
      <c r="A2065" t="str">
        <f t="shared" si="160"/>
        <v>MelPe25385</v>
      </c>
      <c r="B2065" t="str">
        <f t="shared" si="161"/>
        <v>MelissaPetty25385</v>
      </c>
      <c r="C2065" t="s">
        <v>136</v>
      </c>
      <c r="D2065" t="s">
        <v>1197</v>
      </c>
      <c r="E2065" t="s">
        <v>2699</v>
      </c>
      <c r="F2065" s="1">
        <v>25385</v>
      </c>
      <c r="G2065" t="s">
        <v>3026</v>
      </c>
      <c r="H2065" t="s">
        <v>2702</v>
      </c>
      <c r="I2065" s="5">
        <v>90500</v>
      </c>
      <c r="J2065" s="5">
        <v>4500</v>
      </c>
      <c r="K2065">
        <v>5</v>
      </c>
      <c r="L2065" t="str">
        <f>INDEX(MatriceGrade,MATCH(Employé!G2065,Filières!$A$1:$A$13,0),MATCH(Employé!H2065,Filières!$A$1:$E$1,0))</f>
        <v>Responsable de consultant</v>
      </c>
      <c r="M2065" s="5">
        <f t="shared" si="162"/>
        <v>86200</v>
      </c>
      <c r="N2065" s="6">
        <f t="shared" ca="1" si="163"/>
        <v>48</v>
      </c>
      <c r="O2065" s="8">
        <f t="shared" si="164"/>
        <v>4.9883990719257539E-2</v>
      </c>
    </row>
    <row r="2066" spans="1:15" x14ac:dyDescent="0.25">
      <c r="A2066" t="str">
        <f t="shared" si="160"/>
        <v>BobPf25460</v>
      </c>
      <c r="B2066" t="str">
        <f t="shared" si="161"/>
        <v>BobbyPfeifer25460</v>
      </c>
      <c r="C2066" t="s">
        <v>61</v>
      </c>
      <c r="D2066" t="s">
        <v>62</v>
      </c>
      <c r="E2066" t="s">
        <v>2698</v>
      </c>
      <c r="F2066" s="1">
        <v>25460</v>
      </c>
      <c r="G2066" t="s">
        <v>3028</v>
      </c>
      <c r="H2066" t="s">
        <v>2702</v>
      </c>
      <c r="I2066" s="5">
        <v>111100</v>
      </c>
      <c r="J2066" s="5">
        <v>8500</v>
      </c>
      <c r="K2066">
        <v>9</v>
      </c>
      <c r="L2066" t="str">
        <f>INDEX(MatriceGrade,MATCH(Employé!G2066,Filières!$A$1:$A$13,0),MATCH(Employé!H2066,Filières!$A$1:$E$1,0))</f>
        <v>Responsable secteur business</v>
      </c>
      <c r="M2066" s="5">
        <f t="shared" si="162"/>
        <v>102900</v>
      </c>
      <c r="N2066" s="6">
        <f t="shared" ca="1" si="163"/>
        <v>47</v>
      </c>
      <c r="O2066" s="8">
        <f t="shared" si="164"/>
        <v>7.9689018464528666E-2</v>
      </c>
    </row>
    <row r="2067" spans="1:15" x14ac:dyDescent="0.25">
      <c r="A2067" t="str">
        <f t="shared" si="160"/>
        <v>JorPf28886</v>
      </c>
      <c r="B2067" t="str">
        <f t="shared" si="161"/>
        <v>JordanPfeifer28886</v>
      </c>
      <c r="C2067" t="s">
        <v>2049</v>
      </c>
      <c r="D2067" t="s">
        <v>62</v>
      </c>
      <c r="E2067" t="s">
        <v>2698</v>
      </c>
      <c r="F2067" s="1">
        <v>28886</v>
      </c>
      <c r="G2067" t="s">
        <v>3025</v>
      </c>
      <c r="H2067" t="s">
        <v>2702</v>
      </c>
      <c r="I2067" s="5">
        <v>62700</v>
      </c>
      <c r="J2067" s="5">
        <v>500</v>
      </c>
      <c r="K2067">
        <v>0</v>
      </c>
      <c r="L2067" t="str">
        <f>INDEX(MatriceGrade,MATCH(Employé!G2067,Filières!$A$1:$A$13,0),MATCH(Employé!H2067,Filières!$A$1:$E$1,0))</f>
        <v>Consultant business sénior</v>
      </c>
      <c r="M2067" s="5" t="str">
        <f t="shared" si="162"/>
        <v>nouvel arrivant</v>
      </c>
      <c r="N2067" s="6">
        <f t="shared" ca="1" si="163"/>
        <v>38</v>
      </c>
      <c r="O2067" s="8">
        <f t="shared" si="164"/>
        <v>0</v>
      </c>
    </row>
    <row r="2068" spans="1:15" x14ac:dyDescent="0.25">
      <c r="A2068" t="str">
        <f t="shared" si="160"/>
        <v>ChrPh30461</v>
      </c>
      <c r="B2068" t="str">
        <f t="shared" si="161"/>
        <v>ChristinePhelps30461</v>
      </c>
      <c r="C2068" t="s">
        <v>433</v>
      </c>
      <c r="D2068" t="s">
        <v>1629</v>
      </c>
      <c r="E2068" t="s">
        <v>2699</v>
      </c>
      <c r="F2068" s="1">
        <v>30461</v>
      </c>
      <c r="G2068" t="s">
        <v>3025</v>
      </c>
      <c r="H2068" t="s">
        <v>2701</v>
      </c>
      <c r="I2068" s="5">
        <v>46300</v>
      </c>
      <c r="J2068" s="5">
        <v>1000</v>
      </c>
      <c r="K2068">
        <v>0</v>
      </c>
      <c r="L2068" t="str">
        <f>INDEX(MatriceGrade,MATCH(Employé!G2068,Filières!$A$1:$A$13,0),MATCH(Employé!H2068,Filières!$A$1:$E$1,0))</f>
        <v>Consultant technique sénior</v>
      </c>
      <c r="M2068" s="5" t="str">
        <f t="shared" si="162"/>
        <v>nouvel arrivant</v>
      </c>
      <c r="N2068" s="6">
        <f t="shared" ca="1" si="163"/>
        <v>34</v>
      </c>
      <c r="O2068" s="8">
        <f t="shared" si="164"/>
        <v>0</v>
      </c>
    </row>
    <row r="2069" spans="1:15" x14ac:dyDescent="0.25">
      <c r="A2069" t="str">
        <f t="shared" si="160"/>
        <v>RoyPh30487</v>
      </c>
      <c r="B2069" t="str">
        <f t="shared" si="161"/>
        <v>RoyPhelps30487</v>
      </c>
      <c r="C2069" t="s">
        <v>728</v>
      </c>
      <c r="D2069" t="s">
        <v>1629</v>
      </c>
      <c r="E2069" t="s">
        <v>2698</v>
      </c>
      <c r="F2069" s="1">
        <v>30487</v>
      </c>
      <c r="G2069" t="s">
        <v>3027</v>
      </c>
      <c r="H2069" t="s">
        <v>2701</v>
      </c>
      <c r="I2069" s="5">
        <v>51100</v>
      </c>
      <c r="J2069" s="5">
        <v>4500</v>
      </c>
      <c r="K2069">
        <v>2</v>
      </c>
      <c r="L2069" t="str">
        <f>INDEX(MatriceGrade,MATCH(Employé!G2069,Filières!$A$1:$A$13,0),MATCH(Employé!H2069,Filières!$A$1:$E$1,0))</f>
        <v>Directeur technique</v>
      </c>
      <c r="M2069" s="5">
        <f t="shared" si="162"/>
        <v>46400</v>
      </c>
      <c r="N2069" s="6">
        <f t="shared" ca="1" si="163"/>
        <v>34</v>
      </c>
      <c r="O2069" s="8">
        <f t="shared" si="164"/>
        <v>0.10129310344827586</v>
      </c>
    </row>
    <row r="2070" spans="1:15" x14ac:dyDescent="0.25">
      <c r="A2070" t="str">
        <f t="shared" si="160"/>
        <v>ChaPh26016</v>
      </c>
      <c r="B2070" t="str">
        <f t="shared" si="161"/>
        <v>CharlesPhillips26016</v>
      </c>
      <c r="C2070" t="s">
        <v>82</v>
      </c>
      <c r="D2070" t="s">
        <v>402</v>
      </c>
      <c r="E2070" t="s">
        <v>2698</v>
      </c>
      <c r="F2070" s="1">
        <v>26016</v>
      </c>
      <c r="G2070" t="s">
        <v>3027</v>
      </c>
      <c r="H2070" t="s">
        <v>2703</v>
      </c>
      <c r="I2070" s="5">
        <v>91400</v>
      </c>
      <c r="J2070" s="5">
        <v>7500</v>
      </c>
      <c r="K2070">
        <v>4</v>
      </c>
      <c r="L2070" t="str">
        <f>INDEX(MatriceGrade,MATCH(Employé!G2070,Filières!$A$1:$A$13,0),MATCH(Employé!H2070,Filières!$A$1:$E$1,0))</f>
        <v>Directeur d'agence</v>
      </c>
      <c r="M2070" s="5">
        <f t="shared" si="162"/>
        <v>85400</v>
      </c>
      <c r="N2070" s="6">
        <f t="shared" ca="1" si="163"/>
        <v>46</v>
      </c>
      <c r="O2070" s="8">
        <f t="shared" si="164"/>
        <v>7.0257611241217793E-2</v>
      </c>
    </row>
    <row r="2071" spans="1:15" x14ac:dyDescent="0.25">
      <c r="A2071" t="str">
        <f t="shared" si="160"/>
        <v>HowPh23824</v>
      </c>
      <c r="B2071" t="str">
        <f t="shared" si="161"/>
        <v>HowardPhillips23824</v>
      </c>
      <c r="C2071" t="s">
        <v>497</v>
      </c>
      <c r="D2071" t="s">
        <v>402</v>
      </c>
      <c r="E2071" t="s">
        <v>2698</v>
      </c>
      <c r="F2071" s="1">
        <v>23824</v>
      </c>
      <c r="G2071" t="s">
        <v>3027</v>
      </c>
      <c r="H2071" t="s">
        <v>2702</v>
      </c>
      <c r="I2071" s="5">
        <v>70600</v>
      </c>
      <c r="J2071" s="5">
        <v>1000</v>
      </c>
      <c r="K2071">
        <v>5</v>
      </c>
      <c r="L2071" t="str">
        <f>INDEX(MatriceGrade,MATCH(Employé!G2071,Filières!$A$1:$A$13,0),MATCH(Employé!H2071,Filières!$A$1:$E$1,0))</f>
        <v>Directeur business</v>
      </c>
      <c r="M2071" s="5">
        <f t="shared" si="162"/>
        <v>64800</v>
      </c>
      <c r="N2071" s="6">
        <f t="shared" ca="1" si="163"/>
        <v>52</v>
      </c>
      <c r="O2071" s="8">
        <f t="shared" si="164"/>
        <v>8.9506172839506168E-2</v>
      </c>
    </row>
    <row r="2072" spans="1:15" x14ac:dyDescent="0.25">
      <c r="A2072" t="str">
        <f t="shared" si="160"/>
        <v>IsaPh34098</v>
      </c>
      <c r="B2072" t="str">
        <f t="shared" si="161"/>
        <v>IsaacPhillips34098</v>
      </c>
      <c r="C2072" t="s">
        <v>677</v>
      </c>
      <c r="D2072" t="s">
        <v>402</v>
      </c>
      <c r="E2072" t="s">
        <v>2698</v>
      </c>
      <c r="F2072" s="1">
        <v>34098</v>
      </c>
      <c r="G2072" t="s">
        <v>3020</v>
      </c>
      <c r="H2072" t="s">
        <v>2700</v>
      </c>
      <c r="I2072" s="5">
        <v>31700</v>
      </c>
      <c r="J2072" s="5">
        <v>0</v>
      </c>
      <c r="K2072">
        <v>1</v>
      </c>
      <c r="L2072" t="str">
        <f>INDEX(MatriceGrade,MATCH(Employé!G2072,Filières!$A$1:$A$13,0),MATCH(Employé!H2072,Filières!$A$1:$E$1,0))</f>
        <v>Analyste junior</v>
      </c>
      <c r="M2072" s="5">
        <f t="shared" si="162"/>
        <v>29000</v>
      </c>
      <c r="N2072" s="6">
        <f t="shared" ca="1" si="163"/>
        <v>24</v>
      </c>
      <c r="O2072" s="8">
        <f t="shared" si="164"/>
        <v>9.3103448275862075E-2</v>
      </c>
    </row>
    <row r="2073" spans="1:15" x14ac:dyDescent="0.25">
      <c r="A2073" t="str">
        <f t="shared" si="160"/>
        <v>StePh26623</v>
      </c>
      <c r="B2073" t="str">
        <f t="shared" si="161"/>
        <v>StephenPhillips26623</v>
      </c>
      <c r="C2073" t="s">
        <v>401</v>
      </c>
      <c r="D2073" t="s">
        <v>402</v>
      </c>
      <c r="E2073" t="s">
        <v>2698</v>
      </c>
      <c r="F2073" s="1">
        <v>26623</v>
      </c>
      <c r="G2073" t="s">
        <v>3027</v>
      </c>
      <c r="H2073" t="s">
        <v>2700</v>
      </c>
      <c r="I2073" s="5">
        <v>85700</v>
      </c>
      <c r="J2073" s="5">
        <v>3500</v>
      </c>
      <c r="K2073">
        <v>20</v>
      </c>
      <c r="L2073" t="str">
        <f>INDEX(MatriceGrade,MATCH(Employé!G2073,Filières!$A$1:$A$13,0),MATCH(Employé!H2073,Filières!$A$1:$E$1,0))</f>
        <v>Directeur de projet</v>
      </c>
      <c r="M2073" s="5">
        <f t="shared" si="162"/>
        <v>82400</v>
      </c>
      <c r="N2073" s="6">
        <f t="shared" ca="1" si="163"/>
        <v>44</v>
      </c>
      <c r="O2073" s="8">
        <f t="shared" si="164"/>
        <v>4.0048543689320391E-2</v>
      </c>
    </row>
    <row r="2074" spans="1:15" x14ac:dyDescent="0.25">
      <c r="A2074" t="str">
        <f t="shared" si="160"/>
        <v>DonPh26153</v>
      </c>
      <c r="B2074" t="str">
        <f t="shared" si="161"/>
        <v>DonnaPhoenix26153</v>
      </c>
      <c r="C2074" t="s">
        <v>15</v>
      </c>
      <c r="D2074" t="s">
        <v>1609</v>
      </c>
      <c r="E2074" t="s">
        <v>2699</v>
      </c>
      <c r="F2074" s="1">
        <v>26153</v>
      </c>
      <c r="G2074" t="s">
        <v>3025</v>
      </c>
      <c r="H2074" t="s">
        <v>2700</v>
      </c>
      <c r="I2074" s="5">
        <v>57900</v>
      </c>
      <c r="J2074" s="5">
        <v>3500</v>
      </c>
      <c r="K2074">
        <v>13</v>
      </c>
      <c r="L2074" t="str">
        <f>INDEX(MatriceGrade,MATCH(Employé!G2074,Filières!$A$1:$A$13,0),MATCH(Employé!H2074,Filières!$A$1:$E$1,0))</f>
        <v>Consultant fonctionnel sénior</v>
      </c>
      <c r="M2074" s="5">
        <f t="shared" si="162"/>
        <v>56300</v>
      </c>
      <c r="N2074" s="6">
        <f t="shared" ca="1" si="163"/>
        <v>45</v>
      </c>
      <c r="O2074" s="8">
        <f t="shared" si="164"/>
        <v>2.8419182948490232E-2</v>
      </c>
    </row>
    <row r="2075" spans="1:15" x14ac:dyDescent="0.25">
      <c r="A2075" t="str">
        <f t="shared" si="160"/>
        <v>KenPi26106</v>
      </c>
      <c r="B2075" t="str">
        <f t="shared" si="161"/>
        <v>KennethPiedra26106</v>
      </c>
      <c r="C2075" t="s">
        <v>139</v>
      </c>
      <c r="D2075" t="s">
        <v>511</v>
      </c>
      <c r="E2075" t="s">
        <v>2698</v>
      </c>
      <c r="F2075" s="1">
        <v>26106</v>
      </c>
      <c r="G2075" t="s">
        <v>3026</v>
      </c>
      <c r="H2075" t="s">
        <v>2701</v>
      </c>
      <c r="I2075" s="5">
        <v>54100</v>
      </c>
      <c r="J2075" s="5">
        <v>1500</v>
      </c>
      <c r="K2075">
        <v>5</v>
      </c>
      <c r="L2075" t="str">
        <f>INDEX(MatriceGrade,MATCH(Employé!G2075,Filières!$A$1:$A$13,0),MATCH(Employé!H2075,Filières!$A$1:$E$1,0))</f>
        <v>Expert technique</v>
      </c>
      <c r="M2075" s="5">
        <f t="shared" si="162"/>
        <v>51000</v>
      </c>
      <c r="N2075" s="6">
        <f t="shared" ca="1" si="163"/>
        <v>46</v>
      </c>
      <c r="O2075" s="8">
        <f t="shared" si="164"/>
        <v>6.0784313725490195E-2</v>
      </c>
    </row>
    <row r="2076" spans="1:15" x14ac:dyDescent="0.25">
      <c r="A2076" t="str">
        <f t="shared" si="160"/>
        <v>DebPi26814</v>
      </c>
      <c r="B2076" t="str">
        <f t="shared" si="161"/>
        <v>DeborahPierce26814</v>
      </c>
      <c r="C2076" t="s">
        <v>1128</v>
      </c>
      <c r="D2076" t="s">
        <v>1261</v>
      </c>
      <c r="E2076" t="s">
        <v>2699</v>
      </c>
      <c r="F2076" s="1">
        <v>26814</v>
      </c>
      <c r="G2076" t="s">
        <v>3026</v>
      </c>
      <c r="H2076" t="s">
        <v>2703</v>
      </c>
      <c r="I2076" s="5">
        <v>68500</v>
      </c>
      <c r="J2076" s="5">
        <v>3500</v>
      </c>
      <c r="K2076">
        <v>20</v>
      </c>
      <c r="L2076" t="str">
        <f>INDEX(MatriceGrade,MATCH(Employé!G2076,Filières!$A$1:$A$13,0),MATCH(Employé!H2076,Filières!$A$1:$E$1,0))</f>
        <v>Responsable d'entité</v>
      </c>
      <c r="M2076" s="5">
        <f t="shared" si="162"/>
        <v>67800</v>
      </c>
      <c r="N2076" s="6">
        <f t="shared" ca="1" si="163"/>
        <v>44</v>
      </c>
      <c r="O2076" s="8">
        <f t="shared" si="164"/>
        <v>1.0324483775811209E-2</v>
      </c>
    </row>
    <row r="2077" spans="1:15" x14ac:dyDescent="0.25">
      <c r="A2077" t="str">
        <f t="shared" si="160"/>
        <v>JosPi32312</v>
      </c>
      <c r="B2077" t="str">
        <f t="shared" si="161"/>
        <v>JoshuaPierce32312</v>
      </c>
      <c r="C2077" t="s">
        <v>177</v>
      </c>
      <c r="D2077" t="s">
        <v>1261</v>
      </c>
      <c r="E2077" t="s">
        <v>2698</v>
      </c>
      <c r="F2077" s="1">
        <v>32312</v>
      </c>
      <c r="G2077" t="s">
        <v>3022</v>
      </c>
      <c r="H2077" t="s">
        <v>2702</v>
      </c>
      <c r="I2077" s="5">
        <v>46400</v>
      </c>
      <c r="J2077" s="5">
        <v>1000</v>
      </c>
      <c r="K2077">
        <v>0</v>
      </c>
      <c r="L2077" t="str">
        <f>INDEX(MatriceGrade,MATCH(Employé!G2077,Filières!$A$1:$A$13,0),MATCH(Employé!H2077,Filières!$A$1:$E$1,0))</f>
        <v>Consultant business junior</v>
      </c>
      <c r="M2077" s="5" t="str">
        <f t="shared" si="162"/>
        <v>nouvel arrivant</v>
      </c>
      <c r="N2077" s="6">
        <f t="shared" ca="1" si="163"/>
        <v>29</v>
      </c>
      <c r="O2077" s="8">
        <f t="shared" si="164"/>
        <v>0</v>
      </c>
    </row>
    <row r="2078" spans="1:15" x14ac:dyDescent="0.25">
      <c r="A2078" t="str">
        <f t="shared" si="160"/>
        <v>KriPi33177</v>
      </c>
      <c r="B2078" t="str">
        <f t="shared" si="161"/>
        <v>KristenPietrzak33177</v>
      </c>
      <c r="C2078" t="s">
        <v>362</v>
      </c>
      <c r="D2078" t="s">
        <v>743</v>
      </c>
      <c r="E2078" t="s">
        <v>2699</v>
      </c>
      <c r="F2078" s="1">
        <v>33177</v>
      </c>
      <c r="G2078" t="s">
        <v>3019</v>
      </c>
      <c r="H2078" t="s">
        <v>2700</v>
      </c>
      <c r="I2078" s="5">
        <v>32400</v>
      </c>
      <c r="J2078" s="5">
        <v>0</v>
      </c>
      <c r="K2078">
        <v>1</v>
      </c>
      <c r="L2078" t="str">
        <f>INDEX(MatriceGrade,MATCH(Employé!G2078,Filières!$A$1:$A$13,0),MATCH(Employé!H2078,Filières!$A$1:$E$1,0))</f>
        <v>Analyste débutant</v>
      </c>
      <c r="M2078" s="5">
        <f t="shared" si="162"/>
        <v>29400</v>
      </c>
      <c r="N2078" s="6">
        <f t="shared" ca="1" si="163"/>
        <v>26</v>
      </c>
      <c r="O2078" s="8">
        <f t="shared" si="164"/>
        <v>0.10204081632653061</v>
      </c>
    </row>
    <row r="2079" spans="1:15" x14ac:dyDescent="0.25">
      <c r="A2079" t="str">
        <f t="shared" si="160"/>
        <v>BriPi23536</v>
      </c>
      <c r="B2079" t="str">
        <f t="shared" si="161"/>
        <v>BridgettPike23536</v>
      </c>
      <c r="C2079" t="s">
        <v>1854</v>
      </c>
      <c r="D2079" t="s">
        <v>1570</v>
      </c>
      <c r="E2079" t="s">
        <v>2699</v>
      </c>
      <c r="F2079" s="1">
        <v>23536</v>
      </c>
      <c r="G2079" t="s">
        <v>3027</v>
      </c>
      <c r="H2079" t="s">
        <v>2702</v>
      </c>
      <c r="I2079" s="5">
        <v>99800</v>
      </c>
      <c r="J2079" s="5">
        <v>3500</v>
      </c>
      <c r="K2079">
        <v>20</v>
      </c>
      <c r="L2079" t="str">
        <f>INDEX(MatriceGrade,MATCH(Employé!G2079,Filières!$A$1:$A$13,0),MATCH(Employé!H2079,Filières!$A$1:$E$1,0))</f>
        <v>Directeur business</v>
      </c>
      <c r="M2079" s="5">
        <f t="shared" si="162"/>
        <v>93300</v>
      </c>
      <c r="N2079" s="6">
        <f t="shared" ca="1" si="163"/>
        <v>53</v>
      </c>
      <c r="O2079" s="8">
        <f t="shared" si="164"/>
        <v>6.966773847802786E-2</v>
      </c>
    </row>
    <row r="2080" spans="1:15" x14ac:dyDescent="0.25">
      <c r="A2080" t="str">
        <f t="shared" si="160"/>
        <v>GlePi25900</v>
      </c>
      <c r="B2080" t="str">
        <f t="shared" si="161"/>
        <v>GlenPike25900</v>
      </c>
      <c r="C2080" t="s">
        <v>1168</v>
      </c>
      <c r="D2080" t="s">
        <v>1570</v>
      </c>
      <c r="E2080" t="s">
        <v>2698</v>
      </c>
      <c r="F2080" s="1">
        <v>25900</v>
      </c>
      <c r="G2080" t="s">
        <v>3028</v>
      </c>
      <c r="H2080" t="s">
        <v>2700</v>
      </c>
      <c r="I2080" s="5">
        <v>93300</v>
      </c>
      <c r="J2080" s="5">
        <v>7000</v>
      </c>
      <c r="K2080">
        <v>20</v>
      </c>
      <c r="L2080" t="str">
        <f>INDEX(MatriceGrade,MATCH(Employé!G2080,Filières!$A$1:$A$13,0),MATCH(Employé!H2080,Filières!$A$1:$E$1,0))</f>
        <v>Responsable de Grands comptes</v>
      </c>
      <c r="M2080" s="5">
        <f t="shared" si="162"/>
        <v>82600</v>
      </c>
      <c r="N2080" s="6">
        <f t="shared" ca="1" si="163"/>
        <v>46</v>
      </c>
      <c r="O2080" s="8">
        <f t="shared" si="164"/>
        <v>0.12953995157384987</v>
      </c>
    </row>
    <row r="2081" spans="1:15" x14ac:dyDescent="0.25">
      <c r="A2081" t="str">
        <f t="shared" si="160"/>
        <v>NanPi28136</v>
      </c>
      <c r="B2081" t="str">
        <f t="shared" si="161"/>
        <v>NancyPilon28136</v>
      </c>
      <c r="C2081" t="s">
        <v>687</v>
      </c>
      <c r="D2081" t="s">
        <v>1265</v>
      </c>
      <c r="E2081" t="s">
        <v>2699</v>
      </c>
      <c r="F2081" s="1">
        <v>28136</v>
      </c>
      <c r="G2081" t="s">
        <v>3025</v>
      </c>
      <c r="H2081" t="s">
        <v>2702</v>
      </c>
      <c r="I2081" s="5">
        <v>56300</v>
      </c>
      <c r="J2081" s="5">
        <v>3500</v>
      </c>
      <c r="K2081">
        <v>1</v>
      </c>
      <c r="L2081" t="str">
        <f>INDEX(MatriceGrade,MATCH(Employé!G2081,Filières!$A$1:$A$13,0),MATCH(Employé!H2081,Filières!$A$1:$E$1,0))</f>
        <v>Consultant business sénior</v>
      </c>
      <c r="M2081" s="5">
        <f t="shared" si="162"/>
        <v>52600</v>
      </c>
      <c r="N2081" s="6">
        <f t="shared" ca="1" si="163"/>
        <v>40</v>
      </c>
      <c r="O2081" s="8">
        <f t="shared" si="164"/>
        <v>7.0342205323193921E-2</v>
      </c>
    </row>
    <row r="2082" spans="1:15" x14ac:dyDescent="0.25">
      <c r="A2082" t="str">
        <f t="shared" si="160"/>
        <v>JoePi29377</v>
      </c>
      <c r="B2082" t="str">
        <f t="shared" si="161"/>
        <v>JoeyPimental29377</v>
      </c>
      <c r="C2082" t="s">
        <v>605</v>
      </c>
      <c r="D2082" t="s">
        <v>606</v>
      </c>
      <c r="E2082" t="s">
        <v>2698</v>
      </c>
      <c r="F2082" s="1">
        <v>29377</v>
      </c>
      <c r="G2082" t="s">
        <v>3026</v>
      </c>
      <c r="H2082" t="s">
        <v>2701</v>
      </c>
      <c r="I2082" s="5">
        <v>65900</v>
      </c>
      <c r="J2082" s="5">
        <v>5000</v>
      </c>
      <c r="K2082">
        <v>8</v>
      </c>
      <c r="L2082" t="str">
        <f>INDEX(MatriceGrade,MATCH(Employé!G2082,Filières!$A$1:$A$13,0),MATCH(Employé!H2082,Filières!$A$1:$E$1,0))</f>
        <v>Expert technique</v>
      </c>
      <c r="M2082" s="5">
        <f t="shared" si="162"/>
        <v>64000</v>
      </c>
      <c r="N2082" s="6">
        <f t="shared" ca="1" si="163"/>
        <v>37</v>
      </c>
      <c r="O2082" s="8">
        <f t="shared" si="164"/>
        <v>2.9687499999999999E-2</v>
      </c>
    </row>
    <row r="2083" spans="1:15" x14ac:dyDescent="0.25">
      <c r="A2083" t="str">
        <f t="shared" si="160"/>
        <v>MarPi33725</v>
      </c>
      <c r="B2083" t="str">
        <f t="shared" si="161"/>
        <v>MarciaPinedo33725</v>
      </c>
      <c r="C2083" t="s">
        <v>2324</v>
      </c>
      <c r="D2083" t="s">
        <v>2446</v>
      </c>
      <c r="E2083" t="s">
        <v>2699</v>
      </c>
      <c r="F2083" s="1">
        <v>33725</v>
      </c>
      <c r="G2083" t="s">
        <v>3023</v>
      </c>
      <c r="H2083" t="s">
        <v>2701</v>
      </c>
      <c r="I2083" s="5">
        <v>42300</v>
      </c>
      <c r="J2083" s="5">
        <v>1000</v>
      </c>
      <c r="K2083">
        <v>1</v>
      </c>
      <c r="L2083" t="str">
        <f>INDEX(MatriceGrade,MATCH(Employé!G2083,Filières!$A$1:$A$13,0),MATCH(Employé!H2083,Filières!$A$1:$E$1,0))</f>
        <v>Consultant technique junior</v>
      </c>
      <c r="M2083" s="5">
        <f t="shared" si="162"/>
        <v>37300</v>
      </c>
      <c r="N2083" s="6">
        <f t="shared" ca="1" si="163"/>
        <v>25</v>
      </c>
      <c r="O2083" s="8">
        <f t="shared" si="164"/>
        <v>0.13404825737265416</v>
      </c>
    </row>
    <row r="2084" spans="1:15" x14ac:dyDescent="0.25">
      <c r="A2084" t="str">
        <f t="shared" si="160"/>
        <v>NorPi27946</v>
      </c>
      <c r="B2084" t="str">
        <f t="shared" si="161"/>
        <v>NormaPinson27946</v>
      </c>
      <c r="C2084" t="s">
        <v>324</v>
      </c>
      <c r="D2084" t="s">
        <v>2230</v>
      </c>
      <c r="E2084" t="s">
        <v>2699</v>
      </c>
      <c r="F2084" s="1">
        <v>27946</v>
      </c>
      <c r="G2084" t="s">
        <v>3028</v>
      </c>
      <c r="H2084" t="s">
        <v>2703</v>
      </c>
      <c r="I2084" s="5">
        <v>116300</v>
      </c>
      <c r="J2084" s="5">
        <v>10000</v>
      </c>
      <c r="K2084">
        <v>14</v>
      </c>
      <c r="L2084" t="str">
        <f>INDEX(MatriceGrade,MATCH(Employé!G2084,Filières!$A$1:$A$13,0),MATCH(Employé!H2084,Filières!$A$1:$E$1,0))</f>
        <v>Responsable d'un secteur</v>
      </c>
      <c r="M2084" s="5">
        <f t="shared" si="162"/>
        <v>107700</v>
      </c>
      <c r="N2084" s="6">
        <f t="shared" ca="1" si="163"/>
        <v>41</v>
      </c>
      <c r="O2084" s="8">
        <f t="shared" si="164"/>
        <v>7.9851439182915512E-2</v>
      </c>
    </row>
    <row r="2085" spans="1:15" x14ac:dyDescent="0.25">
      <c r="A2085" t="str">
        <f t="shared" si="160"/>
        <v>LauPl23323</v>
      </c>
      <c r="B2085" t="str">
        <f t="shared" si="161"/>
        <v>LaurencePlummer23323</v>
      </c>
      <c r="C2085" t="s">
        <v>1799</v>
      </c>
      <c r="D2085" t="s">
        <v>1800</v>
      </c>
      <c r="E2085" t="s">
        <v>2698</v>
      </c>
      <c r="F2085" s="1">
        <v>23323</v>
      </c>
      <c r="G2085" t="s">
        <v>3029</v>
      </c>
      <c r="H2085" t="s">
        <v>2703</v>
      </c>
      <c r="I2085" s="5">
        <v>102700</v>
      </c>
      <c r="J2085" s="5">
        <v>3500</v>
      </c>
      <c r="K2085">
        <v>6</v>
      </c>
      <c r="L2085" t="str">
        <f>INDEX(MatriceGrade,MATCH(Employé!G2085,Filières!$A$1:$A$13,0),MATCH(Employé!H2085,Filières!$A$1:$E$1,0))</f>
        <v>Associé filière fonctions transverses</v>
      </c>
      <c r="M2085" s="5">
        <f t="shared" si="162"/>
        <v>95100</v>
      </c>
      <c r="N2085" s="6">
        <f t="shared" ca="1" si="163"/>
        <v>53</v>
      </c>
      <c r="O2085" s="8">
        <f t="shared" si="164"/>
        <v>7.9915878023133546E-2</v>
      </c>
    </row>
    <row r="2086" spans="1:15" x14ac:dyDescent="0.25">
      <c r="A2086" t="str">
        <f t="shared" si="160"/>
        <v>DavPo30013</v>
      </c>
      <c r="B2086" t="str">
        <f t="shared" si="161"/>
        <v>DavidPoe30013</v>
      </c>
      <c r="C2086" t="s">
        <v>65</v>
      </c>
      <c r="D2086" t="s">
        <v>1269</v>
      </c>
      <c r="E2086" t="s">
        <v>2698</v>
      </c>
      <c r="F2086" s="1">
        <v>30013</v>
      </c>
      <c r="G2086" t="s">
        <v>3026</v>
      </c>
      <c r="H2086" t="s">
        <v>2701</v>
      </c>
      <c r="I2086" s="5">
        <v>51300</v>
      </c>
      <c r="J2086" s="5">
        <v>5500</v>
      </c>
      <c r="K2086">
        <v>10</v>
      </c>
      <c r="L2086" t="str">
        <f>INDEX(MatriceGrade,MATCH(Employé!G2086,Filières!$A$1:$A$13,0),MATCH(Employé!H2086,Filières!$A$1:$E$1,0))</f>
        <v>Expert technique</v>
      </c>
      <c r="M2086" s="5">
        <f t="shared" si="162"/>
        <v>48000</v>
      </c>
      <c r="N2086" s="6">
        <f t="shared" ca="1" si="163"/>
        <v>35</v>
      </c>
      <c r="O2086" s="8">
        <f t="shared" si="164"/>
        <v>6.8750000000000006E-2</v>
      </c>
    </row>
    <row r="2087" spans="1:15" x14ac:dyDescent="0.25">
      <c r="A2087" t="str">
        <f t="shared" si="160"/>
        <v>JulPo27205</v>
      </c>
      <c r="B2087" t="str">
        <f t="shared" si="161"/>
        <v>JuliePoe27205</v>
      </c>
      <c r="C2087" t="s">
        <v>171</v>
      </c>
      <c r="D2087" t="s">
        <v>1269</v>
      </c>
      <c r="E2087" t="s">
        <v>2699</v>
      </c>
      <c r="F2087" s="1">
        <v>27205</v>
      </c>
      <c r="G2087" t="s">
        <v>3027</v>
      </c>
      <c r="H2087" t="s">
        <v>2700</v>
      </c>
      <c r="I2087" s="5">
        <v>67700</v>
      </c>
      <c r="J2087" s="5">
        <v>4500</v>
      </c>
      <c r="K2087">
        <v>19</v>
      </c>
      <c r="L2087" t="str">
        <f>INDEX(MatriceGrade,MATCH(Employé!G2087,Filières!$A$1:$A$13,0),MATCH(Employé!H2087,Filières!$A$1:$E$1,0))</f>
        <v>Directeur de projet</v>
      </c>
      <c r="M2087" s="5">
        <f t="shared" si="162"/>
        <v>64500</v>
      </c>
      <c r="N2087" s="6">
        <f t="shared" ca="1" si="163"/>
        <v>43</v>
      </c>
      <c r="O2087" s="8">
        <f t="shared" si="164"/>
        <v>4.9612403100775193E-2</v>
      </c>
    </row>
    <row r="2088" spans="1:15" x14ac:dyDescent="0.25">
      <c r="A2088" t="str">
        <f t="shared" si="160"/>
        <v>StePo33083</v>
      </c>
      <c r="B2088" t="str">
        <f t="shared" si="161"/>
        <v>StevePogue33083</v>
      </c>
      <c r="C2088" t="s">
        <v>21</v>
      </c>
      <c r="D2088" t="s">
        <v>1715</v>
      </c>
      <c r="E2088" t="s">
        <v>2698</v>
      </c>
      <c r="F2088" s="1">
        <v>33083</v>
      </c>
      <c r="G2088" t="s">
        <v>3023</v>
      </c>
      <c r="H2088" t="s">
        <v>2701</v>
      </c>
      <c r="I2088" s="5">
        <v>41700</v>
      </c>
      <c r="J2088" s="5">
        <v>500</v>
      </c>
      <c r="K2088">
        <v>0</v>
      </c>
      <c r="L2088" t="str">
        <f>INDEX(MatriceGrade,MATCH(Employé!G2088,Filières!$A$1:$A$13,0),MATCH(Employé!H2088,Filières!$A$1:$E$1,0))</f>
        <v>Consultant technique junior</v>
      </c>
      <c r="M2088" s="5" t="str">
        <f t="shared" si="162"/>
        <v>nouvel arrivant</v>
      </c>
      <c r="N2088" s="6">
        <f t="shared" ca="1" si="163"/>
        <v>26</v>
      </c>
      <c r="O2088" s="8">
        <f t="shared" si="164"/>
        <v>0</v>
      </c>
    </row>
    <row r="2089" spans="1:15" x14ac:dyDescent="0.25">
      <c r="A2089" t="str">
        <f t="shared" si="160"/>
        <v>MarPo29767</v>
      </c>
      <c r="B2089" t="str">
        <f t="shared" si="161"/>
        <v>MariePolanco29767</v>
      </c>
      <c r="C2089" t="s">
        <v>340</v>
      </c>
      <c r="D2089" t="s">
        <v>922</v>
      </c>
      <c r="E2089" t="s">
        <v>2699</v>
      </c>
      <c r="F2089" s="1">
        <v>29767</v>
      </c>
      <c r="G2089" t="s">
        <v>3027</v>
      </c>
      <c r="H2089" t="s">
        <v>2701</v>
      </c>
      <c r="I2089" s="5">
        <v>57700</v>
      </c>
      <c r="J2089" s="5">
        <v>3500</v>
      </c>
      <c r="K2089">
        <v>3</v>
      </c>
      <c r="L2089" t="str">
        <f>INDEX(MatriceGrade,MATCH(Employé!G2089,Filières!$A$1:$A$13,0),MATCH(Employé!H2089,Filières!$A$1:$E$1,0))</f>
        <v>Directeur technique</v>
      </c>
      <c r="M2089" s="5">
        <f t="shared" si="162"/>
        <v>51100</v>
      </c>
      <c r="N2089" s="6">
        <f t="shared" ca="1" si="163"/>
        <v>36</v>
      </c>
      <c r="O2089" s="8">
        <f t="shared" si="164"/>
        <v>0.12915851272015655</v>
      </c>
    </row>
    <row r="2090" spans="1:15" x14ac:dyDescent="0.25">
      <c r="A2090" t="str">
        <f t="shared" si="160"/>
        <v>BrePo31296</v>
      </c>
      <c r="B2090" t="str">
        <f t="shared" si="161"/>
        <v>BrendaPonce31296</v>
      </c>
      <c r="C2090" t="s">
        <v>1437</v>
      </c>
      <c r="D2090" t="s">
        <v>1782</v>
      </c>
      <c r="E2090" t="s">
        <v>2699</v>
      </c>
      <c r="F2090" s="1">
        <v>31296</v>
      </c>
      <c r="G2090" t="s">
        <v>3023</v>
      </c>
      <c r="H2090" t="s">
        <v>2701</v>
      </c>
      <c r="I2090" s="5">
        <v>39800</v>
      </c>
      <c r="J2090" s="5">
        <v>1000</v>
      </c>
      <c r="K2090">
        <v>1</v>
      </c>
      <c r="L2090" t="str">
        <f>INDEX(MatriceGrade,MATCH(Employé!G2090,Filières!$A$1:$A$13,0),MATCH(Employé!H2090,Filières!$A$1:$E$1,0))</f>
        <v>Consultant technique junior</v>
      </c>
      <c r="M2090" s="5">
        <f t="shared" si="162"/>
        <v>36000</v>
      </c>
      <c r="N2090" s="6">
        <f t="shared" ca="1" si="163"/>
        <v>31</v>
      </c>
      <c r="O2090" s="8">
        <f t="shared" si="164"/>
        <v>0.10555555555555556</v>
      </c>
    </row>
    <row r="2091" spans="1:15" x14ac:dyDescent="0.25">
      <c r="A2091" t="str">
        <f t="shared" si="160"/>
        <v>AlfPo30620</v>
      </c>
      <c r="B2091" t="str">
        <f t="shared" si="161"/>
        <v>AlfredPool30620</v>
      </c>
      <c r="C2091" t="s">
        <v>329</v>
      </c>
      <c r="D2091" t="s">
        <v>338</v>
      </c>
      <c r="E2091" t="s">
        <v>2698</v>
      </c>
      <c r="F2091" s="1">
        <v>30620</v>
      </c>
      <c r="G2091" t="s">
        <v>3027</v>
      </c>
      <c r="H2091" t="s">
        <v>2702</v>
      </c>
      <c r="I2091" s="5">
        <v>85500</v>
      </c>
      <c r="J2091" s="5">
        <v>6500</v>
      </c>
      <c r="K2091">
        <v>1</v>
      </c>
      <c r="L2091" t="str">
        <f>INDEX(MatriceGrade,MATCH(Employé!G2091,Filières!$A$1:$A$13,0),MATCH(Employé!H2091,Filières!$A$1:$E$1,0))</f>
        <v>Directeur business</v>
      </c>
      <c r="M2091" s="5">
        <f t="shared" si="162"/>
        <v>82200</v>
      </c>
      <c r="N2091" s="6">
        <f t="shared" ca="1" si="163"/>
        <v>33</v>
      </c>
      <c r="O2091" s="8">
        <f t="shared" si="164"/>
        <v>4.0145985401459854E-2</v>
      </c>
    </row>
    <row r="2092" spans="1:15" x14ac:dyDescent="0.25">
      <c r="A2092" t="str">
        <f t="shared" si="160"/>
        <v>KarPo33854</v>
      </c>
      <c r="B2092" t="str">
        <f t="shared" si="161"/>
        <v>KarenPope33854</v>
      </c>
      <c r="C2092" t="s">
        <v>954</v>
      </c>
      <c r="D2092" t="s">
        <v>1632</v>
      </c>
      <c r="E2092" t="s">
        <v>2699</v>
      </c>
      <c r="F2092" s="1">
        <v>33854</v>
      </c>
      <c r="G2092" t="s">
        <v>3023</v>
      </c>
      <c r="H2092" t="s">
        <v>2701</v>
      </c>
      <c r="I2092" s="5">
        <v>38900</v>
      </c>
      <c r="J2092" s="5">
        <v>1000</v>
      </c>
      <c r="K2092">
        <v>1</v>
      </c>
      <c r="L2092" t="str">
        <f>INDEX(MatriceGrade,MATCH(Employé!G2092,Filières!$A$1:$A$13,0),MATCH(Employé!H2092,Filières!$A$1:$E$1,0))</f>
        <v>Consultant technique junior</v>
      </c>
      <c r="M2092" s="5">
        <f t="shared" si="162"/>
        <v>36400</v>
      </c>
      <c r="N2092" s="6">
        <f t="shared" ca="1" si="163"/>
        <v>24</v>
      </c>
      <c r="O2092" s="8">
        <f t="shared" si="164"/>
        <v>6.8681318681318687E-2</v>
      </c>
    </row>
    <row r="2093" spans="1:15" x14ac:dyDescent="0.25">
      <c r="A2093" t="str">
        <f t="shared" si="160"/>
        <v>ManPo26927</v>
      </c>
      <c r="B2093" t="str">
        <f t="shared" si="161"/>
        <v>ManPope26927</v>
      </c>
      <c r="C2093" t="s">
        <v>1631</v>
      </c>
      <c r="D2093" t="s">
        <v>1632</v>
      </c>
      <c r="E2093" t="s">
        <v>2698</v>
      </c>
      <c r="F2093" s="1">
        <v>26927</v>
      </c>
      <c r="G2093" t="s">
        <v>3028</v>
      </c>
      <c r="H2093" t="s">
        <v>2703</v>
      </c>
      <c r="I2093" s="5">
        <v>117900</v>
      </c>
      <c r="J2093" s="5">
        <v>2500</v>
      </c>
      <c r="K2093">
        <v>20</v>
      </c>
      <c r="L2093" t="str">
        <f>INDEX(MatriceGrade,MATCH(Employé!G2093,Filières!$A$1:$A$13,0),MATCH(Employé!H2093,Filières!$A$1:$E$1,0))</f>
        <v>Responsable d'un secteur</v>
      </c>
      <c r="M2093" s="5">
        <f t="shared" si="162"/>
        <v>111200</v>
      </c>
      <c r="N2093" s="6">
        <f t="shared" ca="1" si="163"/>
        <v>43</v>
      </c>
      <c r="O2093" s="8">
        <f t="shared" si="164"/>
        <v>6.0251798561151079E-2</v>
      </c>
    </row>
    <row r="2094" spans="1:15" x14ac:dyDescent="0.25">
      <c r="A2094" t="str">
        <f t="shared" si="160"/>
        <v>JosPo32435</v>
      </c>
      <c r="B2094" t="str">
        <f t="shared" si="161"/>
        <v>JosePorter32435</v>
      </c>
      <c r="C2094" t="s">
        <v>284</v>
      </c>
      <c r="D2094" t="s">
        <v>2145</v>
      </c>
      <c r="E2094" t="s">
        <v>2698</v>
      </c>
      <c r="F2094" s="1">
        <v>32435</v>
      </c>
      <c r="G2094" t="s">
        <v>3024</v>
      </c>
      <c r="H2094" t="s">
        <v>2703</v>
      </c>
      <c r="I2094" s="5">
        <v>42100</v>
      </c>
      <c r="J2094" s="5">
        <v>1500</v>
      </c>
      <c r="K2094">
        <v>1</v>
      </c>
      <c r="L2094" t="str">
        <f>INDEX(MatriceGrade,MATCH(Employé!G2094,Filières!$A$1:$A$13,0),MATCH(Employé!H2094,Filières!$A$1:$E$1,0))</f>
        <v>Agent de maîtrise</v>
      </c>
      <c r="M2094" s="5">
        <f t="shared" si="162"/>
        <v>39700</v>
      </c>
      <c r="N2094" s="6">
        <f t="shared" ca="1" si="163"/>
        <v>28</v>
      </c>
      <c r="O2094" s="8">
        <f t="shared" si="164"/>
        <v>6.0453400503778336E-2</v>
      </c>
    </row>
    <row r="2095" spans="1:15" x14ac:dyDescent="0.25">
      <c r="A2095" t="str">
        <f t="shared" si="160"/>
        <v>RosPo27743</v>
      </c>
      <c r="B2095" t="str">
        <f t="shared" si="161"/>
        <v>RosaPotter27743</v>
      </c>
      <c r="C2095" t="s">
        <v>487</v>
      </c>
      <c r="D2095" t="s">
        <v>2116</v>
      </c>
      <c r="E2095" t="s">
        <v>2699</v>
      </c>
      <c r="F2095" s="1">
        <v>27743</v>
      </c>
      <c r="G2095" t="s">
        <v>3025</v>
      </c>
      <c r="H2095" t="s">
        <v>2702</v>
      </c>
      <c r="I2095" s="5">
        <v>68000</v>
      </c>
      <c r="J2095" s="5">
        <v>500</v>
      </c>
      <c r="K2095">
        <v>13</v>
      </c>
      <c r="L2095" t="str">
        <f>INDEX(MatriceGrade,MATCH(Employé!G2095,Filières!$A$1:$A$13,0),MATCH(Employé!H2095,Filières!$A$1:$E$1,0))</f>
        <v>Consultant business sénior</v>
      </c>
      <c r="M2095" s="5">
        <f t="shared" si="162"/>
        <v>65500</v>
      </c>
      <c r="N2095" s="6">
        <f t="shared" ca="1" si="163"/>
        <v>41</v>
      </c>
      <c r="O2095" s="8">
        <f t="shared" si="164"/>
        <v>3.8167938931297711E-2</v>
      </c>
    </row>
    <row r="2096" spans="1:15" x14ac:dyDescent="0.25">
      <c r="A2096" t="str">
        <f t="shared" si="160"/>
        <v>DicPo23497</v>
      </c>
      <c r="B2096" t="str">
        <f t="shared" si="161"/>
        <v>DickPotts23497</v>
      </c>
      <c r="C2096" t="s">
        <v>1741</v>
      </c>
      <c r="D2096" t="s">
        <v>1742</v>
      </c>
      <c r="E2096" t="s">
        <v>2698</v>
      </c>
      <c r="F2096" s="1">
        <v>23497</v>
      </c>
      <c r="G2096" t="s">
        <v>3029</v>
      </c>
      <c r="H2096" t="s">
        <v>2702</v>
      </c>
      <c r="I2096" s="5">
        <v>115400</v>
      </c>
      <c r="J2096" s="5">
        <v>2000</v>
      </c>
      <c r="K2096">
        <v>3</v>
      </c>
      <c r="L2096" t="str">
        <f>INDEX(MatriceGrade,MATCH(Employé!G2096,Filières!$A$1:$A$13,0),MATCH(Employé!H2096,Filières!$A$1:$E$1,0))</f>
        <v>Associé filière business</v>
      </c>
      <c r="M2096" s="5">
        <f t="shared" si="162"/>
        <v>106900</v>
      </c>
      <c r="N2096" s="6">
        <f t="shared" ca="1" si="163"/>
        <v>53</v>
      </c>
      <c r="O2096" s="8">
        <f t="shared" si="164"/>
        <v>7.9513564078578111E-2</v>
      </c>
    </row>
    <row r="2097" spans="1:15" x14ac:dyDescent="0.25">
      <c r="A2097" t="str">
        <f t="shared" si="160"/>
        <v>HolPo31170</v>
      </c>
      <c r="B2097" t="str">
        <f t="shared" si="161"/>
        <v>HolliePouncy31170</v>
      </c>
      <c r="C2097" t="s">
        <v>1328</v>
      </c>
      <c r="D2097" t="s">
        <v>1329</v>
      </c>
      <c r="E2097" t="s">
        <v>2699</v>
      </c>
      <c r="F2097" s="1">
        <v>31170</v>
      </c>
      <c r="G2097" t="s">
        <v>3022</v>
      </c>
      <c r="H2097" t="s">
        <v>2701</v>
      </c>
      <c r="I2097" s="5">
        <v>41800</v>
      </c>
      <c r="J2097" s="5">
        <v>1500</v>
      </c>
      <c r="K2097">
        <v>0</v>
      </c>
      <c r="L2097" t="str">
        <f>INDEX(MatriceGrade,MATCH(Employé!G2097,Filières!$A$1:$A$13,0),MATCH(Employé!H2097,Filières!$A$1:$E$1,0))</f>
        <v>Développeur confirmé</v>
      </c>
      <c r="M2097" s="5" t="str">
        <f t="shared" si="162"/>
        <v>nouvel arrivant</v>
      </c>
      <c r="N2097" s="6">
        <f t="shared" ca="1" si="163"/>
        <v>32</v>
      </c>
      <c r="O2097" s="8">
        <f t="shared" si="164"/>
        <v>0</v>
      </c>
    </row>
    <row r="2098" spans="1:15" x14ac:dyDescent="0.25">
      <c r="A2098" t="str">
        <f t="shared" si="160"/>
        <v>JamPo28359</v>
      </c>
      <c r="B2098" t="str">
        <f t="shared" si="161"/>
        <v>JamesPowell28359</v>
      </c>
      <c r="C2098" t="s">
        <v>147</v>
      </c>
      <c r="D2098" t="s">
        <v>2241</v>
      </c>
      <c r="E2098" t="s">
        <v>2698</v>
      </c>
      <c r="F2098" s="1">
        <v>28359</v>
      </c>
      <c r="G2098" t="s">
        <v>3026</v>
      </c>
      <c r="H2098" t="s">
        <v>2701</v>
      </c>
      <c r="I2098" s="5">
        <v>64900</v>
      </c>
      <c r="J2098" s="5">
        <v>1000</v>
      </c>
      <c r="K2098">
        <v>3</v>
      </c>
      <c r="L2098" t="str">
        <f>INDEX(MatriceGrade,MATCH(Employé!G2098,Filières!$A$1:$A$13,0),MATCH(Employé!H2098,Filières!$A$1:$E$1,0))</f>
        <v>Expert technique</v>
      </c>
      <c r="M2098" s="5">
        <f t="shared" si="162"/>
        <v>62800</v>
      </c>
      <c r="N2098" s="6">
        <f t="shared" ca="1" si="163"/>
        <v>39</v>
      </c>
      <c r="O2098" s="8">
        <f t="shared" si="164"/>
        <v>3.3439490445859872E-2</v>
      </c>
    </row>
    <row r="2099" spans="1:15" x14ac:dyDescent="0.25">
      <c r="A2099" t="str">
        <f t="shared" si="160"/>
        <v>JorPo26982</v>
      </c>
      <c r="B2099" t="str">
        <f t="shared" si="161"/>
        <v>JorgePowell26982</v>
      </c>
      <c r="C2099" t="s">
        <v>1909</v>
      </c>
      <c r="D2099" t="s">
        <v>2241</v>
      </c>
      <c r="E2099" t="s">
        <v>2698</v>
      </c>
      <c r="F2099" s="1">
        <v>26982</v>
      </c>
      <c r="G2099" t="s">
        <v>3025</v>
      </c>
      <c r="H2099" t="s">
        <v>2701</v>
      </c>
      <c r="I2099" s="5">
        <v>44500</v>
      </c>
      <c r="J2099" s="5">
        <v>2000</v>
      </c>
      <c r="K2099">
        <v>0</v>
      </c>
      <c r="L2099" t="str">
        <f>INDEX(MatriceGrade,MATCH(Employé!G2099,Filières!$A$1:$A$13,0),MATCH(Employé!H2099,Filières!$A$1:$E$1,0))</f>
        <v>Consultant technique sénior</v>
      </c>
      <c r="M2099" s="5" t="str">
        <f t="shared" si="162"/>
        <v>nouvel arrivant</v>
      </c>
      <c r="N2099" s="6">
        <f t="shared" ca="1" si="163"/>
        <v>43</v>
      </c>
      <c r="O2099" s="8">
        <f t="shared" si="164"/>
        <v>0</v>
      </c>
    </row>
    <row r="2100" spans="1:15" x14ac:dyDescent="0.25">
      <c r="A2100" t="str">
        <f t="shared" si="160"/>
        <v>DonPo24966</v>
      </c>
      <c r="B2100" t="str">
        <f t="shared" si="161"/>
        <v>DonPowers24966</v>
      </c>
      <c r="C2100" t="s">
        <v>1891</v>
      </c>
      <c r="D2100" t="s">
        <v>2485</v>
      </c>
      <c r="E2100" t="s">
        <v>2698</v>
      </c>
      <c r="F2100" s="1">
        <v>24966</v>
      </c>
      <c r="G2100" t="s">
        <v>3027</v>
      </c>
      <c r="H2100" t="s">
        <v>2700</v>
      </c>
      <c r="I2100" s="5">
        <v>68000</v>
      </c>
      <c r="J2100" s="5">
        <v>8500</v>
      </c>
      <c r="K2100">
        <v>17</v>
      </c>
      <c r="L2100" t="str">
        <f>INDEX(MatriceGrade,MATCH(Employé!G2100,Filières!$A$1:$A$13,0),MATCH(Employé!H2100,Filières!$A$1:$E$1,0))</f>
        <v>Directeur de projet</v>
      </c>
      <c r="M2100" s="5">
        <f t="shared" si="162"/>
        <v>61700</v>
      </c>
      <c r="N2100" s="6">
        <f t="shared" ca="1" si="163"/>
        <v>49</v>
      </c>
      <c r="O2100" s="8">
        <f t="shared" si="164"/>
        <v>0.10210696920583469</v>
      </c>
    </row>
    <row r="2101" spans="1:15" x14ac:dyDescent="0.25">
      <c r="A2101" t="str">
        <f t="shared" si="160"/>
        <v>JarPr26210</v>
      </c>
      <c r="B2101" t="str">
        <f t="shared" si="161"/>
        <v>JarrettPratt26210</v>
      </c>
      <c r="C2101" t="s">
        <v>890</v>
      </c>
      <c r="D2101" t="s">
        <v>2156</v>
      </c>
      <c r="E2101" t="s">
        <v>2698</v>
      </c>
      <c r="F2101" s="1">
        <v>26210</v>
      </c>
      <c r="G2101" t="s">
        <v>3026</v>
      </c>
      <c r="H2101" t="s">
        <v>2702</v>
      </c>
      <c r="I2101" s="5">
        <v>91300</v>
      </c>
      <c r="J2101" s="5">
        <v>1500</v>
      </c>
      <c r="K2101">
        <v>21</v>
      </c>
      <c r="L2101" t="str">
        <f>INDEX(MatriceGrade,MATCH(Employé!G2101,Filières!$A$1:$A$13,0),MATCH(Employé!H2101,Filières!$A$1:$E$1,0))</f>
        <v>Responsable de consultant</v>
      </c>
      <c r="M2101" s="5">
        <f t="shared" si="162"/>
        <v>85300</v>
      </c>
      <c r="N2101" s="6">
        <f t="shared" ca="1" si="163"/>
        <v>45</v>
      </c>
      <c r="O2101" s="8">
        <f t="shared" si="164"/>
        <v>7.0339976553341149E-2</v>
      </c>
    </row>
    <row r="2102" spans="1:15" x14ac:dyDescent="0.25">
      <c r="A2102" t="str">
        <f t="shared" si="160"/>
        <v>JoePr25289</v>
      </c>
      <c r="B2102" t="str">
        <f t="shared" si="161"/>
        <v>JoePreece25289</v>
      </c>
      <c r="C2102" t="s">
        <v>585</v>
      </c>
      <c r="D2102" t="s">
        <v>2478</v>
      </c>
      <c r="E2102" t="s">
        <v>2698</v>
      </c>
      <c r="F2102" s="1">
        <v>25289</v>
      </c>
      <c r="G2102" t="s">
        <v>3027</v>
      </c>
      <c r="H2102" t="s">
        <v>2702</v>
      </c>
      <c r="I2102" s="5">
        <v>80700</v>
      </c>
      <c r="J2102" s="5">
        <v>6000</v>
      </c>
      <c r="K2102">
        <v>12</v>
      </c>
      <c r="L2102" t="str">
        <f>INDEX(MatriceGrade,MATCH(Employé!G2102,Filières!$A$1:$A$13,0),MATCH(Employé!H2102,Filières!$A$1:$E$1,0))</f>
        <v>Directeur business</v>
      </c>
      <c r="M2102" s="5">
        <f t="shared" si="162"/>
        <v>77500</v>
      </c>
      <c r="N2102" s="6">
        <f t="shared" ca="1" si="163"/>
        <v>48</v>
      </c>
      <c r="O2102" s="8">
        <f t="shared" si="164"/>
        <v>4.1290322580645161E-2</v>
      </c>
    </row>
    <row r="2103" spans="1:15" x14ac:dyDescent="0.25">
      <c r="A2103" t="str">
        <f t="shared" si="160"/>
        <v>FraPr30403</v>
      </c>
      <c r="B2103" t="str">
        <f t="shared" si="161"/>
        <v>FrancesPreston30403</v>
      </c>
      <c r="C2103" t="s">
        <v>333</v>
      </c>
      <c r="D2103" t="s">
        <v>1325</v>
      </c>
      <c r="E2103" t="s">
        <v>2699</v>
      </c>
      <c r="F2103" s="1">
        <v>30403</v>
      </c>
      <c r="G2103" t="s">
        <v>3025</v>
      </c>
      <c r="H2103" t="s">
        <v>2703</v>
      </c>
      <c r="I2103" s="5">
        <v>45800</v>
      </c>
      <c r="J2103" s="5">
        <v>2500</v>
      </c>
      <c r="K2103">
        <v>9</v>
      </c>
      <c r="L2103" t="str">
        <f>INDEX(MatriceGrade,MATCH(Employé!G2103,Filières!$A$1:$A$13,0),MATCH(Employé!H2103,Filières!$A$1:$E$1,0))</f>
        <v>Directeur des agents de maîtrise</v>
      </c>
      <c r="M2103" s="5">
        <f t="shared" si="162"/>
        <v>43700</v>
      </c>
      <c r="N2103" s="6">
        <f t="shared" ca="1" si="163"/>
        <v>34</v>
      </c>
      <c r="O2103" s="8">
        <f t="shared" si="164"/>
        <v>4.8054919908466817E-2</v>
      </c>
    </row>
    <row r="2104" spans="1:15" x14ac:dyDescent="0.25">
      <c r="A2104" t="str">
        <f t="shared" si="160"/>
        <v>DebPr28976</v>
      </c>
      <c r="B2104" t="str">
        <f t="shared" si="161"/>
        <v>DebraPrice28976</v>
      </c>
      <c r="C2104" t="s">
        <v>406</v>
      </c>
      <c r="D2104" t="s">
        <v>273</v>
      </c>
      <c r="E2104" t="s">
        <v>2699</v>
      </c>
      <c r="F2104" s="1">
        <v>28976</v>
      </c>
      <c r="G2104" t="s">
        <v>3027</v>
      </c>
      <c r="H2104" t="s">
        <v>2701</v>
      </c>
      <c r="I2104" s="5">
        <v>52600</v>
      </c>
      <c r="J2104" s="5">
        <v>0</v>
      </c>
      <c r="K2104">
        <v>13</v>
      </c>
      <c r="L2104" t="str">
        <f>INDEX(MatriceGrade,MATCH(Employé!G2104,Filières!$A$1:$A$13,0),MATCH(Employé!H2104,Filières!$A$1:$E$1,0))</f>
        <v>Directeur technique</v>
      </c>
      <c r="M2104" s="5">
        <f t="shared" si="162"/>
        <v>50100</v>
      </c>
      <c r="N2104" s="6">
        <f t="shared" ca="1" si="163"/>
        <v>38</v>
      </c>
      <c r="O2104" s="8">
        <f t="shared" si="164"/>
        <v>4.9900199600798403E-2</v>
      </c>
    </row>
    <row r="2105" spans="1:15" x14ac:dyDescent="0.25">
      <c r="A2105" t="str">
        <f t="shared" si="160"/>
        <v>DouPr31367</v>
      </c>
      <c r="B2105" t="str">
        <f t="shared" si="161"/>
        <v>DouglasPrice31367</v>
      </c>
      <c r="C2105" t="s">
        <v>499</v>
      </c>
      <c r="D2105" t="s">
        <v>273</v>
      </c>
      <c r="E2105" t="s">
        <v>2698</v>
      </c>
      <c r="F2105" s="1">
        <v>31367</v>
      </c>
      <c r="G2105" t="s">
        <v>3021</v>
      </c>
      <c r="H2105" t="s">
        <v>2701</v>
      </c>
      <c r="I2105" s="5">
        <v>31200</v>
      </c>
      <c r="J2105" s="5">
        <v>500</v>
      </c>
      <c r="K2105">
        <v>2</v>
      </c>
      <c r="L2105" t="str">
        <f>INDEX(MatriceGrade,MATCH(Employé!G2105,Filières!$A$1:$A$13,0),MATCH(Employé!H2105,Filières!$A$1:$E$1,0))</f>
        <v>Développeur</v>
      </c>
      <c r="M2105" s="5">
        <f t="shared" si="162"/>
        <v>29000</v>
      </c>
      <c r="N2105" s="6">
        <f t="shared" ca="1" si="163"/>
        <v>31</v>
      </c>
      <c r="O2105" s="8">
        <f t="shared" si="164"/>
        <v>7.586206896551724E-2</v>
      </c>
    </row>
    <row r="2106" spans="1:15" x14ac:dyDescent="0.25">
      <c r="A2106" t="str">
        <f t="shared" si="160"/>
        <v>HenPr30809</v>
      </c>
      <c r="B2106" t="str">
        <f t="shared" si="161"/>
        <v>HenryPrice30809</v>
      </c>
      <c r="C2106" t="s">
        <v>23</v>
      </c>
      <c r="D2106" t="s">
        <v>273</v>
      </c>
      <c r="E2106" t="s">
        <v>2698</v>
      </c>
      <c r="F2106" s="1">
        <v>30809</v>
      </c>
      <c r="G2106" t="s">
        <v>3028</v>
      </c>
      <c r="H2106" t="s">
        <v>2700</v>
      </c>
      <c r="I2106" s="5">
        <v>86100</v>
      </c>
      <c r="J2106" s="5">
        <v>3500</v>
      </c>
      <c r="K2106">
        <v>3</v>
      </c>
      <c r="L2106" t="str">
        <f>INDEX(MatriceGrade,MATCH(Employé!G2106,Filières!$A$1:$A$13,0),MATCH(Employé!H2106,Filières!$A$1:$E$1,0))</f>
        <v>Responsable de Grands comptes</v>
      </c>
      <c r="M2106" s="5">
        <f t="shared" si="162"/>
        <v>75500</v>
      </c>
      <c r="N2106" s="6">
        <f t="shared" ca="1" si="163"/>
        <v>33</v>
      </c>
      <c r="O2106" s="8">
        <f t="shared" si="164"/>
        <v>0.1403973509933775</v>
      </c>
    </row>
    <row r="2107" spans="1:15" x14ac:dyDescent="0.25">
      <c r="A2107" t="str">
        <f t="shared" si="160"/>
        <v>LarPr28127</v>
      </c>
      <c r="B2107" t="str">
        <f t="shared" si="161"/>
        <v>LarryPrice28127</v>
      </c>
      <c r="C2107" t="s">
        <v>73</v>
      </c>
      <c r="D2107" t="s">
        <v>273</v>
      </c>
      <c r="E2107" t="s">
        <v>2698</v>
      </c>
      <c r="F2107" s="1">
        <v>28127</v>
      </c>
      <c r="G2107" t="s">
        <v>3027</v>
      </c>
      <c r="H2107" t="s">
        <v>2700</v>
      </c>
      <c r="I2107" s="5">
        <v>69000</v>
      </c>
      <c r="J2107" s="5">
        <v>2000</v>
      </c>
      <c r="K2107">
        <v>12</v>
      </c>
      <c r="L2107" t="str">
        <f>INDEX(MatriceGrade,MATCH(Employé!G2107,Filières!$A$1:$A$13,0),MATCH(Employé!H2107,Filières!$A$1:$E$1,0))</f>
        <v>Directeur de projet</v>
      </c>
      <c r="M2107" s="5">
        <f t="shared" si="162"/>
        <v>62900</v>
      </c>
      <c r="N2107" s="6">
        <f t="shared" ca="1" si="163"/>
        <v>40</v>
      </c>
      <c r="O2107" s="8">
        <f t="shared" si="164"/>
        <v>9.6979332273449917E-2</v>
      </c>
    </row>
    <row r="2108" spans="1:15" x14ac:dyDescent="0.25">
      <c r="A2108" t="str">
        <f t="shared" si="160"/>
        <v>MelPr26966</v>
      </c>
      <c r="B2108" t="str">
        <f t="shared" si="161"/>
        <v>MelvinPrice26966</v>
      </c>
      <c r="C2108" t="s">
        <v>272</v>
      </c>
      <c r="D2108" t="s">
        <v>273</v>
      </c>
      <c r="E2108" t="s">
        <v>2698</v>
      </c>
      <c r="F2108" s="1">
        <v>26966</v>
      </c>
      <c r="G2108" t="s">
        <v>3025</v>
      </c>
      <c r="H2108" t="s">
        <v>2700</v>
      </c>
      <c r="I2108" s="5">
        <v>54500</v>
      </c>
      <c r="J2108" s="5">
        <v>0</v>
      </c>
      <c r="K2108">
        <v>10</v>
      </c>
      <c r="L2108" t="str">
        <f>INDEX(MatriceGrade,MATCH(Employé!G2108,Filières!$A$1:$A$13,0),MATCH(Employé!H2108,Filières!$A$1:$E$1,0))</f>
        <v>Consultant fonctionnel sénior</v>
      </c>
      <c r="M2108" s="5">
        <f t="shared" si="162"/>
        <v>51900</v>
      </c>
      <c r="N2108" s="6">
        <f t="shared" ca="1" si="163"/>
        <v>43</v>
      </c>
      <c r="O2108" s="8">
        <f t="shared" si="164"/>
        <v>5.0096339113680152E-2</v>
      </c>
    </row>
    <row r="2109" spans="1:15" x14ac:dyDescent="0.25">
      <c r="A2109" t="str">
        <f t="shared" si="160"/>
        <v>WilPr26874</v>
      </c>
      <c r="B2109" t="str">
        <f t="shared" si="161"/>
        <v>WilliamPrice26874</v>
      </c>
      <c r="C2109" t="s">
        <v>63</v>
      </c>
      <c r="D2109" t="s">
        <v>273</v>
      </c>
      <c r="E2109" t="s">
        <v>2698</v>
      </c>
      <c r="F2109" s="1">
        <v>26874</v>
      </c>
      <c r="G2109" t="s">
        <v>3028</v>
      </c>
      <c r="H2109" t="s">
        <v>2702</v>
      </c>
      <c r="I2109" s="5">
        <v>87900</v>
      </c>
      <c r="J2109" s="5">
        <v>9000</v>
      </c>
      <c r="K2109">
        <v>8</v>
      </c>
      <c r="L2109" t="str">
        <f>INDEX(MatriceGrade,MATCH(Employé!G2109,Filières!$A$1:$A$13,0),MATCH(Employé!H2109,Filières!$A$1:$E$1,0))</f>
        <v>Responsable secteur business</v>
      </c>
      <c r="M2109" s="5">
        <f t="shared" si="162"/>
        <v>82100</v>
      </c>
      <c r="N2109" s="6">
        <f t="shared" ca="1" si="163"/>
        <v>43</v>
      </c>
      <c r="O2109" s="8">
        <f t="shared" si="164"/>
        <v>7.0645554202192443E-2</v>
      </c>
    </row>
    <row r="2110" spans="1:15" x14ac:dyDescent="0.25">
      <c r="A2110" t="str">
        <f t="shared" si="160"/>
        <v>GeoPr30205</v>
      </c>
      <c r="B2110" t="str">
        <f t="shared" si="161"/>
        <v>GeorgePriest30205</v>
      </c>
      <c r="C2110" t="s">
        <v>92</v>
      </c>
      <c r="D2110" t="s">
        <v>2448</v>
      </c>
      <c r="E2110" t="s">
        <v>2698</v>
      </c>
      <c r="F2110" s="1">
        <v>30205</v>
      </c>
      <c r="G2110" t="s">
        <v>3026</v>
      </c>
      <c r="H2110" t="s">
        <v>2701</v>
      </c>
      <c r="I2110" s="5">
        <v>53000</v>
      </c>
      <c r="J2110" s="5">
        <v>6000</v>
      </c>
      <c r="K2110">
        <v>2</v>
      </c>
      <c r="L2110" t="str">
        <f>INDEX(MatriceGrade,MATCH(Employé!G2110,Filières!$A$1:$A$13,0),MATCH(Employé!H2110,Filières!$A$1:$E$1,0))</f>
        <v>Expert technique</v>
      </c>
      <c r="M2110" s="5">
        <f t="shared" si="162"/>
        <v>46600</v>
      </c>
      <c r="N2110" s="6">
        <f t="shared" ca="1" si="163"/>
        <v>34</v>
      </c>
      <c r="O2110" s="8">
        <f t="shared" si="164"/>
        <v>0.13733905579399142</v>
      </c>
    </row>
    <row r="2111" spans="1:15" x14ac:dyDescent="0.25">
      <c r="A2111" t="str">
        <f t="shared" si="160"/>
        <v>GlaPr33375</v>
      </c>
      <c r="B2111" t="str">
        <f t="shared" si="161"/>
        <v>GladysPriest33375</v>
      </c>
      <c r="C2111" t="s">
        <v>2064</v>
      </c>
      <c r="D2111" t="s">
        <v>2448</v>
      </c>
      <c r="E2111" t="s">
        <v>2699</v>
      </c>
      <c r="F2111" s="1">
        <v>33375</v>
      </c>
      <c r="G2111" t="s">
        <v>3022</v>
      </c>
      <c r="H2111" t="s">
        <v>2702</v>
      </c>
      <c r="I2111" s="5">
        <v>46500</v>
      </c>
      <c r="J2111" s="5">
        <v>0</v>
      </c>
      <c r="K2111">
        <v>0</v>
      </c>
      <c r="L2111" t="str">
        <f>INDEX(MatriceGrade,MATCH(Employé!G2111,Filières!$A$1:$A$13,0),MATCH(Employé!H2111,Filières!$A$1:$E$1,0))</f>
        <v>Consultant business junior</v>
      </c>
      <c r="M2111" s="5" t="str">
        <f t="shared" si="162"/>
        <v>nouvel arrivant</v>
      </c>
      <c r="N2111" s="6">
        <f t="shared" ca="1" si="163"/>
        <v>26</v>
      </c>
      <c r="O2111" s="8">
        <f t="shared" si="164"/>
        <v>0</v>
      </c>
    </row>
    <row r="2112" spans="1:15" x14ac:dyDescent="0.25">
      <c r="A2112" t="str">
        <f t="shared" si="160"/>
        <v>DebPr23765</v>
      </c>
      <c r="B2112" t="str">
        <f t="shared" si="161"/>
        <v>DeborahPriester23765</v>
      </c>
      <c r="C2112" t="s">
        <v>1128</v>
      </c>
      <c r="D2112" t="s">
        <v>2690</v>
      </c>
      <c r="E2112" t="s">
        <v>2699</v>
      </c>
      <c r="F2112" s="1">
        <v>23765</v>
      </c>
      <c r="G2112" t="s">
        <v>3026</v>
      </c>
      <c r="H2112" t="s">
        <v>2701</v>
      </c>
      <c r="I2112" s="5">
        <v>52500</v>
      </c>
      <c r="J2112" s="5">
        <v>500</v>
      </c>
      <c r="K2112">
        <v>4</v>
      </c>
      <c r="L2112" t="str">
        <f>INDEX(MatriceGrade,MATCH(Employé!G2112,Filières!$A$1:$A$13,0),MATCH(Employé!H2112,Filières!$A$1:$E$1,0))</f>
        <v>Expert technique</v>
      </c>
      <c r="M2112" s="5">
        <f t="shared" si="162"/>
        <v>49700</v>
      </c>
      <c r="N2112" s="6">
        <f t="shared" ca="1" si="163"/>
        <v>52</v>
      </c>
      <c r="O2112" s="8">
        <f t="shared" si="164"/>
        <v>5.6338028169014086E-2</v>
      </c>
    </row>
    <row r="2113" spans="1:15" x14ac:dyDescent="0.25">
      <c r="A2113" t="str">
        <f t="shared" si="160"/>
        <v>JamPr33765</v>
      </c>
      <c r="B2113" t="str">
        <f t="shared" si="161"/>
        <v>JamesPrime33765</v>
      </c>
      <c r="C2113" t="s">
        <v>147</v>
      </c>
      <c r="D2113" t="s">
        <v>1154</v>
      </c>
      <c r="E2113" t="s">
        <v>2698</v>
      </c>
      <c r="F2113" s="1">
        <v>33765</v>
      </c>
      <c r="G2113" t="s">
        <v>3020</v>
      </c>
      <c r="H2113" t="s">
        <v>2700</v>
      </c>
      <c r="I2113" s="5">
        <v>32800</v>
      </c>
      <c r="J2113" s="5">
        <v>0</v>
      </c>
      <c r="K2113">
        <v>1</v>
      </c>
      <c r="L2113" t="str">
        <f>INDEX(MatriceGrade,MATCH(Employé!G2113,Filières!$A$1:$A$13,0),MATCH(Employé!H2113,Filières!$A$1:$E$1,0))</f>
        <v>Analyste junior</v>
      </c>
      <c r="M2113" s="5">
        <f t="shared" si="162"/>
        <v>31500</v>
      </c>
      <c r="N2113" s="6">
        <f t="shared" ca="1" si="163"/>
        <v>25</v>
      </c>
      <c r="O2113" s="8">
        <f t="shared" si="164"/>
        <v>4.1269841269841269E-2</v>
      </c>
    </row>
    <row r="2114" spans="1:15" x14ac:dyDescent="0.25">
      <c r="A2114" t="str">
        <f t="shared" ref="A2114:A2177" si="165">_xlfn.CONCAT(LEFT(C2114,3),LEFT(D2114,2),F2114)</f>
        <v>AliPr31145</v>
      </c>
      <c r="B2114" t="str">
        <f t="shared" ref="B2114:B2177" si="166">_xlfn.CONCAT(C2114,D2114,F2114)</f>
        <v>AlicePrince31145</v>
      </c>
      <c r="C2114" t="s">
        <v>1071</v>
      </c>
      <c r="D2114" t="s">
        <v>2552</v>
      </c>
      <c r="E2114" t="s">
        <v>2699</v>
      </c>
      <c r="F2114" s="1">
        <v>31145</v>
      </c>
      <c r="G2114" t="s">
        <v>3024</v>
      </c>
      <c r="H2114" t="s">
        <v>2702</v>
      </c>
      <c r="I2114" s="5">
        <v>58000</v>
      </c>
      <c r="J2114" s="5">
        <v>1000</v>
      </c>
      <c r="K2114">
        <v>0</v>
      </c>
      <c r="L2114" t="str">
        <f>INDEX(MatriceGrade,MATCH(Employé!G2114,Filières!$A$1:$A$13,0),MATCH(Employé!H2114,Filières!$A$1:$E$1,0))</f>
        <v>Consultant business confirmé</v>
      </c>
      <c r="M2114" s="5" t="str">
        <f t="shared" ref="M2114:M2177" si="167">IF(ISERROR(VLOOKUP(A2114,InfoN1,9,FALSE)),"nouvel arrivant",VLOOKUP(A2114,InfoN1,9,FALSE))</f>
        <v>nouvel arrivant</v>
      </c>
      <c r="N2114" s="6">
        <f t="shared" ref="N2114:N2177" ca="1" si="168">IF(DATE(2017,MONTH(F2114),DAY(F2114))&gt;TODAY(),2017-YEAR(F2114)-1,2017-YEAR(F2114))</f>
        <v>32</v>
      </c>
      <c r="O2114" s="8">
        <f t="shared" si="164"/>
        <v>0</v>
      </c>
    </row>
    <row r="2115" spans="1:15" x14ac:dyDescent="0.25">
      <c r="A2115" t="str">
        <f t="shared" si="165"/>
        <v>MayPr23798</v>
      </c>
      <c r="B2115" t="str">
        <f t="shared" si="166"/>
        <v>MayaPringle23798</v>
      </c>
      <c r="C2115" t="s">
        <v>2243</v>
      </c>
      <c r="D2115" t="s">
        <v>2244</v>
      </c>
      <c r="E2115" t="s">
        <v>2699</v>
      </c>
      <c r="F2115" s="1">
        <v>23798</v>
      </c>
      <c r="G2115" t="s">
        <v>3026</v>
      </c>
      <c r="H2115" t="s">
        <v>2700</v>
      </c>
      <c r="I2115" s="5">
        <v>71300</v>
      </c>
      <c r="J2115" s="5">
        <v>3500</v>
      </c>
      <c r="K2115">
        <v>28</v>
      </c>
      <c r="L2115" t="str">
        <f>INDEX(MatriceGrade,MATCH(Employé!G2115,Filières!$A$1:$A$13,0),MATCH(Employé!H2115,Filières!$A$1:$E$1,0))</f>
        <v>Chef de projet</v>
      </c>
      <c r="M2115" s="5">
        <f t="shared" si="167"/>
        <v>66100</v>
      </c>
      <c r="N2115" s="6">
        <f t="shared" ca="1" si="168"/>
        <v>52</v>
      </c>
      <c r="O2115" s="8">
        <f t="shared" ref="O2115:O2178" si="169">IF(ISNUMBER(M2115),(I2115-M2115)/M2115,0)</f>
        <v>7.8668683812405452E-2</v>
      </c>
    </row>
    <row r="2116" spans="1:15" x14ac:dyDescent="0.25">
      <c r="A2116" t="str">
        <f t="shared" si="165"/>
        <v>HerPr32911</v>
      </c>
      <c r="B2116" t="str">
        <f t="shared" si="166"/>
        <v>HerbertProctor32911</v>
      </c>
      <c r="C2116" t="s">
        <v>1842</v>
      </c>
      <c r="D2116" t="s">
        <v>1967</v>
      </c>
      <c r="E2116" t="s">
        <v>2698</v>
      </c>
      <c r="F2116" s="1">
        <v>32911</v>
      </c>
      <c r="G2116" t="s">
        <v>3023</v>
      </c>
      <c r="H2116" t="s">
        <v>2702</v>
      </c>
      <c r="I2116" s="5">
        <v>56900</v>
      </c>
      <c r="J2116" s="5">
        <v>1500</v>
      </c>
      <c r="K2116">
        <v>4</v>
      </c>
      <c r="L2116" t="str">
        <f>INDEX(MatriceGrade,MATCH(Employé!G2116,Filières!$A$1:$A$13,0),MATCH(Employé!H2116,Filières!$A$1:$E$1,0))</f>
        <v>Consultant business</v>
      </c>
      <c r="M2116" s="5">
        <f t="shared" si="167"/>
        <v>53200</v>
      </c>
      <c r="N2116" s="6">
        <f t="shared" ca="1" si="168"/>
        <v>27</v>
      </c>
      <c r="O2116" s="8">
        <f t="shared" si="169"/>
        <v>6.9548872180451124E-2</v>
      </c>
    </row>
    <row r="2117" spans="1:15" x14ac:dyDescent="0.25">
      <c r="A2117" t="str">
        <f t="shared" si="165"/>
        <v>RoyPr25680</v>
      </c>
      <c r="B2117" t="str">
        <f t="shared" si="166"/>
        <v>RoyProulx25680</v>
      </c>
      <c r="C2117" t="s">
        <v>728</v>
      </c>
      <c r="D2117" t="s">
        <v>2290</v>
      </c>
      <c r="E2117" t="s">
        <v>2698</v>
      </c>
      <c r="F2117" s="1">
        <v>25680</v>
      </c>
      <c r="G2117" t="s">
        <v>3028</v>
      </c>
      <c r="H2117" t="s">
        <v>2701</v>
      </c>
      <c r="I2117" s="5">
        <v>78300</v>
      </c>
      <c r="J2117" s="5">
        <v>1500</v>
      </c>
      <c r="K2117">
        <v>14</v>
      </c>
      <c r="L2117" t="str">
        <f>INDEX(MatriceGrade,MATCH(Employé!G2117,Filières!$A$1:$A$13,0),MATCH(Employé!H2117,Filières!$A$1:$E$1,0))</f>
        <v>Responsable technique Grands Comptes</v>
      </c>
      <c r="M2117" s="5">
        <f t="shared" si="167"/>
        <v>70400</v>
      </c>
      <c r="N2117" s="6">
        <f t="shared" ca="1" si="168"/>
        <v>47</v>
      </c>
      <c r="O2117" s="8">
        <f t="shared" si="169"/>
        <v>0.11221590909090909</v>
      </c>
    </row>
    <row r="2118" spans="1:15" x14ac:dyDescent="0.25">
      <c r="A2118" t="str">
        <f t="shared" si="165"/>
        <v>JoePr28424</v>
      </c>
      <c r="B2118" t="str">
        <f t="shared" si="166"/>
        <v>JoePruitt28424</v>
      </c>
      <c r="C2118" t="s">
        <v>585</v>
      </c>
      <c r="D2118" t="s">
        <v>2526</v>
      </c>
      <c r="E2118" t="s">
        <v>2698</v>
      </c>
      <c r="F2118" s="1">
        <v>28424</v>
      </c>
      <c r="G2118" t="s">
        <v>3026</v>
      </c>
      <c r="H2118" t="s">
        <v>2700</v>
      </c>
      <c r="I2118" s="5">
        <v>51400</v>
      </c>
      <c r="J2118" s="5">
        <v>2000</v>
      </c>
      <c r="K2118">
        <v>4</v>
      </c>
      <c r="L2118" t="str">
        <f>INDEX(MatriceGrade,MATCH(Employé!G2118,Filières!$A$1:$A$13,0),MATCH(Employé!H2118,Filières!$A$1:$E$1,0))</f>
        <v>Chef de projet</v>
      </c>
      <c r="M2118" s="5">
        <f t="shared" si="167"/>
        <v>47700</v>
      </c>
      <c r="N2118" s="6">
        <f t="shared" ca="1" si="168"/>
        <v>39</v>
      </c>
      <c r="O2118" s="8">
        <f t="shared" si="169"/>
        <v>7.7568134171907763E-2</v>
      </c>
    </row>
    <row r="2119" spans="1:15" x14ac:dyDescent="0.25">
      <c r="A2119" t="str">
        <f t="shared" si="165"/>
        <v>SusPu31988</v>
      </c>
      <c r="B2119" t="str">
        <f t="shared" si="166"/>
        <v>SusanPugh31988</v>
      </c>
      <c r="C2119" t="s">
        <v>665</v>
      </c>
      <c r="D2119" t="s">
        <v>2175</v>
      </c>
      <c r="E2119" t="s">
        <v>2699</v>
      </c>
      <c r="F2119" s="1">
        <v>31988</v>
      </c>
      <c r="G2119" t="s">
        <v>3023</v>
      </c>
      <c r="H2119" t="s">
        <v>2700</v>
      </c>
      <c r="I2119" s="5">
        <v>50600</v>
      </c>
      <c r="J2119" s="5">
        <v>1500</v>
      </c>
      <c r="K2119">
        <v>1</v>
      </c>
      <c r="L2119" t="str">
        <f>INDEX(MatriceGrade,MATCH(Employé!G2119,Filières!$A$1:$A$13,0),MATCH(Employé!H2119,Filières!$A$1:$E$1,0))</f>
        <v>Consultant fonctionnel junior</v>
      </c>
      <c r="M2119" s="5">
        <f t="shared" si="167"/>
        <v>49300</v>
      </c>
      <c r="N2119" s="6">
        <f t="shared" ca="1" si="168"/>
        <v>29</v>
      </c>
      <c r="O2119" s="8">
        <f t="shared" si="169"/>
        <v>2.6369168356997971E-2</v>
      </c>
    </row>
    <row r="2120" spans="1:15" x14ac:dyDescent="0.25">
      <c r="A2120" t="str">
        <f t="shared" si="165"/>
        <v>EthPu23944</v>
      </c>
      <c r="B2120" t="str">
        <f t="shared" si="166"/>
        <v>EthanPurdy23944</v>
      </c>
      <c r="C2120" t="s">
        <v>1509</v>
      </c>
      <c r="D2120" t="s">
        <v>1510</v>
      </c>
      <c r="E2120" t="s">
        <v>2698</v>
      </c>
      <c r="F2120" s="1">
        <v>23944</v>
      </c>
      <c r="G2120" t="s">
        <v>3025</v>
      </c>
      <c r="H2120" t="s">
        <v>2700</v>
      </c>
      <c r="I2120" s="5">
        <v>58300</v>
      </c>
      <c r="J2120" s="5">
        <v>1000</v>
      </c>
      <c r="K2120">
        <v>21</v>
      </c>
      <c r="L2120" t="str">
        <f>INDEX(MatriceGrade,MATCH(Employé!G2120,Filières!$A$1:$A$13,0),MATCH(Employé!H2120,Filières!$A$1:$E$1,0))</f>
        <v>Consultant fonctionnel sénior</v>
      </c>
      <c r="M2120" s="5">
        <f t="shared" si="167"/>
        <v>57200</v>
      </c>
      <c r="N2120" s="6">
        <f t="shared" ca="1" si="168"/>
        <v>52</v>
      </c>
      <c r="O2120" s="8">
        <f t="shared" si="169"/>
        <v>1.9230769230769232E-2</v>
      </c>
    </row>
    <row r="2121" spans="1:15" x14ac:dyDescent="0.25">
      <c r="A2121" t="str">
        <f t="shared" si="165"/>
        <v>ChaPu33429</v>
      </c>
      <c r="B2121" t="str">
        <f t="shared" si="166"/>
        <v>CharlesPursell33429</v>
      </c>
      <c r="C2121" t="s">
        <v>82</v>
      </c>
      <c r="D2121" t="s">
        <v>525</v>
      </c>
      <c r="E2121" t="s">
        <v>2698</v>
      </c>
      <c r="F2121" s="1">
        <v>33429</v>
      </c>
      <c r="G2121" t="s">
        <v>3022</v>
      </c>
      <c r="H2121" t="s">
        <v>2702</v>
      </c>
      <c r="I2121" s="5">
        <v>49900</v>
      </c>
      <c r="J2121" s="5">
        <v>1000</v>
      </c>
      <c r="K2121">
        <v>0</v>
      </c>
      <c r="L2121" t="str">
        <f>INDEX(MatriceGrade,MATCH(Employé!G2121,Filières!$A$1:$A$13,0),MATCH(Employé!H2121,Filières!$A$1:$E$1,0))</f>
        <v>Consultant business junior</v>
      </c>
      <c r="M2121" s="5" t="str">
        <f t="shared" si="167"/>
        <v>nouvel arrivant</v>
      </c>
      <c r="N2121" s="6">
        <f t="shared" ca="1" si="168"/>
        <v>26</v>
      </c>
      <c r="O2121" s="8">
        <f t="shared" si="169"/>
        <v>0</v>
      </c>
    </row>
    <row r="2122" spans="1:15" x14ac:dyDescent="0.25">
      <c r="A2122" t="str">
        <f t="shared" si="165"/>
        <v>EliPu29493</v>
      </c>
      <c r="B2122" t="str">
        <f t="shared" si="166"/>
        <v>ElizabethPutnam29493</v>
      </c>
      <c r="C2122" t="s">
        <v>699</v>
      </c>
      <c r="D2122" t="s">
        <v>828</v>
      </c>
      <c r="E2122" t="s">
        <v>2699</v>
      </c>
      <c r="F2122" s="1">
        <v>29493</v>
      </c>
      <c r="G2122" t="s">
        <v>3028</v>
      </c>
      <c r="H2122" t="s">
        <v>2701</v>
      </c>
      <c r="I2122" s="5">
        <v>78500</v>
      </c>
      <c r="J2122" s="5">
        <v>1500</v>
      </c>
      <c r="K2122">
        <v>3</v>
      </c>
      <c r="L2122" t="str">
        <f>INDEX(MatriceGrade,MATCH(Employé!G2122,Filières!$A$1:$A$13,0),MATCH(Employé!H2122,Filières!$A$1:$E$1,0))</f>
        <v>Responsable technique Grands Comptes</v>
      </c>
      <c r="M2122" s="5">
        <f t="shared" si="167"/>
        <v>72700</v>
      </c>
      <c r="N2122" s="6">
        <f t="shared" ca="1" si="168"/>
        <v>36</v>
      </c>
      <c r="O2122" s="8">
        <f t="shared" si="169"/>
        <v>7.9779917469050887E-2</v>
      </c>
    </row>
    <row r="2123" spans="1:15" x14ac:dyDescent="0.25">
      <c r="A2123" t="str">
        <f t="shared" si="165"/>
        <v>RomPu28031</v>
      </c>
      <c r="B2123" t="str">
        <f t="shared" si="166"/>
        <v>RomeoPutnam28031</v>
      </c>
      <c r="C2123" t="s">
        <v>1756</v>
      </c>
      <c r="D2123" t="s">
        <v>828</v>
      </c>
      <c r="E2123" t="s">
        <v>2698</v>
      </c>
      <c r="F2123" s="1">
        <v>28031</v>
      </c>
      <c r="G2123" t="s">
        <v>3028</v>
      </c>
      <c r="H2123" t="s">
        <v>2702</v>
      </c>
      <c r="I2123" s="5">
        <v>98700</v>
      </c>
      <c r="J2123" s="5">
        <v>8500</v>
      </c>
      <c r="K2123">
        <v>14</v>
      </c>
      <c r="L2123" t="str">
        <f>INDEX(MatriceGrade,MATCH(Employé!G2123,Filières!$A$1:$A$13,0),MATCH(Employé!H2123,Filières!$A$1:$E$1,0))</f>
        <v>Responsable secteur business</v>
      </c>
      <c r="M2123" s="5">
        <f t="shared" si="167"/>
        <v>92200</v>
      </c>
      <c r="N2123" s="6">
        <f t="shared" ca="1" si="168"/>
        <v>40</v>
      </c>
      <c r="O2123" s="8">
        <f t="shared" si="169"/>
        <v>7.0498915401301515E-2</v>
      </c>
    </row>
    <row r="2124" spans="1:15" x14ac:dyDescent="0.25">
      <c r="A2124" t="str">
        <f t="shared" si="165"/>
        <v>PamPy33624</v>
      </c>
      <c r="B2124" t="str">
        <f t="shared" si="166"/>
        <v>PamPyles33624</v>
      </c>
      <c r="C2124" t="s">
        <v>1371</v>
      </c>
      <c r="D2124" t="s">
        <v>418</v>
      </c>
      <c r="E2124" t="s">
        <v>2699</v>
      </c>
      <c r="F2124" s="1">
        <v>33624</v>
      </c>
      <c r="G2124" t="s">
        <v>3019</v>
      </c>
      <c r="H2124" t="s">
        <v>2702</v>
      </c>
      <c r="I2124" s="5">
        <v>33800</v>
      </c>
      <c r="J2124" s="5">
        <v>0</v>
      </c>
      <c r="K2124">
        <v>0</v>
      </c>
      <c r="L2124" t="str">
        <f>INDEX(MatriceGrade,MATCH(Employé!G2124,Filières!$A$1:$A$13,0),MATCH(Employé!H2124,Filières!$A$1:$E$1,0))</f>
        <v>Apprenti business</v>
      </c>
      <c r="M2124" s="5" t="str">
        <f t="shared" si="167"/>
        <v>nouvel arrivant</v>
      </c>
      <c r="N2124" s="6">
        <f t="shared" ca="1" si="168"/>
        <v>25</v>
      </c>
      <c r="O2124" s="8">
        <f t="shared" si="169"/>
        <v>0</v>
      </c>
    </row>
    <row r="2125" spans="1:15" x14ac:dyDescent="0.25">
      <c r="A2125" t="str">
        <f t="shared" si="165"/>
        <v>WilPy27634</v>
      </c>
      <c r="B2125" t="str">
        <f t="shared" si="166"/>
        <v>WilliamPyles27634</v>
      </c>
      <c r="C2125" t="s">
        <v>63</v>
      </c>
      <c r="D2125" t="s">
        <v>418</v>
      </c>
      <c r="E2125" t="s">
        <v>2698</v>
      </c>
      <c r="F2125" s="1">
        <v>27634</v>
      </c>
      <c r="G2125" t="s">
        <v>3028</v>
      </c>
      <c r="H2125" t="s">
        <v>2700</v>
      </c>
      <c r="I2125" s="5">
        <v>81100</v>
      </c>
      <c r="J2125" s="5">
        <v>1500</v>
      </c>
      <c r="K2125">
        <v>1</v>
      </c>
      <c r="L2125" t="str">
        <f>INDEX(MatriceGrade,MATCH(Employé!G2125,Filières!$A$1:$A$13,0),MATCH(Employé!H2125,Filières!$A$1:$E$1,0))</f>
        <v>Responsable de Grands comptes</v>
      </c>
      <c r="M2125" s="5">
        <f t="shared" si="167"/>
        <v>75800</v>
      </c>
      <c r="N2125" s="6">
        <f t="shared" ca="1" si="168"/>
        <v>41</v>
      </c>
      <c r="O2125" s="8">
        <f t="shared" si="169"/>
        <v>6.9920844327176782E-2</v>
      </c>
    </row>
    <row r="2126" spans="1:15" x14ac:dyDescent="0.25">
      <c r="A2126" t="str">
        <f t="shared" si="165"/>
        <v>DorQu28729</v>
      </c>
      <c r="B2126" t="str">
        <f t="shared" si="166"/>
        <v>DorisQuach28729</v>
      </c>
      <c r="C2126" t="s">
        <v>34</v>
      </c>
      <c r="D2126" t="s">
        <v>35</v>
      </c>
      <c r="E2126" t="s">
        <v>2699</v>
      </c>
      <c r="F2126" s="1">
        <v>28729</v>
      </c>
      <c r="G2126" t="s">
        <v>3026</v>
      </c>
      <c r="H2126" t="s">
        <v>2702</v>
      </c>
      <c r="I2126" s="5">
        <v>65200</v>
      </c>
      <c r="J2126" s="5">
        <v>3500</v>
      </c>
      <c r="K2126">
        <v>12</v>
      </c>
      <c r="L2126" t="str">
        <f>INDEX(MatriceGrade,MATCH(Employé!G2126,Filières!$A$1:$A$13,0),MATCH(Employé!H2126,Filières!$A$1:$E$1,0))</f>
        <v>Responsable de consultant</v>
      </c>
      <c r="M2126" s="5">
        <f t="shared" si="167"/>
        <v>60400</v>
      </c>
      <c r="N2126" s="6">
        <f t="shared" ca="1" si="168"/>
        <v>38</v>
      </c>
      <c r="O2126" s="8">
        <f t="shared" si="169"/>
        <v>7.9470198675496692E-2</v>
      </c>
    </row>
    <row r="2127" spans="1:15" x14ac:dyDescent="0.25">
      <c r="A2127" t="str">
        <f t="shared" si="165"/>
        <v>AngQu25854</v>
      </c>
      <c r="B2127" t="str">
        <f t="shared" si="166"/>
        <v>AngeloQuesada25854</v>
      </c>
      <c r="C2127" t="s">
        <v>366</v>
      </c>
      <c r="D2127" t="s">
        <v>367</v>
      </c>
      <c r="E2127" t="s">
        <v>2698</v>
      </c>
      <c r="F2127" s="1">
        <v>25854</v>
      </c>
      <c r="G2127" t="s">
        <v>3027</v>
      </c>
      <c r="H2127" t="s">
        <v>2700</v>
      </c>
      <c r="I2127" s="5">
        <v>77900</v>
      </c>
      <c r="J2127" s="5">
        <v>6500</v>
      </c>
      <c r="K2127">
        <v>3</v>
      </c>
      <c r="L2127" t="str">
        <f>INDEX(MatriceGrade,MATCH(Employé!G2127,Filières!$A$1:$A$13,0),MATCH(Employé!H2127,Filières!$A$1:$E$1,0))</f>
        <v>Directeur de projet</v>
      </c>
      <c r="M2127" s="5">
        <f t="shared" si="167"/>
        <v>71500</v>
      </c>
      <c r="N2127" s="6">
        <f t="shared" ca="1" si="168"/>
        <v>46</v>
      </c>
      <c r="O2127" s="8">
        <f t="shared" si="169"/>
        <v>8.951048951048951E-2</v>
      </c>
    </row>
    <row r="2128" spans="1:15" x14ac:dyDescent="0.25">
      <c r="A2128" t="str">
        <f t="shared" si="165"/>
        <v>LanQu27541</v>
      </c>
      <c r="B2128" t="str">
        <f t="shared" si="166"/>
        <v>LanceQuigley27541</v>
      </c>
      <c r="C2128" t="s">
        <v>1903</v>
      </c>
      <c r="D2128" t="s">
        <v>1904</v>
      </c>
      <c r="E2128" t="s">
        <v>2698</v>
      </c>
      <c r="F2128" s="1">
        <v>27541</v>
      </c>
      <c r="G2128" t="s">
        <v>3026</v>
      </c>
      <c r="H2128" t="s">
        <v>2700</v>
      </c>
      <c r="I2128" s="5">
        <v>60000</v>
      </c>
      <c r="J2128" s="5">
        <v>4500</v>
      </c>
      <c r="K2128">
        <v>3</v>
      </c>
      <c r="L2128" t="str">
        <f>INDEX(MatriceGrade,MATCH(Employé!G2128,Filières!$A$1:$A$13,0),MATCH(Employé!H2128,Filières!$A$1:$E$1,0))</f>
        <v>Chef de projet</v>
      </c>
      <c r="M2128" s="5">
        <f t="shared" si="167"/>
        <v>58300</v>
      </c>
      <c r="N2128" s="6">
        <f t="shared" ca="1" si="168"/>
        <v>42</v>
      </c>
      <c r="O2128" s="8">
        <f t="shared" si="169"/>
        <v>2.9159519725557463E-2</v>
      </c>
    </row>
    <row r="2129" spans="1:15" x14ac:dyDescent="0.25">
      <c r="A2129" t="str">
        <f t="shared" si="165"/>
        <v>DerQu34163</v>
      </c>
      <c r="B2129" t="str">
        <f t="shared" si="166"/>
        <v>DerrickQuinn34163</v>
      </c>
      <c r="C2129" t="s">
        <v>316</v>
      </c>
      <c r="D2129" t="s">
        <v>2018</v>
      </c>
      <c r="E2129" t="s">
        <v>2698</v>
      </c>
      <c r="F2129" s="1">
        <v>34163</v>
      </c>
      <c r="G2129" t="s">
        <v>3019</v>
      </c>
      <c r="H2129" t="s">
        <v>2701</v>
      </c>
      <c r="I2129" s="5">
        <v>29600</v>
      </c>
      <c r="J2129" s="5">
        <v>0</v>
      </c>
      <c r="K2129">
        <v>0</v>
      </c>
      <c r="L2129" t="str">
        <f>INDEX(MatriceGrade,MATCH(Employé!G2129,Filières!$A$1:$A$13,0),MATCH(Employé!H2129,Filières!$A$1:$E$1,0))</f>
        <v>Développeur novice</v>
      </c>
      <c r="M2129" s="5" t="str">
        <f t="shared" si="167"/>
        <v>nouvel arrivant</v>
      </c>
      <c r="N2129" s="6">
        <f t="shared" ca="1" si="168"/>
        <v>24</v>
      </c>
      <c r="O2129" s="8">
        <f t="shared" si="169"/>
        <v>0</v>
      </c>
    </row>
    <row r="2130" spans="1:15" x14ac:dyDescent="0.25">
      <c r="A2130" t="str">
        <f t="shared" si="165"/>
        <v>JoyQu22783</v>
      </c>
      <c r="B2130" t="str">
        <f t="shared" si="166"/>
        <v>JoyceQuinn22783</v>
      </c>
      <c r="C2130" t="s">
        <v>368</v>
      </c>
      <c r="D2130" t="s">
        <v>2018</v>
      </c>
      <c r="E2130" t="s">
        <v>2699</v>
      </c>
      <c r="F2130" s="1">
        <v>22783</v>
      </c>
      <c r="G2130" t="s">
        <v>3029</v>
      </c>
      <c r="H2130" t="s">
        <v>2703</v>
      </c>
      <c r="I2130" s="5">
        <v>104800</v>
      </c>
      <c r="J2130" s="5">
        <v>7000</v>
      </c>
      <c r="K2130">
        <v>22</v>
      </c>
      <c r="L2130" t="str">
        <f>INDEX(MatriceGrade,MATCH(Employé!G2130,Filières!$A$1:$A$13,0),MATCH(Employé!H2130,Filières!$A$1:$E$1,0))</f>
        <v>Associé filière fonctions transverses</v>
      </c>
      <c r="M2130" s="5">
        <f t="shared" si="167"/>
        <v>98900</v>
      </c>
      <c r="N2130" s="6">
        <f t="shared" ca="1" si="168"/>
        <v>55</v>
      </c>
      <c r="O2130" s="8">
        <f t="shared" si="169"/>
        <v>5.9656218402426693E-2</v>
      </c>
    </row>
    <row r="2131" spans="1:15" x14ac:dyDescent="0.25">
      <c r="A2131" t="str">
        <f t="shared" si="165"/>
        <v>EvaQu28696</v>
      </c>
      <c r="B2131" t="str">
        <f t="shared" si="166"/>
        <v>EvaQuinonez28696</v>
      </c>
      <c r="C2131" t="s">
        <v>2029</v>
      </c>
      <c r="D2131" t="s">
        <v>624</v>
      </c>
      <c r="E2131" t="s">
        <v>2699</v>
      </c>
      <c r="F2131" s="1">
        <v>28696</v>
      </c>
      <c r="G2131" t="s">
        <v>3025</v>
      </c>
      <c r="H2131" t="s">
        <v>2703</v>
      </c>
      <c r="I2131" s="5">
        <v>52700</v>
      </c>
      <c r="J2131" s="5">
        <v>500</v>
      </c>
      <c r="K2131">
        <v>3</v>
      </c>
      <c r="L2131" t="str">
        <f>INDEX(MatriceGrade,MATCH(Employé!G2131,Filières!$A$1:$A$13,0),MATCH(Employé!H2131,Filières!$A$1:$E$1,0))</f>
        <v>Directeur des agents de maîtrise</v>
      </c>
      <c r="M2131" s="5">
        <f t="shared" si="167"/>
        <v>50800</v>
      </c>
      <c r="N2131" s="6">
        <f t="shared" ca="1" si="168"/>
        <v>39</v>
      </c>
      <c r="O2131" s="8">
        <f t="shared" si="169"/>
        <v>3.7401574803149609E-2</v>
      </c>
    </row>
    <row r="2132" spans="1:15" x14ac:dyDescent="0.25">
      <c r="A2132" t="str">
        <f t="shared" si="165"/>
        <v>TodQu31679</v>
      </c>
      <c r="B2132" t="str">
        <f t="shared" si="166"/>
        <v>ToddQuinonez31679</v>
      </c>
      <c r="C2132" t="s">
        <v>623</v>
      </c>
      <c r="D2132" t="s">
        <v>624</v>
      </c>
      <c r="E2132" t="s">
        <v>2698</v>
      </c>
      <c r="F2132" s="1">
        <v>31679</v>
      </c>
      <c r="G2132" t="s">
        <v>3024</v>
      </c>
      <c r="H2132" t="s">
        <v>2701</v>
      </c>
      <c r="I2132" s="5">
        <v>51000</v>
      </c>
      <c r="J2132" s="5">
        <v>1500</v>
      </c>
      <c r="K2132">
        <v>4</v>
      </c>
      <c r="L2132" t="str">
        <f>INDEX(MatriceGrade,MATCH(Employé!G2132,Filières!$A$1:$A$13,0),MATCH(Employé!H2132,Filières!$A$1:$E$1,0))</f>
        <v>Consultant technique</v>
      </c>
      <c r="M2132" s="5">
        <f t="shared" si="167"/>
        <v>47200</v>
      </c>
      <c r="N2132" s="6">
        <f t="shared" ca="1" si="168"/>
        <v>30</v>
      </c>
      <c r="O2132" s="8">
        <f t="shared" si="169"/>
        <v>8.050847457627118E-2</v>
      </c>
    </row>
    <row r="2133" spans="1:15" x14ac:dyDescent="0.25">
      <c r="A2133" t="str">
        <f t="shared" si="165"/>
        <v>JosQu28341</v>
      </c>
      <c r="B2133" t="str">
        <f t="shared" si="166"/>
        <v>JosephQuirk28341</v>
      </c>
      <c r="C2133" t="s">
        <v>90</v>
      </c>
      <c r="D2133" t="s">
        <v>2213</v>
      </c>
      <c r="E2133" t="s">
        <v>2698</v>
      </c>
      <c r="F2133" s="1">
        <v>28341</v>
      </c>
      <c r="G2133" t="s">
        <v>3028</v>
      </c>
      <c r="H2133" t="s">
        <v>2703</v>
      </c>
      <c r="I2133" s="5">
        <v>101800</v>
      </c>
      <c r="J2133" s="5">
        <v>5500</v>
      </c>
      <c r="K2133">
        <v>11</v>
      </c>
      <c r="L2133" t="str">
        <f>INDEX(MatriceGrade,MATCH(Employé!G2133,Filières!$A$1:$A$13,0),MATCH(Employé!H2133,Filières!$A$1:$E$1,0))</f>
        <v>Responsable d'un secteur</v>
      </c>
      <c r="M2133" s="5">
        <f t="shared" si="167"/>
        <v>92500</v>
      </c>
      <c r="N2133" s="6">
        <f t="shared" ca="1" si="168"/>
        <v>39</v>
      </c>
      <c r="O2133" s="8">
        <f t="shared" si="169"/>
        <v>0.10054054054054054</v>
      </c>
    </row>
    <row r="2134" spans="1:15" x14ac:dyDescent="0.25">
      <c r="A2134" t="str">
        <f t="shared" si="165"/>
        <v>GeoRa25860</v>
      </c>
      <c r="B2134" t="str">
        <f t="shared" si="166"/>
        <v>GeorgeRabideau25860</v>
      </c>
      <c r="C2134" t="s">
        <v>92</v>
      </c>
      <c r="D2134" t="s">
        <v>676</v>
      </c>
      <c r="E2134" t="s">
        <v>2698</v>
      </c>
      <c r="F2134" s="1">
        <v>25860</v>
      </c>
      <c r="G2134" t="s">
        <v>3027</v>
      </c>
      <c r="H2134" t="s">
        <v>2701</v>
      </c>
      <c r="I2134" s="5">
        <v>66900</v>
      </c>
      <c r="J2134" s="5">
        <v>5000</v>
      </c>
      <c r="K2134">
        <v>20</v>
      </c>
      <c r="L2134" t="str">
        <f>INDEX(MatriceGrade,MATCH(Employé!G2134,Filières!$A$1:$A$13,0),MATCH(Employé!H2134,Filières!$A$1:$E$1,0))</f>
        <v>Directeur technique</v>
      </c>
      <c r="M2134" s="5">
        <f t="shared" si="167"/>
        <v>62500</v>
      </c>
      <c r="N2134" s="6">
        <f t="shared" ca="1" si="168"/>
        <v>46</v>
      </c>
      <c r="O2134" s="8">
        <f t="shared" si="169"/>
        <v>7.0400000000000004E-2</v>
      </c>
    </row>
    <row r="2135" spans="1:15" x14ac:dyDescent="0.25">
      <c r="A2135" t="str">
        <f t="shared" si="165"/>
        <v>RobRa24029</v>
      </c>
      <c r="B2135" t="str">
        <f t="shared" si="166"/>
        <v>RobertRafferty24029</v>
      </c>
      <c r="C2135" t="s">
        <v>25</v>
      </c>
      <c r="D2135" t="s">
        <v>2287</v>
      </c>
      <c r="E2135" t="s">
        <v>2698</v>
      </c>
      <c r="F2135" s="1">
        <v>24029</v>
      </c>
      <c r="G2135" t="s">
        <v>3028</v>
      </c>
      <c r="H2135" t="s">
        <v>2702</v>
      </c>
      <c r="I2135" s="5">
        <v>112500</v>
      </c>
      <c r="J2135" s="5">
        <v>1000</v>
      </c>
      <c r="K2135">
        <v>0</v>
      </c>
      <c r="L2135" t="str">
        <f>INDEX(MatriceGrade,MATCH(Employé!G2135,Filières!$A$1:$A$13,0),MATCH(Employé!H2135,Filières!$A$1:$E$1,0))</f>
        <v>Responsable secteur business</v>
      </c>
      <c r="M2135" s="5" t="str">
        <f t="shared" si="167"/>
        <v>nouvel arrivant</v>
      </c>
      <c r="N2135" s="6">
        <f t="shared" ca="1" si="168"/>
        <v>51</v>
      </c>
      <c r="O2135" s="8">
        <f t="shared" si="169"/>
        <v>0</v>
      </c>
    </row>
    <row r="2136" spans="1:15" x14ac:dyDescent="0.25">
      <c r="A2136" t="str">
        <f t="shared" si="165"/>
        <v>JohRa30823</v>
      </c>
      <c r="B2136" t="str">
        <f t="shared" si="166"/>
        <v>JohnRagan30823</v>
      </c>
      <c r="C2136" t="s">
        <v>213</v>
      </c>
      <c r="D2136" t="s">
        <v>2125</v>
      </c>
      <c r="E2136" t="s">
        <v>2698</v>
      </c>
      <c r="F2136" s="1">
        <v>30823</v>
      </c>
      <c r="G2136" t="s">
        <v>3027</v>
      </c>
      <c r="H2136" t="s">
        <v>2700</v>
      </c>
      <c r="I2136" s="5">
        <v>60700</v>
      </c>
      <c r="J2136" s="5">
        <v>5000</v>
      </c>
      <c r="K2136">
        <v>2</v>
      </c>
      <c r="L2136" t="str">
        <f>INDEX(MatriceGrade,MATCH(Employé!G2136,Filières!$A$1:$A$13,0),MATCH(Employé!H2136,Filières!$A$1:$E$1,0))</f>
        <v>Directeur de projet</v>
      </c>
      <c r="M2136" s="5">
        <f t="shared" si="167"/>
        <v>56400</v>
      </c>
      <c r="N2136" s="6">
        <f t="shared" ca="1" si="168"/>
        <v>33</v>
      </c>
      <c r="O2136" s="8">
        <f t="shared" si="169"/>
        <v>7.6241134751773049E-2</v>
      </c>
    </row>
    <row r="2137" spans="1:15" x14ac:dyDescent="0.25">
      <c r="A2137" t="str">
        <f t="shared" si="165"/>
        <v>JacRa25298</v>
      </c>
      <c r="B2137" t="str">
        <f t="shared" si="166"/>
        <v>JacobRagsdale25298</v>
      </c>
      <c r="C2137" t="s">
        <v>117</v>
      </c>
      <c r="D2137" t="s">
        <v>729</v>
      </c>
      <c r="E2137" t="s">
        <v>2698</v>
      </c>
      <c r="F2137" s="1">
        <v>25298</v>
      </c>
      <c r="G2137" t="s">
        <v>3029</v>
      </c>
      <c r="H2137" t="s">
        <v>2702</v>
      </c>
      <c r="I2137" s="5">
        <v>142100</v>
      </c>
      <c r="J2137" s="5">
        <v>1500</v>
      </c>
      <c r="K2137">
        <v>17</v>
      </c>
      <c r="L2137" t="str">
        <f>INDEX(MatriceGrade,MATCH(Employé!G2137,Filières!$A$1:$A$13,0),MATCH(Employé!H2137,Filières!$A$1:$E$1,0))</f>
        <v>Associé filière business</v>
      </c>
      <c r="M2137" s="5">
        <f t="shared" si="167"/>
        <v>134100</v>
      </c>
      <c r="N2137" s="6">
        <f t="shared" ca="1" si="168"/>
        <v>48</v>
      </c>
      <c r="O2137" s="8">
        <f t="shared" si="169"/>
        <v>5.9656972408650262E-2</v>
      </c>
    </row>
    <row r="2138" spans="1:15" x14ac:dyDescent="0.25">
      <c r="A2138" t="str">
        <f t="shared" si="165"/>
        <v>PauRa34116</v>
      </c>
      <c r="B2138" t="str">
        <f t="shared" si="166"/>
        <v>PaulRagsdale34116</v>
      </c>
      <c r="C2138" t="s">
        <v>119</v>
      </c>
      <c r="D2138" t="s">
        <v>729</v>
      </c>
      <c r="E2138" t="s">
        <v>2698</v>
      </c>
      <c r="F2138" s="1">
        <v>34116</v>
      </c>
      <c r="G2138" t="s">
        <v>3019</v>
      </c>
      <c r="H2138" t="s">
        <v>2702</v>
      </c>
      <c r="I2138" s="5">
        <v>31900</v>
      </c>
      <c r="J2138" s="5">
        <v>0</v>
      </c>
      <c r="K2138">
        <v>0</v>
      </c>
      <c r="L2138" t="str">
        <f>INDEX(MatriceGrade,MATCH(Employé!G2138,Filières!$A$1:$A$13,0),MATCH(Employé!H2138,Filières!$A$1:$E$1,0))</f>
        <v>Apprenti business</v>
      </c>
      <c r="M2138" s="5" t="str">
        <f t="shared" si="167"/>
        <v>nouvel arrivant</v>
      </c>
      <c r="N2138" s="6">
        <f t="shared" ca="1" si="168"/>
        <v>24</v>
      </c>
      <c r="O2138" s="8">
        <f t="shared" si="169"/>
        <v>0</v>
      </c>
    </row>
    <row r="2139" spans="1:15" x14ac:dyDescent="0.25">
      <c r="A2139" t="str">
        <f t="shared" si="165"/>
        <v>JamRa26494</v>
      </c>
      <c r="B2139" t="str">
        <f t="shared" si="166"/>
        <v>JamesRaiford26494</v>
      </c>
      <c r="C2139" t="s">
        <v>147</v>
      </c>
      <c r="D2139" t="s">
        <v>1295</v>
      </c>
      <c r="E2139" t="s">
        <v>2698</v>
      </c>
      <c r="F2139" s="1">
        <v>26494</v>
      </c>
      <c r="G2139" t="s">
        <v>3027</v>
      </c>
      <c r="H2139" t="s">
        <v>2702</v>
      </c>
      <c r="I2139" s="5">
        <v>85500</v>
      </c>
      <c r="J2139" s="5">
        <v>4500</v>
      </c>
      <c r="K2139">
        <v>11</v>
      </c>
      <c r="L2139" t="str">
        <f>INDEX(MatriceGrade,MATCH(Employé!G2139,Filières!$A$1:$A$13,0),MATCH(Employé!H2139,Filières!$A$1:$E$1,0))</f>
        <v>Directeur business</v>
      </c>
      <c r="M2139" s="5">
        <f t="shared" si="167"/>
        <v>79200</v>
      </c>
      <c r="N2139" s="6">
        <f t="shared" ca="1" si="168"/>
        <v>45</v>
      </c>
      <c r="O2139" s="8">
        <f t="shared" si="169"/>
        <v>7.9545454545454544E-2</v>
      </c>
    </row>
    <row r="2140" spans="1:15" x14ac:dyDescent="0.25">
      <c r="A2140" t="str">
        <f t="shared" si="165"/>
        <v>JohRa33740</v>
      </c>
      <c r="B2140" t="str">
        <f t="shared" si="166"/>
        <v>JohnRakestraw33740</v>
      </c>
      <c r="C2140" t="s">
        <v>213</v>
      </c>
      <c r="D2140" t="s">
        <v>1165</v>
      </c>
      <c r="E2140" t="s">
        <v>2698</v>
      </c>
      <c r="F2140" s="1">
        <v>33740</v>
      </c>
      <c r="G2140" t="s">
        <v>3020</v>
      </c>
      <c r="H2140" t="s">
        <v>2702</v>
      </c>
      <c r="I2140" s="5">
        <v>34800</v>
      </c>
      <c r="J2140" s="5">
        <v>500</v>
      </c>
      <c r="K2140">
        <v>1</v>
      </c>
      <c r="L2140" t="str">
        <f>INDEX(MatriceGrade,MATCH(Employé!G2140,Filières!$A$1:$A$13,0),MATCH(Employé!H2140,Filières!$A$1:$E$1,0))</f>
        <v>Consultant business junior</v>
      </c>
      <c r="M2140" s="5">
        <f t="shared" si="167"/>
        <v>32300</v>
      </c>
      <c r="N2140" s="6">
        <f t="shared" ca="1" si="168"/>
        <v>25</v>
      </c>
      <c r="O2140" s="8">
        <f t="shared" si="169"/>
        <v>7.7399380804953566E-2</v>
      </c>
    </row>
    <row r="2141" spans="1:15" x14ac:dyDescent="0.25">
      <c r="A2141" t="str">
        <f t="shared" si="165"/>
        <v>LarRa31622</v>
      </c>
      <c r="B2141" t="str">
        <f t="shared" si="166"/>
        <v>LarryRalston31622</v>
      </c>
      <c r="C2141" t="s">
        <v>73</v>
      </c>
      <c r="D2141" t="s">
        <v>1768</v>
      </c>
      <c r="E2141" t="s">
        <v>2698</v>
      </c>
      <c r="F2141" s="1">
        <v>31622</v>
      </c>
      <c r="G2141" t="s">
        <v>3023</v>
      </c>
      <c r="H2141" t="s">
        <v>2700</v>
      </c>
      <c r="I2141" s="5">
        <v>46900</v>
      </c>
      <c r="J2141" s="5">
        <v>500</v>
      </c>
      <c r="K2141">
        <v>2</v>
      </c>
      <c r="L2141" t="str">
        <f>INDEX(MatriceGrade,MATCH(Employé!G2141,Filières!$A$1:$A$13,0),MATCH(Employé!H2141,Filières!$A$1:$E$1,0))</f>
        <v>Consultant fonctionnel junior</v>
      </c>
      <c r="M2141" s="5">
        <f t="shared" si="167"/>
        <v>44500</v>
      </c>
      <c r="N2141" s="6">
        <f t="shared" ca="1" si="168"/>
        <v>30</v>
      </c>
      <c r="O2141" s="8">
        <f t="shared" si="169"/>
        <v>5.3932584269662923E-2</v>
      </c>
    </row>
    <row r="2142" spans="1:15" x14ac:dyDescent="0.25">
      <c r="A2142" t="str">
        <f t="shared" si="165"/>
        <v>ChaRa26885</v>
      </c>
      <c r="B2142" t="str">
        <f t="shared" si="166"/>
        <v>CharlesRamage26885</v>
      </c>
      <c r="C2142" t="s">
        <v>82</v>
      </c>
      <c r="D2142" t="s">
        <v>2475</v>
      </c>
      <c r="E2142" t="s">
        <v>2698</v>
      </c>
      <c r="F2142" s="1">
        <v>26885</v>
      </c>
      <c r="G2142" t="s">
        <v>3028</v>
      </c>
      <c r="H2142" t="s">
        <v>2701</v>
      </c>
      <c r="I2142" s="5">
        <v>85000</v>
      </c>
      <c r="J2142" s="5">
        <v>0</v>
      </c>
      <c r="K2142">
        <v>15</v>
      </c>
      <c r="L2142" t="str">
        <f>INDEX(MatriceGrade,MATCH(Employé!G2142,Filières!$A$1:$A$13,0),MATCH(Employé!H2142,Filières!$A$1:$E$1,0))</f>
        <v>Responsable technique Grands Comptes</v>
      </c>
      <c r="M2142" s="5">
        <f t="shared" si="167"/>
        <v>77000</v>
      </c>
      <c r="N2142" s="6">
        <f t="shared" ca="1" si="168"/>
        <v>43</v>
      </c>
      <c r="O2142" s="8">
        <f t="shared" si="169"/>
        <v>0.1038961038961039</v>
      </c>
    </row>
    <row r="2143" spans="1:15" x14ac:dyDescent="0.25">
      <c r="A2143" t="str">
        <f t="shared" si="165"/>
        <v>BraRa27932</v>
      </c>
      <c r="B2143" t="str">
        <f t="shared" si="166"/>
        <v>BrandyRamirez27932</v>
      </c>
      <c r="C2143" t="s">
        <v>2653</v>
      </c>
      <c r="D2143" t="s">
        <v>1147</v>
      </c>
      <c r="E2143" t="s">
        <v>2699</v>
      </c>
      <c r="F2143" s="1">
        <v>27932</v>
      </c>
      <c r="G2143" t="s">
        <v>3027</v>
      </c>
      <c r="H2143" t="s">
        <v>2703</v>
      </c>
      <c r="I2143" s="5">
        <v>64400</v>
      </c>
      <c r="J2143" s="5">
        <v>7500</v>
      </c>
      <c r="K2143">
        <v>7</v>
      </c>
      <c r="L2143" t="str">
        <f>INDEX(MatriceGrade,MATCH(Employé!G2143,Filières!$A$1:$A$13,0),MATCH(Employé!H2143,Filières!$A$1:$E$1,0))</f>
        <v>Directeur d'agence</v>
      </c>
      <c r="M2143" s="5">
        <f t="shared" si="167"/>
        <v>63300</v>
      </c>
      <c r="N2143" s="6">
        <f t="shared" ca="1" si="168"/>
        <v>41</v>
      </c>
      <c r="O2143" s="8">
        <f t="shared" si="169"/>
        <v>1.7377567140600316E-2</v>
      </c>
    </row>
    <row r="2144" spans="1:15" x14ac:dyDescent="0.25">
      <c r="A2144" t="str">
        <f t="shared" si="165"/>
        <v>JohRa32600</v>
      </c>
      <c r="B2144" t="str">
        <f t="shared" si="166"/>
        <v>JohnRamirez32600</v>
      </c>
      <c r="C2144" t="s">
        <v>213</v>
      </c>
      <c r="D2144" t="s">
        <v>1147</v>
      </c>
      <c r="E2144" t="s">
        <v>2698</v>
      </c>
      <c r="F2144" s="1">
        <v>32600</v>
      </c>
      <c r="G2144" t="s">
        <v>3024</v>
      </c>
      <c r="H2144" t="s">
        <v>2702</v>
      </c>
      <c r="I2144" s="5">
        <v>58500</v>
      </c>
      <c r="J2144" s="5">
        <v>2000</v>
      </c>
      <c r="K2144">
        <v>4</v>
      </c>
      <c r="L2144" t="str">
        <f>INDEX(MatriceGrade,MATCH(Employé!G2144,Filières!$A$1:$A$13,0),MATCH(Employé!H2144,Filières!$A$1:$E$1,0))</f>
        <v>Consultant business confirmé</v>
      </c>
      <c r="M2144" s="5">
        <f t="shared" si="167"/>
        <v>51800</v>
      </c>
      <c r="N2144" s="6">
        <f t="shared" ca="1" si="168"/>
        <v>28</v>
      </c>
      <c r="O2144" s="8">
        <f t="shared" si="169"/>
        <v>0.12934362934362933</v>
      </c>
    </row>
    <row r="2145" spans="1:15" x14ac:dyDescent="0.25">
      <c r="A2145" t="str">
        <f t="shared" si="165"/>
        <v>LouRa28024</v>
      </c>
      <c r="B2145" t="str">
        <f t="shared" si="166"/>
        <v>LouiseRamirez28024</v>
      </c>
      <c r="C2145" t="s">
        <v>611</v>
      </c>
      <c r="D2145" t="s">
        <v>1147</v>
      </c>
      <c r="E2145" t="s">
        <v>2699</v>
      </c>
      <c r="F2145" s="1">
        <v>28024</v>
      </c>
      <c r="G2145" t="s">
        <v>3027</v>
      </c>
      <c r="H2145" t="s">
        <v>2700</v>
      </c>
      <c r="I2145" s="5">
        <v>78400</v>
      </c>
      <c r="J2145" s="5">
        <v>1500</v>
      </c>
      <c r="K2145">
        <v>6</v>
      </c>
      <c r="L2145" t="str">
        <f>INDEX(MatriceGrade,MATCH(Employé!G2145,Filières!$A$1:$A$13,0),MATCH(Employé!H2145,Filières!$A$1:$E$1,0))</f>
        <v>Directeur de projet</v>
      </c>
      <c r="M2145" s="5">
        <f t="shared" si="167"/>
        <v>76100</v>
      </c>
      <c r="N2145" s="6">
        <f t="shared" ca="1" si="168"/>
        <v>40</v>
      </c>
      <c r="O2145" s="8">
        <f t="shared" si="169"/>
        <v>3.0223390275952694E-2</v>
      </c>
    </row>
    <row r="2146" spans="1:15" x14ac:dyDescent="0.25">
      <c r="A2146" t="str">
        <f t="shared" si="165"/>
        <v>WalRa24679</v>
      </c>
      <c r="B2146" t="str">
        <f t="shared" si="166"/>
        <v>WalterRamirez24679</v>
      </c>
      <c r="C2146" t="s">
        <v>934</v>
      </c>
      <c r="D2146" t="s">
        <v>1147</v>
      </c>
      <c r="E2146" t="s">
        <v>2698</v>
      </c>
      <c r="F2146" s="1">
        <v>24679</v>
      </c>
      <c r="G2146" t="s">
        <v>3026</v>
      </c>
      <c r="H2146" t="s">
        <v>2700</v>
      </c>
      <c r="I2146" s="5">
        <v>70100</v>
      </c>
      <c r="J2146" s="5">
        <v>0</v>
      </c>
      <c r="K2146">
        <v>5</v>
      </c>
      <c r="L2146" t="str">
        <f>INDEX(MatriceGrade,MATCH(Employé!G2146,Filières!$A$1:$A$13,0),MATCH(Employé!H2146,Filières!$A$1:$E$1,0))</f>
        <v>Chef de projet</v>
      </c>
      <c r="M2146" s="5">
        <f t="shared" si="167"/>
        <v>63700</v>
      </c>
      <c r="N2146" s="6">
        <f t="shared" ca="1" si="168"/>
        <v>50</v>
      </c>
      <c r="O2146" s="8">
        <f t="shared" si="169"/>
        <v>0.10047095761381476</v>
      </c>
    </row>
    <row r="2147" spans="1:15" x14ac:dyDescent="0.25">
      <c r="A2147" t="str">
        <f t="shared" si="165"/>
        <v>BarRa31251</v>
      </c>
      <c r="B2147" t="str">
        <f t="shared" si="166"/>
        <v>BarbaraRamos31251</v>
      </c>
      <c r="C2147" t="s">
        <v>248</v>
      </c>
      <c r="D2147" t="s">
        <v>243</v>
      </c>
      <c r="E2147" t="s">
        <v>2699</v>
      </c>
      <c r="F2147" s="1">
        <v>31251</v>
      </c>
      <c r="G2147" t="s">
        <v>3023</v>
      </c>
      <c r="H2147" t="s">
        <v>2701</v>
      </c>
      <c r="I2147" s="5">
        <v>39100</v>
      </c>
      <c r="J2147" s="5">
        <v>1500</v>
      </c>
      <c r="K2147">
        <v>2</v>
      </c>
      <c r="L2147" t="str">
        <f>INDEX(MatriceGrade,MATCH(Employé!G2147,Filières!$A$1:$A$13,0),MATCH(Employé!H2147,Filières!$A$1:$E$1,0))</f>
        <v>Consultant technique junior</v>
      </c>
      <c r="M2147" s="5">
        <f t="shared" si="167"/>
        <v>35300</v>
      </c>
      <c r="N2147" s="6">
        <f t="shared" ca="1" si="168"/>
        <v>32</v>
      </c>
      <c r="O2147" s="8">
        <f t="shared" si="169"/>
        <v>0.10764872521246459</v>
      </c>
    </row>
    <row r="2148" spans="1:15" x14ac:dyDescent="0.25">
      <c r="A2148" t="str">
        <f t="shared" si="165"/>
        <v>MiyRa32072</v>
      </c>
      <c r="B2148" t="str">
        <f t="shared" si="166"/>
        <v>MiyokoRamos32072</v>
      </c>
      <c r="C2148" t="s">
        <v>242</v>
      </c>
      <c r="D2148" t="s">
        <v>243</v>
      </c>
      <c r="E2148" t="s">
        <v>2699</v>
      </c>
      <c r="F2148" s="1">
        <v>32072</v>
      </c>
      <c r="G2148" t="s">
        <v>3022</v>
      </c>
      <c r="H2148" t="s">
        <v>2701</v>
      </c>
      <c r="I2148" s="5">
        <v>43500</v>
      </c>
      <c r="J2148" s="5">
        <v>500</v>
      </c>
      <c r="K2148">
        <v>0</v>
      </c>
      <c r="L2148" t="str">
        <f>INDEX(MatriceGrade,MATCH(Employé!G2148,Filières!$A$1:$A$13,0),MATCH(Employé!H2148,Filières!$A$1:$E$1,0))</f>
        <v>Développeur confirmé</v>
      </c>
      <c r="M2148" s="5" t="str">
        <f t="shared" si="167"/>
        <v>nouvel arrivant</v>
      </c>
      <c r="N2148" s="6">
        <f t="shared" ca="1" si="168"/>
        <v>29</v>
      </c>
      <c r="O2148" s="8">
        <f t="shared" si="169"/>
        <v>0</v>
      </c>
    </row>
    <row r="2149" spans="1:15" x14ac:dyDescent="0.25">
      <c r="A2149" t="str">
        <f t="shared" si="165"/>
        <v>VirRa27150</v>
      </c>
      <c r="B2149" t="str">
        <f t="shared" si="166"/>
        <v>VirginiaRamos27150</v>
      </c>
      <c r="C2149" t="s">
        <v>1424</v>
      </c>
      <c r="D2149" t="s">
        <v>243</v>
      </c>
      <c r="E2149" t="s">
        <v>2699</v>
      </c>
      <c r="F2149" s="1">
        <v>27150</v>
      </c>
      <c r="G2149" t="s">
        <v>3025</v>
      </c>
      <c r="H2149" t="s">
        <v>2700</v>
      </c>
      <c r="I2149" s="5">
        <v>45100</v>
      </c>
      <c r="J2149" s="5">
        <v>500</v>
      </c>
      <c r="K2149">
        <v>17</v>
      </c>
      <c r="L2149" t="str">
        <f>INDEX(MatriceGrade,MATCH(Employé!G2149,Filières!$A$1:$A$13,0),MATCH(Employé!H2149,Filières!$A$1:$E$1,0))</f>
        <v>Consultant fonctionnel sénior</v>
      </c>
      <c r="M2149" s="5">
        <f t="shared" si="167"/>
        <v>42200</v>
      </c>
      <c r="N2149" s="6">
        <f t="shared" ca="1" si="168"/>
        <v>43</v>
      </c>
      <c r="O2149" s="8">
        <f t="shared" si="169"/>
        <v>6.8720379146919433E-2</v>
      </c>
    </row>
    <row r="2150" spans="1:15" x14ac:dyDescent="0.25">
      <c r="A2150" t="str">
        <f t="shared" si="165"/>
        <v>MarRa23773</v>
      </c>
      <c r="B2150" t="str">
        <f t="shared" si="166"/>
        <v>MarcelinoRamsey23773</v>
      </c>
      <c r="C2150" t="s">
        <v>967</v>
      </c>
      <c r="D2150" t="s">
        <v>2579</v>
      </c>
      <c r="E2150" t="s">
        <v>2698</v>
      </c>
      <c r="F2150" s="1">
        <v>23773</v>
      </c>
      <c r="G2150" t="s">
        <v>3026</v>
      </c>
      <c r="H2150" t="s">
        <v>2702</v>
      </c>
      <c r="I2150" s="5">
        <v>96500</v>
      </c>
      <c r="J2150" s="5">
        <v>1500</v>
      </c>
      <c r="K2150">
        <v>22</v>
      </c>
      <c r="L2150" t="str">
        <f>INDEX(MatriceGrade,MATCH(Employé!G2150,Filières!$A$1:$A$13,0),MATCH(Employé!H2150,Filières!$A$1:$E$1,0))</f>
        <v>Responsable de consultant</v>
      </c>
      <c r="M2150" s="5">
        <f t="shared" si="167"/>
        <v>92000</v>
      </c>
      <c r="N2150" s="6">
        <f t="shared" ca="1" si="168"/>
        <v>52</v>
      </c>
      <c r="O2150" s="8">
        <f t="shared" si="169"/>
        <v>4.8913043478260872E-2</v>
      </c>
    </row>
    <row r="2151" spans="1:15" x14ac:dyDescent="0.25">
      <c r="A2151" t="str">
        <f t="shared" si="165"/>
        <v>RobRa25153</v>
      </c>
      <c r="B2151" t="str">
        <f t="shared" si="166"/>
        <v>RobertRankin25153</v>
      </c>
      <c r="C2151" t="s">
        <v>25</v>
      </c>
      <c r="D2151" t="s">
        <v>1569</v>
      </c>
      <c r="E2151" t="s">
        <v>2698</v>
      </c>
      <c r="F2151" s="1">
        <v>25153</v>
      </c>
      <c r="G2151" t="s">
        <v>3028</v>
      </c>
      <c r="H2151" t="s">
        <v>2702</v>
      </c>
      <c r="I2151" s="5">
        <v>104300</v>
      </c>
      <c r="J2151" s="5">
        <v>5500</v>
      </c>
      <c r="K2151">
        <v>14</v>
      </c>
      <c r="L2151" t="str">
        <f>INDEX(MatriceGrade,MATCH(Employé!G2151,Filières!$A$1:$A$13,0),MATCH(Employé!H2151,Filières!$A$1:$E$1,0))</f>
        <v>Responsable secteur business</v>
      </c>
      <c r="M2151" s="5">
        <f t="shared" si="167"/>
        <v>97500</v>
      </c>
      <c r="N2151" s="6">
        <f t="shared" ca="1" si="168"/>
        <v>48</v>
      </c>
      <c r="O2151" s="8">
        <f t="shared" si="169"/>
        <v>6.974358974358974E-2</v>
      </c>
    </row>
    <row r="2152" spans="1:15" x14ac:dyDescent="0.25">
      <c r="A2152" t="str">
        <f t="shared" si="165"/>
        <v>JohRa30391</v>
      </c>
      <c r="B2152" t="str">
        <f t="shared" si="166"/>
        <v>JohnRansom30391</v>
      </c>
      <c r="C2152" t="s">
        <v>213</v>
      </c>
      <c r="D2152" t="s">
        <v>2059</v>
      </c>
      <c r="E2152" t="s">
        <v>2698</v>
      </c>
      <c r="F2152" s="1">
        <v>30391</v>
      </c>
      <c r="G2152" t="s">
        <v>3028</v>
      </c>
      <c r="H2152" t="s">
        <v>2701</v>
      </c>
      <c r="I2152" s="5">
        <v>80000</v>
      </c>
      <c r="J2152" s="5">
        <v>1500</v>
      </c>
      <c r="K2152">
        <v>1</v>
      </c>
      <c r="L2152" t="str">
        <f>INDEX(MatriceGrade,MATCH(Employé!G2152,Filières!$A$1:$A$13,0),MATCH(Employé!H2152,Filières!$A$1:$E$1,0))</f>
        <v>Responsable technique Grands Comptes</v>
      </c>
      <c r="M2152" s="5">
        <f t="shared" si="167"/>
        <v>72700</v>
      </c>
      <c r="N2152" s="6">
        <f t="shared" ca="1" si="168"/>
        <v>34</v>
      </c>
      <c r="O2152" s="8">
        <f t="shared" si="169"/>
        <v>0.10041265474552957</v>
      </c>
    </row>
    <row r="2153" spans="1:15" x14ac:dyDescent="0.25">
      <c r="A2153" t="str">
        <f t="shared" si="165"/>
        <v>FeRa26715</v>
      </c>
      <c r="B2153" t="str">
        <f t="shared" si="166"/>
        <v>FeRath26715</v>
      </c>
      <c r="C2153" t="s">
        <v>1733</v>
      </c>
      <c r="D2153" t="s">
        <v>1734</v>
      </c>
      <c r="E2153" t="s">
        <v>2699</v>
      </c>
      <c r="F2153" s="1">
        <v>26715</v>
      </c>
      <c r="G2153" t="s">
        <v>3027</v>
      </c>
      <c r="H2153" t="s">
        <v>2702</v>
      </c>
      <c r="I2153" s="5">
        <v>89400</v>
      </c>
      <c r="J2153" s="5">
        <v>6500</v>
      </c>
      <c r="K2153">
        <v>11</v>
      </c>
      <c r="L2153" t="str">
        <f>INDEX(MatriceGrade,MATCH(Employé!G2153,Filières!$A$1:$A$13,0),MATCH(Employé!H2153,Filières!$A$1:$E$1,0))</f>
        <v>Directeur business</v>
      </c>
      <c r="M2153" s="5">
        <f t="shared" si="167"/>
        <v>83600</v>
      </c>
      <c r="N2153" s="6">
        <f t="shared" ca="1" si="168"/>
        <v>44</v>
      </c>
      <c r="O2153" s="8">
        <f t="shared" si="169"/>
        <v>6.9377990430622011E-2</v>
      </c>
    </row>
    <row r="2154" spans="1:15" x14ac:dyDescent="0.25">
      <c r="A2154" t="str">
        <f t="shared" si="165"/>
        <v>LeoRa27747</v>
      </c>
      <c r="B2154" t="str">
        <f t="shared" si="166"/>
        <v>LeonardRathbun27747</v>
      </c>
      <c r="C2154" t="s">
        <v>123</v>
      </c>
      <c r="D2154" t="s">
        <v>1538</v>
      </c>
      <c r="E2154" t="s">
        <v>2698</v>
      </c>
      <c r="F2154" s="1">
        <v>27747</v>
      </c>
      <c r="G2154" t="s">
        <v>3026</v>
      </c>
      <c r="H2154" t="s">
        <v>2701</v>
      </c>
      <c r="I2154" s="5">
        <v>59400</v>
      </c>
      <c r="J2154" s="5">
        <v>3500</v>
      </c>
      <c r="K2154">
        <v>15</v>
      </c>
      <c r="L2154" t="str">
        <f>INDEX(MatriceGrade,MATCH(Employé!G2154,Filières!$A$1:$A$13,0),MATCH(Employé!H2154,Filières!$A$1:$E$1,0))</f>
        <v>Expert technique</v>
      </c>
      <c r="M2154" s="5">
        <f t="shared" si="167"/>
        <v>52100</v>
      </c>
      <c r="N2154" s="6">
        <f t="shared" ca="1" si="168"/>
        <v>41</v>
      </c>
      <c r="O2154" s="8">
        <f t="shared" si="169"/>
        <v>0.14011516314779271</v>
      </c>
    </row>
    <row r="2155" spans="1:15" x14ac:dyDescent="0.25">
      <c r="A2155" t="str">
        <f t="shared" si="165"/>
        <v>HarRa24800</v>
      </c>
      <c r="B2155" t="str">
        <f t="shared" si="166"/>
        <v>HaroldRatley24800</v>
      </c>
      <c r="C2155" t="s">
        <v>842</v>
      </c>
      <c r="D2155" t="s">
        <v>2455</v>
      </c>
      <c r="E2155" t="s">
        <v>2698</v>
      </c>
      <c r="F2155" s="1">
        <v>24800</v>
      </c>
      <c r="G2155" t="s">
        <v>3028</v>
      </c>
      <c r="H2155" t="s">
        <v>2701</v>
      </c>
      <c r="I2155" s="5">
        <v>84100</v>
      </c>
      <c r="J2155" s="5">
        <v>9500</v>
      </c>
      <c r="K2155">
        <v>23</v>
      </c>
      <c r="L2155" t="str">
        <f>INDEX(MatriceGrade,MATCH(Employé!G2155,Filières!$A$1:$A$13,0),MATCH(Employé!H2155,Filières!$A$1:$E$1,0))</f>
        <v>Responsable technique Grands Comptes</v>
      </c>
      <c r="M2155" s="5">
        <f t="shared" si="167"/>
        <v>79400</v>
      </c>
      <c r="N2155" s="6">
        <f t="shared" ca="1" si="168"/>
        <v>49</v>
      </c>
      <c r="O2155" s="8">
        <f t="shared" si="169"/>
        <v>5.9193954659949623E-2</v>
      </c>
    </row>
    <row r="2156" spans="1:15" x14ac:dyDescent="0.25">
      <c r="A2156" t="str">
        <f t="shared" si="165"/>
        <v>DouRa26533</v>
      </c>
      <c r="B2156" t="str">
        <f t="shared" si="166"/>
        <v>DougRawls26533</v>
      </c>
      <c r="C2156" t="s">
        <v>1042</v>
      </c>
      <c r="D2156" t="s">
        <v>1043</v>
      </c>
      <c r="E2156" t="s">
        <v>2698</v>
      </c>
      <c r="F2156" s="1">
        <v>26533</v>
      </c>
      <c r="G2156" t="s">
        <v>3028</v>
      </c>
      <c r="H2156" t="s">
        <v>2702</v>
      </c>
      <c r="I2156" s="5">
        <v>84900</v>
      </c>
      <c r="J2156" s="5">
        <v>1500</v>
      </c>
      <c r="K2156">
        <v>18</v>
      </c>
      <c r="L2156" t="str">
        <f>INDEX(MatriceGrade,MATCH(Employé!G2156,Filières!$A$1:$A$13,0),MATCH(Employé!H2156,Filières!$A$1:$E$1,0))</f>
        <v>Responsable secteur business</v>
      </c>
      <c r="M2156" s="5">
        <f t="shared" si="167"/>
        <v>80900</v>
      </c>
      <c r="N2156" s="6">
        <f t="shared" ca="1" si="168"/>
        <v>44</v>
      </c>
      <c r="O2156" s="8">
        <f t="shared" si="169"/>
        <v>4.9443757725587144E-2</v>
      </c>
    </row>
    <row r="2157" spans="1:15" x14ac:dyDescent="0.25">
      <c r="A2157" t="str">
        <f t="shared" si="165"/>
        <v>AdeRa30908</v>
      </c>
      <c r="B2157" t="str">
        <f t="shared" si="166"/>
        <v>AdelineRay30908</v>
      </c>
      <c r="C2157" t="s">
        <v>2604</v>
      </c>
      <c r="D2157" t="s">
        <v>1687</v>
      </c>
      <c r="E2157" t="s">
        <v>2699</v>
      </c>
      <c r="F2157" s="1">
        <v>30908</v>
      </c>
      <c r="G2157" t="s">
        <v>3027</v>
      </c>
      <c r="H2157" t="s">
        <v>2702</v>
      </c>
      <c r="I2157" s="5">
        <v>79600</v>
      </c>
      <c r="J2157" s="5">
        <v>7500</v>
      </c>
      <c r="K2157">
        <v>2</v>
      </c>
      <c r="L2157" t="str">
        <f>INDEX(MatriceGrade,MATCH(Employé!G2157,Filières!$A$1:$A$13,0),MATCH(Employé!H2157,Filières!$A$1:$E$1,0))</f>
        <v>Directeur business</v>
      </c>
      <c r="M2157" s="5">
        <f t="shared" si="167"/>
        <v>73000</v>
      </c>
      <c r="N2157" s="6">
        <f t="shared" ca="1" si="168"/>
        <v>32</v>
      </c>
      <c r="O2157" s="8">
        <f t="shared" si="169"/>
        <v>9.0410958904109592E-2</v>
      </c>
    </row>
    <row r="2158" spans="1:15" x14ac:dyDescent="0.25">
      <c r="A2158" t="str">
        <f t="shared" si="165"/>
        <v>DenRa26010</v>
      </c>
      <c r="B2158" t="str">
        <f t="shared" si="166"/>
        <v>DennisRay26010</v>
      </c>
      <c r="C2158" t="s">
        <v>914</v>
      </c>
      <c r="D2158" t="s">
        <v>1687</v>
      </c>
      <c r="E2158" t="s">
        <v>2698</v>
      </c>
      <c r="F2158" s="1">
        <v>26010</v>
      </c>
      <c r="G2158" t="s">
        <v>3026</v>
      </c>
      <c r="H2158" t="s">
        <v>2701</v>
      </c>
      <c r="I2158" s="5">
        <v>41400</v>
      </c>
      <c r="J2158" s="5">
        <v>4500</v>
      </c>
      <c r="K2158">
        <v>19</v>
      </c>
      <c r="L2158" t="str">
        <f>INDEX(MatriceGrade,MATCH(Employé!G2158,Filières!$A$1:$A$13,0),MATCH(Employé!H2158,Filières!$A$1:$E$1,0))</f>
        <v>Expert technique</v>
      </c>
      <c r="M2158" s="5">
        <f t="shared" si="167"/>
        <v>38200</v>
      </c>
      <c r="N2158" s="6">
        <f t="shared" ca="1" si="168"/>
        <v>46</v>
      </c>
      <c r="O2158" s="8">
        <f t="shared" si="169"/>
        <v>8.3769633507853408E-2</v>
      </c>
    </row>
    <row r="2159" spans="1:15" x14ac:dyDescent="0.25">
      <c r="A2159" t="str">
        <f t="shared" si="165"/>
        <v>HenRa24830</v>
      </c>
      <c r="B2159" t="str">
        <f t="shared" si="166"/>
        <v>HenryRay24830</v>
      </c>
      <c r="C2159" t="s">
        <v>23</v>
      </c>
      <c r="D2159" t="s">
        <v>1687</v>
      </c>
      <c r="E2159" t="s">
        <v>2698</v>
      </c>
      <c r="F2159" s="1">
        <v>24830</v>
      </c>
      <c r="G2159" t="s">
        <v>3027</v>
      </c>
      <c r="H2159" t="s">
        <v>2700</v>
      </c>
      <c r="I2159" s="5">
        <v>62900</v>
      </c>
      <c r="J2159" s="5">
        <v>4000</v>
      </c>
      <c r="K2159">
        <v>16</v>
      </c>
      <c r="L2159" t="str">
        <f>INDEX(MatriceGrade,MATCH(Employé!G2159,Filières!$A$1:$A$13,0),MATCH(Employé!H2159,Filières!$A$1:$E$1,0))</f>
        <v>Directeur de projet</v>
      </c>
      <c r="M2159" s="5">
        <f t="shared" si="167"/>
        <v>60500</v>
      </c>
      <c r="N2159" s="6">
        <f t="shared" ca="1" si="168"/>
        <v>49</v>
      </c>
      <c r="O2159" s="8">
        <f t="shared" si="169"/>
        <v>3.9669421487603308E-2</v>
      </c>
    </row>
    <row r="2160" spans="1:15" x14ac:dyDescent="0.25">
      <c r="A2160" t="str">
        <f t="shared" si="165"/>
        <v>JohRa28289</v>
      </c>
      <c r="B2160" t="str">
        <f t="shared" si="166"/>
        <v>JohnRaymond28289</v>
      </c>
      <c r="C2160" t="s">
        <v>213</v>
      </c>
      <c r="D2160" t="s">
        <v>974</v>
      </c>
      <c r="E2160" t="s">
        <v>2698</v>
      </c>
      <c r="F2160" s="1">
        <v>28289</v>
      </c>
      <c r="G2160" t="s">
        <v>3026</v>
      </c>
      <c r="H2160" t="s">
        <v>2703</v>
      </c>
      <c r="I2160" s="5">
        <v>63700</v>
      </c>
      <c r="J2160" s="5">
        <v>4500</v>
      </c>
      <c r="K2160">
        <v>8</v>
      </c>
      <c r="L2160" t="str">
        <f>INDEX(MatriceGrade,MATCH(Employé!G2160,Filières!$A$1:$A$13,0),MATCH(Employé!H2160,Filières!$A$1:$E$1,0))</f>
        <v>Responsable d'entité</v>
      </c>
      <c r="M2160" s="5">
        <f t="shared" si="167"/>
        <v>57400</v>
      </c>
      <c r="N2160" s="6">
        <f t="shared" ca="1" si="168"/>
        <v>40</v>
      </c>
      <c r="O2160" s="8">
        <f t="shared" si="169"/>
        <v>0.10975609756097561</v>
      </c>
    </row>
    <row r="2161" spans="1:15" x14ac:dyDescent="0.25">
      <c r="A2161" t="str">
        <f t="shared" si="165"/>
        <v>ChaRe29589</v>
      </c>
      <c r="B2161" t="str">
        <f t="shared" si="166"/>
        <v>ChadReal29589</v>
      </c>
      <c r="C2161" t="s">
        <v>530</v>
      </c>
      <c r="D2161" t="s">
        <v>1881</v>
      </c>
      <c r="E2161" t="s">
        <v>2698</v>
      </c>
      <c r="F2161" s="1">
        <v>29589</v>
      </c>
      <c r="G2161" t="s">
        <v>3027</v>
      </c>
      <c r="H2161" t="s">
        <v>2703</v>
      </c>
      <c r="I2161" s="5">
        <v>63700</v>
      </c>
      <c r="J2161" s="5">
        <v>7000</v>
      </c>
      <c r="K2161">
        <v>9</v>
      </c>
      <c r="L2161" t="str">
        <f>INDEX(MatriceGrade,MATCH(Employé!G2161,Filières!$A$1:$A$13,0),MATCH(Employé!H2161,Filières!$A$1:$E$1,0))</f>
        <v>Directeur d'agence</v>
      </c>
      <c r="M2161" s="5">
        <f t="shared" si="167"/>
        <v>59900</v>
      </c>
      <c r="N2161" s="6">
        <f t="shared" ca="1" si="168"/>
        <v>36</v>
      </c>
      <c r="O2161" s="8">
        <f t="shared" si="169"/>
        <v>6.3439065108514187E-2</v>
      </c>
    </row>
    <row r="2162" spans="1:15" x14ac:dyDescent="0.25">
      <c r="A2162" t="str">
        <f t="shared" si="165"/>
        <v>KelRe27988</v>
      </c>
      <c r="B2162" t="str">
        <f t="shared" si="166"/>
        <v>KellyReam27988</v>
      </c>
      <c r="C2162" t="s">
        <v>1095</v>
      </c>
      <c r="D2162" t="s">
        <v>2514</v>
      </c>
      <c r="E2162" t="s">
        <v>2699</v>
      </c>
      <c r="F2162" s="1">
        <v>27988</v>
      </c>
      <c r="G2162" t="s">
        <v>3027</v>
      </c>
      <c r="H2162" t="s">
        <v>2701</v>
      </c>
      <c r="I2162" s="5">
        <v>59200</v>
      </c>
      <c r="J2162" s="5">
        <v>4000</v>
      </c>
      <c r="K2162">
        <v>5</v>
      </c>
      <c r="L2162" t="str">
        <f>INDEX(MatriceGrade,MATCH(Employé!G2162,Filières!$A$1:$A$13,0),MATCH(Employé!H2162,Filières!$A$1:$E$1,0))</f>
        <v>Directeur technique</v>
      </c>
      <c r="M2162" s="5">
        <f t="shared" si="167"/>
        <v>55800</v>
      </c>
      <c r="N2162" s="6">
        <f t="shared" ca="1" si="168"/>
        <v>40</v>
      </c>
      <c r="O2162" s="8">
        <f t="shared" si="169"/>
        <v>6.093189964157706E-2</v>
      </c>
    </row>
    <row r="2163" spans="1:15" x14ac:dyDescent="0.25">
      <c r="A2163" t="str">
        <f t="shared" si="165"/>
        <v>SueRe26557</v>
      </c>
      <c r="B2163" t="str">
        <f t="shared" si="166"/>
        <v>SueReardon26557</v>
      </c>
      <c r="C2163" t="s">
        <v>1231</v>
      </c>
      <c r="D2163" t="s">
        <v>1232</v>
      </c>
      <c r="E2163" t="s">
        <v>2699</v>
      </c>
      <c r="F2163" s="1">
        <v>26557</v>
      </c>
      <c r="G2163" t="s">
        <v>3027</v>
      </c>
      <c r="H2163" t="s">
        <v>2701</v>
      </c>
      <c r="I2163" s="5">
        <v>68600</v>
      </c>
      <c r="J2163" s="5">
        <v>500</v>
      </c>
      <c r="K2163">
        <v>9</v>
      </c>
      <c r="L2163" t="str">
        <f>INDEX(MatriceGrade,MATCH(Employé!G2163,Filières!$A$1:$A$13,0),MATCH(Employé!H2163,Filières!$A$1:$E$1,0))</f>
        <v>Directeur technique</v>
      </c>
      <c r="M2163" s="5">
        <f t="shared" si="167"/>
        <v>64700</v>
      </c>
      <c r="N2163" s="6">
        <f t="shared" ca="1" si="168"/>
        <v>44</v>
      </c>
      <c r="O2163" s="8">
        <f t="shared" si="169"/>
        <v>6.0278207109737247E-2</v>
      </c>
    </row>
    <row r="2164" spans="1:15" x14ac:dyDescent="0.25">
      <c r="A2164" t="str">
        <f t="shared" si="165"/>
        <v>LarRe30770</v>
      </c>
      <c r="B2164" t="str">
        <f t="shared" si="166"/>
        <v>LarryRedding30770</v>
      </c>
      <c r="C2164" t="s">
        <v>73</v>
      </c>
      <c r="D2164" t="s">
        <v>1905</v>
      </c>
      <c r="E2164" t="s">
        <v>2698</v>
      </c>
      <c r="F2164" s="1">
        <v>30770</v>
      </c>
      <c r="G2164" t="s">
        <v>3025</v>
      </c>
      <c r="H2164" t="s">
        <v>2701</v>
      </c>
      <c r="I2164" s="5">
        <v>48100</v>
      </c>
      <c r="J2164" s="5">
        <v>3000</v>
      </c>
      <c r="K2164">
        <v>9</v>
      </c>
      <c r="L2164" t="str">
        <f>INDEX(MatriceGrade,MATCH(Employé!G2164,Filières!$A$1:$A$13,0),MATCH(Employé!H2164,Filières!$A$1:$E$1,0))</f>
        <v>Consultant technique sénior</v>
      </c>
      <c r="M2164" s="5">
        <f t="shared" si="167"/>
        <v>46600</v>
      </c>
      <c r="N2164" s="6">
        <f t="shared" ca="1" si="168"/>
        <v>33</v>
      </c>
      <c r="O2164" s="8">
        <f t="shared" si="169"/>
        <v>3.2188841201716736E-2</v>
      </c>
    </row>
    <row r="2165" spans="1:15" x14ac:dyDescent="0.25">
      <c r="A2165" t="str">
        <f t="shared" si="165"/>
        <v>KenRe34019</v>
      </c>
      <c r="B2165" t="str">
        <f t="shared" si="166"/>
        <v>KennethReed34019</v>
      </c>
      <c r="C2165" t="s">
        <v>139</v>
      </c>
      <c r="D2165" t="s">
        <v>68</v>
      </c>
      <c r="E2165" t="s">
        <v>2698</v>
      </c>
      <c r="F2165" s="1">
        <v>34019</v>
      </c>
      <c r="G2165" t="s">
        <v>3022</v>
      </c>
      <c r="H2165" t="s">
        <v>2702</v>
      </c>
      <c r="I2165" s="5">
        <v>47800</v>
      </c>
      <c r="J2165" s="5">
        <v>0</v>
      </c>
      <c r="K2165">
        <v>1</v>
      </c>
      <c r="L2165" t="str">
        <f>INDEX(MatriceGrade,MATCH(Employé!G2165,Filières!$A$1:$A$13,0),MATCH(Employé!H2165,Filières!$A$1:$E$1,0))</f>
        <v>Consultant business junior</v>
      </c>
      <c r="M2165" s="5">
        <f t="shared" si="167"/>
        <v>47300</v>
      </c>
      <c r="N2165" s="6">
        <f t="shared" ca="1" si="168"/>
        <v>24</v>
      </c>
      <c r="O2165" s="8">
        <f t="shared" si="169"/>
        <v>1.0570824524312896E-2</v>
      </c>
    </row>
    <row r="2166" spans="1:15" x14ac:dyDescent="0.25">
      <c r="A2166" t="str">
        <f t="shared" si="165"/>
        <v>KylRe28678</v>
      </c>
      <c r="B2166" t="str">
        <f t="shared" si="166"/>
        <v>KyleReed28678</v>
      </c>
      <c r="C2166" t="s">
        <v>1374</v>
      </c>
      <c r="D2166" t="s">
        <v>68</v>
      </c>
      <c r="E2166" t="s">
        <v>2698</v>
      </c>
      <c r="F2166" s="1">
        <v>28678</v>
      </c>
      <c r="G2166" t="s">
        <v>3026</v>
      </c>
      <c r="H2166" t="s">
        <v>2702</v>
      </c>
      <c r="I2166" s="5">
        <v>73800</v>
      </c>
      <c r="J2166" s="5">
        <v>500</v>
      </c>
      <c r="K2166">
        <v>4</v>
      </c>
      <c r="L2166" t="str">
        <f>INDEX(MatriceGrade,MATCH(Employé!G2166,Filières!$A$1:$A$13,0),MATCH(Employé!H2166,Filières!$A$1:$E$1,0))</f>
        <v>Responsable de consultant</v>
      </c>
      <c r="M2166" s="5">
        <f t="shared" si="167"/>
        <v>67000</v>
      </c>
      <c r="N2166" s="6">
        <f t="shared" ca="1" si="168"/>
        <v>39</v>
      </c>
      <c r="O2166" s="8">
        <f t="shared" si="169"/>
        <v>0.10149253731343283</v>
      </c>
    </row>
    <row r="2167" spans="1:15" x14ac:dyDescent="0.25">
      <c r="A2167" t="str">
        <f t="shared" si="165"/>
        <v>NorRe26387</v>
      </c>
      <c r="B2167" t="str">
        <f t="shared" si="166"/>
        <v>NoraReed26387</v>
      </c>
      <c r="C2167" t="s">
        <v>2121</v>
      </c>
      <c r="D2167" t="s">
        <v>68</v>
      </c>
      <c r="E2167" t="s">
        <v>2699</v>
      </c>
      <c r="F2167" s="1">
        <v>26387</v>
      </c>
      <c r="G2167" t="s">
        <v>3028</v>
      </c>
      <c r="H2167" t="s">
        <v>2701</v>
      </c>
      <c r="I2167" s="5">
        <v>69300</v>
      </c>
      <c r="J2167" s="5">
        <v>2000</v>
      </c>
      <c r="K2167">
        <v>1</v>
      </c>
      <c r="L2167" t="str">
        <f>INDEX(MatriceGrade,MATCH(Employé!G2167,Filières!$A$1:$A$13,0),MATCH(Employé!H2167,Filières!$A$1:$E$1,0))</f>
        <v>Responsable technique Grands Comptes</v>
      </c>
      <c r="M2167" s="5">
        <f t="shared" si="167"/>
        <v>63700</v>
      </c>
      <c r="N2167" s="6">
        <f t="shared" ca="1" si="168"/>
        <v>45</v>
      </c>
      <c r="O2167" s="8">
        <f t="shared" si="169"/>
        <v>8.7912087912087919E-2</v>
      </c>
    </row>
    <row r="2168" spans="1:15" x14ac:dyDescent="0.25">
      <c r="A2168" t="str">
        <f t="shared" si="165"/>
        <v>OtiRe27952</v>
      </c>
      <c r="B2168" t="str">
        <f t="shared" si="166"/>
        <v>OtisReed27952</v>
      </c>
      <c r="C2168" t="s">
        <v>67</v>
      </c>
      <c r="D2168" t="s">
        <v>68</v>
      </c>
      <c r="E2168" t="s">
        <v>2698</v>
      </c>
      <c r="F2168" s="1">
        <v>27952</v>
      </c>
      <c r="G2168" t="s">
        <v>3026</v>
      </c>
      <c r="H2168" t="s">
        <v>2703</v>
      </c>
      <c r="I2168" s="5">
        <v>48100</v>
      </c>
      <c r="J2168" s="5">
        <v>3500</v>
      </c>
      <c r="K2168">
        <v>10</v>
      </c>
      <c r="L2168" t="str">
        <f>INDEX(MatriceGrade,MATCH(Employé!G2168,Filières!$A$1:$A$13,0),MATCH(Employé!H2168,Filières!$A$1:$E$1,0))</f>
        <v>Responsable d'entité</v>
      </c>
      <c r="M2168" s="5">
        <f t="shared" si="167"/>
        <v>47200</v>
      </c>
      <c r="N2168" s="6">
        <f t="shared" ca="1" si="168"/>
        <v>41</v>
      </c>
      <c r="O2168" s="8">
        <f t="shared" si="169"/>
        <v>1.9067796610169493E-2</v>
      </c>
    </row>
    <row r="2169" spans="1:15" x14ac:dyDescent="0.25">
      <c r="A2169" t="str">
        <f t="shared" si="165"/>
        <v>JosRe27137</v>
      </c>
      <c r="B2169" t="str">
        <f t="shared" si="166"/>
        <v>JoshuaReedy27137</v>
      </c>
      <c r="C2169" t="s">
        <v>177</v>
      </c>
      <c r="D2169" t="s">
        <v>455</v>
      </c>
      <c r="E2169" t="s">
        <v>2698</v>
      </c>
      <c r="F2169" s="1">
        <v>27137</v>
      </c>
      <c r="G2169" t="s">
        <v>3027</v>
      </c>
      <c r="H2169" t="s">
        <v>2701</v>
      </c>
      <c r="I2169" s="5">
        <v>65300</v>
      </c>
      <c r="J2169" s="5">
        <v>7500</v>
      </c>
      <c r="K2169">
        <v>12</v>
      </c>
      <c r="L2169" t="str">
        <f>INDEX(MatriceGrade,MATCH(Employé!G2169,Filières!$A$1:$A$13,0),MATCH(Employé!H2169,Filières!$A$1:$E$1,0))</f>
        <v>Directeur technique</v>
      </c>
      <c r="M2169" s="5">
        <f t="shared" si="167"/>
        <v>63400</v>
      </c>
      <c r="N2169" s="6">
        <f t="shared" ca="1" si="168"/>
        <v>43</v>
      </c>
      <c r="O2169" s="8">
        <f t="shared" si="169"/>
        <v>2.996845425867508E-2</v>
      </c>
    </row>
    <row r="2170" spans="1:15" x14ac:dyDescent="0.25">
      <c r="A2170" t="str">
        <f t="shared" si="165"/>
        <v>JerRe28045</v>
      </c>
      <c r="B2170" t="str">
        <f t="shared" si="166"/>
        <v>JeremyReese28045</v>
      </c>
      <c r="C2170" t="s">
        <v>225</v>
      </c>
      <c r="D2170" t="s">
        <v>1755</v>
      </c>
      <c r="E2170" t="s">
        <v>2698</v>
      </c>
      <c r="F2170" s="1">
        <v>28045</v>
      </c>
      <c r="G2170" t="s">
        <v>3026</v>
      </c>
      <c r="H2170" t="s">
        <v>2703</v>
      </c>
      <c r="I2170" s="5">
        <v>50300</v>
      </c>
      <c r="J2170" s="5">
        <v>4000</v>
      </c>
      <c r="K2170">
        <v>9</v>
      </c>
      <c r="L2170" t="str">
        <f>INDEX(MatriceGrade,MATCH(Employé!G2170,Filières!$A$1:$A$13,0),MATCH(Employé!H2170,Filières!$A$1:$E$1,0))</f>
        <v>Responsable d'entité</v>
      </c>
      <c r="M2170" s="5">
        <f t="shared" si="167"/>
        <v>49100</v>
      </c>
      <c r="N2170" s="6">
        <f t="shared" ca="1" si="168"/>
        <v>40</v>
      </c>
      <c r="O2170" s="8">
        <f t="shared" si="169"/>
        <v>2.4439918533604887E-2</v>
      </c>
    </row>
    <row r="2171" spans="1:15" x14ac:dyDescent="0.25">
      <c r="A2171" t="str">
        <f t="shared" si="165"/>
        <v>JosRe34150</v>
      </c>
      <c r="B2171" t="str">
        <f t="shared" si="166"/>
        <v>JosephReese34150</v>
      </c>
      <c r="C2171" t="s">
        <v>90</v>
      </c>
      <c r="D2171" t="s">
        <v>1755</v>
      </c>
      <c r="E2171" t="s">
        <v>2698</v>
      </c>
      <c r="F2171" s="1">
        <v>34150</v>
      </c>
      <c r="G2171" t="s">
        <v>3021</v>
      </c>
      <c r="H2171" t="s">
        <v>2700</v>
      </c>
      <c r="I2171" s="5">
        <v>38200</v>
      </c>
      <c r="J2171" s="5">
        <v>0</v>
      </c>
      <c r="K2171">
        <v>1</v>
      </c>
      <c r="L2171" t="str">
        <f>INDEX(MatriceGrade,MATCH(Employé!G2171,Filières!$A$1:$A$13,0),MATCH(Employé!H2171,Filières!$A$1:$E$1,0))</f>
        <v xml:space="preserve">Analyste </v>
      </c>
      <c r="M2171" s="5">
        <f t="shared" si="167"/>
        <v>37400</v>
      </c>
      <c r="N2171" s="6">
        <f t="shared" ca="1" si="168"/>
        <v>24</v>
      </c>
      <c r="O2171" s="8">
        <f t="shared" si="169"/>
        <v>2.1390374331550801E-2</v>
      </c>
    </row>
    <row r="2172" spans="1:15" x14ac:dyDescent="0.25">
      <c r="A2172" t="str">
        <f t="shared" si="165"/>
        <v>SusRe24368</v>
      </c>
      <c r="B2172" t="str">
        <f t="shared" si="166"/>
        <v>SusanReeve24368</v>
      </c>
      <c r="C2172" t="s">
        <v>665</v>
      </c>
      <c r="D2172" t="s">
        <v>2546</v>
      </c>
      <c r="E2172" t="s">
        <v>2699</v>
      </c>
      <c r="F2172" s="1">
        <v>24368</v>
      </c>
      <c r="G2172" t="s">
        <v>3027</v>
      </c>
      <c r="H2172" t="s">
        <v>2701</v>
      </c>
      <c r="I2172" s="5">
        <v>64600</v>
      </c>
      <c r="J2172" s="5">
        <v>6500</v>
      </c>
      <c r="K2172">
        <v>11</v>
      </c>
      <c r="L2172" t="str">
        <f>INDEX(MatriceGrade,MATCH(Employé!G2172,Filières!$A$1:$A$13,0),MATCH(Employé!H2172,Filières!$A$1:$E$1,0))</f>
        <v>Directeur technique</v>
      </c>
      <c r="M2172" s="5">
        <f t="shared" si="167"/>
        <v>59000</v>
      </c>
      <c r="N2172" s="6">
        <f t="shared" ca="1" si="168"/>
        <v>50</v>
      </c>
      <c r="O2172" s="8">
        <f t="shared" si="169"/>
        <v>9.4915254237288138E-2</v>
      </c>
    </row>
    <row r="2173" spans="1:15" x14ac:dyDescent="0.25">
      <c r="A2173" t="str">
        <f t="shared" si="165"/>
        <v>JohRe31366</v>
      </c>
      <c r="B2173" t="str">
        <f t="shared" si="166"/>
        <v>JohnReeves31366</v>
      </c>
      <c r="C2173" t="s">
        <v>213</v>
      </c>
      <c r="D2173" t="s">
        <v>1276</v>
      </c>
      <c r="E2173" t="s">
        <v>2698</v>
      </c>
      <c r="F2173" s="1">
        <v>31366</v>
      </c>
      <c r="G2173" t="s">
        <v>3022</v>
      </c>
      <c r="H2173" t="s">
        <v>2700</v>
      </c>
      <c r="I2173" s="5">
        <v>46400</v>
      </c>
      <c r="J2173" s="5">
        <v>1500</v>
      </c>
      <c r="K2173">
        <v>0</v>
      </c>
      <c r="L2173" t="str">
        <f>INDEX(MatriceGrade,MATCH(Employé!G2173,Filières!$A$1:$A$13,0),MATCH(Employé!H2173,Filières!$A$1:$E$1,0))</f>
        <v>Analyste confirmé</v>
      </c>
      <c r="M2173" s="5" t="str">
        <f t="shared" si="167"/>
        <v>nouvel arrivant</v>
      </c>
      <c r="N2173" s="6">
        <f t="shared" ca="1" si="168"/>
        <v>31</v>
      </c>
      <c r="O2173" s="8">
        <f t="shared" si="169"/>
        <v>0</v>
      </c>
    </row>
    <row r="2174" spans="1:15" x14ac:dyDescent="0.25">
      <c r="A2174" t="str">
        <f t="shared" si="165"/>
        <v>WilRe31021</v>
      </c>
      <c r="B2174" t="str">
        <f t="shared" si="166"/>
        <v>WilliamReeves31021</v>
      </c>
      <c r="C2174" t="s">
        <v>63</v>
      </c>
      <c r="D2174" t="s">
        <v>1276</v>
      </c>
      <c r="E2174" t="s">
        <v>2698</v>
      </c>
      <c r="F2174" s="1">
        <v>31021</v>
      </c>
      <c r="G2174" t="s">
        <v>3025</v>
      </c>
      <c r="H2174" t="s">
        <v>2702</v>
      </c>
      <c r="I2174" s="5">
        <v>56100</v>
      </c>
      <c r="J2174" s="5">
        <v>500</v>
      </c>
      <c r="K2174">
        <v>9</v>
      </c>
      <c r="L2174" t="str">
        <f>INDEX(MatriceGrade,MATCH(Employé!G2174,Filières!$A$1:$A$13,0),MATCH(Employé!H2174,Filières!$A$1:$E$1,0))</f>
        <v>Consultant business sénior</v>
      </c>
      <c r="M2174" s="5">
        <f t="shared" si="167"/>
        <v>50500</v>
      </c>
      <c r="N2174" s="6">
        <f t="shared" ca="1" si="168"/>
        <v>32</v>
      </c>
      <c r="O2174" s="8">
        <f t="shared" si="169"/>
        <v>0.11089108910891089</v>
      </c>
    </row>
    <row r="2175" spans="1:15" x14ac:dyDescent="0.25">
      <c r="A2175" t="str">
        <f t="shared" si="165"/>
        <v>JamRe26890</v>
      </c>
      <c r="B2175" t="str">
        <f t="shared" si="166"/>
        <v>JamesRehberg26890</v>
      </c>
      <c r="C2175" t="s">
        <v>147</v>
      </c>
      <c r="D2175" t="s">
        <v>1673</v>
      </c>
      <c r="E2175" t="s">
        <v>2698</v>
      </c>
      <c r="F2175" s="1">
        <v>26890</v>
      </c>
      <c r="G2175" t="s">
        <v>3025</v>
      </c>
      <c r="H2175" t="s">
        <v>2700</v>
      </c>
      <c r="I2175" s="5">
        <v>66100</v>
      </c>
      <c r="J2175" s="5">
        <v>1500</v>
      </c>
      <c r="K2175">
        <v>13</v>
      </c>
      <c r="L2175" t="str">
        <f>INDEX(MatriceGrade,MATCH(Employé!G2175,Filières!$A$1:$A$13,0),MATCH(Employé!H2175,Filières!$A$1:$E$1,0))</f>
        <v>Consultant fonctionnel sénior</v>
      </c>
      <c r="M2175" s="5">
        <f t="shared" si="167"/>
        <v>61200</v>
      </c>
      <c r="N2175" s="6">
        <f t="shared" ca="1" si="168"/>
        <v>43</v>
      </c>
      <c r="O2175" s="8">
        <f t="shared" si="169"/>
        <v>8.0065359477124176E-2</v>
      </c>
    </row>
    <row r="2176" spans="1:15" x14ac:dyDescent="0.25">
      <c r="A2176" t="str">
        <f t="shared" si="165"/>
        <v>KelRe31154</v>
      </c>
      <c r="B2176" t="str">
        <f t="shared" si="166"/>
        <v>KellyReinhart31154</v>
      </c>
      <c r="C2176" t="s">
        <v>1095</v>
      </c>
      <c r="D2176" t="s">
        <v>1993</v>
      </c>
      <c r="E2176" t="s">
        <v>2699</v>
      </c>
      <c r="F2176" s="1">
        <v>31154</v>
      </c>
      <c r="G2176" t="s">
        <v>3023</v>
      </c>
      <c r="H2176" t="s">
        <v>2700</v>
      </c>
      <c r="I2176" s="5">
        <v>48900</v>
      </c>
      <c r="J2176" s="5">
        <v>1500</v>
      </c>
      <c r="K2176">
        <v>0</v>
      </c>
      <c r="L2176" t="str">
        <f>INDEX(MatriceGrade,MATCH(Employé!G2176,Filières!$A$1:$A$13,0),MATCH(Employé!H2176,Filières!$A$1:$E$1,0))</f>
        <v>Consultant fonctionnel junior</v>
      </c>
      <c r="M2176" s="5" t="str">
        <f t="shared" si="167"/>
        <v>nouvel arrivant</v>
      </c>
      <c r="N2176" s="6">
        <f t="shared" ca="1" si="168"/>
        <v>32</v>
      </c>
      <c r="O2176" s="8">
        <f t="shared" si="169"/>
        <v>0</v>
      </c>
    </row>
    <row r="2177" spans="1:15" x14ac:dyDescent="0.25">
      <c r="A2177" t="str">
        <f t="shared" si="165"/>
        <v>BreRe31093</v>
      </c>
      <c r="B2177" t="str">
        <f t="shared" si="166"/>
        <v>BrendaReith31093</v>
      </c>
      <c r="C2177" t="s">
        <v>1437</v>
      </c>
      <c r="D2177" t="s">
        <v>1643</v>
      </c>
      <c r="E2177" t="s">
        <v>2699</v>
      </c>
      <c r="F2177" s="1">
        <v>31093</v>
      </c>
      <c r="G2177" t="s">
        <v>3027</v>
      </c>
      <c r="H2177" t="s">
        <v>2702</v>
      </c>
      <c r="I2177" s="5">
        <v>96200</v>
      </c>
      <c r="J2177" s="5">
        <v>8000</v>
      </c>
      <c r="K2177">
        <v>7</v>
      </c>
      <c r="L2177" t="str">
        <f>INDEX(MatriceGrade,MATCH(Employé!G2177,Filières!$A$1:$A$13,0),MATCH(Employé!H2177,Filières!$A$1:$E$1,0))</f>
        <v>Directeur business</v>
      </c>
      <c r="M2177" s="5">
        <f t="shared" si="167"/>
        <v>89900</v>
      </c>
      <c r="N2177" s="6">
        <f t="shared" ca="1" si="168"/>
        <v>32</v>
      </c>
      <c r="O2177" s="8">
        <f t="shared" si="169"/>
        <v>7.0077864293659628E-2</v>
      </c>
    </row>
    <row r="2178" spans="1:15" x14ac:dyDescent="0.25">
      <c r="A2178" t="str">
        <f t="shared" ref="A2178:A2241" si="170">_xlfn.CONCAT(LEFT(C2178,3),LEFT(D2178,2),F2178)</f>
        <v>RyaRe26279</v>
      </c>
      <c r="B2178" t="str">
        <f t="shared" ref="B2178:B2241" si="171">_xlfn.CONCAT(C2178,D2178,F2178)</f>
        <v>RyanRemillard26279</v>
      </c>
      <c r="C2178" t="s">
        <v>438</v>
      </c>
      <c r="D2178" t="s">
        <v>1704</v>
      </c>
      <c r="E2178" t="s">
        <v>2698</v>
      </c>
      <c r="F2178" s="1">
        <v>26279</v>
      </c>
      <c r="G2178" t="s">
        <v>3027</v>
      </c>
      <c r="H2178" t="s">
        <v>2702</v>
      </c>
      <c r="I2178" s="5">
        <v>87100</v>
      </c>
      <c r="J2178" s="5">
        <v>6000</v>
      </c>
      <c r="K2178">
        <v>3</v>
      </c>
      <c r="L2178" t="str">
        <f>INDEX(MatriceGrade,MATCH(Employé!G2178,Filières!$A$1:$A$13,0),MATCH(Employé!H2178,Filières!$A$1:$E$1,0))</f>
        <v>Directeur business</v>
      </c>
      <c r="M2178" s="5">
        <f t="shared" ref="M2178:M2241" si="172">IF(ISERROR(VLOOKUP(A2178,InfoN1,9,FALSE)),"nouvel arrivant",VLOOKUP(A2178,InfoN1,9,FALSE))</f>
        <v>80600</v>
      </c>
      <c r="N2178" s="6">
        <f t="shared" ref="N2178:N2241" ca="1" si="173">IF(DATE(2017,MONTH(F2178),DAY(F2178))&gt;TODAY(),2017-YEAR(F2178)-1,2017-YEAR(F2178))</f>
        <v>45</v>
      </c>
      <c r="O2178" s="8">
        <f t="shared" si="169"/>
        <v>8.0645161290322578E-2</v>
      </c>
    </row>
    <row r="2179" spans="1:15" x14ac:dyDescent="0.25">
      <c r="A2179" t="str">
        <f t="shared" si="170"/>
        <v>EmiRe25321</v>
      </c>
      <c r="B2179" t="str">
        <f t="shared" si="171"/>
        <v>EmilyRemy25321</v>
      </c>
      <c r="C2179" t="s">
        <v>145</v>
      </c>
      <c r="D2179" t="s">
        <v>2034</v>
      </c>
      <c r="E2179" t="s">
        <v>2699</v>
      </c>
      <c r="F2179" s="1">
        <v>25321</v>
      </c>
      <c r="G2179" t="s">
        <v>3027</v>
      </c>
      <c r="H2179" t="s">
        <v>2703</v>
      </c>
      <c r="I2179" s="5">
        <v>61300</v>
      </c>
      <c r="J2179" s="5">
        <v>8000</v>
      </c>
      <c r="K2179">
        <v>12</v>
      </c>
      <c r="L2179" t="str">
        <f>INDEX(MatriceGrade,MATCH(Employé!G2179,Filières!$A$1:$A$13,0),MATCH(Employé!H2179,Filières!$A$1:$E$1,0))</f>
        <v>Directeur d'agence</v>
      </c>
      <c r="M2179" s="5">
        <f t="shared" si="172"/>
        <v>59400</v>
      </c>
      <c r="N2179" s="6">
        <f t="shared" ca="1" si="173"/>
        <v>48</v>
      </c>
      <c r="O2179" s="8">
        <f t="shared" ref="O2179:O2242" si="174">IF(ISNUMBER(M2179),(I2179-M2179)/M2179,0)</f>
        <v>3.1986531986531987E-2</v>
      </c>
    </row>
    <row r="2180" spans="1:15" x14ac:dyDescent="0.25">
      <c r="A2180" t="str">
        <f t="shared" si="170"/>
        <v>BryRe29510</v>
      </c>
      <c r="B2180" t="str">
        <f t="shared" si="171"/>
        <v>BryanReplogle29510</v>
      </c>
      <c r="C2180" t="s">
        <v>268</v>
      </c>
      <c r="D2180" t="s">
        <v>1915</v>
      </c>
      <c r="E2180" t="s">
        <v>2698</v>
      </c>
      <c r="F2180" s="1">
        <v>29510</v>
      </c>
      <c r="G2180" t="s">
        <v>3028</v>
      </c>
      <c r="H2180" t="s">
        <v>2700</v>
      </c>
      <c r="I2180" s="5">
        <v>77700</v>
      </c>
      <c r="J2180" s="5">
        <v>1000</v>
      </c>
      <c r="K2180">
        <v>13</v>
      </c>
      <c r="L2180" t="str">
        <f>INDEX(MatriceGrade,MATCH(Employé!G2180,Filières!$A$1:$A$13,0),MATCH(Employé!H2180,Filières!$A$1:$E$1,0))</f>
        <v>Responsable de Grands comptes</v>
      </c>
      <c r="M2180" s="5">
        <f t="shared" si="172"/>
        <v>74000</v>
      </c>
      <c r="N2180" s="6">
        <f t="shared" ca="1" si="173"/>
        <v>36</v>
      </c>
      <c r="O2180" s="8">
        <f t="shared" si="174"/>
        <v>0.05</v>
      </c>
    </row>
    <row r="2181" spans="1:15" x14ac:dyDescent="0.25">
      <c r="A2181" t="str">
        <f t="shared" si="170"/>
        <v>RicRe25573</v>
      </c>
      <c r="B2181" t="str">
        <f t="shared" si="171"/>
        <v>RichardRethman25573</v>
      </c>
      <c r="C2181" t="s">
        <v>9</v>
      </c>
      <c r="D2181" t="s">
        <v>2245</v>
      </c>
      <c r="E2181" t="s">
        <v>2698</v>
      </c>
      <c r="F2181" s="1">
        <v>25573</v>
      </c>
      <c r="G2181" t="s">
        <v>3026</v>
      </c>
      <c r="H2181" t="s">
        <v>2701</v>
      </c>
      <c r="I2181" s="5">
        <v>44600</v>
      </c>
      <c r="J2181" s="5">
        <v>2000</v>
      </c>
      <c r="K2181">
        <v>13</v>
      </c>
      <c r="L2181" t="str">
        <f>INDEX(MatriceGrade,MATCH(Employé!G2181,Filières!$A$1:$A$13,0),MATCH(Employé!H2181,Filières!$A$1:$E$1,0))</f>
        <v>Expert technique</v>
      </c>
      <c r="M2181" s="5">
        <f t="shared" si="172"/>
        <v>42000</v>
      </c>
      <c r="N2181" s="6">
        <f t="shared" ca="1" si="173"/>
        <v>47</v>
      </c>
      <c r="O2181" s="8">
        <f t="shared" si="174"/>
        <v>6.1904761904761907E-2</v>
      </c>
    </row>
    <row r="2182" spans="1:15" x14ac:dyDescent="0.25">
      <c r="A2182" t="str">
        <f t="shared" si="170"/>
        <v>RonRe24671</v>
      </c>
      <c r="B2182" t="str">
        <f t="shared" si="171"/>
        <v>RonaldReyes24671</v>
      </c>
      <c r="C2182" t="s">
        <v>32</v>
      </c>
      <c r="D2182" t="s">
        <v>528</v>
      </c>
      <c r="E2182" t="s">
        <v>2698</v>
      </c>
      <c r="F2182" s="1">
        <v>24671</v>
      </c>
      <c r="G2182" t="s">
        <v>3025</v>
      </c>
      <c r="H2182" t="s">
        <v>2702</v>
      </c>
      <c r="I2182" s="5">
        <v>64400</v>
      </c>
      <c r="J2182" s="5">
        <v>2500</v>
      </c>
      <c r="K2182">
        <v>19</v>
      </c>
      <c r="L2182" t="str">
        <f>INDEX(MatriceGrade,MATCH(Employé!G2182,Filières!$A$1:$A$13,0),MATCH(Employé!H2182,Filières!$A$1:$E$1,0))</f>
        <v>Consultant business sénior</v>
      </c>
      <c r="M2182" s="5">
        <f t="shared" si="172"/>
        <v>59600</v>
      </c>
      <c r="N2182" s="6">
        <f t="shared" ca="1" si="173"/>
        <v>50</v>
      </c>
      <c r="O2182" s="8">
        <f t="shared" si="174"/>
        <v>8.0536912751677847E-2</v>
      </c>
    </row>
    <row r="2183" spans="1:15" x14ac:dyDescent="0.25">
      <c r="A2183" t="str">
        <f t="shared" si="170"/>
        <v>TerRe29325</v>
      </c>
      <c r="B2183" t="str">
        <f t="shared" si="171"/>
        <v>TerriReyes29325</v>
      </c>
      <c r="C2183" t="s">
        <v>1402</v>
      </c>
      <c r="D2183" t="s">
        <v>528</v>
      </c>
      <c r="E2183" t="s">
        <v>2699</v>
      </c>
      <c r="F2183" s="1">
        <v>29325</v>
      </c>
      <c r="G2183" t="s">
        <v>3027</v>
      </c>
      <c r="H2183" t="s">
        <v>2701</v>
      </c>
      <c r="I2183" s="5">
        <v>60000</v>
      </c>
      <c r="J2183" s="5">
        <v>3500</v>
      </c>
      <c r="K2183">
        <v>13</v>
      </c>
      <c r="L2183" t="str">
        <f>INDEX(MatriceGrade,MATCH(Employé!G2183,Filières!$A$1:$A$13,0),MATCH(Employé!H2183,Filières!$A$1:$E$1,0))</f>
        <v>Directeur technique</v>
      </c>
      <c r="M2183" s="5">
        <f t="shared" si="172"/>
        <v>58300</v>
      </c>
      <c r="N2183" s="6">
        <f t="shared" ca="1" si="173"/>
        <v>37</v>
      </c>
      <c r="O2183" s="8">
        <f t="shared" si="174"/>
        <v>2.9159519725557463E-2</v>
      </c>
    </row>
    <row r="2184" spans="1:15" x14ac:dyDescent="0.25">
      <c r="A2184" t="str">
        <f t="shared" si="170"/>
        <v>IsaRe33549</v>
      </c>
      <c r="B2184" t="str">
        <f t="shared" si="171"/>
        <v>IsaacReynolds33549</v>
      </c>
      <c r="C2184" t="s">
        <v>677</v>
      </c>
      <c r="D2184" t="s">
        <v>26</v>
      </c>
      <c r="E2184" t="s">
        <v>2698</v>
      </c>
      <c r="F2184" s="1">
        <v>33549</v>
      </c>
      <c r="G2184" t="s">
        <v>3020</v>
      </c>
      <c r="H2184" t="s">
        <v>2701</v>
      </c>
      <c r="I2184" s="5">
        <v>34500</v>
      </c>
      <c r="J2184" s="5">
        <v>500</v>
      </c>
      <c r="K2184">
        <v>0</v>
      </c>
      <c r="L2184" t="str">
        <f>INDEX(MatriceGrade,MATCH(Employé!G2184,Filières!$A$1:$A$13,0),MATCH(Employé!H2184,Filières!$A$1:$E$1,0))</f>
        <v>Développeur junior</v>
      </c>
      <c r="M2184" s="5" t="str">
        <f t="shared" si="172"/>
        <v>nouvel arrivant</v>
      </c>
      <c r="N2184" s="6">
        <f t="shared" ca="1" si="173"/>
        <v>25</v>
      </c>
      <c r="O2184" s="8">
        <f t="shared" si="174"/>
        <v>0</v>
      </c>
    </row>
    <row r="2185" spans="1:15" x14ac:dyDescent="0.25">
      <c r="A2185" t="str">
        <f t="shared" si="170"/>
        <v>JamRe28006</v>
      </c>
      <c r="B2185" t="str">
        <f t="shared" si="171"/>
        <v>JamesReynolds28006</v>
      </c>
      <c r="C2185" t="s">
        <v>147</v>
      </c>
      <c r="D2185" t="s">
        <v>26</v>
      </c>
      <c r="E2185" t="s">
        <v>2698</v>
      </c>
      <c r="F2185" s="1">
        <v>28006</v>
      </c>
      <c r="G2185" t="s">
        <v>3027</v>
      </c>
      <c r="H2185" t="s">
        <v>2702</v>
      </c>
      <c r="I2185" s="5">
        <v>80700</v>
      </c>
      <c r="J2185" s="5">
        <v>5500</v>
      </c>
      <c r="K2185">
        <v>9</v>
      </c>
      <c r="L2185" t="str">
        <f>INDEX(MatriceGrade,MATCH(Employé!G2185,Filières!$A$1:$A$13,0),MATCH(Employé!H2185,Filières!$A$1:$E$1,0))</f>
        <v>Directeur business</v>
      </c>
      <c r="M2185" s="5">
        <f t="shared" si="172"/>
        <v>78300</v>
      </c>
      <c r="N2185" s="6">
        <f t="shared" ca="1" si="173"/>
        <v>40</v>
      </c>
      <c r="O2185" s="8">
        <f t="shared" si="174"/>
        <v>3.0651340996168581E-2</v>
      </c>
    </row>
    <row r="2186" spans="1:15" x14ac:dyDescent="0.25">
      <c r="A2186" t="str">
        <f t="shared" si="170"/>
        <v>RobRe30939</v>
      </c>
      <c r="B2186" t="str">
        <f t="shared" si="171"/>
        <v>RobertReynolds30939</v>
      </c>
      <c r="C2186" t="s">
        <v>25</v>
      </c>
      <c r="D2186" t="s">
        <v>26</v>
      </c>
      <c r="E2186" t="s">
        <v>2698</v>
      </c>
      <c r="F2186" s="1">
        <v>30939</v>
      </c>
      <c r="G2186" t="s">
        <v>3027</v>
      </c>
      <c r="H2186" t="s">
        <v>2701</v>
      </c>
      <c r="I2186" s="5">
        <v>63900</v>
      </c>
      <c r="J2186" s="5">
        <v>3000</v>
      </c>
      <c r="K2186">
        <v>2</v>
      </c>
      <c r="L2186" t="str">
        <f>INDEX(MatriceGrade,MATCH(Employé!G2186,Filières!$A$1:$A$13,0),MATCH(Employé!H2186,Filières!$A$1:$E$1,0))</f>
        <v>Directeur technique</v>
      </c>
      <c r="M2186" s="5">
        <f t="shared" si="172"/>
        <v>58100</v>
      </c>
      <c r="N2186" s="6">
        <f t="shared" ca="1" si="173"/>
        <v>32</v>
      </c>
      <c r="O2186" s="8">
        <f t="shared" si="174"/>
        <v>9.9827882960413075E-2</v>
      </c>
    </row>
    <row r="2187" spans="1:15" x14ac:dyDescent="0.25">
      <c r="A2187" t="str">
        <f t="shared" si="170"/>
        <v>ChrRh32323</v>
      </c>
      <c r="B2187" t="str">
        <f t="shared" si="171"/>
        <v>ChrisRhodes32323</v>
      </c>
      <c r="C2187" t="s">
        <v>184</v>
      </c>
      <c r="D2187" t="s">
        <v>2692</v>
      </c>
      <c r="E2187" t="s">
        <v>2698</v>
      </c>
      <c r="F2187" s="1">
        <v>32323</v>
      </c>
      <c r="G2187" t="s">
        <v>3021</v>
      </c>
      <c r="H2187" t="s">
        <v>2700</v>
      </c>
      <c r="I2187" s="5">
        <v>32800</v>
      </c>
      <c r="J2187" s="5">
        <v>500</v>
      </c>
      <c r="K2187">
        <v>0</v>
      </c>
      <c r="L2187" t="str">
        <f>INDEX(MatriceGrade,MATCH(Employé!G2187,Filières!$A$1:$A$13,0),MATCH(Employé!H2187,Filières!$A$1:$E$1,0))</f>
        <v xml:space="preserve">Analyste </v>
      </c>
      <c r="M2187" s="5" t="str">
        <f t="shared" si="172"/>
        <v>nouvel arrivant</v>
      </c>
      <c r="N2187" s="6">
        <f t="shared" ca="1" si="173"/>
        <v>29</v>
      </c>
      <c r="O2187" s="8">
        <f t="shared" si="174"/>
        <v>0</v>
      </c>
    </row>
    <row r="2188" spans="1:15" x14ac:dyDescent="0.25">
      <c r="A2188" t="str">
        <f t="shared" si="170"/>
        <v>BonRh28055</v>
      </c>
      <c r="B2188" t="str">
        <f t="shared" si="171"/>
        <v>BonnieRhymer28055</v>
      </c>
      <c r="C2188" t="s">
        <v>655</v>
      </c>
      <c r="D2188" t="s">
        <v>2374</v>
      </c>
      <c r="E2188" t="s">
        <v>2699</v>
      </c>
      <c r="F2188" s="1">
        <v>28055</v>
      </c>
      <c r="G2188" t="s">
        <v>3026</v>
      </c>
      <c r="H2188" t="s">
        <v>2703</v>
      </c>
      <c r="I2188" s="5">
        <v>56100</v>
      </c>
      <c r="J2188" s="5">
        <v>2000</v>
      </c>
      <c r="K2188">
        <v>3</v>
      </c>
      <c r="L2188" t="str">
        <f>INDEX(MatriceGrade,MATCH(Employé!G2188,Filières!$A$1:$A$13,0),MATCH(Employé!H2188,Filières!$A$1:$E$1,0))</f>
        <v>Responsable d'entité</v>
      </c>
      <c r="M2188" s="5">
        <f t="shared" si="172"/>
        <v>53100</v>
      </c>
      <c r="N2188" s="6">
        <f t="shared" ca="1" si="173"/>
        <v>40</v>
      </c>
      <c r="O2188" s="8">
        <f t="shared" si="174"/>
        <v>5.6497175141242938E-2</v>
      </c>
    </row>
    <row r="2189" spans="1:15" x14ac:dyDescent="0.25">
      <c r="A2189" t="str">
        <f t="shared" si="170"/>
        <v>TifRi25959</v>
      </c>
      <c r="B2189" t="str">
        <f t="shared" si="171"/>
        <v>TiffanyRich25959</v>
      </c>
      <c r="C2189" t="s">
        <v>1464</v>
      </c>
      <c r="D2189" t="s">
        <v>2357</v>
      </c>
      <c r="E2189" t="s">
        <v>2699</v>
      </c>
      <c r="F2189" s="1">
        <v>25959</v>
      </c>
      <c r="G2189" t="s">
        <v>3026</v>
      </c>
      <c r="H2189" t="s">
        <v>2700</v>
      </c>
      <c r="I2189" s="5">
        <v>51200</v>
      </c>
      <c r="J2189" s="5">
        <v>2000</v>
      </c>
      <c r="K2189">
        <v>7</v>
      </c>
      <c r="L2189" t="str">
        <f>INDEX(MatriceGrade,MATCH(Employé!G2189,Filières!$A$1:$A$13,0),MATCH(Employé!H2189,Filières!$A$1:$E$1,0))</f>
        <v>Chef de projet</v>
      </c>
      <c r="M2189" s="5">
        <f t="shared" si="172"/>
        <v>48300</v>
      </c>
      <c r="N2189" s="6">
        <f t="shared" ca="1" si="173"/>
        <v>46</v>
      </c>
      <c r="O2189" s="8">
        <f t="shared" si="174"/>
        <v>6.0041407867494824E-2</v>
      </c>
    </row>
    <row r="2190" spans="1:15" x14ac:dyDescent="0.25">
      <c r="A2190" t="str">
        <f t="shared" si="170"/>
        <v>RosRi30048</v>
      </c>
      <c r="B2190" t="str">
        <f t="shared" si="171"/>
        <v>RosaRichards30048</v>
      </c>
      <c r="C2190" t="s">
        <v>487</v>
      </c>
      <c r="D2190" t="s">
        <v>488</v>
      </c>
      <c r="E2190" t="s">
        <v>2699</v>
      </c>
      <c r="F2190" s="1">
        <v>30048</v>
      </c>
      <c r="G2190" t="s">
        <v>3026</v>
      </c>
      <c r="H2190" t="s">
        <v>2702</v>
      </c>
      <c r="I2190" s="5">
        <v>86100</v>
      </c>
      <c r="J2190" s="5">
        <v>1000</v>
      </c>
      <c r="K2190">
        <v>8</v>
      </c>
      <c r="L2190" t="str">
        <f>INDEX(MatriceGrade,MATCH(Employé!G2190,Filières!$A$1:$A$13,0),MATCH(Employé!H2190,Filières!$A$1:$E$1,0))</f>
        <v>Responsable de consultant</v>
      </c>
      <c r="M2190" s="5">
        <f t="shared" si="172"/>
        <v>80500</v>
      </c>
      <c r="N2190" s="6">
        <f t="shared" ca="1" si="173"/>
        <v>35</v>
      </c>
      <c r="O2190" s="8">
        <f t="shared" si="174"/>
        <v>6.9565217391304349E-2</v>
      </c>
    </row>
    <row r="2191" spans="1:15" x14ac:dyDescent="0.25">
      <c r="A2191" t="str">
        <f t="shared" si="170"/>
        <v>JohRi34273</v>
      </c>
      <c r="B2191" t="str">
        <f t="shared" si="171"/>
        <v>JohnRichardson34273</v>
      </c>
      <c r="C2191" t="s">
        <v>213</v>
      </c>
      <c r="D2191" t="s">
        <v>920</v>
      </c>
      <c r="E2191" t="s">
        <v>2698</v>
      </c>
      <c r="F2191" s="1">
        <v>34273</v>
      </c>
      <c r="G2191" t="s">
        <v>3020</v>
      </c>
      <c r="H2191" t="s">
        <v>2702</v>
      </c>
      <c r="I2191" s="5">
        <v>41700</v>
      </c>
      <c r="J2191" s="5">
        <v>0</v>
      </c>
      <c r="K2191">
        <v>0</v>
      </c>
      <c r="L2191" t="str">
        <f>INDEX(MatriceGrade,MATCH(Employé!G2191,Filières!$A$1:$A$13,0),MATCH(Employé!H2191,Filières!$A$1:$E$1,0))</f>
        <v>Consultant business junior</v>
      </c>
      <c r="M2191" s="5" t="str">
        <f t="shared" si="172"/>
        <v>nouvel arrivant</v>
      </c>
      <c r="N2191" s="6">
        <f t="shared" ca="1" si="173"/>
        <v>23</v>
      </c>
      <c r="O2191" s="8">
        <f t="shared" si="174"/>
        <v>0</v>
      </c>
    </row>
    <row r="2192" spans="1:15" x14ac:dyDescent="0.25">
      <c r="A2192" t="str">
        <f t="shared" si="170"/>
        <v>TerRi31963</v>
      </c>
      <c r="B2192" t="str">
        <f t="shared" si="171"/>
        <v>TeriRichardson31963</v>
      </c>
      <c r="C2192" t="s">
        <v>1425</v>
      </c>
      <c r="D2192" t="s">
        <v>920</v>
      </c>
      <c r="E2192" t="s">
        <v>2699</v>
      </c>
      <c r="F2192" s="1">
        <v>31963</v>
      </c>
      <c r="G2192" t="s">
        <v>3021</v>
      </c>
      <c r="H2192" t="s">
        <v>2701</v>
      </c>
      <c r="I2192" s="5">
        <v>39600</v>
      </c>
      <c r="J2192" s="5">
        <v>0</v>
      </c>
      <c r="K2192">
        <v>0</v>
      </c>
      <c r="L2192" t="str">
        <f>INDEX(MatriceGrade,MATCH(Employé!G2192,Filières!$A$1:$A$13,0),MATCH(Employé!H2192,Filières!$A$1:$E$1,0))</f>
        <v>Développeur</v>
      </c>
      <c r="M2192" s="5" t="str">
        <f t="shared" si="172"/>
        <v>nouvel arrivant</v>
      </c>
      <c r="N2192" s="6">
        <f t="shared" ca="1" si="173"/>
        <v>30</v>
      </c>
      <c r="O2192" s="8">
        <f t="shared" si="174"/>
        <v>0</v>
      </c>
    </row>
    <row r="2193" spans="1:15" x14ac:dyDescent="0.25">
      <c r="A2193" t="str">
        <f t="shared" si="170"/>
        <v>LinRi26770</v>
      </c>
      <c r="B2193" t="str">
        <f t="shared" si="171"/>
        <v>LindaRichmond26770</v>
      </c>
      <c r="C2193" t="s">
        <v>491</v>
      </c>
      <c r="D2193" t="s">
        <v>863</v>
      </c>
      <c r="E2193" t="s">
        <v>2699</v>
      </c>
      <c r="F2193" s="1">
        <v>26770</v>
      </c>
      <c r="G2193" t="s">
        <v>3026</v>
      </c>
      <c r="H2193" t="s">
        <v>2702</v>
      </c>
      <c r="I2193" s="5">
        <v>59300</v>
      </c>
      <c r="J2193" s="5">
        <v>500</v>
      </c>
      <c r="K2193">
        <v>16</v>
      </c>
      <c r="L2193" t="str">
        <f>INDEX(MatriceGrade,MATCH(Employé!G2193,Filières!$A$1:$A$13,0),MATCH(Employé!H2193,Filières!$A$1:$E$1,0))</f>
        <v>Responsable de consultant</v>
      </c>
      <c r="M2193" s="5">
        <f t="shared" si="172"/>
        <v>53900</v>
      </c>
      <c r="N2193" s="6">
        <f t="shared" ca="1" si="173"/>
        <v>44</v>
      </c>
      <c r="O2193" s="8">
        <f t="shared" si="174"/>
        <v>0.10018552875695733</v>
      </c>
    </row>
    <row r="2194" spans="1:15" x14ac:dyDescent="0.25">
      <c r="A2194" t="str">
        <f t="shared" si="170"/>
        <v>KeiRi22943</v>
      </c>
      <c r="B2194" t="str">
        <f t="shared" si="171"/>
        <v>KeithRichter22943</v>
      </c>
      <c r="C2194" t="s">
        <v>162</v>
      </c>
      <c r="D2194" t="s">
        <v>1361</v>
      </c>
      <c r="E2194" t="s">
        <v>2698</v>
      </c>
      <c r="F2194" s="1">
        <v>22943</v>
      </c>
      <c r="G2194" t="s">
        <v>3029</v>
      </c>
      <c r="H2194" t="s">
        <v>2703</v>
      </c>
      <c r="I2194" s="5">
        <v>159900</v>
      </c>
      <c r="J2194" s="5">
        <v>11000</v>
      </c>
      <c r="K2194">
        <v>0</v>
      </c>
      <c r="L2194" t="str">
        <f>INDEX(MatriceGrade,MATCH(Employé!G2194,Filières!$A$1:$A$13,0),MATCH(Employé!H2194,Filières!$A$1:$E$1,0))</f>
        <v>Associé filière fonctions transverses</v>
      </c>
      <c r="M2194" s="5" t="str">
        <f t="shared" si="172"/>
        <v>nouvel arrivant</v>
      </c>
      <c r="N2194" s="6">
        <f t="shared" ca="1" si="173"/>
        <v>54</v>
      </c>
      <c r="O2194" s="8">
        <f t="shared" si="174"/>
        <v>0</v>
      </c>
    </row>
    <row r="2195" spans="1:15" x14ac:dyDescent="0.25">
      <c r="A2195" t="str">
        <f t="shared" si="170"/>
        <v>DanRi30995</v>
      </c>
      <c r="B2195" t="str">
        <f t="shared" si="171"/>
        <v>DanielRiddick30995</v>
      </c>
      <c r="C2195" t="s">
        <v>105</v>
      </c>
      <c r="D2195" t="s">
        <v>1906</v>
      </c>
      <c r="E2195" t="s">
        <v>2698</v>
      </c>
      <c r="F2195" s="1">
        <v>30995</v>
      </c>
      <c r="G2195" t="s">
        <v>3027</v>
      </c>
      <c r="H2195" t="s">
        <v>2700</v>
      </c>
      <c r="I2195" s="5">
        <v>75100</v>
      </c>
      <c r="J2195" s="5">
        <v>4000</v>
      </c>
      <c r="K2195">
        <v>9</v>
      </c>
      <c r="L2195" t="str">
        <f>INDEX(MatriceGrade,MATCH(Employé!G2195,Filières!$A$1:$A$13,0),MATCH(Employé!H2195,Filières!$A$1:$E$1,0))</f>
        <v>Directeur de projet</v>
      </c>
      <c r="M2195" s="5">
        <f t="shared" si="172"/>
        <v>70800</v>
      </c>
      <c r="N2195" s="6">
        <f t="shared" ca="1" si="173"/>
        <v>32</v>
      </c>
      <c r="O2195" s="8">
        <f t="shared" si="174"/>
        <v>6.0734463276836161E-2</v>
      </c>
    </row>
    <row r="2196" spans="1:15" x14ac:dyDescent="0.25">
      <c r="A2196" t="str">
        <f t="shared" si="170"/>
        <v>KenRi25329</v>
      </c>
      <c r="B2196" t="str">
        <f t="shared" si="171"/>
        <v>KennethRider25329</v>
      </c>
      <c r="C2196" t="s">
        <v>139</v>
      </c>
      <c r="D2196" t="s">
        <v>2534</v>
      </c>
      <c r="E2196" t="s">
        <v>2698</v>
      </c>
      <c r="F2196" s="1">
        <v>25329</v>
      </c>
      <c r="G2196" t="s">
        <v>3027</v>
      </c>
      <c r="H2196" t="s">
        <v>2701</v>
      </c>
      <c r="I2196" s="5">
        <v>69700</v>
      </c>
      <c r="J2196" s="5">
        <v>4500</v>
      </c>
      <c r="K2196">
        <v>7</v>
      </c>
      <c r="L2196" t="str">
        <f>INDEX(MatriceGrade,MATCH(Employé!G2196,Filières!$A$1:$A$13,0),MATCH(Employé!H2196,Filières!$A$1:$E$1,0))</f>
        <v>Directeur technique</v>
      </c>
      <c r="M2196" s="5">
        <f t="shared" si="172"/>
        <v>64200</v>
      </c>
      <c r="N2196" s="6">
        <f t="shared" ca="1" si="173"/>
        <v>48</v>
      </c>
      <c r="O2196" s="8">
        <f t="shared" si="174"/>
        <v>8.566978193146417E-2</v>
      </c>
    </row>
    <row r="2197" spans="1:15" x14ac:dyDescent="0.25">
      <c r="A2197" t="str">
        <f t="shared" si="170"/>
        <v>EliRi23634</v>
      </c>
      <c r="B2197" t="str">
        <f t="shared" si="171"/>
        <v>ElizabethRidgway23634</v>
      </c>
      <c r="C2197" t="s">
        <v>699</v>
      </c>
      <c r="D2197" t="s">
        <v>1445</v>
      </c>
      <c r="E2197" t="s">
        <v>2699</v>
      </c>
      <c r="F2197" s="1">
        <v>23634</v>
      </c>
      <c r="G2197" t="s">
        <v>3027</v>
      </c>
      <c r="H2197" t="s">
        <v>2701</v>
      </c>
      <c r="I2197" s="5">
        <v>66600</v>
      </c>
      <c r="J2197" s="5">
        <v>4500</v>
      </c>
      <c r="K2197">
        <v>26</v>
      </c>
      <c r="L2197" t="str">
        <f>INDEX(MatriceGrade,MATCH(Employé!G2197,Filières!$A$1:$A$13,0),MATCH(Employé!H2197,Filières!$A$1:$E$1,0))</f>
        <v>Directeur technique</v>
      </c>
      <c r="M2197" s="5">
        <f t="shared" si="172"/>
        <v>60000</v>
      </c>
      <c r="N2197" s="6">
        <f t="shared" ca="1" si="173"/>
        <v>52</v>
      </c>
      <c r="O2197" s="8">
        <f t="shared" si="174"/>
        <v>0.11</v>
      </c>
    </row>
    <row r="2198" spans="1:15" x14ac:dyDescent="0.25">
      <c r="A2198" t="str">
        <f t="shared" si="170"/>
        <v>DebRi31109</v>
      </c>
      <c r="B2198" t="str">
        <f t="shared" si="171"/>
        <v>DebbieRiemer31109</v>
      </c>
      <c r="C2198" t="s">
        <v>986</v>
      </c>
      <c r="D2198" t="s">
        <v>1162</v>
      </c>
      <c r="E2198" t="s">
        <v>2699</v>
      </c>
      <c r="F2198" s="1">
        <v>31109</v>
      </c>
      <c r="G2198" t="s">
        <v>3027</v>
      </c>
      <c r="H2198" t="s">
        <v>2701</v>
      </c>
      <c r="I2198" s="5">
        <v>56900</v>
      </c>
      <c r="J2198" s="5">
        <v>4500</v>
      </c>
      <c r="K2198">
        <v>8</v>
      </c>
      <c r="L2198" t="str">
        <f>INDEX(MatriceGrade,MATCH(Employé!G2198,Filières!$A$1:$A$13,0),MATCH(Employé!H2198,Filières!$A$1:$E$1,0))</f>
        <v>Directeur technique</v>
      </c>
      <c r="M2198" s="5">
        <f t="shared" si="172"/>
        <v>49900</v>
      </c>
      <c r="N2198" s="6">
        <f t="shared" ca="1" si="173"/>
        <v>32</v>
      </c>
      <c r="O2198" s="8">
        <f t="shared" si="174"/>
        <v>0.14028056112224449</v>
      </c>
    </row>
    <row r="2199" spans="1:15" x14ac:dyDescent="0.25">
      <c r="A2199" t="str">
        <f t="shared" si="170"/>
        <v>LouRi33731</v>
      </c>
      <c r="B2199" t="str">
        <f t="shared" si="171"/>
        <v>LouRies33731</v>
      </c>
      <c r="C2199" t="s">
        <v>42</v>
      </c>
      <c r="D2199" t="s">
        <v>43</v>
      </c>
      <c r="E2199" t="s">
        <v>2699</v>
      </c>
      <c r="F2199" s="1">
        <v>33731</v>
      </c>
      <c r="G2199" t="s">
        <v>3021</v>
      </c>
      <c r="H2199" t="s">
        <v>2702</v>
      </c>
      <c r="I2199" s="5">
        <v>39500</v>
      </c>
      <c r="J2199" s="5">
        <v>500</v>
      </c>
      <c r="K2199">
        <v>0</v>
      </c>
      <c r="L2199" t="str">
        <f>INDEX(MatriceGrade,MATCH(Employé!G2199,Filières!$A$1:$A$13,0),MATCH(Employé!H2199,Filières!$A$1:$E$1,0))</f>
        <v>Consultant business junior</v>
      </c>
      <c r="M2199" s="5" t="str">
        <f t="shared" si="172"/>
        <v>nouvel arrivant</v>
      </c>
      <c r="N2199" s="6">
        <f t="shared" ca="1" si="173"/>
        <v>25</v>
      </c>
      <c r="O2199" s="8">
        <f t="shared" si="174"/>
        <v>0</v>
      </c>
    </row>
    <row r="2200" spans="1:15" x14ac:dyDescent="0.25">
      <c r="A2200" t="str">
        <f t="shared" si="170"/>
        <v>AbbRi32290</v>
      </c>
      <c r="B2200" t="str">
        <f t="shared" si="171"/>
        <v>AbbyRigby32290</v>
      </c>
      <c r="C2200" t="s">
        <v>80</v>
      </c>
      <c r="D2200" t="s">
        <v>81</v>
      </c>
      <c r="E2200" t="s">
        <v>2699</v>
      </c>
      <c r="F2200" s="1">
        <v>32290</v>
      </c>
      <c r="G2200" t="s">
        <v>3023</v>
      </c>
      <c r="H2200" t="s">
        <v>2700</v>
      </c>
      <c r="I2200" s="5">
        <v>53300</v>
      </c>
      <c r="J2200" s="5">
        <v>2000</v>
      </c>
      <c r="K2200">
        <v>4</v>
      </c>
      <c r="L2200" t="str">
        <f>INDEX(MatriceGrade,MATCH(Employé!G2200,Filières!$A$1:$A$13,0),MATCH(Employé!H2200,Filières!$A$1:$E$1,0))</f>
        <v>Consultant fonctionnel junior</v>
      </c>
      <c r="M2200" s="5">
        <f t="shared" si="172"/>
        <v>50800</v>
      </c>
      <c r="N2200" s="6">
        <f t="shared" ca="1" si="173"/>
        <v>29</v>
      </c>
      <c r="O2200" s="8">
        <f t="shared" si="174"/>
        <v>4.9212598425196853E-2</v>
      </c>
    </row>
    <row r="2201" spans="1:15" x14ac:dyDescent="0.25">
      <c r="A2201" t="str">
        <f t="shared" si="170"/>
        <v>TonRi33669</v>
      </c>
      <c r="B2201" t="str">
        <f t="shared" si="171"/>
        <v>TonyRiley33669</v>
      </c>
      <c r="C2201" t="s">
        <v>482</v>
      </c>
      <c r="D2201" t="s">
        <v>1230</v>
      </c>
      <c r="E2201" t="s">
        <v>2698</v>
      </c>
      <c r="F2201" s="1">
        <v>33669</v>
      </c>
      <c r="G2201" t="s">
        <v>3021</v>
      </c>
      <c r="H2201" t="s">
        <v>2701</v>
      </c>
      <c r="I2201" s="5">
        <v>32800</v>
      </c>
      <c r="J2201" s="5">
        <v>0</v>
      </c>
      <c r="K2201">
        <v>1</v>
      </c>
      <c r="L2201" t="str">
        <f>INDEX(MatriceGrade,MATCH(Employé!G2201,Filières!$A$1:$A$13,0),MATCH(Employé!H2201,Filières!$A$1:$E$1,0))</f>
        <v>Développeur</v>
      </c>
      <c r="M2201" s="5">
        <f t="shared" si="172"/>
        <v>32400</v>
      </c>
      <c r="N2201" s="6">
        <f t="shared" ca="1" si="173"/>
        <v>25</v>
      </c>
      <c r="O2201" s="8">
        <f t="shared" si="174"/>
        <v>1.2345679012345678E-2</v>
      </c>
    </row>
    <row r="2202" spans="1:15" x14ac:dyDescent="0.25">
      <c r="A2202" t="str">
        <f t="shared" si="170"/>
        <v>CarRi26424</v>
      </c>
      <c r="B2202" t="str">
        <f t="shared" si="171"/>
        <v>CarlosRingler26424</v>
      </c>
      <c r="C2202" t="s">
        <v>1223</v>
      </c>
      <c r="D2202" t="s">
        <v>1639</v>
      </c>
      <c r="E2202" t="s">
        <v>2698</v>
      </c>
      <c r="F2202" s="1">
        <v>26424</v>
      </c>
      <c r="G2202" t="s">
        <v>3027</v>
      </c>
      <c r="H2202" t="s">
        <v>2703</v>
      </c>
      <c r="I2202" s="5">
        <v>57000</v>
      </c>
      <c r="J2202" s="5">
        <v>8000</v>
      </c>
      <c r="K2202">
        <v>15</v>
      </c>
      <c r="L2202" t="str">
        <f>INDEX(MatriceGrade,MATCH(Employé!G2202,Filières!$A$1:$A$13,0),MATCH(Employé!H2202,Filières!$A$1:$E$1,0))</f>
        <v>Directeur d'agence</v>
      </c>
      <c r="M2202" s="5">
        <f t="shared" si="172"/>
        <v>53900</v>
      </c>
      <c r="N2202" s="6">
        <f t="shared" ca="1" si="173"/>
        <v>45</v>
      </c>
      <c r="O2202" s="8">
        <f t="shared" si="174"/>
        <v>5.7513914656771803E-2</v>
      </c>
    </row>
    <row r="2203" spans="1:15" x14ac:dyDescent="0.25">
      <c r="A2203" t="str">
        <f t="shared" si="170"/>
        <v>DanRi30615</v>
      </c>
      <c r="B2203" t="str">
        <f t="shared" si="171"/>
        <v>DanielRios30615</v>
      </c>
      <c r="C2203" t="s">
        <v>105</v>
      </c>
      <c r="D2203" t="s">
        <v>783</v>
      </c>
      <c r="E2203" t="s">
        <v>2698</v>
      </c>
      <c r="F2203" s="1">
        <v>30615</v>
      </c>
      <c r="G2203" t="s">
        <v>3028</v>
      </c>
      <c r="H2203" t="s">
        <v>2703</v>
      </c>
      <c r="I2203" s="5">
        <v>109700</v>
      </c>
      <c r="J2203" s="5">
        <v>8000</v>
      </c>
      <c r="K2203">
        <v>8</v>
      </c>
      <c r="L2203" t="str">
        <f>INDEX(MatriceGrade,MATCH(Employé!G2203,Filières!$A$1:$A$13,0),MATCH(Employé!H2203,Filières!$A$1:$E$1,0))</f>
        <v>Responsable d'un secteur</v>
      </c>
      <c r="M2203" s="5">
        <f t="shared" si="172"/>
        <v>97100</v>
      </c>
      <c r="N2203" s="6">
        <f t="shared" ca="1" si="173"/>
        <v>33</v>
      </c>
      <c r="O2203" s="8">
        <f t="shared" si="174"/>
        <v>0.12976313079299692</v>
      </c>
    </row>
    <row r="2204" spans="1:15" x14ac:dyDescent="0.25">
      <c r="A2204" t="str">
        <f t="shared" si="170"/>
        <v>LouRi27206</v>
      </c>
      <c r="B2204" t="str">
        <f t="shared" si="171"/>
        <v>LouisRivas27206</v>
      </c>
      <c r="C2204" t="s">
        <v>727</v>
      </c>
      <c r="D2204" t="s">
        <v>2065</v>
      </c>
      <c r="E2204" t="s">
        <v>2698</v>
      </c>
      <c r="F2204" s="1">
        <v>27206</v>
      </c>
      <c r="G2204" t="s">
        <v>3028</v>
      </c>
      <c r="H2204" t="s">
        <v>2700</v>
      </c>
      <c r="I2204" s="5">
        <v>83400</v>
      </c>
      <c r="J2204" s="5">
        <v>8000</v>
      </c>
      <c r="K2204">
        <v>12</v>
      </c>
      <c r="L2204" t="str">
        <f>INDEX(MatriceGrade,MATCH(Employé!G2204,Filières!$A$1:$A$13,0),MATCH(Employé!H2204,Filières!$A$1:$E$1,0))</f>
        <v>Responsable de Grands comptes</v>
      </c>
      <c r="M2204" s="5">
        <f t="shared" si="172"/>
        <v>77900</v>
      </c>
      <c r="N2204" s="6">
        <f t="shared" ca="1" si="173"/>
        <v>43</v>
      </c>
      <c r="O2204" s="8">
        <f t="shared" si="174"/>
        <v>7.0603337612323486E-2</v>
      </c>
    </row>
    <row r="2205" spans="1:15" x14ac:dyDescent="0.25">
      <c r="A2205" t="str">
        <f t="shared" si="170"/>
        <v>MarRi27771</v>
      </c>
      <c r="B2205" t="str">
        <f t="shared" si="171"/>
        <v>MarkRivera27771</v>
      </c>
      <c r="C2205" t="s">
        <v>252</v>
      </c>
      <c r="D2205" t="s">
        <v>835</v>
      </c>
      <c r="E2205" t="s">
        <v>2698</v>
      </c>
      <c r="F2205" s="1">
        <v>27771</v>
      </c>
      <c r="G2205" t="s">
        <v>3027</v>
      </c>
      <c r="H2205" t="s">
        <v>2702</v>
      </c>
      <c r="I2205" s="5">
        <v>74600</v>
      </c>
      <c r="J2205" s="5">
        <v>3000</v>
      </c>
      <c r="K2205">
        <v>9</v>
      </c>
      <c r="L2205" t="str">
        <f>INDEX(MatriceGrade,MATCH(Employé!G2205,Filières!$A$1:$A$13,0),MATCH(Employé!H2205,Filières!$A$1:$E$1,0))</f>
        <v>Directeur business</v>
      </c>
      <c r="M2205" s="5">
        <f t="shared" si="172"/>
        <v>71000</v>
      </c>
      <c r="N2205" s="6">
        <f t="shared" ca="1" si="173"/>
        <v>41</v>
      </c>
      <c r="O2205" s="8">
        <f t="shared" si="174"/>
        <v>5.0704225352112678E-2</v>
      </c>
    </row>
    <row r="2206" spans="1:15" x14ac:dyDescent="0.25">
      <c r="A2206" t="str">
        <f t="shared" si="170"/>
        <v>MicRi28106</v>
      </c>
      <c r="B2206" t="str">
        <f t="shared" si="171"/>
        <v>MichaelRivera28106</v>
      </c>
      <c r="C2206" t="s">
        <v>205</v>
      </c>
      <c r="D2206" t="s">
        <v>835</v>
      </c>
      <c r="E2206" t="s">
        <v>2698</v>
      </c>
      <c r="F2206" s="1">
        <v>28106</v>
      </c>
      <c r="G2206" t="s">
        <v>3027</v>
      </c>
      <c r="H2206" t="s">
        <v>2701</v>
      </c>
      <c r="I2206" s="5">
        <v>64500</v>
      </c>
      <c r="J2206" s="5">
        <v>2000</v>
      </c>
      <c r="K2206">
        <v>9</v>
      </c>
      <c r="L2206" t="str">
        <f>INDEX(MatriceGrade,MATCH(Employé!G2206,Filières!$A$1:$A$13,0),MATCH(Employé!H2206,Filières!$A$1:$E$1,0))</f>
        <v>Directeur technique</v>
      </c>
      <c r="M2206" s="5">
        <f t="shared" si="172"/>
        <v>62000</v>
      </c>
      <c r="N2206" s="6">
        <f t="shared" ca="1" si="173"/>
        <v>40</v>
      </c>
      <c r="O2206" s="8">
        <f t="shared" si="174"/>
        <v>4.0322580645161289E-2</v>
      </c>
    </row>
    <row r="2207" spans="1:15" x14ac:dyDescent="0.25">
      <c r="A2207" t="str">
        <f t="shared" si="170"/>
        <v>RicRi25030</v>
      </c>
      <c r="B2207" t="str">
        <f t="shared" si="171"/>
        <v>RichardRivera25030</v>
      </c>
      <c r="C2207" t="s">
        <v>9</v>
      </c>
      <c r="D2207" t="s">
        <v>835</v>
      </c>
      <c r="E2207" t="s">
        <v>2698</v>
      </c>
      <c r="F2207" s="1">
        <v>25030</v>
      </c>
      <c r="G2207" t="s">
        <v>3026</v>
      </c>
      <c r="H2207" t="s">
        <v>2703</v>
      </c>
      <c r="I2207" s="5">
        <v>46100</v>
      </c>
      <c r="J2207" s="5">
        <v>1000</v>
      </c>
      <c r="K2207">
        <v>12</v>
      </c>
      <c r="L2207" t="str">
        <f>INDEX(MatriceGrade,MATCH(Employé!G2207,Filières!$A$1:$A$13,0),MATCH(Employé!H2207,Filières!$A$1:$E$1,0))</f>
        <v>Responsable d'entité</v>
      </c>
      <c r="M2207" s="5">
        <f t="shared" si="172"/>
        <v>43000</v>
      </c>
      <c r="N2207" s="6">
        <f t="shared" ca="1" si="173"/>
        <v>49</v>
      </c>
      <c r="O2207" s="8">
        <f t="shared" si="174"/>
        <v>7.2093023255813959E-2</v>
      </c>
    </row>
    <row r="2208" spans="1:15" x14ac:dyDescent="0.25">
      <c r="A2208" t="str">
        <f t="shared" si="170"/>
        <v>RogRi23749</v>
      </c>
      <c r="B2208" t="str">
        <f t="shared" si="171"/>
        <v>RogelioRivera23749</v>
      </c>
      <c r="C2208" t="s">
        <v>2580</v>
      </c>
      <c r="D2208" t="s">
        <v>835</v>
      </c>
      <c r="E2208" t="s">
        <v>2698</v>
      </c>
      <c r="F2208" s="1">
        <v>23749</v>
      </c>
      <c r="G2208" t="s">
        <v>3026</v>
      </c>
      <c r="H2208" t="s">
        <v>2702</v>
      </c>
      <c r="I2208" s="5">
        <v>86000</v>
      </c>
      <c r="J2208" s="5">
        <v>2000</v>
      </c>
      <c r="K2208">
        <v>17</v>
      </c>
      <c r="L2208" t="str">
        <f>INDEX(MatriceGrade,MATCH(Employé!G2208,Filières!$A$1:$A$13,0),MATCH(Employé!H2208,Filières!$A$1:$E$1,0))</f>
        <v>Responsable de consultant</v>
      </c>
      <c r="M2208" s="5">
        <f t="shared" si="172"/>
        <v>81200</v>
      </c>
      <c r="N2208" s="6">
        <f t="shared" ca="1" si="173"/>
        <v>52</v>
      </c>
      <c r="O2208" s="8">
        <f t="shared" si="174"/>
        <v>5.9113300492610835E-2</v>
      </c>
    </row>
    <row r="2209" spans="1:15" x14ac:dyDescent="0.25">
      <c r="A2209" t="str">
        <f t="shared" si="170"/>
        <v>ShaRi31844</v>
      </c>
      <c r="B2209" t="str">
        <f t="shared" si="171"/>
        <v>ShawnRivera31844</v>
      </c>
      <c r="C2209" t="s">
        <v>711</v>
      </c>
      <c r="D2209" t="s">
        <v>835</v>
      </c>
      <c r="E2209" t="s">
        <v>2698</v>
      </c>
      <c r="F2209" s="1">
        <v>31844</v>
      </c>
      <c r="G2209" t="s">
        <v>3023</v>
      </c>
      <c r="H2209" t="s">
        <v>2702</v>
      </c>
      <c r="I2209" s="5">
        <v>52500</v>
      </c>
      <c r="J2209" s="5">
        <v>500</v>
      </c>
      <c r="K2209">
        <v>1</v>
      </c>
      <c r="L2209" t="str">
        <f>INDEX(MatriceGrade,MATCH(Employé!G2209,Filières!$A$1:$A$13,0),MATCH(Employé!H2209,Filières!$A$1:$E$1,0))</f>
        <v>Consultant business</v>
      </c>
      <c r="M2209" s="5">
        <f t="shared" si="172"/>
        <v>51000</v>
      </c>
      <c r="N2209" s="6">
        <f t="shared" ca="1" si="173"/>
        <v>30</v>
      </c>
      <c r="O2209" s="8">
        <f t="shared" si="174"/>
        <v>2.9411764705882353E-2</v>
      </c>
    </row>
    <row r="2210" spans="1:15" x14ac:dyDescent="0.25">
      <c r="A2210" t="str">
        <f t="shared" si="170"/>
        <v>BraRi25231</v>
      </c>
      <c r="B2210" t="str">
        <f t="shared" si="171"/>
        <v>BrandonRizzo25231</v>
      </c>
      <c r="C2210" t="s">
        <v>572</v>
      </c>
      <c r="D2210" t="s">
        <v>1212</v>
      </c>
      <c r="E2210" t="s">
        <v>2698</v>
      </c>
      <c r="F2210" s="1">
        <v>25231</v>
      </c>
      <c r="G2210" t="s">
        <v>3026</v>
      </c>
      <c r="H2210" t="s">
        <v>2702</v>
      </c>
      <c r="I2210" s="5">
        <v>57400</v>
      </c>
      <c r="J2210" s="5">
        <v>2500</v>
      </c>
      <c r="K2210">
        <v>7</v>
      </c>
      <c r="L2210" t="str">
        <f>INDEX(MatriceGrade,MATCH(Employé!G2210,Filières!$A$1:$A$13,0),MATCH(Employé!H2210,Filières!$A$1:$E$1,0))</f>
        <v>Responsable de consultant</v>
      </c>
      <c r="M2210" s="5">
        <f t="shared" si="172"/>
        <v>52700</v>
      </c>
      <c r="N2210" s="6">
        <f t="shared" ca="1" si="173"/>
        <v>48</v>
      </c>
      <c r="O2210" s="8">
        <f t="shared" si="174"/>
        <v>8.9184060721062622E-2</v>
      </c>
    </row>
    <row r="2211" spans="1:15" x14ac:dyDescent="0.25">
      <c r="A2211" t="str">
        <f t="shared" si="170"/>
        <v>NanRo28362</v>
      </c>
      <c r="B2211" t="str">
        <f t="shared" si="171"/>
        <v>NancyRobbins28362</v>
      </c>
      <c r="C2211" t="s">
        <v>687</v>
      </c>
      <c r="D2211" t="s">
        <v>819</v>
      </c>
      <c r="E2211" t="s">
        <v>2699</v>
      </c>
      <c r="F2211" s="1">
        <v>28362</v>
      </c>
      <c r="G2211" t="s">
        <v>3025</v>
      </c>
      <c r="H2211" t="s">
        <v>2702</v>
      </c>
      <c r="I2211" s="5">
        <v>72200</v>
      </c>
      <c r="J2211" s="5">
        <v>1500</v>
      </c>
      <c r="K2211">
        <v>7</v>
      </c>
      <c r="L2211" t="str">
        <f>INDEX(MatriceGrade,MATCH(Employé!G2211,Filières!$A$1:$A$13,0),MATCH(Employé!H2211,Filières!$A$1:$E$1,0))</f>
        <v>Consultant business sénior</v>
      </c>
      <c r="M2211" s="5">
        <f t="shared" si="172"/>
        <v>63900</v>
      </c>
      <c r="N2211" s="6">
        <f t="shared" ca="1" si="173"/>
        <v>39</v>
      </c>
      <c r="O2211" s="8">
        <f t="shared" si="174"/>
        <v>0.12989045383411579</v>
      </c>
    </row>
    <row r="2212" spans="1:15" x14ac:dyDescent="0.25">
      <c r="A2212" t="str">
        <f t="shared" si="170"/>
        <v>LinRo24638</v>
      </c>
      <c r="B2212" t="str">
        <f t="shared" si="171"/>
        <v>LindsayRoberson24638</v>
      </c>
      <c r="C2212" t="s">
        <v>51</v>
      </c>
      <c r="D2212" t="s">
        <v>52</v>
      </c>
      <c r="E2212" t="s">
        <v>2699</v>
      </c>
      <c r="F2212" s="1">
        <v>24638</v>
      </c>
      <c r="G2212" t="s">
        <v>3028</v>
      </c>
      <c r="H2212" t="s">
        <v>2701</v>
      </c>
      <c r="I2212" s="5">
        <v>80200</v>
      </c>
      <c r="J2212" s="5">
        <v>5000</v>
      </c>
      <c r="K2212">
        <v>14</v>
      </c>
      <c r="L2212" t="str">
        <f>INDEX(MatriceGrade,MATCH(Employé!G2212,Filières!$A$1:$A$13,0),MATCH(Employé!H2212,Filières!$A$1:$E$1,0))</f>
        <v>Responsable technique Grands Comptes</v>
      </c>
      <c r="M2212" s="5">
        <f t="shared" si="172"/>
        <v>75000</v>
      </c>
      <c r="N2212" s="6">
        <f t="shared" ca="1" si="173"/>
        <v>50</v>
      </c>
      <c r="O2212" s="8">
        <f t="shared" si="174"/>
        <v>6.933333333333333E-2</v>
      </c>
    </row>
    <row r="2213" spans="1:15" x14ac:dyDescent="0.25">
      <c r="A2213" t="str">
        <f t="shared" si="170"/>
        <v>DavRo33958</v>
      </c>
      <c r="B2213" t="str">
        <f t="shared" si="171"/>
        <v>DavidRoberts33958</v>
      </c>
      <c r="C2213" t="s">
        <v>65</v>
      </c>
      <c r="D2213" t="s">
        <v>654</v>
      </c>
      <c r="E2213" t="s">
        <v>2698</v>
      </c>
      <c r="F2213" s="1">
        <v>33958</v>
      </c>
      <c r="G2213" t="s">
        <v>3021</v>
      </c>
      <c r="H2213" t="s">
        <v>2700</v>
      </c>
      <c r="I2213" s="5">
        <v>39700</v>
      </c>
      <c r="J2213" s="5">
        <v>1000</v>
      </c>
      <c r="K2213">
        <v>0</v>
      </c>
      <c r="L2213" t="str">
        <f>INDEX(MatriceGrade,MATCH(Employé!G2213,Filières!$A$1:$A$13,0),MATCH(Employé!H2213,Filières!$A$1:$E$1,0))</f>
        <v xml:space="preserve">Analyste </v>
      </c>
      <c r="M2213" s="5" t="str">
        <f t="shared" si="172"/>
        <v>nouvel arrivant</v>
      </c>
      <c r="N2213" s="6">
        <f t="shared" ca="1" si="173"/>
        <v>24</v>
      </c>
      <c r="O2213" s="8">
        <f t="shared" si="174"/>
        <v>0</v>
      </c>
    </row>
    <row r="2214" spans="1:15" x14ac:dyDescent="0.25">
      <c r="A2214" t="str">
        <f t="shared" si="170"/>
        <v>EriRo24637</v>
      </c>
      <c r="B2214" t="str">
        <f t="shared" si="171"/>
        <v>EricRoberts24637</v>
      </c>
      <c r="C2214" t="s">
        <v>121</v>
      </c>
      <c r="D2214" t="s">
        <v>654</v>
      </c>
      <c r="E2214" t="s">
        <v>2698</v>
      </c>
      <c r="F2214" s="1">
        <v>24637</v>
      </c>
      <c r="G2214" t="s">
        <v>3027</v>
      </c>
      <c r="H2214" t="s">
        <v>2702</v>
      </c>
      <c r="I2214" s="5">
        <v>67800</v>
      </c>
      <c r="J2214" s="5">
        <v>1000</v>
      </c>
      <c r="K2214">
        <v>12</v>
      </c>
      <c r="L2214" t="str">
        <f>INDEX(MatriceGrade,MATCH(Employé!G2214,Filières!$A$1:$A$13,0),MATCH(Employé!H2214,Filières!$A$1:$E$1,0))</f>
        <v>Directeur business</v>
      </c>
      <c r="M2214" s="5">
        <f t="shared" si="172"/>
        <v>63400</v>
      </c>
      <c r="N2214" s="6">
        <f t="shared" ca="1" si="173"/>
        <v>50</v>
      </c>
      <c r="O2214" s="8">
        <f t="shared" si="174"/>
        <v>6.9400630914826497E-2</v>
      </c>
    </row>
    <row r="2215" spans="1:15" x14ac:dyDescent="0.25">
      <c r="A2215" t="str">
        <f t="shared" si="170"/>
        <v>KatRo29624</v>
      </c>
      <c r="B2215" t="str">
        <f t="shared" si="171"/>
        <v>KatieRoberts29624</v>
      </c>
      <c r="C2215" t="s">
        <v>2177</v>
      </c>
      <c r="D2215" t="s">
        <v>654</v>
      </c>
      <c r="E2215" t="s">
        <v>2699</v>
      </c>
      <c r="F2215" s="1">
        <v>29624</v>
      </c>
      <c r="G2215" t="s">
        <v>3025</v>
      </c>
      <c r="H2215" t="s">
        <v>2703</v>
      </c>
      <c r="I2215" s="5">
        <v>41800</v>
      </c>
      <c r="J2215" s="5">
        <v>4000</v>
      </c>
      <c r="K2215">
        <v>7</v>
      </c>
      <c r="L2215" t="str">
        <f>INDEX(MatriceGrade,MATCH(Employé!G2215,Filières!$A$1:$A$13,0),MATCH(Employé!H2215,Filières!$A$1:$E$1,0))</f>
        <v>Directeur des agents de maîtrise</v>
      </c>
      <c r="M2215" s="5">
        <f t="shared" si="172"/>
        <v>40000</v>
      </c>
      <c r="N2215" s="6">
        <f t="shared" ca="1" si="173"/>
        <v>36</v>
      </c>
      <c r="O2215" s="8">
        <f t="shared" si="174"/>
        <v>4.4999999999999998E-2</v>
      </c>
    </row>
    <row r="2216" spans="1:15" x14ac:dyDescent="0.25">
      <c r="A2216" t="str">
        <f t="shared" si="170"/>
        <v>KeiRo26276</v>
      </c>
      <c r="B2216" t="str">
        <f t="shared" si="171"/>
        <v>KeishaRoberts26276</v>
      </c>
      <c r="C2216" t="s">
        <v>1024</v>
      </c>
      <c r="D2216" t="s">
        <v>654</v>
      </c>
      <c r="E2216" t="s">
        <v>2699</v>
      </c>
      <c r="F2216" s="1">
        <v>26276</v>
      </c>
      <c r="G2216" t="s">
        <v>3025</v>
      </c>
      <c r="H2216" t="s">
        <v>2701</v>
      </c>
      <c r="I2216" s="5">
        <v>42700</v>
      </c>
      <c r="J2216" s="5">
        <v>2000</v>
      </c>
      <c r="K2216">
        <v>15</v>
      </c>
      <c r="L2216" t="str">
        <f>INDEX(MatriceGrade,MATCH(Employé!G2216,Filières!$A$1:$A$13,0),MATCH(Employé!H2216,Filières!$A$1:$E$1,0))</f>
        <v>Consultant technique sénior</v>
      </c>
      <c r="M2216" s="5">
        <f t="shared" si="172"/>
        <v>39200</v>
      </c>
      <c r="N2216" s="6">
        <f t="shared" ca="1" si="173"/>
        <v>45</v>
      </c>
      <c r="O2216" s="8">
        <f t="shared" si="174"/>
        <v>8.9285714285714288E-2</v>
      </c>
    </row>
    <row r="2217" spans="1:15" x14ac:dyDescent="0.25">
      <c r="A2217" t="str">
        <f t="shared" si="170"/>
        <v>WesRo24708</v>
      </c>
      <c r="B2217" t="str">
        <f t="shared" si="171"/>
        <v>WesRoberts24708</v>
      </c>
      <c r="C2217" t="s">
        <v>1775</v>
      </c>
      <c r="D2217" t="s">
        <v>654</v>
      </c>
      <c r="E2217" t="s">
        <v>2698</v>
      </c>
      <c r="F2217" s="1">
        <v>24708</v>
      </c>
      <c r="G2217" t="s">
        <v>3025</v>
      </c>
      <c r="H2217" t="s">
        <v>2702</v>
      </c>
      <c r="I2217" s="5">
        <v>65600</v>
      </c>
      <c r="J2217" s="5">
        <v>0</v>
      </c>
      <c r="K2217">
        <v>24</v>
      </c>
      <c r="L2217" t="str">
        <f>INDEX(MatriceGrade,MATCH(Employé!G2217,Filières!$A$1:$A$13,0),MATCH(Employé!H2217,Filières!$A$1:$E$1,0))</f>
        <v>Consultant business sénior</v>
      </c>
      <c r="M2217" s="5">
        <f t="shared" si="172"/>
        <v>60700</v>
      </c>
      <c r="N2217" s="6">
        <f t="shared" ca="1" si="173"/>
        <v>49</v>
      </c>
      <c r="O2217" s="8">
        <f t="shared" si="174"/>
        <v>8.0724876441515644E-2</v>
      </c>
    </row>
    <row r="2218" spans="1:15" x14ac:dyDescent="0.25">
      <c r="A2218" t="str">
        <f t="shared" si="170"/>
        <v>SteRo33559</v>
      </c>
      <c r="B2218" t="str">
        <f t="shared" si="171"/>
        <v>StephenRobertson33559</v>
      </c>
      <c r="C2218" t="s">
        <v>401</v>
      </c>
      <c r="D2218" t="s">
        <v>1865</v>
      </c>
      <c r="E2218" t="s">
        <v>2698</v>
      </c>
      <c r="F2218" s="1">
        <v>33559</v>
      </c>
      <c r="G2218" t="s">
        <v>3020</v>
      </c>
      <c r="H2218" t="s">
        <v>2700</v>
      </c>
      <c r="I2218" s="5">
        <v>38000</v>
      </c>
      <c r="J2218" s="5">
        <v>500</v>
      </c>
      <c r="K2218">
        <v>0</v>
      </c>
      <c r="L2218" t="str">
        <f>INDEX(MatriceGrade,MATCH(Employé!G2218,Filières!$A$1:$A$13,0),MATCH(Employé!H2218,Filières!$A$1:$E$1,0))</f>
        <v>Analyste junior</v>
      </c>
      <c r="M2218" s="5" t="str">
        <f t="shared" si="172"/>
        <v>nouvel arrivant</v>
      </c>
      <c r="N2218" s="6">
        <f t="shared" ca="1" si="173"/>
        <v>25</v>
      </c>
      <c r="O2218" s="8">
        <f t="shared" si="174"/>
        <v>0</v>
      </c>
    </row>
    <row r="2219" spans="1:15" x14ac:dyDescent="0.25">
      <c r="A2219" t="str">
        <f t="shared" si="170"/>
        <v>EdwRo30966</v>
      </c>
      <c r="B2219" t="str">
        <f t="shared" si="171"/>
        <v>EdwardRobinson30966</v>
      </c>
      <c r="C2219" t="s">
        <v>1040</v>
      </c>
      <c r="D2219" t="s">
        <v>271</v>
      </c>
      <c r="E2219" t="s">
        <v>2698</v>
      </c>
      <c r="F2219" s="1">
        <v>30966</v>
      </c>
      <c r="G2219" t="s">
        <v>3025</v>
      </c>
      <c r="H2219" t="s">
        <v>2701</v>
      </c>
      <c r="I2219" s="5">
        <v>47500</v>
      </c>
      <c r="J2219" s="5">
        <v>1000</v>
      </c>
      <c r="K2219">
        <v>2</v>
      </c>
      <c r="L2219" t="str">
        <f>INDEX(MatriceGrade,MATCH(Employé!G2219,Filières!$A$1:$A$13,0),MATCH(Employé!H2219,Filières!$A$1:$E$1,0))</f>
        <v>Consultant technique sénior</v>
      </c>
      <c r="M2219" s="5">
        <f t="shared" si="172"/>
        <v>45900</v>
      </c>
      <c r="N2219" s="6">
        <f t="shared" ca="1" si="173"/>
        <v>32</v>
      </c>
      <c r="O2219" s="8">
        <f t="shared" si="174"/>
        <v>3.4858387799564274E-2</v>
      </c>
    </row>
    <row r="2220" spans="1:15" x14ac:dyDescent="0.25">
      <c r="A2220" t="str">
        <f t="shared" si="170"/>
        <v>EmiRo25780</v>
      </c>
      <c r="B2220" t="str">
        <f t="shared" si="171"/>
        <v>EmilyRobinson25780</v>
      </c>
      <c r="C2220" t="s">
        <v>145</v>
      </c>
      <c r="D2220" t="s">
        <v>271</v>
      </c>
      <c r="E2220" t="s">
        <v>2699</v>
      </c>
      <c r="F2220" s="1">
        <v>25780</v>
      </c>
      <c r="G2220" t="s">
        <v>3025</v>
      </c>
      <c r="H2220" t="s">
        <v>2703</v>
      </c>
      <c r="I2220" s="5">
        <v>53800</v>
      </c>
      <c r="J2220" s="5">
        <v>1000</v>
      </c>
      <c r="K2220">
        <v>6</v>
      </c>
      <c r="L2220" t="str">
        <f>INDEX(MatriceGrade,MATCH(Employé!G2220,Filières!$A$1:$A$13,0),MATCH(Employé!H2220,Filières!$A$1:$E$1,0))</f>
        <v>Directeur des agents de maîtrise</v>
      </c>
      <c r="M2220" s="5">
        <f t="shared" si="172"/>
        <v>52700</v>
      </c>
      <c r="N2220" s="6">
        <f t="shared" ca="1" si="173"/>
        <v>46</v>
      </c>
      <c r="O2220" s="8">
        <f t="shared" si="174"/>
        <v>2.0872865275142316E-2</v>
      </c>
    </row>
    <row r="2221" spans="1:15" x14ac:dyDescent="0.25">
      <c r="A2221" t="str">
        <f t="shared" si="170"/>
        <v>FraRo26717</v>
      </c>
      <c r="B2221" t="str">
        <f t="shared" si="171"/>
        <v>FrankRobinson26717</v>
      </c>
      <c r="C2221" t="s">
        <v>987</v>
      </c>
      <c r="D2221" t="s">
        <v>271</v>
      </c>
      <c r="E2221" t="s">
        <v>2698</v>
      </c>
      <c r="F2221" s="1">
        <v>26717</v>
      </c>
      <c r="G2221" t="s">
        <v>3028</v>
      </c>
      <c r="H2221" t="s">
        <v>2700</v>
      </c>
      <c r="I2221" s="5">
        <v>73700</v>
      </c>
      <c r="J2221" s="5">
        <v>8000</v>
      </c>
      <c r="K2221">
        <v>8</v>
      </c>
      <c r="L2221" t="str">
        <f>INDEX(MatriceGrade,MATCH(Employé!G2221,Filières!$A$1:$A$13,0),MATCH(Employé!H2221,Filières!$A$1:$E$1,0))</f>
        <v>Responsable de Grands comptes</v>
      </c>
      <c r="M2221" s="5">
        <f t="shared" si="172"/>
        <v>67000</v>
      </c>
      <c r="N2221" s="6">
        <f t="shared" ca="1" si="173"/>
        <v>44</v>
      </c>
      <c r="O2221" s="8">
        <f t="shared" si="174"/>
        <v>0.1</v>
      </c>
    </row>
    <row r="2222" spans="1:15" x14ac:dyDescent="0.25">
      <c r="A2222" t="str">
        <f t="shared" si="170"/>
        <v>JamRo24276</v>
      </c>
      <c r="B2222" t="str">
        <f t="shared" si="171"/>
        <v>JamesRobinson24276</v>
      </c>
      <c r="C2222" t="s">
        <v>147</v>
      </c>
      <c r="D2222" t="s">
        <v>271</v>
      </c>
      <c r="E2222" t="s">
        <v>2698</v>
      </c>
      <c r="F2222" s="1">
        <v>24276</v>
      </c>
      <c r="G2222" t="s">
        <v>3027</v>
      </c>
      <c r="H2222" t="s">
        <v>2700</v>
      </c>
      <c r="I2222" s="5">
        <v>85300</v>
      </c>
      <c r="J2222" s="5">
        <v>5000</v>
      </c>
      <c r="K2222">
        <v>8</v>
      </c>
      <c r="L2222" t="str">
        <f>INDEX(MatriceGrade,MATCH(Employé!G2222,Filières!$A$1:$A$13,0),MATCH(Employé!H2222,Filières!$A$1:$E$1,0))</f>
        <v>Directeur de projet</v>
      </c>
      <c r="M2222" s="5">
        <f t="shared" si="172"/>
        <v>79700</v>
      </c>
      <c r="N2222" s="6">
        <f t="shared" ca="1" si="173"/>
        <v>51</v>
      </c>
      <c r="O2222" s="8">
        <f t="shared" si="174"/>
        <v>7.0263488080301126E-2</v>
      </c>
    </row>
    <row r="2223" spans="1:15" x14ac:dyDescent="0.25">
      <c r="A2223" t="str">
        <f t="shared" si="170"/>
        <v>LinRo30286</v>
      </c>
      <c r="B2223" t="str">
        <f t="shared" si="171"/>
        <v>LindaRobinson30286</v>
      </c>
      <c r="C2223" t="s">
        <v>491</v>
      </c>
      <c r="D2223" t="s">
        <v>271</v>
      </c>
      <c r="E2223" t="s">
        <v>2699</v>
      </c>
      <c r="F2223" s="1">
        <v>30286</v>
      </c>
      <c r="G2223" t="s">
        <v>3027</v>
      </c>
      <c r="H2223" t="s">
        <v>2701</v>
      </c>
      <c r="I2223" s="5">
        <v>52100</v>
      </c>
      <c r="J2223" s="5">
        <v>1500</v>
      </c>
      <c r="K2223">
        <v>11</v>
      </c>
      <c r="L2223" t="str">
        <f>INDEX(MatriceGrade,MATCH(Employé!G2223,Filières!$A$1:$A$13,0),MATCH(Employé!H2223,Filières!$A$1:$E$1,0))</f>
        <v>Directeur technique</v>
      </c>
      <c r="M2223" s="5">
        <f t="shared" si="172"/>
        <v>48800</v>
      </c>
      <c r="N2223" s="6">
        <f t="shared" ca="1" si="173"/>
        <v>34</v>
      </c>
      <c r="O2223" s="8">
        <f t="shared" si="174"/>
        <v>6.7622950819672137E-2</v>
      </c>
    </row>
    <row r="2224" spans="1:15" x14ac:dyDescent="0.25">
      <c r="A2224" t="str">
        <f t="shared" si="170"/>
        <v>MarRo25998</v>
      </c>
      <c r="B2224" t="str">
        <f t="shared" si="171"/>
        <v>MarkRobinson25998</v>
      </c>
      <c r="C2224" t="s">
        <v>252</v>
      </c>
      <c r="D2224" t="s">
        <v>271</v>
      </c>
      <c r="E2224" t="s">
        <v>2698</v>
      </c>
      <c r="F2224" s="1">
        <v>25998</v>
      </c>
      <c r="G2224" t="s">
        <v>3028</v>
      </c>
      <c r="H2224" t="s">
        <v>2701</v>
      </c>
      <c r="I2224" s="5">
        <v>83000</v>
      </c>
      <c r="J2224" s="5">
        <v>7500</v>
      </c>
      <c r="K2224">
        <v>22</v>
      </c>
      <c r="L2224" t="str">
        <f>INDEX(MatriceGrade,MATCH(Employé!G2224,Filières!$A$1:$A$13,0),MATCH(Employé!H2224,Filières!$A$1:$E$1,0))</f>
        <v>Responsable technique Grands Comptes</v>
      </c>
      <c r="M2224" s="5">
        <f t="shared" si="172"/>
        <v>72800</v>
      </c>
      <c r="N2224" s="6">
        <f t="shared" ca="1" si="173"/>
        <v>46</v>
      </c>
      <c r="O2224" s="8">
        <f t="shared" si="174"/>
        <v>0.14010989010989011</v>
      </c>
    </row>
    <row r="2225" spans="1:15" x14ac:dyDescent="0.25">
      <c r="A2225" t="str">
        <f t="shared" si="170"/>
        <v>RobRo27657</v>
      </c>
      <c r="B2225" t="str">
        <f t="shared" si="171"/>
        <v>RobertRobinson27657</v>
      </c>
      <c r="C2225" t="s">
        <v>25</v>
      </c>
      <c r="D2225" t="s">
        <v>271</v>
      </c>
      <c r="E2225" t="s">
        <v>2698</v>
      </c>
      <c r="F2225" s="1">
        <v>27657</v>
      </c>
      <c r="G2225" t="s">
        <v>3027</v>
      </c>
      <c r="H2225" t="s">
        <v>2703</v>
      </c>
      <c r="I2225" s="5">
        <v>69700</v>
      </c>
      <c r="J2225" s="5">
        <v>3000</v>
      </c>
      <c r="K2225">
        <v>5</v>
      </c>
      <c r="L2225" t="str">
        <f>INDEX(MatriceGrade,MATCH(Employé!G2225,Filières!$A$1:$A$13,0),MATCH(Employé!H2225,Filières!$A$1:$E$1,0))</f>
        <v>Directeur d'agence</v>
      </c>
      <c r="M2225" s="5">
        <f t="shared" si="172"/>
        <v>62200</v>
      </c>
      <c r="N2225" s="6">
        <f t="shared" ca="1" si="173"/>
        <v>41</v>
      </c>
      <c r="O2225" s="8">
        <f t="shared" si="174"/>
        <v>0.12057877813504823</v>
      </c>
    </row>
    <row r="2226" spans="1:15" x14ac:dyDescent="0.25">
      <c r="A2226" t="str">
        <f t="shared" si="170"/>
        <v>SeaRo25088</v>
      </c>
      <c r="B2226" t="str">
        <f t="shared" si="171"/>
        <v>SeanRobinson25088</v>
      </c>
      <c r="C2226" t="s">
        <v>2014</v>
      </c>
      <c r="D2226" t="s">
        <v>271</v>
      </c>
      <c r="E2226" t="s">
        <v>2698</v>
      </c>
      <c r="F2226" s="1">
        <v>25088</v>
      </c>
      <c r="G2226" t="s">
        <v>3028</v>
      </c>
      <c r="H2226" t="s">
        <v>2701</v>
      </c>
      <c r="I2226" s="5">
        <v>93200</v>
      </c>
      <c r="J2226" s="5">
        <v>3500</v>
      </c>
      <c r="K2226">
        <v>14</v>
      </c>
      <c r="L2226" t="str">
        <f>INDEX(MatriceGrade,MATCH(Employé!G2226,Filières!$A$1:$A$13,0),MATCH(Employé!H2226,Filières!$A$1:$E$1,0))</f>
        <v>Responsable technique Grands Comptes</v>
      </c>
      <c r="M2226" s="5">
        <f t="shared" si="172"/>
        <v>83200</v>
      </c>
      <c r="N2226" s="6">
        <f t="shared" ca="1" si="173"/>
        <v>48</v>
      </c>
      <c r="O2226" s="8">
        <f t="shared" si="174"/>
        <v>0.1201923076923077</v>
      </c>
    </row>
    <row r="2227" spans="1:15" x14ac:dyDescent="0.25">
      <c r="A2227" t="str">
        <f t="shared" si="170"/>
        <v>TamRo28050</v>
      </c>
      <c r="B2227" t="str">
        <f t="shared" si="171"/>
        <v>TammyRobinson28050</v>
      </c>
      <c r="C2227" t="s">
        <v>376</v>
      </c>
      <c r="D2227" t="s">
        <v>271</v>
      </c>
      <c r="E2227" t="s">
        <v>2699</v>
      </c>
      <c r="F2227" s="1">
        <v>28050</v>
      </c>
      <c r="G2227" t="s">
        <v>3028</v>
      </c>
      <c r="H2227" t="s">
        <v>2702</v>
      </c>
      <c r="I2227" s="5">
        <v>95100</v>
      </c>
      <c r="J2227" s="5">
        <v>3500</v>
      </c>
      <c r="K2227">
        <v>14</v>
      </c>
      <c r="L2227" t="str">
        <f>INDEX(MatriceGrade,MATCH(Employé!G2227,Filières!$A$1:$A$13,0),MATCH(Employé!H2227,Filières!$A$1:$E$1,0))</f>
        <v>Responsable secteur business</v>
      </c>
      <c r="M2227" s="5">
        <f t="shared" si="172"/>
        <v>84900</v>
      </c>
      <c r="N2227" s="6">
        <f t="shared" ca="1" si="173"/>
        <v>40</v>
      </c>
      <c r="O2227" s="8">
        <f t="shared" si="174"/>
        <v>0.12014134275618374</v>
      </c>
    </row>
    <row r="2228" spans="1:15" x14ac:dyDescent="0.25">
      <c r="A2228" t="str">
        <f t="shared" si="170"/>
        <v>TylRo34293</v>
      </c>
      <c r="B2228" t="str">
        <f t="shared" si="171"/>
        <v>TylerRobinson34293</v>
      </c>
      <c r="C2228" t="s">
        <v>1603</v>
      </c>
      <c r="D2228" t="s">
        <v>271</v>
      </c>
      <c r="E2228" t="s">
        <v>2698</v>
      </c>
      <c r="F2228" s="1">
        <v>34293</v>
      </c>
      <c r="G2228" t="s">
        <v>3021</v>
      </c>
      <c r="H2228" t="s">
        <v>2700</v>
      </c>
      <c r="I2228" s="5">
        <v>36300</v>
      </c>
      <c r="J2228" s="5">
        <v>0</v>
      </c>
      <c r="K2228">
        <v>1</v>
      </c>
      <c r="L2228" t="str">
        <f>INDEX(MatriceGrade,MATCH(Employé!G2228,Filières!$A$1:$A$13,0),MATCH(Employé!H2228,Filières!$A$1:$E$1,0))</f>
        <v xml:space="preserve">Analyste </v>
      </c>
      <c r="M2228" s="5">
        <f t="shared" si="172"/>
        <v>34000</v>
      </c>
      <c r="N2228" s="6">
        <f t="shared" ca="1" si="173"/>
        <v>23</v>
      </c>
      <c r="O2228" s="8">
        <f t="shared" si="174"/>
        <v>6.7647058823529407E-2</v>
      </c>
    </row>
    <row r="2229" spans="1:15" x14ac:dyDescent="0.25">
      <c r="A2229" t="str">
        <f t="shared" si="170"/>
        <v>BevRo31909</v>
      </c>
      <c r="B2229" t="str">
        <f t="shared" si="171"/>
        <v>BeverlyRobles31909</v>
      </c>
      <c r="C2229" t="s">
        <v>1105</v>
      </c>
      <c r="D2229" t="s">
        <v>1106</v>
      </c>
      <c r="E2229" t="s">
        <v>2699</v>
      </c>
      <c r="F2229" s="1">
        <v>31909</v>
      </c>
      <c r="G2229" t="s">
        <v>3023</v>
      </c>
      <c r="H2229" t="s">
        <v>2700</v>
      </c>
      <c r="I2229" s="5">
        <v>51300</v>
      </c>
      <c r="J2229" s="5">
        <v>500</v>
      </c>
      <c r="K2229">
        <v>4</v>
      </c>
      <c r="L2229" t="str">
        <f>INDEX(MatriceGrade,MATCH(Employé!G2229,Filières!$A$1:$A$13,0),MATCH(Employé!H2229,Filières!$A$1:$E$1,0))</f>
        <v>Consultant fonctionnel junior</v>
      </c>
      <c r="M2229" s="5">
        <f t="shared" si="172"/>
        <v>47500</v>
      </c>
      <c r="N2229" s="6">
        <f t="shared" ca="1" si="173"/>
        <v>30</v>
      </c>
      <c r="O2229" s="8">
        <f t="shared" si="174"/>
        <v>0.08</v>
      </c>
    </row>
    <row r="2230" spans="1:15" x14ac:dyDescent="0.25">
      <c r="A2230" t="str">
        <f t="shared" si="170"/>
        <v>DavRo24419</v>
      </c>
      <c r="B2230" t="str">
        <f t="shared" si="171"/>
        <v>DavidRobles24419</v>
      </c>
      <c r="C2230" t="s">
        <v>65</v>
      </c>
      <c r="D2230" t="s">
        <v>1106</v>
      </c>
      <c r="E2230" t="s">
        <v>2698</v>
      </c>
      <c r="F2230" s="1">
        <v>24419</v>
      </c>
      <c r="G2230" t="s">
        <v>3027</v>
      </c>
      <c r="H2230" t="s">
        <v>2701</v>
      </c>
      <c r="I2230" s="5">
        <v>66600</v>
      </c>
      <c r="J2230" s="5">
        <v>5500</v>
      </c>
      <c r="K2230">
        <v>25</v>
      </c>
      <c r="L2230" t="str">
        <f>INDEX(MatriceGrade,MATCH(Employé!G2230,Filières!$A$1:$A$13,0),MATCH(Employé!H2230,Filières!$A$1:$E$1,0))</f>
        <v>Directeur technique</v>
      </c>
      <c r="M2230" s="5">
        <f t="shared" si="172"/>
        <v>62200</v>
      </c>
      <c r="N2230" s="6">
        <f t="shared" ca="1" si="173"/>
        <v>50</v>
      </c>
      <c r="O2230" s="8">
        <f t="shared" si="174"/>
        <v>7.0739549839228297E-2</v>
      </c>
    </row>
    <row r="2231" spans="1:15" x14ac:dyDescent="0.25">
      <c r="A2231" t="str">
        <f t="shared" si="170"/>
        <v>VicRo27071</v>
      </c>
      <c r="B2231" t="str">
        <f t="shared" si="171"/>
        <v>VictoriaRobles27071</v>
      </c>
      <c r="C2231" t="s">
        <v>313</v>
      </c>
      <c r="D2231" t="s">
        <v>1106</v>
      </c>
      <c r="E2231" t="s">
        <v>2699</v>
      </c>
      <c r="F2231" s="1">
        <v>27071</v>
      </c>
      <c r="G2231" t="s">
        <v>3025</v>
      </c>
      <c r="H2231" t="s">
        <v>2702</v>
      </c>
      <c r="I2231" s="5">
        <v>73600</v>
      </c>
      <c r="J2231" s="5">
        <v>1500</v>
      </c>
      <c r="K2231">
        <v>8</v>
      </c>
      <c r="L2231" t="str">
        <f>INDEX(MatriceGrade,MATCH(Employé!G2231,Filières!$A$1:$A$13,0),MATCH(Employé!H2231,Filières!$A$1:$E$1,0))</f>
        <v>Consultant business sénior</v>
      </c>
      <c r="M2231" s="5">
        <f t="shared" si="172"/>
        <v>70100</v>
      </c>
      <c r="N2231" s="6">
        <f t="shared" ca="1" si="173"/>
        <v>43</v>
      </c>
      <c r="O2231" s="8">
        <f t="shared" si="174"/>
        <v>4.9928673323823107E-2</v>
      </c>
    </row>
    <row r="2232" spans="1:15" x14ac:dyDescent="0.25">
      <c r="A2232" t="str">
        <f t="shared" si="170"/>
        <v>TerRo29625</v>
      </c>
      <c r="B2232" t="str">
        <f t="shared" si="171"/>
        <v>TerrellRoby29625</v>
      </c>
      <c r="C2232" t="s">
        <v>1342</v>
      </c>
      <c r="D2232" t="s">
        <v>2678</v>
      </c>
      <c r="E2232" t="s">
        <v>2698</v>
      </c>
      <c r="F2232" s="1">
        <v>29625</v>
      </c>
      <c r="G2232" t="s">
        <v>3027</v>
      </c>
      <c r="H2232" t="s">
        <v>2700</v>
      </c>
      <c r="I2232" s="5">
        <v>58500</v>
      </c>
      <c r="J2232" s="5">
        <v>6000</v>
      </c>
      <c r="K2232">
        <v>9</v>
      </c>
      <c r="L2232" t="str">
        <f>INDEX(MatriceGrade,MATCH(Employé!G2232,Filières!$A$1:$A$13,0),MATCH(Employé!H2232,Filières!$A$1:$E$1,0))</f>
        <v>Directeur de projet</v>
      </c>
      <c r="M2232" s="5">
        <f t="shared" si="172"/>
        <v>52400</v>
      </c>
      <c r="N2232" s="6">
        <f t="shared" ca="1" si="173"/>
        <v>36</v>
      </c>
      <c r="O2232" s="8">
        <f t="shared" si="174"/>
        <v>0.11641221374045801</v>
      </c>
    </row>
    <row r="2233" spans="1:15" x14ac:dyDescent="0.25">
      <c r="A2233" t="str">
        <f t="shared" si="170"/>
        <v>RosRo24101</v>
      </c>
      <c r="B2233" t="str">
        <f t="shared" si="171"/>
        <v>RoseRocha24101</v>
      </c>
      <c r="C2233" t="s">
        <v>456</v>
      </c>
      <c r="D2233" t="s">
        <v>779</v>
      </c>
      <c r="E2233" t="s">
        <v>2699</v>
      </c>
      <c r="F2233" s="1">
        <v>24101</v>
      </c>
      <c r="G2233" t="s">
        <v>3025</v>
      </c>
      <c r="H2233" t="s">
        <v>2701</v>
      </c>
      <c r="I2233" s="5">
        <v>60500</v>
      </c>
      <c r="J2233" s="5">
        <v>2000</v>
      </c>
      <c r="K2233">
        <v>3</v>
      </c>
      <c r="L2233" t="str">
        <f>INDEX(MatriceGrade,MATCH(Employé!G2233,Filières!$A$1:$A$13,0),MATCH(Employé!H2233,Filières!$A$1:$E$1,0))</f>
        <v>Consultant technique sénior</v>
      </c>
      <c r="M2233" s="5">
        <f t="shared" si="172"/>
        <v>54500</v>
      </c>
      <c r="N2233" s="6">
        <f t="shared" ca="1" si="173"/>
        <v>51</v>
      </c>
      <c r="O2233" s="8">
        <f t="shared" si="174"/>
        <v>0.11009174311926606</v>
      </c>
    </row>
    <row r="2234" spans="1:15" x14ac:dyDescent="0.25">
      <c r="A2234" t="str">
        <f t="shared" si="170"/>
        <v>GleRo30947</v>
      </c>
      <c r="B2234" t="str">
        <f t="shared" si="171"/>
        <v>GlendaRockwell30947</v>
      </c>
      <c r="C2234" t="s">
        <v>1097</v>
      </c>
      <c r="D2234" t="s">
        <v>1098</v>
      </c>
      <c r="E2234" t="s">
        <v>2699</v>
      </c>
      <c r="F2234" s="1">
        <v>30947</v>
      </c>
      <c r="G2234" t="s">
        <v>3028</v>
      </c>
      <c r="H2234" t="s">
        <v>2702</v>
      </c>
      <c r="I2234" s="5">
        <v>96300</v>
      </c>
      <c r="J2234" s="5">
        <v>8500</v>
      </c>
      <c r="K2234">
        <v>5</v>
      </c>
      <c r="L2234" t="str">
        <f>INDEX(MatriceGrade,MATCH(Employé!G2234,Filières!$A$1:$A$13,0),MATCH(Employé!H2234,Filières!$A$1:$E$1,0))</f>
        <v>Responsable secteur business</v>
      </c>
      <c r="M2234" s="5">
        <f t="shared" si="172"/>
        <v>86000</v>
      </c>
      <c r="N2234" s="6">
        <f t="shared" ca="1" si="173"/>
        <v>32</v>
      </c>
      <c r="O2234" s="8">
        <f t="shared" si="174"/>
        <v>0.11976744186046512</v>
      </c>
    </row>
    <row r="2235" spans="1:15" x14ac:dyDescent="0.25">
      <c r="A2235" t="str">
        <f t="shared" si="170"/>
        <v>DavRo32816</v>
      </c>
      <c r="B2235" t="str">
        <f t="shared" si="171"/>
        <v>DavidRodas32816</v>
      </c>
      <c r="C2235" t="s">
        <v>65</v>
      </c>
      <c r="D2235" t="s">
        <v>2307</v>
      </c>
      <c r="E2235" t="s">
        <v>2698</v>
      </c>
      <c r="F2235" s="1">
        <v>32816</v>
      </c>
      <c r="G2235" t="s">
        <v>3024</v>
      </c>
      <c r="H2235" t="s">
        <v>2701</v>
      </c>
      <c r="I2235" s="5">
        <v>45600</v>
      </c>
      <c r="J2235" s="5">
        <v>1000</v>
      </c>
      <c r="K2235">
        <v>1</v>
      </c>
      <c r="L2235" t="str">
        <f>INDEX(MatriceGrade,MATCH(Employé!G2235,Filières!$A$1:$A$13,0),MATCH(Employé!H2235,Filières!$A$1:$E$1,0))</f>
        <v>Consultant technique</v>
      </c>
      <c r="M2235" s="5">
        <f t="shared" si="172"/>
        <v>42900</v>
      </c>
      <c r="N2235" s="6">
        <f t="shared" ca="1" si="173"/>
        <v>27</v>
      </c>
      <c r="O2235" s="8">
        <f t="shared" si="174"/>
        <v>6.2937062937062943E-2</v>
      </c>
    </row>
    <row r="2236" spans="1:15" x14ac:dyDescent="0.25">
      <c r="A2236" t="str">
        <f t="shared" si="170"/>
        <v>RayRo29526</v>
      </c>
      <c r="B2236" t="str">
        <f t="shared" si="171"/>
        <v>RayRoden29526</v>
      </c>
      <c r="C2236" t="s">
        <v>1687</v>
      </c>
      <c r="D2236" t="s">
        <v>1875</v>
      </c>
      <c r="E2236" t="s">
        <v>2698</v>
      </c>
      <c r="F2236" s="1">
        <v>29526</v>
      </c>
      <c r="G2236" t="s">
        <v>3025</v>
      </c>
      <c r="H2236" t="s">
        <v>2702</v>
      </c>
      <c r="I2236" s="5">
        <v>67400</v>
      </c>
      <c r="J2236" s="5">
        <v>500</v>
      </c>
      <c r="K2236">
        <v>0</v>
      </c>
      <c r="L2236" t="str">
        <f>INDEX(MatriceGrade,MATCH(Employé!G2236,Filières!$A$1:$A$13,0),MATCH(Employé!H2236,Filières!$A$1:$E$1,0))</f>
        <v>Consultant business sénior</v>
      </c>
      <c r="M2236" s="5" t="str">
        <f t="shared" si="172"/>
        <v>nouvel arrivant</v>
      </c>
      <c r="N2236" s="6">
        <f t="shared" ca="1" si="173"/>
        <v>36</v>
      </c>
      <c r="O2236" s="8">
        <f t="shared" si="174"/>
        <v>0</v>
      </c>
    </row>
    <row r="2237" spans="1:15" x14ac:dyDescent="0.25">
      <c r="A2237" t="str">
        <f t="shared" si="170"/>
        <v>GarRo30933</v>
      </c>
      <c r="B2237" t="str">
        <f t="shared" si="171"/>
        <v>GarlandRoder30933</v>
      </c>
      <c r="C2237" t="s">
        <v>1171</v>
      </c>
      <c r="D2237" t="s">
        <v>1172</v>
      </c>
      <c r="E2237" t="s">
        <v>2698</v>
      </c>
      <c r="F2237" s="1">
        <v>30933</v>
      </c>
      <c r="G2237" t="s">
        <v>3026</v>
      </c>
      <c r="H2237" t="s">
        <v>2700</v>
      </c>
      <c r="I2237" s="5">
        <v>57000</v>
      </c>
      <c r="J2237" s="5">
        <v>5000</v>
      </c>
      <c r="K2237">
        <v>2</v>
      </c>
      <c r="L2237" t="str">
        <f>INDEX(MatriceGrade,MATCH(Employé!G2237,Filières!$A$1:$A$13,0),MATCH(Employé!H2237,Filières!$A$1:$E$1,0))</f>
        <v>Chef de projet</v>
      </c>
      <c r="M2237" s="5">
        <f t="shared" si="172"/>
        <v>53800</v>
      </c>
      <c r="N2237" s="6">
        <f t="shared" ca="1" si="173"/>
        <v>32</v>
      </c>
      <c r="O2237" s="8">
        <f t="shared" si="174"/>
        <v>5.9479553903345722E-2</v>
      </c>
    </row>
    <row r="2238" spans="1:15" x14ac:dyDescent="0.25">
      <c r="A2238" t="str">
        <f t="shared" si="170"/>
        <v>DavRo25208</v>
      </c>
      <c r="B2238" t="str">
        <f t="shared" si="171"/>
        <v>DavidRodgers25208</v>
      </c>
      <c r="C2238" t="s">
        <v>65</v>
      </c>
      <c r="D2238" t="s">
        <v>2222</v>
      </c>
      <c r="E2238" t="s">
        <v>2698</v>
      </c>
      <c r="F2238" s="1">
        <v>25208</v>
      </c>
      <c r="G2238" t="s">
        <v>3028</v>
      </c>
      <c r="H2238" t="s">
        <v>2702</v>
      </c>
      <c r="I2238" s="5">
        <v>116000</v>
      </c>
      <c r="J2238" s="5">
        <v>8500</v>
      </c>
      <c r="K2238">
        <v>25</v>
      </c>
      <c r="L2238" t="str">
        <f>INDEX(MatriceGrade,MATCH(Employé!G2238,Filières!$A$1:$A$13,0),MATCH(Employé!H2238,Filières!$A$1:$E$1,0))</f>
        <v>Responsable secteur business</v>
      </c>
      <c r="M2238" s="5">
        <f t="shared" si="172"/>
        <v>109400</v>
      </c>
      <c r="N2238" s="6">
        <f t="shared" ca="1" si="173"/>
        <v>48</v>
      </c>
      <c r="O2238" s="8">
        <f t="shared" si="174"/>
        <v>6.0329067641681902E-2</v>
      </c>
    </row>
    <row r="2239" spans="1:15" x14ac:dyDescent="0.25">
      <c r="A2239" t="str">
        <f t="shared" si="170"/>
        <v>ChaRo31039</v>
      </c>
      <c r="B2239" t="str">
        <f t="shared" si="171"/>
        <v>CharlesRodriguez31039</v>
      </c>
      <c r="C2239" t="s">
        <v>82</v>
      </c>
      <c r="D2239" t="s">
        <v>868</v>
      </c>
      <c r="E2239" t="s">
        <v>2698</v>
      </c>
      <c r="F2239" s="1">
        <v>31039</v>
      </c>
      <c r="G2239" t="s">
        <v>3026</v>
      </c>
      <c r="H2239" t="s">
        <v>2702</v>
      </c>
      <c r="I2239" s="5">
        <v>63400</v>
      </c>
      <c r="J2239" s="5">
        <v>1500</v>
      </c>
      <c r="K2239">
        <v>9</v>
      </c>
      <c r="L2239" t="str">
        <f>INDEX(MatriceGrade,MATCH(Employé!G2239,Filières!$A$1:$A$13,0),MATCH(Employé!H2239,Filières!$A$1:$E$1,0))</f>
        <v>Responsable de consultant</v>
      </c>
      <c r="M2239" s="5">
        <f t="shared" si="172"/>
        <v>59300</v>
      </c>
      <c r="N2239" s="6">
        <f t="shared" ca="1" si="173"/>
        <v>32</v>
      </c>
      <c r="O2239" s="8">
        <f t="shared" si="174"/>
        <v>6.9139966273187178E-2</v>
      </c>
    </row>
    <row r="2240" spans="1:15" x14ac:dyDescent="0.25">
      <c r="A2240" t="str">
        <f t="shared" si="170"/>
        <v>DonRo30378</v>
      </c>
      <c r="B2240" t="str">
        <f t="shared" si="171"/>
        <v>DonnyRodriguez30378</v>
      </c>
      <c r="C2240" t="s">
        <v>1524</v>
      </c>
      <c r="D2240" t="s">
        <v>868</v>
      </c>
      <c r="E2240" t="s">
        <v>2698</v>
      </c>
      <c r="F2240" s="1">
        <v>30378</v>
      </c>
      <c r="G2240" t="s">
        <v>3027</v>
      </c>
      <c r="H2240" t="s">
        <v>2701</v>
      </c>
      <c r="I2240" s="5">
        <v>63000</v>
      </c>
      <c r="J2240" s="5">
        <v>2000</v>
      </c>
      <c r="K2240">
        <v>1</v>
      </c>
      <c r="L2240" t="str">
        <f>INDEX(MatriceGrade,MATCH(Employé!G2240,Filières!$A$1:$A$13,0),MATCH(Employé!H2240,Filières!$A$1:$E$1,0))</f>
        <v>Directeur technique</v>
      </c>
      <c r="M2240" s="5">
        <f t="shared" si="172"/>
        <v>61800</v>
      </c>
      <c r="N2240" s="6">
        <f t="shared" ca="1" si="173"/>
        <v>34</v>
      </c>
      <c r="O2240" s="8">
        <f t="shared" si="174"/>
        <v>1.9417475728155338E-2</v>
      </c>
    </row>
    <row r="2241" spans="1:15" x14ac:dyDescent="0.25">
      <c r="A2241" t="str">
        <f t="shared" si="170"/>
        <v>GarRo25633</v>
      </c>
      <c r="B2241" t="str">
        <f t="shared" si="171"/>
        <v>GaryRodriguez25633</v>
      </c>
      <c r="C2241" t="s">
        <v>1271</v>
      </c>
      <c r="D2241" t="s">
        <v>868</v>
      </c>
      <c r="E2241" t="s">
        <v>2698</v>
      </c>
      <c r="F2241" s="1">
        <v>25633</v>
      </c>
      <c r="G2241" t="s">
        <v>3025</v>
      </c>
      <c r="H2241" t="s">
        <v>2701</v>
      </c>
      <c r="I2241" s="5">
        <v>37700</v>
      </c>
      <c r="J2241" s="5">
        <v>500</v>
      </c>
      <c r="K2241">
        <v>21</v>
      </c>
      <c r="L2241" t="str">
        <f>INDEX(MatriceGrade,MATCH(Employé!G2241,Filières!$A$1:$A$13,0),MATCH(Employé!H2241,Filières!$A$1:$E$1,0))</f>
        <v>Consultant technique sénior</v>
      </c>
      <c r="M2241" s="5">
        <f t="shared" si="172"/>
        <v>35300</v>
      </c>
      <c r="N2241" s="6">
        <f t="shared" ca="1" si="173"/>
        <v>47</v>
      </c>
      <c r="O2241" s="8">
        <f t="shared" si="174"/>
        <v>6.79886685552408E-2</v>
      </c>
    </row>
    <row r="2242" spans="1:15" x14ac:dyDescent="0.25">
      <c r="A2242" t="str">
        <f t="shared" ref="A2242:A2305" si="175">_xlfn.CONCAT(LEFT(C2242,3),LEFT(D2242,2),F2242)</f>
        <v>JamRo24645</v>
      </c>
      <c r="B2242" t="str">
        <f t="shared" ref="B2242:B2305" si="176">_xlfn.CONCAT(C2242,D2242,F2242)</f>
        <v>JamesRodriguez24645</v>
      </c>
      <c r="C2242" t="s">
        <v>147</v>
      </c>
      <c r="D2242" t="s">
        <v>868</v>
      </c>
      <c r="E2242" t="s">
        <v>2698</v>
      </c>
      <c r="F2242" s="1">
        <v>24645</v>
      </c>
      <c r="G2242" t="s">
        <v>3027</v>
      </c>
      <c r="H2242" t="s">
        <v>2703</v>
      </c>
      <c r="I2242" s="5">
        <v>65900</v>
      </c>
      <c r="J2242" s="5">
        <v>5000</v>
      </c>
      <c r="K2242">
        <v>1</v>
      </c>
      <c r="L2242" t="str">
        <f>INDEX(MatriceGrade,MATCH(Employé!G2242,Filières!$A$1:$A$13,0),MATCH(Employé!H2242,Filières!$A$1:$E$1,0))</f>
        <v>Directeur d'agence</v>
      </c>
      <c r="M2242" s="5">
        <f t="shared" ref="M2242:M2305" si="177">IF(ISERROR(VLOOKUP(A2242,InfoN1,9,FALSE)),"nouvel arrivant",VLOOKUP(A2242,InfoN1,9,FALSE))</f>
        <v>61000</v>
      </c>
      <c r="N2242" s="6">
        <f t="shared" ref="N2242:N2305" ca="1" si="178">IF(DATE(2017,MONTH(F2242),DAY(F2242))&gt;TODAY(),2017-YEAR(F2242)-1,2017-YEAR(F2242))</f>
        <v>50</v>
      </c>
      <c r="O2242" s="8">
        <f t="shared" si="174"/>
        <v>8.0327868852459017E-2</v>
      </c>
    </row>
    <row r="2243" spans="1:15" x14ac:dyDescent="0.25">
      <c r="A2243" t="str">
        <f t="shared" si="175"/>
        <v>MirRo24048</v>
      </c>
      <c r="B2243" t="str">
        <f t="shared" si="176"/>
        <v>MireilleRodriguez24048</v>
      </c>
      <c r="C2243" t="s">
        <v>1321</v>
      </c>
      <c r="D2243" t="s">
        <v>868</v>
      </c>
      <c r="E2243" t="s">
        <v>2699</v>
      </c>
      <c r="F2243" s="1">
        <v>24048</v>
      </c>
      <c r="G2243" t="s">
        <v>3026</v>
      </c>
      <c r="H2243" t="s">
        <v>2702</v>
      </c>
      <c r="I2243" s="5">
        <v>67800</v>
      </c>
      <c r="J2243" s="5">
        <v>4500</v>
      </c>
      <c r="K2243">
        <v>19</v>
      </c>
      <c r="L2243" t="str">
        <f>INDEX(MatriceGrade,MATCH(Employé!G2243,Filières!$A$1:$A$13,0),MATCH(Employé!H2243,Filières!$A$1:$E$1,0))</f>
        <v>Responsable de consultant</v>
      </c>
      <c r="M2243" s="5">
        <f t="shared" si="177"/>
        <v>62800</v>
      </c>
      <c r="N2243" s="6">
        <f t="shared" ca="1" si="178"/>
        <v>51</v>
      </c>
      <c r="O2243" s="8">
        <f t="shared" ref="O2243:O2306" si="179">IF(ISNUMBER(M2243),(I2243-M2243)/M2243,0)</f>
        <v>7.9617834394904455E-2</v>
      </c>
    </row>
    <row r="2244" spans="1:15" x14ac:dyDescent="0.25">
      <c r="A2244" t="str">
        <f t="shared" si="175"/>
        <v>SheRo33763</v>
      </c>
      <c r="B2244" t="str">
        <f t="shared" si="176"/>
        <v>SheilaRodriguez33763</v>
      </c>
      <c r="C2244" t="s">
        <v>1058</v>
      </c>
      <c r="D2244" t="s">
        <v>868</v>
      </c>
      <c r="E2244" t="s">
        <v>2699</v>
      </c>
      <c r="F2244" s="1">
        <v>33763</v>
      </c>
      <c r="G2244" t="s">
        <v>3021</v>
      </c>
      <c r="H2244" t="s">
        <v>2702</v>
      </c>
      <c r="I2244" s="5">
        <v>40000</v>
      </c>
      <c r="J2244" s="5">
        <v>500</v>
      </c>
      <c r="K2244">
        <v>1</v>
      </c>
      <c r="L2244" t="str">
        <f>INDEX(MatriceGrade,MATCH(Employé!G2244,Filières!$A$1:$A$13,0),MATCH(Employé!H2244,Filières!$A$1:$E$1,0))</f>
        <v>Consultant business junior</v>
      </c>
      <c r="M2244" s="5">
        <f t="shared" si="177"/>
        <v>36400</v>
      </c>
      <c r="N2244" s="6">
        <f t="shared" ca="1" si="178"/>
        <v>25</v>
      </c>
      <c r="O2244" s="8">
        <f t="shared" si="179"/>
        <v>9.8901098901098897E-2</v>
      </c>
    </row>
    <row r="2245" spans="1:15" x14ac:dyDescent="0.25">
      <c r="A2245" t="str">
        <f t="shared" si="175"/>
        <v>SteRo25166</v>
      </c>
      <c r="B2245" t="str">
        <f t="shared" si="176"/>
        <v>StephenRodriguez25166</v>
      </c>
      <c r="C2245" t="s">
        <v>401</v>
      </c>
      <c r="D2245" t="s">
        <v>868</v>
      </c>
      <c r="E2245" t="s">
        <v>2698</v>
      </c>
      <c r="F2245" s="1">
        <v>25166</v>
      </c>
      <c r="G2245" t="s">
        <v>3026</v>
      </c>
      <c r="H2245" t="s">
        <v>2701</v>
      </c>
      <c r="I2245" s="5">
        <v>52800</v>
      </c>
      <c r="J2245" s="5">
        <v>1500</v>
      </c>
      <c r="K2245">
        <v>1</v>
      </c>
      <c r="L2245" t="str">
        <f>INDEX(MatriceGrade,MATCH(Employé!G2245,Filières!$A$1:$A$13,0),MATCH(Employé!H2245,Filières!$A$1:$E$1,0))</f>
        <v>Expert technique</v>
      </c>
      <c r="M2245" s="5">
        <f t="shared" si="177"/>
        <v>48200</v>
      </c>
      <c r="N2245" s="6">
        <f t="shared" ca="1" si="178"/>
        <v>48</v>
      </c>
      <c r="O2245" s="8">
        <f t="shared" si="179"/>
        <v>9.5435684647302899E-2</v>
      </c>
    </row>
    <row r="2246" spans="1:15" x14ac:dyDescent="0.25">
      <c r="A2246" t="str">
        <f t="shared" si="175"/>
        <v>ThoRo29832</v>
      </c>
      <c r="B2246" t="str">
        <f t="shared" si="176"/>
        <v>ThomasRodriguez29832</v>
      </c>
      <c r="C2246" t="s">
        <v>269</v>
      </c>
      <c r="D2246" t="s">
        <v>868</v>
      </c>
      <c r="E2246" t="s">
        <v>2698</v>
      </c>
      <c r="F2246" s="1">
        <v>29832</v>
      </c>
      <c r="G2246" t="s">
        <v>3027</v>
      </c>
      <c r="H2246" t="s">
        <v>2701</v>
      </c>
      <c r="I2246" s="5">
        <v>57900</v>
      </c>
      <c r="J2246" s="5">
        <v>10000</v>
      </c>
      <c r="K2246">
        <v>7</v>
      </c>
      <c r="L2246" t="str">
        <f>INDEX(MatriceGrade,MATCH(Employé!G2246,Filières!$A$1:$A$13,0),MATCH(Employé!H2246,Filières!$A$1:$E$1,0))</f>
        <v>Directeur technique</v>
      </c>
      <c r="M2246" s="5">
        <f t="shared" si="177"/>
        <v>52900</v>
      </c>
      <c r="N2246" s="6">
        <f t="shared" ca="1" si="178"/>
        <v>35</v>
      </c>
      <c r="O2246" s="8">
        <f t="shared" si="179"/>
        <v>9.4517958412098299E-2</v>
      </c>
    </row>
    <row r="2247" spans="1:15" x14ac:dyDescent="0.25">
      <c r="A2247" t="str">
        <f t="shared" si="175"/>
        <v>TimRo27764</v>
      </c>
      <c r="B2247" t="str">
        <f t="shared" si="176"/>
        <v>TimRoe27764</v>
      </c>
      <c r="C2247" t="s">
        <v>996</v>
      </c>
      <c r="D2247" t="s">
        <v>2105</v>
      </c>
      <c r="E2247" t="s">
        <v>2698</v>
      </c>
      <c r="F2247" s="1">
        <v>27764</v>
      </c>
      <c r="G2247" t="s">
        <v>3027</v>
      </c>
      <c r="H2247" t="s">
        <v>2702</v>
      </c>
      <c r="I2247" s="5">
        <v>86500</v>
      </c>
      <c r="J2247" s="5">
        <v>0</v>
      </c>
      <c r="K2247">
        <v>4</v>
      </c>
      <c r="L2247" t="str">
        <f>INDEX(MatriceGrade,MATCH(Employé!G2247,Filières!$A$1:$A$13,0),MATCH(Employé!H2247,Filières!$A$1:$E$1,0))</f>
        <v>Directeur business</v>
      </c>
      <c r="M2247" s="5">
        <f t="shared" si="177"/>
        <v>86500</v>
      </c>
      <c r="N2247" s="6">
        <f t="shared" ca="1" si="178"/>
        <v>41</v>
      </c>
      <c r="O2247" s="8">
        <f t="shared" si="179"/>
        <v>0</v>
      </c>
    </row>
    <row r="2248" spans="1:15" x14ac:dyDescent="0.25">
      <c r="A2248" t="str">
        <f t="shared" si="175"/>
        <v>MarRo31331</v>
      </c>
      <c r="B2248" t="str">
        <f t="shared" si="176"/>
        <v>MaryRogers31331</v>
      </c>
      <c r="C2248" t="s">
        <v>156</v>
      </c>
      <c r="D2248" t="s">
        <v>1241</v>
      </c>
      <c r="E2248" t="s">
        <v>2699</v>
      </c>
      <c r="F2248" s="1">
        <v>31331</v>
      </c>
      <c r="G2248" t="s">
        <v>3023</v>
      </c>
      <c r="H2248" t="s">
        <v>2702</v>
      </c>
      <c r="I2248" s="5">
        <v>57200</v>
      </c>
      <c r="J2248" s="5">
        <v>1500</v>
      </c>
      <c r="K2248">
        <v>4</v>
      </c>
      <c r="L2248" t="str">
        <f>INDEX(MatriceGrade,MATCH(Employé!G2248,Filières!$A$1:$A$13,0),MATCH(Employé!H2248,Filières!$A$1:$E$1,0))</f>
        <v>Consultant business</v>
      </c>
      <c r="M2248" s="5">
        <f t="shared" si="177"/>
        <v>54000</v>
      </c>
      <c r="N2248" s="6">
        <f t="shared" ca="1" si="178"/>
        <v>31</v>
      </c>
      <c r="O2248" s="8">
        <f t="shared" si="179"/>
        <v>5.9259259259259262E-2</v>
      </c>
    </row>
    <row r="2249" spans="1:15" x14ac:dyDescent="0.25">
      <c r="A2249" t="str">
        <f t="shared" si="175"/>
        <v>WilRo30645</v>
      </c>
      <c r="B2249" t="str">
        <f t="shared" si="176"/>
        <v>WillieRogers30645</v>
      </c>
      <c r="C2249" t="s">
        <v>817</v>
      </c>
      <c r="D2249" t="s">
        <v>1241</v>
      </c>
      <c r="E2249" t="s">
        <v>2698</v>
      </c>
      <c r="F2249" s="1">
        <v>30645</v>
      </c>
      <c r="G2249" t="s">
        <v>3028</v>
      </c>
      <c r="H2249" t="s">
        <v>2702</v>
      </c>
      <c r="I2249" s="5">
        <v>90800</v>
      </c>
      <c r="J2249" s="5">
        <v>4500</v>
      </c>
      <c r="K2249">
        <v>10</v>
      </c>
      <c r="L2249" t="str">
        <f>INDEX(MatriceGrade,MATCH(Employé!G2249,Filières!$A$1:$A$13,0),MATCH(Employé!H2249,Filières!$A$1:$E$1,0))</f>
        <v>Responsable secteur business</v>
      </c>
      <c r="M2249" s="5">
        <f t="shared" si="177"/>
        <v>86500</v>
      </c>
      <c r="N2249" s="6">
        <f t="shared" ca="1" si="178"/>
        <v>33</v>
      </c>
      <c r="O2249" s="8">
        <f t="shared" si="179"/>
        <v>4.971098265895954E-2</v>
      </c>
    </row>
    <row r="2250" spans="1:15" x14ac:dyDescent="0.25">
      <c r="A2250" t="str">
        <f t="shared" si="175"/>
        <v>IreRo29899</v>
      </c>
      <c r="B2250" t="str">
        <f t="shared" si="176"/>
        <v>IreneRogerson29899</v>
      </c>
      <c r="C2250" t="s">
        <v>13</v>
      </c>
      <c r="D2250" t="s">
        <v>2228</v>
      </c>
      <c r="E2250" t="s">
        <v>2699</v>
      </c>
      <c r="F2250" s="1">
        <v>29899</v>
      </c>
      <c r="G2250" t="s">
        <v>3025</v>
      </c>
      <c r="H2250" t="s">
        <v>2701</v>
      </c>
      <c r="I2250" s="5">
        <v>54800</v>
      </c>
      <c r="J2250" s="5">
        <v>1000</v>
      </c>
      <c r="K2250">
        <v>4</v>
      </c>
      <c r="L2250" t="str">
        <f>INDEX(MatriceGrade,MATCH(Employé!G2250,Filières!$A$1:$A$13,0),MATCH(Employé!H2250,Filières!$A$1:$E$1,0))</f>
        <v>Consultant technique sénior</v>
      </c>
      <c r="M2250" s="5">
        <f t="shared" si="177"/>
        <v>49100</v>
      </c>
      <c r="N2250" s="6">
        <f t="shared" ca="1" si="178"/>
        <v>35</v>
      </c>
      <c r="O2250" s="8">
        <f t="shared" si="179"/>
        <v>0.11608961303462322</v>
      </c>
    </row>
    <row r="2251" spans="1:15" x14ac:dyDescent="0.25">
      <c r="A2251" t="str">
        <f t="shared" si="175"/>
        <v>JudRo32692</v>
      </c>
      <c r="B2251" t="str">
        <f t="shared" si="176"/>
        <v>JudsonRohrbach32692</v>
      </c>
      <c r="C2251" t="s">
        <v>2495</v>
      </c>
      <c r="D2251" t="s">
        <v>2496</v>
      </c>
      <c r="E2251" t="s">
        <v>2698</v>
      </c>
      <c r="F2251" s="1">
        <v>32692</v>
      </c>
      <c r="G2251" t="s">
        <v>3024</v>
      </c>
      <c r="H2251" t="s">
        <v>2700</v>
      </c>
      <c r="I2251" s="5">
        <v>54400</v>
      </c>
      <c r="J2251" s="5">
        <v>2500</v>
      </c>
      <c r="K2251">
        <v>1</v>
      </c>
      <c r="L2251" t="str">
        <f>INDEX(MatriceGrade,MATCH(Employé!G2251,Filières!$A$1:$A$13,0),MATCH(Employé!H2251,Filières!$A$1:$E$1,0))</f>
        <v>Consultant fonctionnel</v>
      </c>
      <c r="M2251" s="5">
        <f t="shared" si="177"/>
        <v>52600</v>
      </c>
      <c r="N2251" s="6">
        <f t="shared" ca="1" si="178"/>
        <v>28</v>
      </c>
      <c r="O2251" s="8">
        <f t="shared" si="179"/>
        <v>3.4220532319391636E-2</v>
      </c>
    </row>
    <row r="2252" spans="1:15" x14ac:dyDescent="0.25">
      <c r="A2252" t="str">
        <f t="shared" si="175"/>
        <v>MelRo24826</v>
      </c>
      <c r="B2252" t="str">
        <f t="shared" si="176"/>
        <v>MelissaRojas24826</v>
      </c>
      <c r="C2252" t="s">
        <v>136</v>
      </c>
      <c r="D2252" t="s">
        <v>1393</v>
      </c>
      <c r="E2252" t="s">
        <v>2699</v>
      </c>
      <c r="F2252" s="1">
        <v>24826</v>
      </c>
      <c r="G2252" t="s">
        <v>3025</v>
      </c>
      <c r="H2252" t="s">
        <v>2702</v>
      </c>
      <c r="I2252" s="5">
        <v>80200</v>
      </c>
      <c r="J2252" s="5">
        <v>1500</v>
      </c>
      <c r="K2252">
        <v>1</v>
      </c>
      <c r="L2252" t="str">
        <f>INDEX(MatriceGrade,MATCH(Employé!G2252,Filières!$A$1:$A$13,0),MATCH(Employé!H2252,Filières!$A$1:$E$1,0))</f>
        <v>Consultant business sénior</v>
      </c>
      <c r="M2252" s="5">
        <f t="shared" si="177"/>
        <v>74300</v>
      </c>
      <c r="N2252" s="6">
        <f t="shared" ca="1" si="178"/>
        <v>49</v>
      </c>
      <c r="O2252" s="8">
        <f t="shared" si="179"/>
        <v>7.9407806191117092E-2</v>
      </c>
    </row>
    <row r="2253" spans="1:15" x14ac:dyDescent="0.25">
      <c r="A2253" t="str">
        <f t="shared" si="175"/>
        <v>SanRo27475</v>
      </c>
      <c r="B2253" t="str">
        <f t="shared" si="176"/>
        <v>SandraRoldan27475</v>
      </c>
      <c r="C2253" t="s">
        <v>319</v>
      </c>
      <c r="D2253" t="s">
        <v>320</v>
      </c>
      <c r="E2253" t="s">
        <v>2699</v>
      </c>
      <c r="F2253" s="1">
        <v>27475</v>
      </c>
      <c r="G2253" t="s">
        <v>3028</v>
      </c>
      <c r="H2253" t="s">
        <v>2700</v>
      </c>
      <c r="I2253" s="5">
        <v>69800</v>
      </c>
      <c r="J2253" s="5">
        <v>9500</v>
      </c>
      <c r="K2253">
        <v>5</v>
      </c>
      <c r="L2253" t="str">
        <f>INDEX(MatriceGrade,MATCH(Employé!G2253,Filières!$A$1:$A$13,0),MATCH(Employé!H2253,Filières!$A$1:$E$1,0))</f>
        <v>Responsable de Grands comptes</v>
      </c>
      <c r="M2253" s="5">
        <f t="shared" si="177"/>
        <v>64000</v>
      </c>
      <c r="N2253" s="6">
        <f t="shared" ca="1" si="178"/>
        <v>42</v>
      </c>
      <c r="O2253" s="8">
        <f t="shared" si="179"/>
        <v>9.0624999999999997E-2</v>
      </c>
    </row>
    <row r="2254" spans="1:15" x14ac:dyDescent="0.25">
      <c r="A2254" t="str">
        <f t="shared" si="175"/>
        <v>PauRo27794</v>
      </c>
      <c r="B2254" t="str">
        <f t="shared" si="176"/>
        <v>PaulRolfes27794</v>
      </c>
      <c r="C2254" t="s">
        <v>119</v>
      </c>
      <c r="D2254" t="s">
        <v>1868</v>
      </c>
      <c r="E2254" t="s">
        <v>2698</v>
      </c>
      <c r="F2254" s="1">
        <v>27794</v>
      </c>
      <c r="G2254" t="s">
        <v>3025</v>
      </c>
      <c r="H2254" t="s">
        <v>2701</v>
      </c>
      <c r="I2254" s="5">
        <v>56500</v>
      </c>
      <c r="J2254" s="5">
        <v>1500</v>
      </c>
      <c r="K2254">
        <v>2</v>
      </c>
      <c r="L2254" t="str">
        <f>INDEX(MatriceGrade,MATCH(Employé!G2254,Filières!$A$1:$A$13,0),MATCH(Employé!H2254,Filières!$A$1:$E$1,0))</f>
        <v>Consultant technique sénior</v>
      </c>
      <c r="M2254" s="5">
        <f t="shared" si="177"/>
        <v>52200</v>
      </c>
      <c r="N2254" s="6">
        <f t="shared" ca="1" si="178"/>
        <v>41</v>
      </c>
      <c r="O2254" s="8">
        <f t="shared" si="179"/>
        <v>8.2375478927203066E-2</v>
      </c>
    </row>
    <row r="2255" spans="1:15" x14ac:dyDescent="0.25">
      <c r="A2255" t="str">
        <f t="shared" si="175"/>
        <v>DusRo24378</v>
      </c>
      <c r="B2255" t="str">
        <f t="shared" si="176"/>
        <v>DustinRoling24378</v>
      </c>
      <c r="C2255" t="s">
        <v>40</v>
      </c>
      <c r="D2255" t="s">
        <v>1358</v>
      </c>
      <c r="E2255" t="s">
        <v>2698</v>
      </c>
      <c r="F2255" s="1">
        <v>24378</v>
      </c>
      <c r="G2255" t="s">
        <v>3027</v>
      </c>
      <c r="H2255" t="s">
        <v>2701</v>
      </c>
      <c r="I2255" s="5">
        <v>57600</v>
      </c>
      <c r="J2255" s="5">
        <v>2000</v>
      </c>
      <c r="K2255">
        <v>15</v>
      </c>
      <c r="L2255" t="str">
        <f>INDEX(MatriceGrade,MATCH(Employé!G2255,Filières!$A$1:$A$13,0),MATCH(Employé!H2255,Filières!$A$1:$E$1,0))</f>
        <v>Directeur technique</v>
      </c>
      <c r="M2255" s="5">
        <f t="shared" si="177"/>
        <v>54900</v>
      </c>
      <c r="N2255" s="6">
        <f t="shared" ca="1" si="178"/>
        <v>50</v>
      </c>
      <c r="O2255" s="8">
        <f t="shared" si="179"/>
        <v>4.9180327868852458E-2</v>
      </c>
    </row>
    <row r="2256" spans="1:15" x14ac:dyDescent="0.25">
      <c r="A2256" t="str">
        <f t="shared" si="175"/>
        <v>ManRo27742</v>
      </c>
      <c r="B2256" t="str">
        <f t="shared" si="176"/>
        <v>ManuelRoling27742</v>
      </c>
      <c r="C2256" t="s">
        <v>915</v>
      </c>
      <c r="D2256" t="s">
        <v>1358</v>
      </c>
      <c r="E2256" t="s">
        <v>2698</v>
      </c>
      <c r="F2256" s="1">
        <v>27742</v>
      </c>
      <c r="G2256" t="s">
        <v>3027</v>
      </c>
      <c r="H2256" t="s">
        <v>2700</v>
      </c>
      <c r="I2256" s="5">
        <v>80100</v>
      </c>
      <c r="J2256" s="5">
        <v>8000</v>
      </c>
      <c r="K2256">
        <v>2</v>
      </c>
      <c r="L2256" t="str">
        <f>INDEX(MatriceGrade,MATCH(Employé!G2256,Filières!$A$1:$A$13,0),MATCH(Employé!H2256,Filières!$A$1:$E$1,0))</f>
        <v>Directeur de projet</v>
      </c>
      <c r="M2256" s="5">
        <f t="shared" si="177"/>
        <v>72700</v>
      </c>
      <c r="N2256" s="6">
        <f t="shared" ca="1" si="178"/>
        <v>41</v>
      </c>
      <c r="O2256" s="8">
        <f t="shared" si="179"/>
        <v>0.10178817056396149</v>
      </c>
    </row>
    <row r="2257" spans="1:15" x14ac:dyDescent="0.25">
      <c r="A2257" t="str">
        <f t="shared" si="175"/>
        <v>DavRo30159</v>
      </c>
      <c r="B2257" t="str">
        <f t="shared" si="176"/>
        <v>DavidRollins30159</v>
      </c>
      <c r="C2257" t="s">
        <v>65</v>
      </c>
      <c r="D2257" t="s">
        <v>2067</v>
      </c>
      <c r="E2257" t="s">
        <v>2698</v>
      </c>
      <c r="F2257" s="1">
        <v>30159</v>
      </c>
      <c r="G2257" t="s">
        <v>3026</v>
      </c>
      <c r="H2257" t="s">
        <v>2702</v>
      </c>
      <c r="I2257" s="5">
        <v>80400</v>
      </c>
      <c r="J2257" s="5">
        <v>2000</v>
      </c>
      <c r="K2257">
        <v>2</v>
      </c>
      <c r="L2257" t="str">
        <f>INDEX(MatriceGrade,MATCH(Employé!G2257,Filières!$A$1:$A$13,0),MATCH(Employé!H2257,Filières!$A$1:$E$1,0))</f>
        <v>Responsable de consultant</v>
      </c>
      <c r="M2257" s="5">
        <f t="shared" si="177"/>
        <v>73800</v>
      </c>
      <c r="N2257" s="6">
        <f t="shared" ca="1" si="178"/>
        <v>35</v>
      </c>
      <c r="O2257" s="8">
        <f t="shared" si="179"/>
        <v>8.943089430894309E-2</v>
      </c>
    </row>
    <row r="2258" spans="1:15" x14ac:dyDescent="0.25">
      <c r="A2258" t="str">
        <f t="shared" si="175"/>
        <v>RicRo32116</v>
      </c>
      <c r="B2258" t="str">
        <f t="shared" si="176"/>
        <v>RichardRoman32116</v>
      </c>
      <c r="C2258" t="s">
        <v>9</v>
      </c>
      <c r="D2258" t="s">
        <v>1753</v>
      </c>
      <c r="E2258" t="s">
        <v>2698</v>
      </c>
      <c r="F2258" s="1">
        <v>32116</v>
      </c>
      <c r="G2258" t="s">
        <v>3023</v>
      </c>
      <c r="H2258" t="s">
        <v>2700</v>
      </c>
      <c r="I2258" s="5">
        <v>48400</v>
      </c>
      <c r="J2258" s="5">
        <v>0</v>
      </c>
      <c r="K2258">
        <v>0</v>
      </c>
      <c r="L2258" t="str">
        <f>INDEX(MatriceGrade,MATCH(Employé!G2258,Filières!$A$1:$A$13,0),MATCH(Employé!H2258,Filières!$A$1:$E$1,0))</f>
        <v>Consultant fonctionnel junior</v>
      </c>
      <c r="M2258" s="5" t="str">
        <f t="shared" si="177"/>
        <v>nouvel arrivant</v>
      </c>
      <c r="N2258" s="6">
        <f t="shared" ca="1" si="178"/>
        <v>29</v>
      </c>
      <c r="O2258" s="8">
        <f t="shared" si="179"/>
        <v>0</v>
      </c>
    </row>
    <row r="2259" spans="1:15" x14ac:dyDescent="0.25">
      <c r="A2259" t="str">
        <f t="shared" si="175"/>
        <v>VicRo26439</v>
      </c>
      <c r="B2259" t="str">
        <f t="shared" si="176"/>
        <v>VickiRoman26439</v>
      </c>
      <c r="C2259" t="s">
        <v>337</v>
      </c>
      <c r="D2259" t="s">
        <v>1753</v>
      </c>
      <c r="E2259" t="s">
        <v>2699</v>
      </c>
      <c r="F2259" s="1">
        <v>26439</v>
      </c>
      <c r="G2259" t="s">
        <v>3026</v>
      </c>
      <c r="H2259" t="s">
        <v>2702</v>
      </c>
      <c r="I2259" s="5">
        <v>60500</v>
      </c>
      <c r="J2259" s="5">
        <v>3000</v>
      </c>
      <c r="K2259">
        <v>4</v>
      </c>
      <c r="L2259" t="str">
        <f>INDEX(MatriceGrade,MATCH(Employé!G2259,Filières!$A$1:$A$13,0),MATCH(Employé!H2259,Filières!$A$1:$E$1,0))</f>
        <v>Responsable de consultant</v>
      </c>
      <c r="M2259" s="5">
        <f t="shared" si="177"/>
        <v>56300</v>
      </c>
      <c r="N2259" s="6">
        <f t="shared" ca="1" si="178"/>
        <v>45</v>
      </c>
      <c r="O2259" s="8">
        <f t="shared" si="179"/>
        <v>7.460035523978685E-2</v>
      </c>
    </row>
    <row r="2260" spans="1:15" x14ac:dyDescent="0.25">
      <c r="A2260" t="str">
        <f t="shared" si="175"/>
        <v>NanRo29499</v>
      </c>
      <c r="B2260" t="str">
        <f t="shared" si="176"/>
        <v>NancyRomano29499</v>
      </c>
      <c r="C2260" t="s">
        <v>687</v>
      </c>
      <c r="D2260" t="s">
        <v>2292</v>
      </c>
      <c r="E2260" t="s">
        <v>2699</v>
      </c>
      <c r="F2260" s="1">
        <v>29499</v>
      </c>
      <c r="G2260" t="s">
        <v>3026</v>
      </c>
      <c r="H2260" t="s">
        <v>2702</v>
      </c>
      <c r="I2260" s="5">
        <v>67100</v>
      </c>
      <c r="J2260" s="5">
        <v>4500</v>
      </c>
      <c r="K2260">
        <v>8</v>
      </c>
      <c r="L2260" t="str">
        <f>INDEX(MatriceGrade,MATCH(Employé!G2260,Filières!$A$1:$A$13,0),MATCH(Employé!H2260,Filières!$A$1:$E$1,0))</f>
        <v>Responsable de consultant</v>
      </c>
      <c r="M2260" s="5">
        <f t="shared" si="177"/>
        <v>66100</v>
      </c>
      <c r="N2260" s="6">
        <f t="shared" ca="1" si="178"/>
        <v>36</v>
      </c>
      <c r="O2260" s="8">
        <f t="shared" si="179"/>
        <v>1.5128593040847202E-2</v>
      </c>
    </row>
    <row r="2261" spans="1:15" x14ac:dyDescent="0.25">
      <c r="A2261" t="str">
        <f t="shared" si="175"/>
        <v>RutRo30849</v>
      </c>
      <c r="B2261" t="str">
        <f t="shared" si="176"/>
        <v>RuthRomano30849</v>
      </c>
      <c r="C2261" t="s">
        <v>430</v>
      </c>
      <c r="D2261" t="s">
        <v>2292</v>
      </c>
      <c r="E2261" t="s">
        <v>2699</v>
      </c>
      <c r="F2261" s="1">
        <v>30849</v>
      </c>
      <c r="G2261" t="s">
        <v>3026</v>
      </c>
      <c r="H2261" t="s">
        <v>2702</v>
      </c>
      <c r="I2261" s="5">
        <v>87900</v>
      </c>
      <c r="J2261" s="5">
        <v>3000</v>
      </c>
      <c r="K2261">
        <v>8</v>
      </c>
      <c r="L2261" t="str">
        <f>INDEX(MatriceGrade,MATCH(Employé!G2261,Filières!$A$1:$A$13,0),MATCH(Employé!H2261,Filières!$A$1:$E$1,0))</f>
        <v>Responsable de consultant</v>
      </c>
      <c r="M2261" s="5">
        <f t="shared" si="177"/>
        <v>80600</v>
      </c>
      <c r="N2261" s="6">
        <f t="shared" ca="1" si="178"/>
        <v>33</v>
      </c>
      <c r="O2261" s="8">
        <f t="shared" si="179"/>
        <v>9.0570719602977662E-2</v>
      </c>
    </row>
    <row r="2262" spans="1:15" x14ac:dyDescent="0.25">
      <c r="A2262" t="str">
        <f t="shared" si="175"/>
        <v>MarRo28754</v>
      </c>
      <c r="B2262" t="str">
        <f t="shared" si="176"/>
        <v>MarkRomero28754</v>
      </c>
      <c r="C2262" t="s">
        <v>252</v>
      </c>
      <c r="D2262" t="s">
        <v>386</v>
      </c>
      <c r="E2262" t="s">
        <v>2698</v>
      </c>
      <c r="F2262" s="1">
        <v>28754</v>
      </c>
      <c r="G2262" t="s">
        <v>3027</v>
      </c>
      <c r="H2262" t="s">
        <v>2703</v>
      </c>
      <c r="I2262" s="5">
        <v>74100</v>
      </c>
      <c r="J2262" s="5">
        <v>2500</v>
      </c>
      <c r="K2262">
        <v>0</v>
      </c>
      <c r="L2262" t="str">
        <f>INDEX(MatriceGrade,MATCH(Employé!G2262,Filières!$A$1:$A$13,0),MATCH(Employé!H2262,Filières!$A$1:$E$1,0))</f>
        <v>Directeur d'agence</v>
      </c>
      <c r="M2262" s="5" t="str">
        <f t="shared" si="177"/>
        <v>nouvel arrivant</v>
      </c>
      <c r="N2262" s="6">
        <f t="shared" ca="1" si="178"/>
        <v>38</v>
      </c>
      <c r="O2262" s="8">
        <f t="shared" si="179"/>
        <v>0</v>
      </c>
    </row>
    <row r="2263" spans="1:15" x14ac:dyDescent="0.25">
      <c r="A2263" t="str">
        <f t="shared" si="175"/>
        <v>MicRo29510</v>
      </c>
      <c r="B2263" t="str">
        <f t="shared" si="176"/>
        <v>MichaelRomero29510</v>
      </c>
      <c r="C2263" t="s">
        <v>205</v>
      </c>
      <c r="D2263" t="s">
        <v>386</v>
      </c>
      <c r="E2263" t="s">
        <v>2698</v>
      </c>
      <c r="F2263" s="1">
        <v>29510</v>
      </c>
      <c r="G2263" t="s">
        <v>3025</v>
      </c>
      <c r="H2263" t="s">
        <v>2701</v>
      </c>
      <c r="I2263" s="5">
        <v>55000</v>
      </c>
      <c r="J2263" s="5">
        <v>1500</v>
      </c>
      <c r="K2263">
        <v>3</v>
      </c>
      <c r="L2263" t="str">
        <f>INDEX(MatriceGrade,MATCH(Employé!G2263,Filières!$A$1:$A$13,0),MATCH(Employé!H2263,Filières!$A$1:$E$1,0))</f>
        <v>Consultant technique sénior</v>
      </c>
      <c r="M2263" s="5">
        <f t="shared" si="177"/>
        <v>50900</v>
      </c>
      <c r="N2263" s="6">
        <f t="shared" ca="1" si="178"/>
        <v>36</v>
      </c>
      <c r="O2263" s="8">
        <f t="shared" si="179"/>
        <v>8.0550098231827114E-2</v>
      </c>
    </row>
    <row r="2264" spans="1:15" x14ac:dyDescent="0.25">
      <c r="A2264" t="str">
        <f t="shared" si="175"/>
        <v>FosRo24648</v>
      </c>
      <c r="B2264" t="str">
        <f t="shared" si="176"/>
        <v>FosterRomine24648</v>
      </c>
      <c r="C2264" t="s">
        <v>407</v>
      </c>
      <c r="D2264" t="s">
        <v>2416</v>
      </c>
      <c r="E2264" t="s">
        <v>2698</v>
      </c>
      <c r="F2264" s="1">
        <v>24648</v>
      </c>
      <c r="G2264" t="s">
        <v>3025</v>
      </c>
      <c r="H2264" t="s">
        <v>2700</v>
      </c>
      <c r="I2264" s="5">
        <v>56600</v>
      </c>
      <c r="J2264" s="5">
        <v>2000</v>
      </c>
      <c r="K2264">
        <v>24</v>
      </c>
      <c r="L2264" t="str">
        <f>INDEX(MatriceGrade,MATCH(Employé!G2264,Filières!$A$1:$A$13,0),MATCH(Employé!H2264,Filières!$A$1:$E$1,0))</f>
        <v>Consultant fonctionnel sénior</v>
      </c>
      <c r="M2264" s="5">
        <f t="shared" si="177"/>
        <v>52600</v>
      </c>
      <c r="N2264" s="6">
        <f t="shared" ca="1" si="178"/>
        <v>50</v>
      </c>
      <c r="O2264" s="8">
        <f t="shared" si="179"/>
        <v>7.6045627376425853E-2</v>
      </c>
    </row>
    <row r="2265" spans="1:15" x14ac:dyDescent="0.25">
      <c r="A2265" t="str">
        <f t="shared" si="175"/>
        <v>LauRo32821</v>
      </c>
      <c r="B2265" t="str">
        <f t="shared" si="176"/>
        <v>LauraRomriell32821</v>
      </c>
      <c r="C2265" t="s">
        <v>646</v>
      </c>
      <c r="D2265" t="s">
        <v>1916</v>
      </c>
      <c r="E2265" t="s">
        <v>2699</v>
      </c>
      <c r="F2265" s="1">
        <v>32821</v>
      </c>
      <c r="G2265" t="s">
        <v>3022</v>
      </c>
      <c r="H2265" t="s">
        <v>2700</v>
      </c>
      <c r="I2265" s="5">
        <v>48100</v>
      </c>
      <c r="J2265" s="5">
        <v>1000</v>
      </c>
      <c r="K2265">
        <v>1</v>
      </c>
      <c r="L2265" t="str">
        <f>INDEX(MatriceGrade,MATCH(Employé!G2265,Filières!$A$1:$A$13,0),MATCH(Employé!H2265,Filières!$A$1:$E$1,0))</f>
        <v>Analyste confirmé</v>
      </c>
      <c r="M2265" s="5">
        <f t="shared" si="177"/>
        <v>45900</v>
      </c>
      <c r="N2265" s="6">
        <f t="shared" ca="1" si="178"/>
        <v>27</v>
      </c>
      <c r="O2265" s="8">
        <f t="shared" si="179"/>
        <v>4.793028322440087E-2</v>
      </c>
    </row>
    <row r="2266" spans="1:15" x14ac:dyDescent="0.25">
      <c r="A2266" t="str">
        <f t="shared" si="175"/>
        <v>MarRo27942</v>
      </c>
      <c r="B2266" t="str">
        <f t="shared" si="176"/>
        <v>MarilynRonan27942</v>
      </c>
      <c r="C2266" t="s">
        <v>503</v>
      </c>
      <c r="D2266" t="s">
        <v>2045</v>
      </c>
      <c r="E2266" t="s">
        <v>2699</v>
      </c>
      <c r="F2266" s="1">
        <v>27942</v>
      </c>
      <c r="G2266" t="s">
        <v>3028</v>
      </c>
      <c r="H2266" t="s">
        <v>2700</v>
      </c>
      <c r="I2266" s="5">
        <v>80600</v>
      </c>
      <c r="J2266" s="5">
        <v>5000</v>
      </c>
      <c r="K2266">
        <v>2</v>
      </c>
      <c r="L2266" t="str">
        <f>INDEX(MatriceGrade,MATCH(Employé!G2266,Filières!$A$1:$A$13,0),MATCH(Employé!H2266,Filières!$A$1:$E$1,0))</f>
        <v>Responsable de Grands comptes</v>
      </c>
      <c r="M2266" s="5">
        <f t="shared" si="177"/>
        <v>77500</v>
      </c>
      <c r="N2266" s="6">
        <f t="shared" ca="1" si="178"/>
        <v>41</v>
      </c>
      <c r="O2266" s="8">
        <f t="shared" si="179"/>
        <v>0.04</v>
      </c>
    </row>
    <row r="2267" spans="1:15" x14ac:dyDescent="0.25">
      <c r="A2267" t="str">
        <f t="shared" si="175"/>
        <v>TheRo25151</v>
      </c>
      <c r="B2267" t="str">
        <f t="shared" si="176"/>
        <v>ThelmaRoquemore25151</v>
      </c>
      <c r="C2267" t="s">
        <v>2215</v>
      </c>
      <c r="D2267" t="s">
        <v>2216</v>
      </c>
      <c r="E2267" t="s">
        <v>2699</v>
      </c>
      <c r="F2267" s="1">
        <v>25151</v>
      </c>
      <c r="G2267" t="s">
        <v>3028</v>
      </c>
      <c r="H2267" t="s">
        <v>2701</v>
      </c>
      <c r="I2267" s="5">
        <v>91300</v>
      </c>
      <c r="J2267" s="5">
        <v>11000</v>
      </c>
      <c r="K2267">
        <v>2</v>
      </c>
      <c r="L2267" t="str">
        <f>INDEX(MatriceGrade,MATCH(Employé!G2267,Filières!$A$1:$A$13,0),MATCH(Employé!H2267,Filières!$A$1:$E$1,0))</f>
        <v>Responsable technique Grands Comptes</v>
      </c>
      <c r="M2267" s="5">
        <f t="shared" si="177"/>
        <v>87800</v>
      </c>
      <c r="N2267" s="6">
        <f t="shared" ca="1" si="178"/>
        <v>48</v>
      </c>
      <c r="O2267" s="8">
        <f t="shared" si="179"/>
        <v>3.9863325740318908E-2</v>
      </c>
    </row>
    <row r="2268" spans="1:15" x14ac:dyDescent="0.25">
      <c r="A2268" t="str">
        <f t="shared" si="175"/>
        <v>WarRo23957</v>
      </c>
      <c r="B2268" t="str">
        <f t="shared" si="176"/>
        <v>WarrenRosa23957</v>
      </c>
      <c r="C2268" t="s">
        <v>98</v>
      </c>
      <c r="D2268" t="s">
        <v>487</v>
      </c>
      <c r="E2268" t="s">
        <v>2698</v>
      </c>
      <c r="F2268" s="1">
        <v>23957</v>
      </c>
      <c r="G2268" t="s">
        <v>3026</v>
      </c>
      <c r="H2268" t="s">
        <v>2702</v>
      </c>
      <c r="I2268" s="5">
        <v>56600</v>
      </c>
      <c r="J2268" s="5">
        <v>4500</v>
      </c>
      <c r="K2268">
        <v>20</v>
      </c>
      <c r="L2268" t="str">
        <f>INDEX(MatriceGrade,MATCH(Employé!G2268,Filières!$A$1:$A$13,0),MATCH(Employé!H2268,Filières!$A$1:$E$1,0))</f>
        <v>Responsable de consultant</v>
      </c>
      <c r="M2268" s="5">
        <f t="shared" si="177"/>
        <v>53900</v>
      </c>
      <c r="N2268" s="6">
        <f t="shared" ca="1" si="178"/>
        <v>51</v>
      </c>
      <c r="O2268" s="8">
        <f t="shared" si="179"/>
        <v>5.0092764378478663E-2</v>
      </c>
    </row>
    <row r="2269" spans="1:15" x14ac:dyDescent="0.25">
      <c r="A2269" t="str">
        <f t="shared" si="175"/>
        <v>PauRo29363</v>
      </c>
      <c r="B2269" t="str">
        <f t="shared" si="176"/>
        <v>PaulRosado29363</v>
      </c>
      <c r="C2269" t="s">
        <v>119</v>
      </c>
      <c r="D2269" t="s">
        <v>227</v>
      </c>
      <c r="E2269" t="s">
        <v>2698</v>
      </c>
      <c r="F2269" s="1">
        <v>29363</v>
      </c>
      <c r="G2269" t="s">
        <v>3026</v>
      </c>
      <c r="H2269" t="s">
        <v>2701</v>
      </c>
      <c r="I2269" s="5">
        <v>53600</v>
      </c>
      <c r="J2269" s="5">
        <v>1000</v>
      </c>
      <c r="K2269">
        <v>4</v>
      </c>
      <c r="L2269" t="str">
        <f>INDEX(MatriceGrade,MATCH(Employé!G2269,Filières!$A$1:$A$13,0),MATCH(Employé!H2269,Filières!$A$1:$E$1,0))</f>
        <v>Expert technique</v>
      </c>
      <c r="M2269" s="5">
        <f t="shared" si="177"/>
        <v>51500</v>
      </c>
      <c r="N2269" s="6">
        <f t="shared" ca="1" si="178"/>
        <v>37</v>
      </c>
      <c r="O2269" s="8">
        <f t="shared" si="179"/>
        <v>4.0776699029126215E-2</v>
      </c>
    </row>
    <row r="2270" spans="1:15" x14ac:dyDescent="0.25">
      <c r="A2270" t="str">
        <f t="shared" si="175"/>
        <v>BraRo24877</v>
      </c>
      <c r="B2270" t="str">
        <f t="shared" si="176"/>
        <v>BradleyRosalez24877</v>
      </c>
      <c r="C2270" t="s">
        <v>956</v>
      </c>
      <c r="D2270" t="s">
        <v>2656</v>
      </c>
      <c r="E2270" t="s">
        <v>2698</v>
      </c>
      <c r="F2270" s="1">
        <v>24877</v>
      </c>
      <c r="G2270" t="s">
        <v>3025</v>
      </c>
      <c r="H2270" t="s">
        <v>2700</v>
      </c>
      <c r="I2270" s="5">
        <v>51900</v>
      </c>
      <c r="J2270" s="5">
        <v>1500</v>
      </c>
      <c r="K2270">
        <v>21</v>
      </c>
      <c r="L2270" t="str">
        <f>INDEX(MatriceGrade,MATCH(Employé!G2270,Filières!$A$1:$A$13,0),MATCH(Employé!H2270,Filières!$A$1:$E$1,0))</f>
        <v>Consultant fonctionnel sénior</v>
      </c>
      <c r="M2270" s="5">
        <f t="shared" si="177"/>
        <v>49300</v>
      </c>
      <c r="N2270" s="6">
        <f t="shared" ca="1" si="178"/>
        <v>49</v>
      </c>
      <c r="O2270" s="8">
        <f t="shared" si="179"/>
        <v>5.2738336713995942E-2</v>
      </c>
    </row>
    <row r="2271" spans="1:15" x14ac:dyDescent="0.25">
      <c r="A2271" t="str">
        <f t="shared" si="175"/>
        <v>MarRo27639</v>
      </c>
      <c r="B2271" t="str">
        <f t="shared" si="176"/>
        <v>MarkRosborough27639</v>
      </c>
      <c r="C2271" t="s">
        <v>252</v>
      </c>
      <c r="D2271" t="s">
        <v>253</v>
      </c>
      <c r="E2271" t="s">
        <v>2698</v>
      </c>
      <c r="F2271" s="1">
        <v>27639</v>
      </c>
      <c r="G2271" t="s">
        <v>3028</v>
      </c>
      <c r="H2271" t="s">
        <v>2702</v>
      </c>
      <c r="I2271" s="5">
        <v>112000</v>
      </c>
      <c r="J2271" s="5">
        <v>3000</v>
      </c>
      <c r="K2271">
        <v>15</v>
      </c>
      <c r="L2271" t="str">
        <f>INDEX(MatriceGrade,MATCH(Employé!G2271,Filières!$A$1:$A$13,0),MATCH(Employé!H2271,Filières!$A$1:$E$1,0))</f>
        <v>Responsable secteur business</v>
      </c>
      <c r="M2271" s="5">
        <f t="shared" si="177"/>
        <v>105700</v>
      </c>
      <c r="N2271" s="6">
        <f t="shared" ca="1" si="178"/>
        <v>41</v>
      </c>
      <c r="O2271" s="8">
        <f t="shared" si="179"/>
        <v>5.9602649006622516E-2</v>
      </c>
    </row>
    <row r="2272" spans="1:15" x14ac:dyDescent="0.25">
      <c r="A2272" t="str">
        <f t="shared" si="175"/>
        <v>AdaRo28190</v>
      </c>
      <c r="B2272" t="str">
        <f t="shared" si="176"/>
        <v>AdamRose28190</v>
      </c>
      <c r="C2272" t="s">
        <v>1836</v>
      </c>
      <c r="D2272" t="s">
        <v>456</v>
      </c>
      <c r="E2272" t="s">
        <v>2698</v>
      </c>
      <c r="F2272" s="1">
        <v>28190</v>
      </c>
      <c r="G2272" t="s">
        <v>3027</v>
      </c>
      <c r="H2272" t="s">
        <v>2701</v>
      </c>
      <c r="I2272" s="5">
        <v>61200</v>
      </c>
      <c r="J2272" s="5">
        <v>3000</v>
      </c>
      <c r="K2272">
        <v>13</v>
      </c>
      <c r="L2272" t="str">
        <f>INDEX(MatriceGrade,MATCH(Employé!G2272,Filières!$A$1:$A$13,0),MATCH(Employé!H2272,Filières!$A$1:$E$1,0))</f>
        <v>Directeur technique</v>
      </c>
      <c r="M2272" s="5">
        <f t="shared" si="177"/>
        <v>60000</v>
      </c>
      <c r="N2272" s="6">
        <f t="shared" ca="1" si="178"/>
        <v>40</v>
      </c>
      <c r="O2272" s="8">
        <f t="shared" si="179"/>
        <v>0.02</v>
      </c>
    </row>
    <row r="2273" spans="1:15" x14ac:dyDescent="0.25">
      <c r="A2273" t="str">
        <f t="shared" si="175"/>
        <v>JamRo29972</v>
      </c>
      <c r="B2273" t="str">
        <f t="shared" si="176"/>
        <v>JamesRose29972</v>
      </c>
      <c r="C2273" t="s">
        <v>147</v>
      </c>
      <c r="D2273" t="s">
        <v>456</v>
      </c>
      <c r="E2273" t="s">
        <v>2698</v>
      </c>
      <c r="F2273" s="1">
        <v>29972</v>
      </c>
      <c r="G2273" t="s">
        <v>3028</v>
      </c>
      <c r="H2273" t="s">
        <v>2700</v>
      </c>
      <c r="I2273" s="5">
        <v>95300</v>
      </c>
      <c r="J2273" s="5">
        <v>10000</v>
      </c>
      <c r="K2273">
        <v>11</v>
      </c>
      <c r="L2273" t="str">
        <f>INDEX(MatriceGrade,MATCH(Employé!G2273,Filières!$A$1:$A$13,0),MATCH(Employé!H2273,Filières!$A$1:$E$1,0))</f>
        <v>Responsable de Grands comptes</v>
      </c>
      <c r="M2273" s="5">
        <f t="shared" si="177"/>
        <v>87400</v>
      </c>
      <c r="N2273" s="6">
        <f t="shared" ca="1" si="178"/>
        <v>35</v>
      </c>
      <c r="O2273" s="8">
        <f t="shared" si="179"/>
        <v>9.0389016018306637E-2</v>
      </c>
    </row>
    <row r="2274" spans="1:15" x14ac:dyDescent="0.25">
      <c r="A2274" t="str">
        <f t="shared" si="175"/>
        <v>NicRo28543</v>
      </c>
      <c r="B2274" t="str">
        <f t="shared" si="176"/>
        <v>NicoleRose28543</v>
      </c>
      <c r="C2274" t="s">
        <v>1221</v>
      </c>
      <c r="D2274" t="s">
        <v>456</v>
      </c>
      <c r="E2274" t="s">
        <v>2699</v>
      </c>
      <c r="F2274" s="1">
        <v>28543</v>
      </c>
      <c r="G2274" t="s">
        <v>3026</v>
      </c>
      <c r="H2274" t="s">
        <v>2701</v>
      </c>
      <c r="I2274" s="5">
        <v>60700</v>
      </c>
      <c r="J2274" s="5">
        <v>5000</v>
      </c>
      <c r="K2274">
        <v>11</v>
      </c>
      <c r="L2274" t="str">
        <f>INDEX(MatriceGrade,MATCH(Employé!G2274,Filières!$A$1:$A$13,0),MATCH(Employé!H2274,Filières!$A$1:$E$1,0))</f>
        <v>Expert technique</v>
      </c>
      <c r="M2274" s="5">
        <f t="shared" si="177"/>
        <v>55800</v>
      </c>
      <c r="N2274" s="6">
        <f t="shared" ca="1" si="178"/>
        <v>39</v>
      </c>
      <c r="O2274" s="8">
        <f t="shared" si="179"/>
        <v>8.7813620071684584E-2</v>
      </c>
    </row>
    <row r="2275" spans="1:15" x14ac:dyDescent="0.25">
      <c r="A2275" t="str">
        <f t="shared" si="175"/>
        <v>PauRo32537</v>
      </c>
      <c r="B2275" t="str">
        <f t="shared" si="176"/>
        <v>PaulRosenbaum32537</v>
      </c>
      <c r="C2275" t="s">
        <v>119</v>
      </c>
      <c r="D2275" t="s">
        <v>2036</v>
      </c>
      <c r="E2275" t="s">
        <v>2698</v>
      </c>
      <c r="F2275" s="1">
        <v>32537</v>
      </c>
      <c r="G2275" t="s">
        <v>3023</v>
      </c>
      <c r="H2275" t="s">
        <v>2700</v>
      </c>
      <c r="I2275" s="5">
        <v>46400</v>
      </c>
      <c r="J2275" s="5">
        <v>1000</v>
      </c>
      <c r="K2275">
        <v>5</v>
      </c>
      <c r="L2275" t="str">
        <f>INDEX(MatriceGrade,MATCH(Employé!G2275,Filières!$A$1:$A$13,0),MATCH(Employé!H2275,Filières!$A$1:$E$1,0))</f>
        <v>Consultant fonctionnel junior</v>
      </c>
      <c r="M2275" s="5">
        <f t="shared" si="177"/>
        <v>41200</v>
      </c>
      <c r="N2275" s="6">
        <f t="shared" ca="1" si="178"/>
        <v>28</v>
      </c>
      <c r="O2275" s="8">
        <f t="shared" si="179"/>
        <v>0.12621359223300971</v>
      </c>
    </row>
    <row r="2276" spans="1:15" x14ac:dyDescent="0.25">
      <c r="A2276" t="str">
        <f t="shared" si="175"/>
        <v>JoyRo31937</v>
      </c>
      <c r="B2276" t="str">
        <f t="shared" si="176"/>
        <v>JoyceRoss31937</v>
      </c>
      <c r="C2276" t="s">
        <v>368</v>
      </c>
      <c r="D2276" t="s">
        <v>2288</v>
      </c>
      <c r="E2276" t="s">
        <v>2699</v>
      </c>
      <c r="F2276" s="1">
        <v>31937</v>
      </c>
      <c r="G2276" t="s">
        <v>3023</v>
      </c>
      <c r="H2276" t="s">
        <v>2701</v>
      </c>
      <c r="I2276" s="5">
        <v>36600</v>
      </c>
      <c r="J2276" s="5">
        <v>1000</v>
      </c>
      <c r="K2276">
        <v>2</v>
      </c>
      <c r="L2276" t="str">
        <f>INDEX(MatriceGrade,MATCH(Employé!G2276,Filières!$A$1:$A$13,0),MATCH(Employé!H2276,Filières!$A$1:$E$1,0))</f>
        <v>Consultant technique junior</v>
      </c>
      <c r="M2276" s="5">
        <f t="shared" si="177"/>
        <v>34800</v>
      </c>
      <c r="N2276" s="6">
        <f t="shared" ca="1" si="178"/>
        <v>30</v>
      </c>
      <c r="O2276" s="8">
        <f t="shared" si="179"/>
        <v>5.1724137931034482E-2</v>
      </c>
    </row>
    <row r="2277" spans="1:15" x14ac:dyDescent="0.25">
      <c r="A2277" t="str">
        <f t="shared" si="175"/>
        <v>SteRo28012</v>
      </c>
      <c r="B2277" t="str">
        <f t="shared" si="176"/>
        <v>StevenRoss28012</v>
      </c>
      <c r="C2277" t="s">
        <v>786</v>
      </c>
      <c r="D2277" t="s">
        <v>2288</v>
      </c>
      <c r="E2277" t="s">
        <v>2698</v>
      </c>
      <c r="F2277" s="1">
        <v>28012</v>
      </c>
      <c r="G2277" t="s">
        <v>3028</v>
      </c>
      <c r="H2277" t="s">
        <v>2702</v>
      </c>
      <c r="I2277" s="5">
        <v>112400</v>
      </c>
      <c r="J2277" s="5">
        <v>3500</v>
      </c>
      <c r="K2277">
        <v>14</v>
      </c>
      <c r="L2277" t="str">
        <f>INDEX(MatriceGrade,MATCH(Employé!G2277,Filières!$A$1:$A$13,0),MATCH(Employé!H2277,Filières!$A$1:$E$1,0))</f>
        <v>Responsable secteur business</v>
      </c>
      <c r="M2277" s="5">
        <f t="shared" si="177"/>
        <v>109100</v>
      </c>
      <c r="N2277" s="6">
        <f t="shared" ca="1" si="178"/>
        <v>40</v>
      </c>
      <c r="O2277" s="8">
        <f t="shared" si="179"/>
        <v>3.0247479376718608E-2</v>
      </c>
    </row>
    <row r="2278" spans="1:15" x14ac:dyDescent="0.25">
      <c r="A2278" t="str">
        <f t="shared" si="175"/>
        <v>BerRo26868</v>
      </c>
      <c r="B2278" t="str">
        <f t="shared" si="176"/>
        <v>BernadineRosser26868</v>
      </c>
      <c r="C2278" t="s">
        <v>2147</v>
      </c>
      <c r="D2278" t="s">
        <v>2148</v>
      </c>
      <c r="E2278" t="s">
        <v>2699</v>
      </c>
      <c r="F2278" s="1">
        <v>26868</v>
      </c>
      <c r="G2278" t="s">
        <v>3026</v>
      </c>
      <c r="H2278" t="s">
        <v>2700</v>
      </c>
      <c r="I2278" s="5">
        <v>58000</v>
      </c>
      <c r="J2278" s="5">
        <v>5000</v>
      </c>
      <c r="K2278">
        <v>4</v>
      </c>
      <c r="L2278" t="str">
        <f>INDEX(MatriceGrade,MATCH(Employé!G2278,Filières!$A$1:$A$13,0),MATCH(Employé!H2278,Filières!$A$1:$E$1,0))</f>
        <v>Chef de projet</v>
      </c>
      <c r="M2278" s="5">
        <f t="shared" si="177"/>
        <v>55300</v>
      </c>
      <c r="N2278" s="6">
        <f t="shared" ca="1" si="178"/>
        <v>44</v>
      </c>
      <c r="O2278" s="8">
        <f t="shared" si="179"/>
        <v>4.8824593128390596E-2</v>
      </c>
    </row>
    <row r="2279" spans="1:15" x14ac:dyDescent="0.25">
      <c r="A2279" t="str">
        <f t="shared" si="175"/>
        <v>RubRo32342</v>
      </c>
      <c r="B2279" t="str">
        <f t="shared" si="176"/>
        <v>RubyRosser32342</v>
      </c>
      <c r="C2279" t="s">
        <v>203</v>
      </c>
      <c r="D2279" t="s">
        <v>2148</v>
      </c>
      <c r="E2279" t="s">
        <v>2699</v>
      </c>
      <c r="F2279" s="1">
        <v>32342</v>
      </c>
      <c r="G2279" t="s">
        <v>3023</v>
      </c>
      <c r="H2279" t="s">
        <v>2702</v>
      </c>
      <c r="I2279" s="5">
        <v>42700</v>
      </c>
      <c r="J2279" s="5">
        <v>0</v>
      </c>
      <c r="K2279">
        <v>1</v>
      </c>
      <c r="L2279" t="str">
        <f>INDEX(MatriceGrade,MATCH(Employé!G2279,Filières!$A$1:$A$13,0),MATCH(Employé!H2279,Filières!$A$1:$E$1,0))</f>
        <v>Consultant business</v>
      </c>
      <c r="M2279" s="5">
        <f t="shared" si="177"/>
        <v>39600</v>
      </c>
      <c r="N2279" s="6">
        <f t="shared" ca="1" si="178"/>
        <v>29</v>
      </c>
      <c r="O2279" s="8">
        <f t="shared" si="179"/>
        <v>7.8282828282828287E-2</v>
      </c>
    </row>
    <row r="2280" spans="1:15" x14ac:dyDescent="0.25">
      <c r="A2280" t="str">
        <f t="shared" si="175"/>
        <v>AntRo32161</v>
      </c>
      <c r="B2280" t="str">
        <f t="shared" si="176"/>
        <v>AntonioRost32161</v>
      </c>
      <c r="C2280" t="s">
        <v>1144</v>
      </c>
      <c r="D2280" t="s">
        <v>1281</v>
      </c>
      <c r="E2280" t="s">
        <v>2698</v>
      </c>
      <c r="F2280" s="1">
        <v>32161</v>
      </c>
      <c r="G2280" t="s">
        <v>3021</v>
      </c>
      <c r="H2280" t="s">
        <v>2701</v>
      </c>
      <c r="I2280" s="5">
        <v>30900</v>
      </c>
      <c r="J2280" s="5">
        <v>1000</v>
      </c>
      <c r="K2280">
        <v>1</v>
      </c>
      <c r="L2280" t="str">
        <f>INDEX(MatriceGrade,MATCH(Employé!G2280,Filières!$A$1:$A$13,0),MATCH(Employé!H2280,Filières!$A$1:$E$1,0))</f>
        <v>Développeur</v>
      </c>
      <c r="M2280" s="5">
        <f t="shared" si="177"/>
        <v>28900</v>
      </c>
      <c r="N2280" s="6">
        <f t="shared" ca="1" si="178"/>
        <v>29</v>
      </c>
      <c r="O2280" s="8">
        <f t="shared" si="179"/>
        <v>6.9204152249134954E-2</v>
      </c>
    </row>
    <row r="2281" spans="1:15" x14ac:dyDescent="0.25">
      <c r="A2281" t="str">
        <f t="shared" si="175"/>
        <v>JamRo29813</v>
      </c>
      <c r="B2281" t="str">
        <f t="shared" si="176"/>
        <v>JamesRoth29813</v>
      </c>
      <c r="C2281" t="s">
        <v>147</v>
      </c>
      <c r="D2281" t="s">
        <v>1656</v>
      </c>
      <c r="E2281" t="s">
        <v>2698</v>
      </c>
      <c r="F2281" s="1">
        <v>29813</v>
      </c>
      <c r="G2281" t="s">
        <v>3025</v>
      </c>
      <c r="H2281" t="s">
        <v>2701</v>
      </c>
      <c r="I2281" s="5">
        <v>56500</v>
      </c>
      <c r="J2281" s="5">
        <v>4000</v>
      </c>
      <c r="K2281">
        <v>5</v>
      </c>
      <c r="L2281" t="str">
        <f>INDEX(MatriceGrade,MATCH(Employé!G2281,Filières!$A$1:$A$13,0),MATCH(Employé!H2281,Filières!$A$1:$E$1,0))</f>
        <v>Consultant technique sénior</v>
      </c>
      <c r="M2281" s="5">
        <f t="shared" si="177"/>
        <v>51600</v>
      </c>
      <c r="N2281" s="6">
        <f t="shared" ca="1" si="178"/>
        <v>35</v>
      </c>
      <c r="O2281" s="8">
        <f t="shared" si="179"/>
        <v>9.4961240310077522E-2</v>
      </c>
    </row>
    <row r="2282" spans="1:15" x14ac:dyDescent="0.25">
      <c r="A2282" t="str">
        <f t="shared" si="175"/>
        <v>RyaRo28207</v>
      </c>
      <c r="B2282" t="str">
        <f t="shared" si="176"/>
        <v>RyanRoth28207</v>
      </c>
      <c r="C2282" t="s">
        <v>438</v>
      </c>
      <c r="D2282" t="s">
        <v>1656</v>
      </c>
      <c r="E2282" t="s">
        <v>2698</v>
      </c>
      <c r="F2282" s="1">
        <v>28207</v>
      </c>
      <c r="G2282" t="s">
        <v>3028</v>
      </c>
      <c r="H2282" t="s">
        <v>2700</v>
      </c>
      <c r="I2282" s="5">
        <v>76800</v>
      </c>
      <c r="J2282" s="5">
        <v>10000</v>
      </c>
      <c r="K2282">
        <v>13</v>
      </c>
      <c r="L2282" t="str">
        <f>INDEX(MatriceGrade,MATCH(Employé!G2282,Filières!$A$1:$A$13,0),MATCH(Employé!H2282,Filières!$A$1:$E$1,0))</f>
        <v>Responsable de Grands comptes</v>
      </c>
      <c r="M2282" s="5">
        <f t="shared" si="177"/>
        <v>73800</v>
      </c>
      <c r="N2282" s="6">
        <f t="shared" ca="1" si="178"/>
        <v>40</v>
      </c>
      <c r="O2282" s="8">
        <f t="shared" si="179"/>
        <v>4.065040650406504E-2</v>
      </c>
    </row>
    <row r="2283" spans="1:15" x14ac:dyDescent="0.25">
      <c r="A2283" t="str">
        <f t="shared" si="175"/>
        <v>MicRo31527</v>
      </c>
      <c r="B2283" t="str">
        <f t="shared" si="176"/>
        <v>MichaelRouse31527</v>
      </c>
      <c r="C2283" t="s">
        <v>205</v>
      </c>
      <c r="D2283" t="s">
        <v>1380</v>
      </c>
      <c r="E2283" t="s">
        <v>2698</v>
      </c>
      <c r="F2283" s="1">
        <v>31527</v>
      </c>
      <c r="G2283" t="s">
        <v>3024</v>
      </c>
      <c r="H2283" t="s">
        <v>2702</v>
      </c>
      <c r="I2283" s="5">
        <v>49000</v>
      </c>
      <c r="J2283" s="5">
        <v>1500</v>
      </c>
      <c r="K2283">
        <v>3</v>
      </c>
      <c r="L2283" t="str">
        <f>INDEX(MatriceGrade,MATCH(Employé!G2283,Filières!$A$1:$A$13,0),MATCH(Employé!H2283,Filières!$A$1:$E$1,0))</f>
        <v>Consultant business confirmé</v>
      </c>
      <c r="M2283" s="5">
        <f t="shared" si="177"/>
        <v>44100</v>
      </c>
      <c r="N2283" s="6">
        <f t="shared" ca="1" si="178"/>
        <v>31</v>
      </c>
      <c r="O2283" s="8">
        <f t="shared" si="179"/>
        <v>0.1111111111111111</v>
      </c>
    </row>
    <row r="2284" spans="1:15" x14ac:dyDescent="0.25">
      <c r="A2284" t="str">
        <f t="shared" si="175"/>
        <v>VerRo33597</v>
      </c>
      <c r="B2284" t="str">
        <f t="shared" si="176"/>
        <v>VernonRouse33597</v>
      </c>
      <c r="C2284" t="s">
        <v>1379</v>
      </c>
      <c r="D2284" t="s">
        <v>1380</v>
      </c>
      <c r="E2284" t="s">
        <v>2698</v>
      </c>
      <c r="F2284" s="1">
        <v>33597</v>
      </c>
      <c r="G2284" t="s">
        <v>3020</v>
      </c>
      <c r="H2284" t="s">
        <v>2702</v>
      </c>
      <c r="I2284" s="5">
        <v>40700</v>
      </c>
      <c r="J2284" s="5">
        <v>500</v>
      </c>
      <c r="K2284">
        <v>0</v>
      </c>
      <c r="L2284" t="str">
        <f>INDEX(MatriceGrade,MATCH(Employé!G2284,Filières!$A$1:$A$13,0),MATCH(Employé!H2284,Filières!$A$1:$E$1,0))</f>
        <v>Consultant business junior</v>
      </c>
      <c r="M2284" s="5" t="str">
        <f t="shared" si="177"/>
        <v>nouvel arrivant</v>
      </c>
      <c r="N2284" s="6">
        <f t="shared" ca="1" si="178"/>
        <v>25</v>
      </c>
      <c r="O2284" s="8">
        <f t="shared" si="179"/>
        <v>0</v>
      </c>
    </row>
    <row r="2285" spans="1:15" x14ac:dyDescent="0.25">
      <c r="A2285" t="str">
        <f t="shared" si="175"/>
        <v>RobRo31087</v>
      </c>
      <c r="B2285" t="str">
        <f t="shared" si="176"/>
        <v>RobertRowe31087</v>
      </c>
      <c r="C2285" t="s">
        <v>25</v>
      </c>
      <c r="D2285" t="s">
        <v>1283</v>
      </c>
      <c r="E2285" t="s">
        <v>2698</v>
      </c>
      <c r="F2285" s="1">
        <v>31087</v>
      </c>
      <c r="G2285" t="s">
        <v>3027</v>
      </c>
      <c r="H2285" t="s">
        <v>2700</v>
      </c>
      <c r="I2285" s="5">
        <v>68200</v>
      </c>
      <c r="J2285" s="5">
        <v>5000</v>
      </c>
      <c r="K2285">
        <v>5</v>
      </c>
      <c r="L2285" t="str">
        <f>INDEX(MatriceGrade,MATCH(Employé!G2285,Filières!$A$1:$A$13,0),MATCH(Employé!H2285,Filières!$A$1:$E$1,0))</f>
        <v>Directeur de projet</v>
      </c>
      <c r="M2285" s="5">
        <f t="shared" si="177"/>
        <v>63700</v>
      </c>
      <c r="N2285" s="6">
        <f t="shared" ca="1" si="178"/>
        <v>32</v>
      </c>
      <c r="O2285" s="8">
        <f t="shared" si="179"/>
        <v>7.0643642072213506E-2</v>
      </c>
    </row>
    <row r="2286" spans="1:15" x14ac:dyDescent="0.25">
      <c r="A2286" t="str">
        <f t="shared" si="175"/>
        <v>JosRo30068</v>
      </c>
      <c r="B2286" t="str">
        <f t="shared" si="176"/>
        <v>JosieRowland30068</v>
      </c>
      <c r="C2286" t="s">
        <v>546</v>
      </c>
      <c r="D2286" t="s">
        <v>1801</v>
      </c>
      <c r="E2286" t="s">
        <v>2699</v>
      </c>
      <c r="F2286" s="1">
        <v>30068</v>
      </c>
      <c r="G2286" t="s">
        <v>3027</v>
      </c>
      <c r="H2286" t="s">
        <v>2701</v>
      </c>
      <c r="I2286" s="5">
        <v>67000</v>
      </c>
      <c r="J2286" s="5">
        <v>1000</v>
      </c>
      <c r="K2286">
        <v>0</v>
      </c>
      <c r="L2286" t="str">
        <f>INDEX(MatriceGrade,MATCH(Employé!G2286,Filières!$A$1:$A$13,0),MATCH(Employé!H2286,Filières!$A$1:$E$1,0))</f>
        <v>Directeur technique</v>
      </c>
      <c r="M2286" s="5" t="str">
        <f t="shared" si="177"/>
        <v>nouvel arrivant</v>
      </c>
      <c r="N2286" s="6">
        <f t="shared" ca="1" si="178"/>
        <v>35</v>
      </c>
      <c r="O2286" s="8">
        <f t="shared" si="179"/>
        <v>0</v>
      </c>
    </row>
    <row r="2287" spans="1:15" x14ac:dyDescent="0.25">
      <c r="A2287" t="str">
        <f t="shared" si="175"/>
        <v>MarRo30454</v>
      </c>
      <c r="B2287" t="str">
        <f t="shared" si="176"/>
        <v>MarvinRoybal30454</v>
      </c>
      <c r="C2287" t="s">
        <v>2008</v>
      </c>
      <c r="D2287" t="s">
        <v>2009</v>
      </c>
      <c r="E2287" t="s">
        <v>2698</v>
      </c>
      <c r="F2287" s="1">
        <v>30454</v>
      </c>
      <c r="G2287" t="s">
        <v>3028</v>
      </c>
      <c r="H2287" t="s">
        <v>2700</v>
      </c>
      <c r="I2287" s="5">
        <v>89200</v>
      </c>
      <c r="J2287" s="5">
        <v>4500</v>
      </c>
      <c r="K2287">
        <v>10</v>
      </c>
      <c r="L2287" t="str">
        <f>INDEX(MatriceGrade,MATCH(Employé!G2287,Filières!$A$1:$A$13,0),MATCH(Employé!H2287,Filières!$A$1:$E$1,0))</f>
        <v>Responsable de Grands comptes</v>
      </c>
      <c r="M2287" s="5">
        <f t="shared" si="177"/>
        <v>84200</v>
      </c>
      <c r="N2287" s="6">
        <f t="shared" ca="1" si="178"/>
        <v>34</v>
      </c>
      <c r="O2287" s="8">
        <f t="shared" si="179"/>
        <v>5.9382422802850353E-2</v>
      </c>
    </row>
    <row r="2288" spans="1:15" x14ac:dyDescent="0.25">
      <c r="A2288" t="str">
        <f t="shared" si="175"/>
        <v>VirRu30336</v>
      </c>
      <c r="B2288" t="str">
        <f t="shared" si="176"/>
        <v>VirginiaRudolph30336</v>
      </c>
      <c r="C2288" t="s">
        <v>1424</v>
      </c>
      <c r="D2288" t="s">
        <v>1514</v>
      </c>
      <c r="E2288" t="s">
        <v>2699</v>
      </c>
      <c r="F2288" s="1">
        <v>30336</v>
      </c>
      <c r="G2288" t="s">
        <v>3025</v>
      </c>
      <c r="H2288" t="s">
        <v>2702</v>
      </c>
      <c r="I2288" s="5">
        <v>65300</v>
      </c>
      <c r="J2288" s="5">
        <v>2500</v>
      </c>
      <c r="K2288">
        <v>11</v>
      </c>
      <c r="L2288" t="str">
        <f>INDEX(MatriceGrade,MATCH(Employé!G2288,Filières!$A$1:$A$13,0),MATCH(Employé!H2288,Filières!$A$1:$E$1,0))</f>
        <v>Consultant business sénior</v>
      </c>
      <c r="M2288" s="5">
        <f t="shared" si="177"/>
        <v>63400</v>
      </c>
      <c r="N2288" s="6">
        <f t="shared" ca="1" si="178"/>
        <v>34</v>
      </c>
      <c r="O2288" s="8">
        <f t="shared" si="179"/>
        <v>2.996845425867508E-2</v>
      </c>
    </row>
    <row r="2289" spans="1:15" x14ac:dyDescent="0.25">
      <c r="A2289" t="str">
        <f t="shared" si="175"/>
        <v>AntRu28544</v>
      </c>
      <c r="B2289" t="str">
        <f t="shared" si="176"/>
        <v>AnthonyRue28544</v>
      </c>
      <c r="C2289" t="s">
        <v>109</v>
      </c>
      <c r="D2289" t="s">
        <v>1029</v>
      </c>
      <c r="E2289" t="s">
        <v>2698</v>
      </c>
      <c r="F2289" s="1">
        <v>28544</v>
      </c>
      <c r="G2289" t="s">
        <v>3025</v>
      </c>
      <c r="H2289" t="s">
        <v>2700</v>
      </c>
      <c r="I2289" s="5">
        <v>52300</v>
      </c>
      <c r="J2289" s="5">
        <v>1000</v>
      </c>
      <c r="K2289">
        <v>11</v>
      </c>
      <c r="L2289" t="str">
        <f>INDEX(MatriceGrade,MATCH(Employé!G2289,Filières!$A$1:$A$13,0),MATCH(Employé!H2289,Filières!$A$1:$E$1,0))</f>
        <v>Consultant fonctionnel sénior</v>
      </c>
      <c r="M2289" s="5">
        <f t="shared" si="177"/>
        <v>50300</v>
      </c>
      <c r="N2289" s="6">
        <f t="shared" ca="1" si="178"/>
        <v>39</v>
      </c>
      <c r="O2289" s="8">
        <f t="shared" si="179"/>
        <v>3.9761431411530816E-2</v>
      </c>
    </row>
    <row r="2290" spans="1:15" x14ac:dyDescent="0.25">
      <c r="A2290" t="str">
        <f t="shared" si="175"/>
        <v>HubRu28827</v>
      </c>
      <c r="B2290" t="str">
        <f t="shared" si="176"/>
        <v>HubertRuff28827</v>
      </c>
      <c r="C2290" t="s">
        <v>411</v>
      </c>
      <c r="D2290" t="s">
        <v>412</v>
      </c>
      <c r="E2290" t="s">
        <v>2698</v>
      </c>
      <c r="F2290" s="1">
        <v>28827</v>
      </c>
      <c r="G2290" t="s">
        <v>3027</v>
      </c>
      <c r="H2290" t="s">
        <v>2701</v>
      </c>
      <c r="I2290" s="5">
        <v>69000</v>
      </c>
      <c r="J2290" s="5">
        <v>5000</v>
      </c>
      <c r="K2290">
        <v>5</v>
      </c>
      <c r="L2290" t="str">
        <f>INDEX(MatriceGrade,MATCH(Employé!G2290,Filières!$A$1:$A$13,0),MATCH(Employé!H2290,Filières!$A$1:$E$1,0))</f>
        <v>Directeur technique</v>
      </c>
      <c r="M2290" s="5">
        <f t="shared" si="177"/>
        <v>65100</v>
      </c>
      <c r="N2290" s="6">
        <f t="shared" ca="1" si="178"/>
        <v>38</v>
      </c>
      <c r="O2290" s="8">
        <f t="shared" si="179"/>
        <v>5.9907834101382486E-2</v>
      </c>
    </row>
    <row r="2291" spans="1:15" x14ac:dyDescent="0.25">
      <c r="A2291" t="str">
        <f t="shared" si="175"/>
        <v>JohRu31839</v>
      </c>
      <c r="B2291" t="str">
        <f t="shared" si="176"/>
        <v>JohnRuggiero31839</v>
      </c>
      <c r="C2291" t="s">
        <v>213</v>
      </c>
      <c r="D2291" t="s">
        <v>1516</v>
      </c>
      <c r="E2291" t="s">
        <v>2698</v>
      </c>
      <c r="F2291" s="1">
        <v>31839</v>
      </c>
      <c r="G2291" t="s">
        <v>3023</v>
      </c>
      <c r="H2291" t="s">
        <v>2700</v>
      </c>
      <c r="I2291" s="5">
        <v>40100</v>
      </c>
      <c r="J2291" s="5">
        <v>1000</v>
      </c>
      <c r="K2291">
        <v>0</v>
      </c>
      <c r="L2291" t="str">
        <f>INDEX(MatriceGrade,MATCH(Employé!G2291,Filières!$A$1:$A$13,0),MATCH(Employé!H2291,Filières!$A$1:$E$1,0))</f>
        <v>Consultant fonctionnel junior</v>
      </c>
      <c r="M2291" s="5" t="str">
        <f t="shared" si="177"/>
        <v>nouvel arrivant</v>
      </c>
      <c r="N2291" s="6">
        <f t="shared" ca="1" si="178"/>
        <v>30</v>
      </c>
      <c r="O2291" s="8">
        <f t="shared" si="179"/>
        <v>0</v>
      </c>
    </row>
    <row r="2292" spans="1:15" x14ac:dyDescent="0.25">
      <c r="A2292" t="str">
        <f t="shared" si="175"/>
        <v>BreRu26858</v>
      </c>
      <c r="B2292" t="str">
        <f t="shared" si="176"/>
        <v>BrettRuggles26858</v>
      </c>
      <c r="C2292" t="s">
        <v>1396</v>
      </c>
      <c r="D2292" t="s">
        <v>1397</v>
      </c>
      <c r="E2292" t="s">
        <v>2698</v>
      </c>
      <c r="F2292" s="1">
        <v>26858</v>
      </c>
      <c r="G2292" t="s">
        <v>3028</v>
      </c>
      <c r="H2292" t="s">
        <v>2700</v>
      </c>
      <c r="I2292" s="5">
        <v>82900</v>
      </c>
      <c r="J2292" s="5">
        <v>3500</v>
      </c>
      <c r="K2292">
        <v>5</v>
      </c>
      <c r="L2292" t="str">
        <f>INDEX(MatriceGrade,MATCH(Employé!G2292,Filières!$A$1:$A$13,0),MATCH(Employé!H2292,Filières!$A$1:$E$1,0))</f>
        <v>Responsable de Grands comptes</v>
      </c>
      <c r="M2292" s="5">
        <f t="shared" si="177"/>
        <v>77500</v>
      </c>
      <c r="N2292" s="6">
        <f t="shared" ca="1" si="178"/>
        <v>44</v>
      </c>
      <c r="O2292" s="8">
        <f t="shared" si="179"/>
        <v>6.9677419354838704E-2</v>
      </c>
    </row>
    <row r="2293" spans="1:15" x14ac:dyDescent="0.25">
      <c r="A2293" t="str">
        <f t="shared" si="175"/>
        <v>RobRu26877</v>
      </c>
      <c r="B2293" t="str">
        <f t="shared" si="176"/>
        <v>RobertRuis26877</v>
      </c>
      <c r="C2293" t="s">
        <v>25</v>
      </c>
      <c r="D2293" t="s">
        <v>592</v>
      </c>
      <c r="E2293" t="s">
        <v>2698</v>
      </c>
      <c r="F2293" s="1">
        <v>26877</v>
      </c>
      <c r="G2293" t="s">
        <v>3026</v>
      </c>
      <c r="H2293" t="s">
        <v>2701</v>
      </c>
      <c r="I2293" s="5">
        <v>51600</v>
      </c>
      <c r="J2293" s="5">
        <v>5500</v>
      </c>
      <c r="K2293">
        <v>20</v>
      </c>
      <c r="L2293" t="str">
        <f>INDEX(MatriceGrade,MATCH(Employé!G2293,Filières!$A$1:$A$13,0),MATCH(Employé!H2293,Filières!$A$1:$E$1,0))</f>
        <v>Expert technique</v>
      </c>
      <c r="M2293" s="5">
        <f t="shared" si="177"/>
        <v>48700</v>
      </c>
      <c r="N2293" s="6">
        <f t="shared" ca="1" si="178"/>
        <v>43</v>
      </c>
      <c r="O2293" s="8">
        <f t="shared" si="179"/>
        <v>5.9548254620123205E-2</v>
      </c>
    </row>
    <row r="2294" spans="1:15" x14ac:dyDescent="0.25">
      <c r="A2294" t="str">
        <f t="shared" si="175"/>
        <v>FraRu29843</v>
      </c>
      <c r="B2294" t="str">
        <f t="shared" si="176"/>
        <v>FrankRuiz29843</v>
      </c>
      <c r="C2294" t="s">
        <v>987</v>
      </c>
      <c r="D2294" t="s">
        <v>879</v>
      </c>
      <c r="E2294" t="s">
        <v>2698</v>
      </c>
      <c r="F2294" s="1">
        <v>29843</v>
      </c>
      <c r="G2294" t="s">
        <v>3026</v>
      </c>
      <c r="H2294" t="s">
        <v>2701</v>
      </c>
      <c r="I2294" s="5">
        <v>57900</v>
      </c>
      <c r="J2294" s="5">
        <v>4000</v>
      </c>
      <c r="K2294">
        <v>5</v>
      </c>
      <c r="L2294" t="str">
        <f>INDEX(MatriceGrade,MATCH(Employé!G2294,Filières!$A$1:$A$13,0),MATCH(Employé!H2294,Filières!$A$1:$E$1,0))</f>
        <v>Expert technique</v>
      </c>
      <c r="M2294" s="5">
        <f t="shared" si="177"/>
        <v>53400</v>
      </c>
      <c r="N2294" s="6">
        <f t="shared" ca="1" si="178"/>
        <v>35</v>
      </c>
      <c r="O2294" s="8">
        <f t="shared" si="179"/>
        <v>8.4269662921348312E-2</v>
      </c>
    </row>
    <row r="2295" spans="1:15" x14ac:dyDescent="0.25">
      <c r="A2295" t="str">
        <f t="shared" si="175"/>
        <v>GavRu24769</v>
      </c>
      <c r="B2295" t="str">
        <f t="shared" si="176"/>
        <v>GavinRuiz24769</v>
      </c>
      <c r="C2295" t="s">
        <v>878</v>
      </c>
      <c r="D2295" t="s">
        <v>879</v>
      </c>
      <c r="E2295" t="s">
        <v>2698</v>
      </c>
      <c r="F2295" s="1">
        <v>24769</v>
      </c>
      <c r="G2295" t="s">
        <v>3027</v>
      </c>
      <c r="H2295" t="s">
        <v>2701</v>
      </c>
      <c r="I2295" s="5">
        <v>55600</v>
      </c>
      <c r="J2295" s="5">
        <v>1000</v>
      </c>
      <c r="K2295">
        <v>21</v>
      </c>
      <c r="L2295" t="str">
        <f>INDEX(MatriceGrade,MATCH(Employé!G2295,Filières!$A$1:$A$13,0),MATCH(Employé!H2295,Filières!$A$1:$E$1,0))</f>
        <v>Directeur technique</v>
      </c>
      <c r="M2295" s="5">
        <f t="shared" si="177"/>
        <v>52500</v>
      </c>
      <c r="N2295" s="6">
        <f t="shared" ca="1" si="178"/>
        <v>49</v>
      </c>
      <c r="O2295" s="8">
        <f t="shared" si="179"/>
        <v>5.904761904761905E-2</v>
      </c>
    </row>
    <row r="2296" spans="1:15" x14ac:dyDescent="0.25">
      <c r="A2296" t="str">
        <f t="shared" si="175"/>
        <v>KeiRu26780</v>
      </c>
      <c r="B2296" t="str">
        <f t="shared" si="176"/>
        <v>KeithRuiz26780</v>
      </c>
      <c r="C2296" t="s">
        <v>162</v>
      </c>
      <c r="D2296" t="s">
        <v>879</v>
      </c>
      <c r="E2296" t="s">
        <v>2698</v>
      </c>
      <c r="F2296" s="1">
        <v>26780</v>
      </c>
      <c r="G2296" t="s">
        <v>3028</v>
      </c>
      <c r="H2296" t="s">
        <v>2701</v>
      </c>
      <c r="I2296" s="5">
        <v>83600</v>
      </c>
      <c r="J2296" s="5">
        <v>2000</v>
      </c>
      <c r="K2296">
        <v>17</v>
      </c>
      <c r="L2296" t="str">
        <f>INDEX(MatriceGrade,MATCH(Employé!G2296,Filières!$A$1:$A$13,0),MATCH(Employé!H2296,Filières!$A$1:$E$1,0))</f>
        <v>Responsable technique Grands Comptes</v>
      </c>
      <c r="M2296" s="5">
        <f t="shared" si="177"/>
        <v>82600</v>
      </c>
      <c r="N2296" s="6">
        <f t="shared" ca="1" si="178"/>
        <v>44</v>
      </c>
      <c r="O2296" s="8">
        <f t="shared" si="179"/>
        <v>1.2106537530266344E-2</v>
      </c>
    </row>
    <row r="2297" spans="1:15" x14ac:dyDescent="0.25">
      <c r="A2297" t="str">
        <f t="shared" si="175"/>
        <v>AlaRu23106</v>
      </c>
      <c r="B2297" t="str">
        <f t="shared" si="176"/>
        <v>AlanRunyan23106</v>
      </c>
      <c r="C2297" t="s">
        <v>345</v>
      </c>
      <c r="D2297" t="s">
        <v>2349</v>
      </c>
      <c r="E2297" t="s">
        <v>2698</v>
      </c>
      <c r="F2297" s="1">
        <v>23106</v>
      </c>
      <c r="G2297" t="s">
        <v>3029</v>
      </c>
      <c r="H2297" t="s">
        <v>2700</v>
      </c>
      <c r="I2297" s="5">
        <v>86200</v>
      </c>
      <c r="J2297" s="5">
        <v>10500</v>
      </c>
      <c r="K2297">
        <v>24</v>
      </c>
      <c r="L2297" t="str">
        <f>INDEX(MatriceGrade,MATCH(Employé!G2297,Filières!$A$1:$A$13,0),MATCH(Employé!H2297,Filières!$A$1:$E$1,0))</f>
        <v>Associé filière fonctionnelle</v>
      </c>
      <c r="M2297" s="5">
        <f t="shared" si="177"/>
        <v>82100</v>
      </c>
      <c r="N2297" s="6">
        <f t="shared" ca="1" si="178"/>
        <v>54</v>
      </c>
      <c r="O2297" s="8">
        <f t="shared" si="179"/>
        <v>4.9939098660170524E-2</v>
      </c>
    </row>
    <row r="2298" spans="1:15" x14ac:dyDescent="0.25">
      <c r="A2298" t="str">
        <f t="shared" si="175"/>
        <v>DonRu29794</v>
      </c>
      <c r="B2298" t="str">
        <f t="shared" si="176"/>
        <v>DonaldRush29794</v>
      </c>
      <c r="C2298" t="s">
        <v>133</v>
      </c>
      <c r="D2298" t="s">
        <v>706</v>
      </c>
      <c r="E2298" t="s">
        <v>2698</v>
      </c>
      <c r="F2298" s="1">
        <v>29794</v>
      </c>
      <c r="G2298" t="s">
        <v>3025</v>
      </c>
      <c r="H2298" t="s">
        <v>2702</v>
      </c>
      <c r="I2298" s="5">
        <v>75600</v>
      </c>
      <c r="J2298" s="5">
        <v>2000</v>
      </c>
      <c r="K2298">
        <v>10</v>
      </c>
      <c r="L2298" t="str">
        <f>INDEX(MatriceGrade,MATCH(Employé!G2298,Filières!$A$1:$A$13,0),MATCH(Employé!H2298,Filières!$A$1:$E$1,0))</f>
        <v>Consultant business sénior</v>
      </c>
      <c r="M2298" s="5">
        <f t="shared" si="177"/>
        <v>72700</v>
      </c>
      <c r="N2298" s="6">
        <f t="shared" ca="1" si="178"/>
        <v>36</v>
      </c>
      <c r="O2298" s="8">
        <f t="shared" si="179"/>
        <v>3.9889958734525444E-2</v>
      </c>
    </row>
    <row r="2299" spans="1:15" x14ac:dyDescent="0.25">
      <c r="A2299" t="str">
        <f t="shared" si="175"/>
        <v>TamRu28182</v>
      </c>
      <c r="B2299" t="str">
        <f t="shared" si="176"/>
        <v>TammyRush28182</v>
      </c>
      <c r="C2299" t="s">
        <v>376</v>
      </c>
      <c r="D2299" t="s">
        <v>706</v>
      </c>
      <c r="E2299" t="s">
        <v>2699</v>
      </c>
      <c r="F2299" s="1">
        <v>28182</v>
      </c>
      <c r="G2299" t="s">
        <v>3027</v>
      </c>
      <c r="H2299" t="s">
        <v>2702</v>
      </c>
      <c r="I2299" s="5">
        <v>99900</v>
      </c>
      <c r="J2299" s="5">
        <v>7500</v>
      </c>
      <c r="K2299">
        <v>3</v>
      </c>
      <c r="L2299" t="str">
        <f>INDEX(MatriceGrade,MATCH(Employé!G2299,Filières!$A$1:$A$13,0),MATCH(Employé!H2299,Filières!$A$1:$E$1,0))</f>
        <v>Directeur business</v>
      </c>
      <c r="M2299" s="5">
        <f t="shared" si="177"/>
        <v>94200</v>
      </c>
      <c r="N2299" s="6">
        <f t="shared" ca="1" si="178"/>
        <v>40</v>
      </c>
      <c r="O2299" s="8">
        <f t="shared" si="179"/>
        <v>6.0509554140127389E-2</v>
      </c>
    </row>
    <row r="2300" spans="1:15" x14ac:dyDescent="0.25">
      <c r="A2300" t="str">
        <f t="shared" si="175"/>
        <v>BriRu29890</v>
      </c>
      <c r="B2300" t="str">
        <f t="shared" si="176"/>
        <v>BrianRussell29890</v>
      </c>
      <c r="C2300" t="s">
        <v>643</v>
      </c>
      <c r="D2300" t="s">
        <v>459</v>
      </c>
      <c r="E2300" t="s">
        <v>2698</v>
      </c>
      <c r="F2300" s="1">
        <v>29890</v>
      </c>
      <c r="G2300" t="s">
        <v>3028</v>
      </c>
      <c r="H2300" t="s">
        <v>2701</v>
      </c>
      <c r="I2300" s="5">
        <v>70200</v>
      </c>
      <c r="J2300" s="5">
        <v>0</v>
      </c>
      <c r="K2300">
        <v>0</v>
      </c>
      <c r="L2300" t="str">
        <f>INDEX(MatriceGrade,MATCH(Employé!G2300,Filières!$A$1:$A$13,0),MATCH(Employé!H2300,Filières!$A$1:$E$1,0))</f>
        <v>Responsable technique Grands Comptes</v>
      </c>
      <c r="M2300" s="5" t="str">
        <f t="shared" si="177"/>
        <v>nouvel arrivant</v>
      </c>
      <c r="N2300" s="6">
        <f t="shared" ca="1" si="178"/>
        <v>35</v>
      </c>
      <c r="O2300" s="8">
        <f t="shared" si="179"/>
        <v>0</v>
      </c>
    </row>
    <row r="2301" spans="1:15" x14ac:dyDescent="0.25">
      <c r="A2301" t="str">
        <f t="shared" si="175"/>
        <v>GuyRu31638</v>
      </c>
      <c r="B2301" t="str">
        <f t="shared" si="176"/>
        <v>GuyRussell31638</v>
      </c>
      <c r="C2301" t="s">
        <v>583</v>
      </c>
      <c r="D2301" t="s">
        <v>459</v>
      </c>
      <c r="E2301" t="s">
        <v>2698</v>
      </c>
      <c r="F2301" s="1">
        <v>31638</v>
      </c>
      <c r="G2301" t="s">
        <v>3022</v>
      </c>
      <c r="H2301" t="s">
        <v>2703</v>
      </c>
      <c r="I2301" s="5">
        <v>30200</v>
      </c>
      <c r="J2301" s="5">
        <v>500</v>
      </c>
      <c r="K2301">
        <v>3</v>
      </c>
      <c r="L2301" t="str">
        <f>INDEX(MatriceGrade,MATCH(Employé!G2301,Filières!$A$1:$A$13,0),MATCH(Employé!H2301,Filières!$A$1:$E$1,0))</f>
        <v>Agent expérimenté</v>
      </c>
      <c r="M2301" s="5">
        <f t="shared" si="177"/>
        <v>28900</v>
      </c>
      <c r="N2301" s="6">
        <f t="shared" ca="1" si="178"/>
        <v>30</v>
      </c>
      <c r="O2301" s="8">
        <f t="shared" si="179"/>
        <v>4.4982698961937718E-2</v>
      </c>
    </row>
    <row r="2302" spans="1:15" x14ac:dyDescent="0.25">
      <c r="A2302" t="str">
        <f t="shared" si="175"/>
        <v>AnnRu29812</v>
      </c>
      <c r="B2302" t="str">
        <f t="shared" si="176"/>
        <v>AnnaRust29812</v>
      </c>
      <c r="C2302" t="s">
        <v>419</v>
      </c>
      <c r="D2302" t="s">
        <v>1815</v>
      </c>
      <c r="E2302" t="s">
        <v>2699</v>
      </c>
      <c r="F2302" s="1">
        <v>29812</v>
      </c>
      <c r="G2302" t="s">
        <v>3026</v>
      </c>
      <c r="H2302" t="s">
        <v>2702</v>
      </c>
      <c r="I2302" s="5">
        <v>79800</v>
      </c>
      <c r="J2302" s="5">
        <v>2000</v>
      </c>
      <c r="K2302">
        <v>6</v>
      </c>
      <c r="L2302" t="str">
        <f>INDEX(MatriceGrade,MATCH(Employé!G2302,Filières!$A$1:$A$13,0),MATCH(Employé!H2302,Filières!$A$1:$E$1,0))</f>
        <v>Responsable de consultant</v>
      </c>
      <c r="M2302" s="5">
        <f t="shared" si="177"/>
        <v>76700</v>
      </c>
      <c r="N2302" s="6">
        <f t="shared" ca="1" si="178"/>
        <v>35</v>
      </c>
      <c r="O2302" s="8">
        <f t="shared" si="179"/>
        <v>4.0417209908735333E-2</v>
      </c>
    </row>
    <row r="2303" spans="1:15" x14ac:dyDescent="0.25">
      <c r="A2303" t="str">
        <f t="shared" si="175"/>
        <v>RobRu28891</v>
      </c>
      <c r="B2303" t="str">
        <f t="shared" si="176"/>
        <v>RobertRuth28891</v>
      </c>
      <c r="C2303" t="s">
        <v>25</v>
      </c>
      <c r="D2303" t="s">
        <v>430</v>
      </c>
      <c r="E2303" t="s">
        <v>2698</v>
      </c>
      <c r="F2303" s="1">
        <v>28891</v>
      </c>
      <c r="G2303" t="s">
        <v>3027</v>
      </c>
      <c r="H2303" t="s">
        <v>2701</v>
      </c>
      <c r="I2303" s="5">
        <v>54200</v>
      </c>
      <c r="J2303" s="5">
        <v>7000</v>
      </c>
      <c r="K2303">
        <v>1</v>
      </c>
      <c r="L2303" t="str">
        <f>INDEX(MatriceGrade,MATCH(Employé!G2303,Filières!$A$1:$A$13,0),MATCH(Employé!H2303,Filières!$A$1:$E$1,0))</f>
        <v>Directeur technique</v>
      </c>
      <c r="M2303" s="5">
        <f t="shared" si="177"/>
        <v>51400</v>
      </c>
      <c r="N2303" s="6">
        <f t="shared" ca="1" si="178"/>
        <v>38</v>
      </c>
      <c r="O2303" s="8">
        <f t="shared" si="179"/>
        <v>5.4474708171206226E-2</v>
      </c>
    </row>
    <row r="2304" spans="1:15" x14ac:dyDescent="0.25">
      <c r="A2304" t="str">
        <f t="shared" si="175"/>
        <v>ChrRu28712</v>
      </c>
      <c r="B2304" t="str">
        <f t="shared" si="176"/>
        <v>ChristineRutherford28712</v>
      </c>
      <c r="C2304" t="s">
        <v>433</v>
      </c>
      <c r="D2304" t="s">
        <v>953</v>
      </c>
      <c r="E2304" t="s">
        <v>2699</v>
      </c>
      <c r="F2304" s="1">
        <v>28712</v>
      </c>
      <c r="G2304" t="s">
        <v>3027</v>
      </c>
      <c r="H2304" t="s">
        <v>2700</v>
      </c>
      <c r="I2304" s="5">
        <v>57000</v>
      </c>
      <c r="J2304" s="5">
        <v>1000</v>
      </c>
      <c r="K2304">
        <v>5</v>
      </c>
      <c r="L2304" t="str">
        <f>INDEX(MatriceGrade,MATCH(Employé!G2304,Filières!$A$1:$A$13,0),MATCH(Employé!H2304,Filières!$A$1:$E$1,0))</f>
        <v>Directeur de projet</v>
      </c>
      <c r="M2304" s="5">
        <f t="shared" si="177"/>
        <v>55300</v>
      </c>
      <c r="N2304" s="6">
        <f t="shared" ca="1" si="178"/>
        <v>38</v>
      </c>
      <c r="O2304" s="8">
        <f t="shared" si="179"/>
        <v>3.074141048824593E-2</v>
      </c>
    </row>
    <row r="2305" spans="1:15" x14ac:dyDescent="0.25">
      <c r="A2305" t="str">
        <f t="shared" si="175"/>
        <v>TimRu29111</v>
      </c>
      <c r="B2305" t="str">
        <f t="shared" si="176"/>
        <v>TimothyRutherford29111</v>
      </c>
      <c r="C2305" t="s">
        <v>501</v>
      </c>
      <c r="D2305" t="s">
        <v>953</v>
      </c>
      <c r="E2305" t="s">
        <v>2698</v>
      </c>
      <c r="F2305" s="1">
        <v>29111</v>
      </c>
      <c r="G2305" t="s">
        <v>3027</v>
      </c>
      <c r="H2305" t="s">
        <v>2701</v>
      </c>
      <c r="I2305" s="5">
        <v>58400</v>
      </c>
      <c r="J2305" s="5">
        <v>9000</v>
      </c>
      <c r="K2305">
        <v>10</v>
      </c>
      <c r="L2305" t="str">
        <f>INDEX(MatriceGrade,MATCH(Employé!G2305,Filières!$A$1:$A$13,0),MATCH(Employé!H2305,Filières!$A$1:$E$1,0))</f>
        <v>Directeur technique</v>
      </c>
      <c r="M2305" s="5">
        <f t="shared" si="177"/>
        <v>55500</v>
      </c>
      <c r="N2305" s="6">
        <f t="shared" ca="1" si="178"/>
        <v>37</v>
      </c>
      <c r="O2305" s="8">
        <f t="shared" si="179"/>
        <v>5.2252252252252253E-2</v>
      </c>
    </row>
    <row r="2306" spans="1:15" x14ac:dyDescent="0.25">
      <c r="A2306" t="str">
        <f t="shared" ref="A2306:A2369" si="180">_xlfn.CONCAT(LEFT(C2306,3),LEFT(D2306,2),F2306)</f>
        <v>HolRu24149</v>
      </c>
      <c r="B2306" t="str">
        <f t="shared" ref="B2306:B2369" si="181">_xlfn.CONCAT(C2306,D2306,F2306)</f>
        <v>HollyRutland24149</v>
      </c>
      <c r="C2306" t="s">
        <v>244</v>
      </c>
      <c r="D2306" t="s">
        <v>245</v>
      </c>
      <c r="E2306" t="s">
        <v>2699</v>
      </c>
      <c r="F2306" s="1">
        <v>24149</v>
      </c>
      <c r="G2306" t="s">
        <v>3027</v>
      </c>
      <c r="H2306" t="s">
        <v>2702</v>
      </c>
      <c r="I2306" s="5">
        <v>73700</v>
      </c>
      <c r="J2306" s="5">
        <v>4000</v>
      </c>
      <c r="K2306">
        <v>18</v>
      </c>
      <c r="L2306" t="str">
        <f>INDEX(MatriceGrade,MATCH(Employé!G2306,Filières!$A$1:$A$13,0),MATCH(Employé!H2306,Filières!$A$1:$E$1,0))</f>
        <v>Directeur business</v>
      </c>
      <c r="M2306" s="5">
        <f t="shared" ref="M2306:M2369" si="182">IF(ISERROR(VLOOKUP(A2306,InfoN1,9,FALSE)),"nouvel arrivant",VLOOKUP(A2306,InfoN1,9,FALSE))</f>
        <v>70200</v>
      </c>
      <c r="N2306" s="6">
        <f t="shared" ref="N2306:N2369" ca="1" si="183">IF(DATE(2017,MONTH(F2306),DAY(F2306))&gt;TODAY(),2017-YEAR(F2306)-1,2017-YEAR(F2306))</f>
        <v>51</v>
      </c>
      <c r="O2306" s="8">
        <f t="shared" si="179"/>
        <v>4.9857549857549859E-2</v>
      </c>
    </row>
    <row r="2307" spans="1:15" x14ac:dyDescent="0.25">
      <c r="A2307" t="str">
        <f t="shared" si="180"/>
        <v>MarRu24224</v>
      </c>
      <c r="B2307" t="str">
        <f t="shared" si="181"/>
        <v>MarkRutledge24224</v>
      </c>
      <c r="C2307" t="s">
        <v>252</v>
      </c>
      <c r="D2307" t="s">
        <v>2082</v>
      </c>
      <c r="E2307" t="s">
        <v>2698</v>
      </c>
      <c r="F2307" s="1">
        <v>24224</v>
      </c>
      <c r="G2307" t="s">
        <v>3028</v>
      </c>
      <c r="H2307" t="s">
        <v>2701</v>
      </c>
      <c r="I2307" s="5">
        <v>78900</v>
      </c>
      <c r="J2307" s="5">
        <v>6500</v>
      </c>
      <c r="K2307">
        <v>24</v>
      </c>
      <c r="L2307" t="str">
        <f>INDEX(MatriceGrade,MATCH(Employé!G2307,Filières!$A$1:$A$13,0),MATCH(Employé!H2307,Filières!$A$1:$E$1,0))</f>
        <v>Responsable technique Grands Comptes</v>
      </c>
      <c r="M2307" s="5">
        <f t="shared" si="182"/>
        <v>76600</v>
      </c>
      <c r="N2307" s="6">
        <f t="shared" ca="1" si="183"/>
        <v>51</v>
      </c>
      <c r="O2307" s="8">
        <f t="shared" ref="O2307:O2370" si="184">IF(ISNUMBER(M2307),(I2307-M2307)/M2307,0)</f>
        <v>3.0026109660574413E-2</v>
      </c>
    </row>
    <row r="2308" spans="1:15" x14ac:dyDescent="0.25">
      <c r="A2308" t="str">
        <f t="shared" si="180"/>
        <v>RayRu29031</v>
      </c>
      <c r="B2308" t="str">
        <f t="shared" si="181"/>
        <v>RaymondRutledge29031</v>
      </c>
      <c r="C2308" t="s">
        <v>974</v>
      </c>
      <c r="D2308" t="s">
        <v>2082</v>
      </c>
      <c r="E2308" t="s">
        <v>2698</v>
      </c>
      <c r="F2308" s="1">
        <v>29031</v>
      </c>
      <c r="G2308" t="s">
        <v>3025</v>
      </c>
      <c r="H2308" t="s">
        <v>2703</v>
      </c>
      <c r="I2308" s="5">
        <v>38700</v>
      </c>
      <c r="J2308" s="5">
        <v>1500</v>
      </c>
      <c r="K2308">
        <v>9</v>
      </c>
      <c r="L2308" t="str">
        <f>INDEX(MatriceGrade,MATCH(Employé!G2308,Filières!$A$1:$A$13,0),MATCH(Employé!H2308,Filières!$A$1:$E$1,0))</f>
        <v>Directeur des agents de maîtrise</v>
      </c>
      <c r="M2308" s="5">
        <f t="shared" si="182"/>
        <v>37500</v>
      </c>
      <c r="N2308" s="6">
        <f t="shared" ca="1" si="183"/>
        <v>38</v>
      </c>
      <c r="O2308" s="8">
        <f t="shared" si="184"/>
        <v>3.2000000000000001E-2</v>
      </c>
    </row>
    <row r="2309" spans="1:15" x14ac:dyDescent="0.25">
      <c r="A2309" t="str">
        <f t="shared" si="180"/>
        <v>AniRu33436</v>
      </c>
      <c r="B2309" t="str">
        <f t="shared" si="181"/>
        <v>AnitaRuvalcaba33436</v>
      </c>
      <c r="C2309" t="s">
        <v>1593</v>
      </c>
      <c r="D2309" t="s">
        <v>2289</v>
      </c>
      <c r="E2309" t="s">
        <v>2699</v>
      </c>
      <c r="F2309" s="1">
        <v>33436</v>
      </c>
      <c r="G2309" t="s">
        <v>3019</v>
      </c>
      <c r="H2309" t="s">
        <v>2701</v>
      </c>
      <c r="I2309" s="5">
        <v>27800</v>
      </c>
      <c r="J2309" s="5">
        <v>0</v>
      </c>
      <c r="K2309">
        <v>0</v>
      </c>
      <c r="L2309" t="str">
        <f>INDEX(MatriceGrade,MATCH(Employé!G2309,Filières!$A$1:$A$13,0),MATCH(Employé!H2309,Filières!$A$1:$E$1,0))</f>
        <v>Développeur novice</v>
      </c>
      <c r="M2309" s="5" t="str">
        <f t="shared" si="182"/>
        <v>nouvel arrivant</v>
      </c>
      <c r="N2309" s="6">
        <f t="shared" ca="1" si="183"/>
        <v>26</v>
      </c>
      <c r="O2309" s="8">
        <f t="shared" si="184"/>
        <v>0</v>
      </c>
    </row>
    <row r="2310" spans="1:15" x14ac:dyDescent="0.25">
      <c r="A2310" t="str">
        <f t="shared" si="180"/>
        <v>RoxRy24329</v>
      </c>
      <c r="B2310" t="str">
        <f t="shared" si="181"/>
        <v>RoxanneRyan24329</v>
      </c>
      <c r="C2310" t="s">
        <v>1549</v>
      </c>
      <c r="D2310" t="s">
        <v>438</v>
      </c>
      <c r="E2310" t="s">
        <v>2699</v>
      </c>
      <c r="F2310" s="1">
        <v>24329</v>
      </c>
      <c r="G2310" t="s">
        <v>3028</v>
      </c>
      <c r="H2310" t="s">
        <v>2702</v>
      </c>
      <c r="I2310" s="5">
        <v>118800</v>
      </c>
      <c r="J2310" s="5">
        <v>4000</v>
      </c>
      <c r="K2310">
        <v>0</v>
      </c>
      <c r="L2310" t="str">
        <f>INDEX(MatriceGrade,MATCH(Employé!G2310,Filières!$A$1:$A$13,0),MATCH(Employé!H2310,Filières!$A$1:$E$1,0))</f>
        <v>Responsable secteur business</v>
      </c>
      <c r="M2310" s="5" t="str">
        <f t="shared" si="182"/>
        <v>nouvel arrivant</v>
      </c>
      <c r="N2310" s="6">
        <f t="shared" ca="1" si="183"/>
        <v>50</v>
      </c>
      <c r="O2310" s="8">
        <f t="shared" si="184"/>
        <v>0</v>
      </c>
    </row>
    <row r="2311" spans="1:15" x14ac:dyDescent="0.25">
      <c r="A2311" t="str">
        <f t="shared" si="180"/>
        <v>DavSa24198</v>
      </c>
      <c r="B2311" t="str">
        <f t="shared" si="181"/>
        <v>DavidSaavedra24198</v>
      </c>
      <c r="C2311" t="s">
        <v>65</v>
      </c>
      <c r="D2311" t="s">
        <v>2545</v>
      </c>
      <c r="E2311" t="s">
        <v>2698</v>
      </c>
      <c r="F2311" s="1">
        <v>24198</v>
      </c>
      <c r="G2311" t="s">
        <v>3027</v>
      </c>
      <c r="H2311" t="s">
        <v>2701</v>
      </c>
      <c r="I2311" s="5">
        <v>63400</v>
      </c>
      <c r="J2311" s="5">
        <v>5500</v>
      </c>
      <c r="K2311">
        <v>16</v>
      </c>
      <c r="L2311" t="str">
        <f>INDEX(MatriceGrade,MATCH(Employé!G2311,Filières!$A$1:$A$13,0),MATCH(Employé!H2311,Filières!$A$1:$E$1,0))</f>
        <v>Directeur technique</v>
      </c>
      <c r="M2311" s="5">
        <f t="shared" si="182"/>
        <v>59600</v>
      </c>
      <c r="N2311" s="6">
        <f t="shared" ca="1" si="183"/>
        <v>51</v>
      </c>
      <c r="O2311" s="8">
        <f t="shared" si="184"/>
        <v>6.3758389261744972E-2</v>
      </c>
    </row>
    <row r="2312" spans="1:15" x14ac:dyDescent="0.25">
      <c r="A2312" t="str">
        <f t="shared" si="180"/>
        <v>RanSa29414</v>
      </c>
      <c r="B2312" t="str">
        <f t="shared" si="181"/>
        <v>RandallSabin29414</v>
      </c>
      <c r="C2312" t="s">
        <v>1788</v>
      </c>
      <c r="D2312" t="s">
        <v>1789</v>
      </c>
      <c r="E2312" t="s">
        <v>2698</v>
      </c>
      <c r="F2312" s="1">
        <v>29414</v>
      </c>
      <c r="G2312" t="s">
        <v>3025</v>
      </c>
      <c r="H2312" t="s">
        <v>2701</v>
      </c>
      <c r="I2312" s="5">
        <v>45600</v>
      </c>
      <c r="J2312" s="5">
        <v>1500</v>
      </c>
      <c r="K2312">
        <v>0</v>
      </c>
      <c r="L2312" t="str">
        <f>INDEX(MatriceGrade,MATCH(Employé!G2312,Filières!$A$1:$A$13,0),MATCH(Employé!H2312,Filières!$A$1:$E$1,0))</f>
        <v>Consultant technique sénior</v>
      </c>
      <c r="M2312" s="5" t="str">
        <f t="shared" si="182"/>
        <v>nouvel arrivant</v>
      </c>
      <c r="N2312" s="6">
        <f t="shared" ca="1" si="183"/>
        <v>37</v>
      </c>
      <c r="O2312" s="8">
        <f t="shared" si="184"/>
        <v>0</v>
      </c>
    </row>
    <row r="2313" spans="1:15" x14ac:dyDescent="0.25">
      <c r="A2313" t="str">
        <f t="shared" si="180"/>
        <v>WilSa23727</v>
      </c>
      <c r="B2313" t="str">
        <f t="shared" si="181"/>
        <v>WilliamSabo23727</v>
      </c>
      <c r="C2313" t="s">
        <v>63</v>
      </c>
      <c r="D2313" t="s">
        <v>862</v>
      </c>
      <c r="E2313" t="s">
        <v>2698</v>
      </c>
      <c r="F2313" s="1">
        <v>23727</v>
      </c>
      <c r="G2313" t="s">
        <v>3027</v>
      </c>
      <c r="H2313" t="s">
        <v>2701</v>
      </c>
      <c r="I2313" s="5">
        <v>54600</v>
      </c>
      <c r="J2313" s="5">
        <v>3500</v>
      </c>
      <c r="K2313">
        <v>12</v>
      </c>
      <c r="L2313" t="str">
        <f>INDEX(MatriceGrade,MATCH(Employé!G2313,Filières!$A$1:$A$13,0),MATCH(Employé!H2313,Filières!$A$1:$E$1,0))</f>
        <v>Directeur technique</v>
      </c>
      <c r="M2313" s="5">
        <f t="shared" si="182"/>
        <v>49600</v>
      </c>
      <c r="N2313" s="6">
        <f t="shared" ca="1" si="183"/>
        <v>52</v>
      </c>
      <c r="O2313" s="8">
        <f t="shared" si="184"/>
        <v>0.10080645161290322</v>
      </c>
    </row>
    <row r="2314" spans="1:15" x14ac:dyDescent="0.25">
      <c r="A2314" t="str">
        <f t="shared" si="180"/>
        <v>JohSa24409</v>
      </c>
      <c r="B2314" t="str">
        <f t="shared" si="181"/>
        <v>JohnSabol24409</v>
      </c>
      <c r="C2314" t="s">
        <v>213</v>
      </c>
      <c r="D2314" t="s">
        <v>1430</v>
      </c>
      <c r="E2314" t="s">
        <v>2698</v>
      </c>
      <c r="F2314" s="1">
        <v>24409</v>
      </c>
      <c r="G2314" t="s">
        <v>3028</v>
      </c>
      <c r="H2314" t="s">
        <v>2703</v>
      </c>
      <c r="I2314" s="5">
        <v>98800</v>
      </c>
      <c r="J2314" s="5">
        <v>6500</v>
      </c>
      <c r="K2314">
        <v>5</v>
      </c>
      <c r="L2314" t="str">
        <f>INDEX(MatriceGrade,MATCH(Employé!G2314,Filières!$A$1:$A$13,0),MATCH(Employé!H2314,Filières!$A$1:$E$1,0))</f>
        <v>Responsable d'un secteur</v>
      </c>
      <c r="M2314" s="5">
        <f t="shared" si="182"/>
        <v>88200</v>
      </c>
      <c r="N2314" s="6">
        <f t="shared" ca="1" si="183"/>
        <v>50</v>
      </c>
      <c r="O2314" s="8">
        <f t="shared" si="184"/>
        <v>0.12018140589569161</v>
      </c>
    </row>
    <row r="2315" spans="1:15" x14ac:dyDescent="0.25">
      <c r="A2315" t="str">
        <f t="shared" si="180"/>
        <v>GeoSa32903</v>
      </c>
      <c r="B2315" t="str">
        <f t="shared" si="181"/>
        <v>GeorgeSaephan32903</v>
      </c>
      <c r="C2315" t="s">
        <v>92</v>
      </c>
      <c r="D2315" t="s">
        <v>2372</v>
      </c>
      <c r="E2315" t="s">
        <v>2698</v>
      </c>
      <c r="F2315" s="1">
        <v>32903</v>
      </c>
      <c r="G2315" t="s">
        <v>3023</v>
      </c>
      <c r="H2315" t="s">
        <v>2701</v>
      </c>
      <c r="I2315" s="5">
        <v>41600</v>
      </c>
      <c r="J2315" s="5">
        <v>1000</v>
      </c>
      <c r="K2315">
        <v>4</v>
      </c>
      <c r="L2315" t="str">
        <f>INDEX(MatriceGrade,MATCH(Employé!G2315,Filières!$A$1:$A$13,0),MATCH(Employé!H2315,Filières!$A$1:$E$1,0))</f>
        <v>Consultant technique junior</v>
      </c>
      <c r="M2315" s="5">
        <f t="shared" si="182"/>
        <v>39300</v>
      </c>
      <c r="N2315" s="6">
        <f t="shared" ca="1" si="183"/>
        <v>27</v>
      </c>
      <c r="O2315" s="8">
        <f t="shared" si="184"/>
        <v>5.8524173027989825E-2</v>
      </c>
    </row>
    <row r="2316" spans="1:15" x14ac:dyDescent="0.25">
      <c r="A2316" t="str">
        <f t="shared" si="180"/>
        <v>MicSa28598</v>
      </c>
      <c r="B2316" t="str">
        <f t="shared" si="181"/>
        <v>MichaelSage28598</v>
      </c>
      <c r="C2316" t="s">
        <v>205</v>
      </c>
      <c r="D2316" t="s">
        <v>888</v>
      </c>
      <c r="E2316" t="s">
        <v>2698</v>
      </c>
      <c r="F2316" s="1">
        <v>28598</v>
      </c>
      <c r="G2316" t="s">
        <v>3028</v>
      </c>
      <c r="H2316" t="s">
        <v>2702</v>
      </c>
      <c r="I2316" s="5">
        <v>98900</v>
      </c>
      <c r="J2316" s="5">
        <v>1500</v>
      </c>
      <c r="K2316">
        <v>12</v>
      </c>
      <c r="L2316" t="str">
        <f>INDEX(MatriceGrade,MATCH(Employé!G2316,Filières!$A$1:$A$13,0),MATCH(Employé!H2316,Filières!$A$1:$E$1,0))</f>
        <v>Responsable secteur business</v>
      </c>
      <c r="M2316" s="5">
        <f t="shared" si="182"/>
        <v>97000</v>
      </c>
      <c r="N2316" s="6">
        <f t="shared" ca="1" si="183"/>
        <v>39</v>
      </c>
      <c r="O2316" s="8">
        <f t="shared" si="184"/>
        <v>1.9587628865979381E-2</v>
      </c>
    </row>
    <row r="2317" spans="1:15" x14ac:dyDescent="0.25">
      <c r="A2317" t="str">
        <f t="shared" si="180"/>
        <v>JamSa28955</v>
      </c>
      <c r="B2317" t="str">
        <f t="shared" si="181"/>
        <v>JamesSailor28955</v>
      </c>
      <c r="C2317" t="s">
        <v>147</v>
      </c>
      <c r="D2317" t="s">
        <v>2522</v>
      </c>
      <c r="E2317" t="s">
        <v>2698</v>
      </c>
      <c r="F2317" s="1">
        <v>28955</v>
      </c>
      <c r="G2317" t="s">
        <v>3027</v>
      </c>
      <c r="H2317" t="s">
        <v>2701</v>
      </c>
      <c r="I2317" s="5">
        <v>67600</v>
      </c>
      <c r="J2317" s="5">
        <v>0</v>
      </c>
      <c r="K2317">
        <v>4</v>
      </c>
      <c r="L2317" t="str">
        <f>INDEX(MatriceGrade,MATCH(Employé!G2317,Filières!$A$1:$A$13,0),MATCH(Employé!H2317,Filières!$A$1:$E$1,0))</f>
        <v>Directeur technique</v>
      </c>
      <c r="M2317" s="5">
        <f t="shared" si="182"/>
        <v>60800</v>
      </c>
      <c r="N2317" s="6">
        <f t="shared" ca="1" si="183"/>
        <v>38</v>
      </c>
      <c r="O2317" s="8">
        <f t="shared" si="184"/>
        <v>0.1118421052631579</v>
      </c>
    </row>
    <row r="2318" spans="1:15" x14ac:dyDescent="0.25">
      <c r="A2318" t="str">
        <f t="shared" si="180"/>
        <v>JimSa33925</v>
      </c>
      <c r="B2318" t="str">
        <f t="shared" si="181"/>
        <v>JimmySais33925</v>
      </c>
      <c r="C2318" t="s">
        <v>1674</v>
      </c>
      <c r="D2318" t="s">
        <v>1675</v>
      </c>
      <c r="E2318" t="s">
        <v>2698</v>
      </c>
      <c r="F2318" s="1">
        <v>33925</v>
      </c>
      <c r="G2318" t="s">
        <v>3019</v>
      </c>
      <c r="H2318" t="s">
        <v>2703</v>
      </c>
      <c r="I2318" s="5">
        <v>25100</v>
      </c>
      <c r="J2318" s="5">
        <v>0</v>
      </c>
      <c r="K2318">
        <v>0</v>
      </c>
      <c r="L2318" t="str">
        <f>INDEX(MatriceGrade,MATCH(Employé!G2318,Filières!$A$1:$A$13,0),MATCH(Employé!H2318,Filières!$A$1:$E$1,0))</f>
        <v>Agent</v>
      </c>
      <c r="M2318" s="5" t="str">
        <f t="shared" si="182"/>
        <v>nouvel arrivant</v>
      </c>
      <c r="N2318" s="6">
        <f t="shared" ca="1" si="183"/>
        <v>24</v>
      </c>
      <c r="O2318" s="8">
        <f t="shared" si="184"/>
        <v>0</v>
      </c>
    </row>
    <row r="2319" spans="1:15" x14ac:dyDescent="0.25">
      <c r="A2319" t="str">
        <f t="shared" si="180"/>
        <v>PamSa33699</v>
      </c>
      <c r="B2319" t="str">
        <f t="shared" si="181"/>
        <v>PamelaSakamoto33699</v>
      </c>
      <c r="C2319" t="s">
        <v>290</v>
      </c>
      <c r="D2319" t="s">
        <v>2294</v>
      </c>
      <c r="E2319" t="s">
        <v>2699</v>
      </c>
      <c r="F2319" s="1">
        <v>33699</v>
      </c>
      <c r="G2319" t="s">
        <v>3020</v>
      </c>
      <c r="H2319" t="s">
        <v>2700</v>
      </c>
      <c r="I2319" s="5">
        <v>38200</v>
      </c>
      <c r="J2319" s="5">
        <v>500</v>
      </c>
      <c r="K2319">
        <v>1</v>
      </c>
      <c r="L2319" t="str">
        <f>INDEX(MatriceGrade,MATCH(Employé!G2319,Filières!$A$1:$A$13,0),MATCH(Employé!H2319,Filières!$A$1:$E$1,0))</f>
        <v>Analyste junior</v>
      </c>
      <c r="M2319" s="5">
        <f t="shared" si="182"/>
        <v>37300</v>
      </c>
      <c r="N2319" s="6">
        <f t="shared" ca="1" si="183"/>
        <v>25</v>
      </c>
      <c r="O2319" s="8">
        <f t="shared" si="184"/>
        <v>2.4128686327077747E-2</v>
      </c>
    </row>
    <row r="2320" spans="1:15" x14ac:dyDescent="0.25">
      <c r="A2320" t="str">
        <f t="shared" si="180"/>
        <v>JuaSa31345</v>
      </c>
      <c r="B2320" t="str">
        <f t="shared" si="181"/>
        <v>JuanSalazar31345</v>
      </c>
      <c r="C2320" t="s">
        <v>567</v>
      </c>
      <c r="D2320" t="s">
        <v>1156</v>
      </c>
      <c r="E2320" t="s">
        <v>2698</v>
      </c>
      <c r="F2320" s="1">
        <v>31345</v>
      </c>
      <c r="G2320" t="s">
        <v>3023</v>
      </c>
      <c r="H2320" t="s">
        <v>2701</v>
      </c>
      <c r="I2320" s="5">
        <v>39800</v>
      </c>
      <c r="J2320" s="5">
        <v>500</v>
      </c>
      <c r="K2320">
        <v>5</v>
      </c>
      <c r="L2320" t="str">
        <f>INDEX(MatriceGrade,MATCH(Employé!G2320,Filières!$A$1:$A$13,0),MATCH(Employé!H2320,Filières!$A$1:$E$1,0))</f>
        <v>Consultant technique junior</v>
      </c>
      <c r="M2320" s="5">
        <f t="shared" si="182"/>
        <v>36400</v>
      </c>
      <c r="N2320" s="6">
        <f t="shared" ca="1" si="183"/>
        <v>31</v>
      </c>
      <c r="O2320" s="8">
        <f t="shared" si="184"/>
        <v>9.3406593406593408E-2</v>
      </c>
    </row>
    <row r="2321" spans="1:15" x14ac:dyDescent="0.25">
      <c r="A2321" t="str">
        <f t="shared" si="180"/>
        <v>AshSa33023</v>
      </c>
      <c r="B2321" t="str">
        <f t="shared" si="181"/>
        <v>AshleySaldana33023</v>
      </c>
      <c r="C2321" t="s">
        <v>1606</v>
      </c>
      <c r="D2321" t="s">
        <v>2117</v>
      </c>
      <c r="E2321" t="s">
        <v>2699</v>
      </c>
      <c r="F2321" s="1">
        <v>33023</v>
      </c>
      <c r="G2321" t="s">
        <v>3022</v>
      </c>
      <c r="H2321" t="s">
        <v>2701</v>
      </c>
      <c r="I2321" s="5">
        <v>35400</v>
      </c>
      <c r="J2321" s="5">
        <v>0</v>
      </c>
      <c r="K2321">
        <v>1</v>
      </c>
      <c r="L2321" t="str">
        <f>INDEX(MatriceGrade,MATCH(Employé!G2321,Filières!$A$1:$A$13,0),MATCH(Employé!H2321,Filières!$A$1:$E$1,0))</f>
        <v>Développeur confirmé</v>
      </c>
      <c r="M2321" s="5">
        <f t="shared" si="182"/>
        <v>33100</v>
      </c>
      <c r="N2321" s="6">
        <f t="shared" ca="1" si="183"/>
        <v>27</v>
      </c>
      <c r="O2321" s="8">
        <f t="shared" si="184"/>
        <v>6.9486404833836862E-2</v>
      </c>
    </row>
    <row r="2322" spans="1:15" x14ac:dyDescent="0.25">
      <c r="A2322" t="str">
        <f t="shared" si="180"/>
        <v>RalSa24155</v>
      </c>
      <c r="B2322" t="str">
        <f t="shared" si="181"/>
        <v>RalphSalinas24155</v>
      </c>
      <c r="C2322" t="s">
        <v>649</v>
      </c>
      <c r="D2322" t="s">
        <v>2106</v>
      </c>
      <c r="E2322" t="s">
        <v>2698</v>
      </c>
      <c r="F2322" s="1">
        <v>24155</v>
      </c>
      <c r="G2322" t="s">
        <v>3027</v>
      </c>
      <c r="H2322" t="s">
        <v>2701</v>
      </c>
      <c r="I2322" s="5">
        <v>63300</v>
      </c>
      <c r="J2322" s="5">
        <v>0</v>
      </c>
      <c r="K2322">
        <v>14</v>
      </c>
      <c r="L2322" t="str">
        <f>INDEX(MatriceGrade,MATCH(Employé!G2322,Filières!$A$1:$A$13,0),MATCH(Employé!H2322,Filières!$A$1:$E$1,0))</f>
        <v>Directeur technique</v>
      </c>
      <c r="M2322" s="5">
        <f t="shared" si="182"/>
        <v>58000</v>
      </c>
      <c r="N2322" s="6">
        <f t="shared" ca="1" si="183"/>
        <v>51</v>
      </c>
      <c r="O2322" s="8">
        <f t="shared" si="184"/>
        <v>9.1379310344827588E-2</v>
      </c>
    </row>
    <row r="2323" spans="1:15" x14ac:dyDescent="0.25">
      <c r="A2323" t="str">
        <f t="shared" si="180"/>
        <v>GeoSa27192</v>
      </c>
      <c r="B2323" t="str">
        <f t="shared" si="181"/>
        <v>GeorgeSamford27192</v>
      </c>
      <c r="C2323" t="s">
        <v>92</v>
      </c>
      <c r="D2323" t="s">
        <v>1480</v>
      </c>
      <c r="E2323" t="s">
        <v>2698</v>
      </c>
      <c r="F2323" s="1">
        <v>27192</v>
      </c>
      <c r="G2323" t="s">
        <v>3028</v>
      </c>
      <c r="H2323" t="s">
        <v>2702</v>
      </c>
      <c r="I2323" s="5">
        <v>123300</v>
      </c>
      <c r="J2323" s="5">
        <v>4000</v>
      </c>
      <c r="K2323">
        <v>13</v>
      </c>
      <c r="L2323" t="str">
        <f>INDEX(MatriceGrade,MATCH(Employé!G2323,Filières!$A$1:$A$13,0),MATCH(Employé!H2323,Filières!$A$1:$E$1,0))</f>
        <v>Responsable secteur business</v>
      </c>
      <c r="M2323" s="5">
        <f t="shared" si="182"/>
        <v>119700</v>
      </c>
      <c r="N2323" s="6">
        <f t="shared" ca="1" si="183"/>
        <v>43</v>
      </c>
      <c r="O2323" s="8">
        <f t="shared" si="184"/>
        <v>3.007518796992481E-2</v>
      </c>
    </row>
    <row r="2324" spans="1:15" x14ac:dyDescent="0.25">
      <c r="A2324" t="str">
        <f t="shared" si="180"/>
        <v>ElsSa30452</v>
      </c>
      <c r="B2324" t="str">
        <f t="shared" si="181"/>
        <v>ElsieSample30452</v>
      </c>
      <c r="C2324" t="s">
        <v>617</v>
      </c>
      <c r="D2324" t="s">
        <v>618</v>
      </c>
      <c r="E2324" t="s">
        <v>2699</v>
      </c>
      <c r="F2324" s="1">
        <v>30452</v>
      </c>
      <c r="G2324" t="s">
        <v>3027</v>
      </c>
      <c r="H2324" t="s">
        <v>2701</v>
      </c>
      <c r="I2324" s="5">
        <v>59800</v>
      </c>
      <c r="J2324" s="5">
        <v>1500</v>
      </c>
      <c r="K2324">
        <v>2</v>
      </c>
      <c r="L2324" t="str">
        <f>INDEX(MatriceGrade,MATCH(Employé!G2324,Filières!$A$1:$A$13,0),MATCH(Employé!H2324,Filières!$A$1:$E$1,0))</f>
        <v>Directeur technique</v>
      </c>
      <c r="M2324" s="5">
        <f t="shared" si="182"/>
        <v>57500</v>
      </c>
      <c r="N2324" s="6">
        <f t="shared" ca="1" si="183"/>
        <v>34</v>
      </c>
      <c r="O2324" s="8">
        <f t="shared" si="184"/>
        <v>0.04</v>
      </c>
    </row>
    <row r="2325" spans="1:15" x14ac:dyDescent="0.25">
      <c r="A2325" t="str">
        <f t="shared" si="180"/>
        <v>DonSa24233</v>
      </c>
      <c r="B2325" t="str">
        <f t="shared" si="181"/>
        <v>DonaldSampley24233</v>
      </c>
      <c r="C2325" t="s">
        <v>133</v>
      </c>
      <c r="D2325" t="s">
        <v>1597</v>
      </c>
      <c r="E2325" t="s">
        <v>2698</v>
      </c>
      <c r="F2325" s="1">
        <v>24233</v>
      </c>
      <c r="G2325" t="s">
        <v>3029</v>
      </c>
      <c r="H2325" t="s">
        <v>2700</v>
      </c>
      <c r="I2325" s="5">
        <v>104100</v>
      </c>
      <c r="J2325" s="5">
        <v>500</v>
      </c>
      <c r="K2325">
        <v>11</v>
      </c>
      <c r="L2325" t="str">
        <f>INDEX(MatriceGrade,MATCH(Employé!G2325,Filières!$A$1:$A$13,0),MATCH(Employé!H2325,Filières!$A$1:$E$1,0))</f>
        <v>Associé filière fonctionnelle</v>
      </c>
      <c r="M2325" s="5">
        <f t="shared" si="182"/>
        <v>92100</v>
      </c>
      <c r="N2325" s="6">
        <f t="shared" ca="1" si="183"/>
        <v>51</v>
      </c>
      <c r="O2325" s="8">
        <f t="shared" si="184"/>
        <v>0.13029315960912052</v>
      </c>
    </row>
    <row r="2326" spans="1:15" x14ac:dyDescent="0.25">
      <c r="A2326" t="str">
        <f t="shared" si="180"/>
        <v>DavSa32783</v>
      </c>
      <c r="B2326" t="str">
        <f t="shared" si="181"/>
        <v>DavidSampson32783</v>
      </c>
      <c r="C2326" t="s">
        <v>65</v>
      </c>
      <c r="D2326" t="s">
        <v>2611</v>
      </c>
      <c r="E2326" t="s">
        <v>2698</v>
      </c>
      <c r="F2326" s="1">
        <v>32783</v>
      </c>
      <c r="G2326" t="s">
        <v>3024</v>
      </c>
      <c r="H2326" t="s">
        <v>2701</v>
      </c>
      <c r="I2326" s="5">
        <v>50900</v>
      </c>
      <c r="J2326" s="5">
        <v>0</v>
      </c>
      <c r="K2326">
        <v>2</v>
      </c>
      <c r="L2326" t="str">
        <f>INDEX(MatriceGrade,MATCH(Employé!G2326,Filières!$A$1:$A$13,0),MATCH(Employé!H2326,Filières!$A$1:$E$1,0))</f>
        <v>Consultant technique</v>
      </c>
      <c r="M2326" s="5">
        <f t="shared" si="182"/>
        <v>46900</v>
      </c>
      <c r="N2326" s="6">
        <f t="shared" ca="1" si="183"/>
        <v>27</v>
      </c>
      <c r="O2326" s="8">
        <f t="shared" si="184"/>
        <v>8.5287846481876331E-2</v>
      </c>
    </row>
    <row r="2327" spans="1:15" x14ac:dyDescent="0.25">
      <c r="A2327" t="str">
        <f t="shared" si="180"/>
        <v>DavSa28961</v>
      </c>
      <c r="B2327" t="str">
        <f t="shared" si="181"/>
        <v>DavidSanchez28961</v>
      </c>
      <c r="C2327" t="s">
        <v>65</v>
      </c>
      <c r="D2327" t="s">
        <v>14</v>
      </c>
      <c r="E2327" t="s">
        <v>2698</v>
      </c>
      <c r="F2327" s="1">
        <v>28961</v>
      </c>
      <c r="G2327" t="s">
        <v>3027</v>
      </c>
      <c r="H2327" t="s">
        <v>2701</v>
      </c>
      <c r="I2327" s="5">
        <v>69400</v>
      </c>
      <c r="J2327" s="5">
        <v>7000</v>
      </c>
      <c r="K2327">
        <v>5</v>
      </c>
      <c r="L2327" t="str">
        <f>INDEX(MatriceGrade,MATCH(Employé!G2327,Filières!$A$1:$A$13,0),MATCH(Employé!H2327,Filières!$A$1:$E$1,0))</f>
        <v>Directeur technique</v>
      </c>
      <c r="M2327" s="5">
        <f t="shared" si="182"/>
        <v>68000</v>
      </c>
      <c r="N2327" s="6">
        <f t="shared" ca="1" si="183"/>
        <v>38</v>
      </c>
      <c r="O2327" s="8">
        <f t="shared" si="184"/>
        <v>2.0588235294117647E-2</v>
      </c>
    </row>
    <row r="2328" spans="1:15" x14ac:dyDescent="0.25">
      <c r="A2328" t="str">
        <f t="shared" si="180"/>
        <v>HerSa29901</v>
      </c>
      <c r="B2328" t="str">
        <f t="shared" si="181"/>
        <v>HerminaSanchez29901</v>
      </c>
      <c r="C2328" t="s">
        <v>2556</v>
      </c>
      <c r="D2328" t="s">
        <v>14</v>
      </c>
      <c r="E2328" t="s">
        <v>2699</v>
      </c>
      <c r="F2328" s="1">
        <v>29901</v>
      </c>
      <c r="G2328" t="s">
        <v>3025</v>
      </c>
      <c r="H2328" t="s">
        <v>2700</v>
      </c>
      <c r="I2328" s="5">
        <v>53300</v>
      </c>
      <c r="J2328" s="5">
        <v>0</v>
      </c>
      <c r="K2328">
        <v>0</v>
      </c>
      <c r="L2328" t="str">
        <f>INDEX(MatriceGrade,MATCH(Employé!G2328,Filières!$A$1:$A$13,0),MATCH(Employé!H2328,Filières!$A$1:$E$1,0))</f>
        <v>Consultant fonctionnel sénior</v>
      </c>
      <c r="M2328" s="5" t="str">
        <f t="shared" si="182"/>
        <v>nouvel arrivant</v>
      </c>
      <c r="N2328" s="6">
        <f t="shared" ca="1" si="183"/>
        <v>35</v>
      </c>
      <c r="O2328" s="8">
        <f t="shared" si="184"/>
        <v>0</v>
      </c>
    </row>
    <row r="2329" spans="1:15" x14ac:dyDescent="0.25">
      <c r="A2329" t="str">
        <f t="shared" si="180"/>
        <v>IreSa30982</v>
      </c>
      <c r="B2329" t="str">
        <f t="shared" si="181"/>
        <v>IreneSanchez30982</v>
      </c>
      <c r="C2329" t="s">
        <v>13</v>
      </c>
      <c r="D2329" t="s">
        <v>14</v>
      </c>
      <c r="E2329" t="s">
        <v>2699</v>
      </c>
      <c r="F2329" s="1">
        <v>30982</v>
      </c>
      <c r="G2329" t="s">
        <v>3028</v>
      </c>
      <c r="H2329" t="s">
        <v>2700</v>
      </c>
      <c r="I2329" s="5">
        <v>91100</v>
      </c>
      <c r="J2329" s="5">
        <v>4000</v>
      </c>
      <c r="K2329">
        <v>9</v>
      </c>
      <c r="L2329" t="str">
        <f>INDEX(MatriceGrade,MATCH(Employé!G2329,Filières!$A$1:$A$13,0),MATCH(Employé!H2329,Filières!$A$1:$E$1,0))</f>
        <v>Responsable de Grands comptes</v>
      </c>
      <c r="M2329" s="5">
        <f t="shared" si="182"/>
        <v>82800</v>
      </c>
      <c r="N2329" s="6">
        <f t="shared" ca="1" si="183"/>
        <v>32</v>
      </c>
      <c r="O2329" s="8">
        <f t="shared" si="184"/>
        <v>0.10024154589371981</v>
      </c>
    </row>
    <row r="2330" spans="1:15" x14ac:dyDescent="0.25">
      <c r="A2330" t="str">
        <f t="shared" si="180"/>
        <v>JulSa23764</v>
      </c>
      <c r="B2330" t="str">
        <f t="shared" si="181"/>
        <v>JulieSanchez23764</v>
      </c>
      <c r="C2330" t="s">
        <v>171</v>
      </c>
      <c r="D2330" t="s">
        <v>14</v>
      </c>
      <c r="E2330" t="s">
        <v>2699</v>
      </c>
      <c r="F2330" s="1">
        <v>23764</v>
      </c>
      <c r="G2330" t="s">
        <v>3028</v>
      </c>
      <c r="H2330" t="s">
        <v>2701</v>
      </c>
      <c r="I2330" s="5">
        <v>78100</v>
      </c>
      <c r="J2330" s="5">
        <v>11500</v>
      </c>
      <c r="K2330">
        <v>29</v>
      </c>
      <c r="L2330" t="str">
        <f>INDEX(MatriceGrade,MATCH(Employé!G2330,Filières!$A$1:$A$13,0),MATCH(Employé!H2330,Filières!$A$1:$E$1,0))</f>
        <v>Responsable technique Grands Comptes</v>
      </c>
      <c r="M2330" s="5">
        <f t="shared" si="182"/>
        <v>68500</v>
      </c>
      <c r="N2330" s="6">
        <f t="shared" ca="1" si="183"/>
        <v>52</v>
      </c>
      <c r="O2330" s="8">
        <f t="shared" si="184"/>
        <v>0.14014598540145987</v>
      </c>
    </row>
    <row r="2331" spans="1:15" x14ac:dyDescent="0.25">
      <c r="A2331" t="str">
        <f t="shared" si="180"/>
        <v>LeoSa29265</v>
      </c>
      <c r="B2331" t="str">
        <f t="shared" si="181"/>
        <v>LeonardSanchez29265</v>
      </c>
      <c r="C2331" t="s">
        <v>123</v>
      </c>
      <c r="D2331" t="s">
        <v>14</v>
      </c>
      <c r="E2331" t="s">
        <v>2698</v>
      </c>
      <c r="F2331" s="1">
        <v>29265</v>
      </c>
      <c r="G2331" t="s">
        <v>3028</v>
      </c>
      <c r="H2331" t="s">
        <v>2702</v>
      </c>
      <c r="I2331" s="5">
        <v>85100</v>
      </c>
      <c r="J2331" s="5">
        <v>7500</v>
      </c>
      <c r="K2331">
        <v>0</v>
      </c>
      <c r="L2331" t="str">
        <f>INDEX(MatriceGrade,MATCH(Employé!G2331,Filières!$A$1:$A$13,0),MATCH(Employé!H2331,Filières!$A$1:$E$1,0))</f>
        <v>Responsable secteur business</v>
      </c>
      <c r="M2331" s="5" t="str">
        <f t="shared" si="182"/>
        <v>nouvel arrivant</v>
      </c>
      <c r="N2331" s="6">
        <f t="shared" ca="1" si="183"/>
        <v>37</v>
      </c>
      <c r="O2331" s="8">
        <f t="shared" si="184"/>
        <v>0</v>
      </c>
    </row>
    <row r="2332" spans="1:15" x14ac:dyDescent="0.25">
      <c r="A2332" t="str">
        <f t="shared" si="180"/>
        <v>TerSa32547</v>
      </c>
      <c r="B2332" t="str">
        <f t="shared" si="181"/>
        <v>TerrellSanchez32547</v>
      </c>
      <c r="C2332" t="s">
        <v>1342</v>
      </c>
      <c r="D2332" t="s">
        <v>14</v>
      </c>
      <c r="E2332" t="s">
        <v>2698</v>
      </c>
      <c r="F2332" s="1">
        <v>32547</v>
      </c>
      <c r="G2332" t="s">
        <v>3023</v>
      </c>
      <c r="H2332" t="s">
        <v>2702</v>
      </c>
      <c r="I2332" s="5">
        <v>56300</v>
      </c>
      <c r="J2332" s="5">
        <v>500</v>
      </c>
      <c r="K2332">
        <v>3</v>
      </c>
      <c r="L2332" t="str">
        <f>INDEX(MatriceGrade,MATCH(Employé!G2332,Filières!$A$1:$A$13,0),MATCH(Employé!H2332,Filières!$A$1:$E$1,0))</f>
        <v>Consultant business</v>
      </c>
      <c r="M2332" s="5">
        <f t="shared" si="182"/>
        <v>52100</v>
      </c>
      <c r="N2332" s="6">
        <f t="shared" ca="1" si="183"/>
        <v>28</v>
      </c>
      <c r="O2332" s="8">
        <f t="shared" si="184"/>
        <v>8.0614203454894437E-2</v>
      </c>
    </row>
    <row r="2333" spans="1:15" x14ac:dyDescent="0.25">
      <c r="A2333" t="str">
        <f t="shared" si="180"/>
        <v>WilSa29886</v>
      </c>
      <c r="B2333" t="str">
        <f t="shared" si="181"/>
        <v>WilliamSanchez29886</v>
      </c>
      <c r="C2333" t="s">
        <v>63</v>
      </c>
      <c r="D2333" t="s">
        <v>14</v>
      </c>
      <c r="E2333" t="s">
        <v>2698</v>
      </c>
      <c r="F2333" s="1">
        <v>29886</v>
      </c>
      <c r="G2333" t="s">
        <v>3028</v>
      </c>
      <c r="H2333" t="s">
        <v>2701</v>
      </c>
      <c r="I2333" s="5">
        <v>77100</v>
      </c>
      <c r="J2333" s="5">
        <v>7500</v>
      </c>
      <c r="K2333">
        <v>4</v>
      </c>
      <c r="L2333" t="str">
        <f>INDEX(MatriceGrade,MATCH(Employé!G2333,Filières!$A$1:$A$13,0),MATCH(Employé!H2333,Filières!$A$1:$E$1,0))</f>
        <v>Responsable technique Grands Comptes</v>
      </c>
      <c r="M2333" s="5">
        <f t="shared" si="182"/>
        <v>71400</v>
      </c>
      <c r="N2333" s="6">
        <f t="shared" ca="1" si="183"/>
        <v>35</v>
      </c>
      <c r="O2333" s="8">
        <f t="shared" si="184"/>
        <v>7.9831932773109238E-2</v>
      </c>
    </row>
    <row r="2334" spans="1:15" x14ac:dyDescent="0.25">
      <c r="A2334" t="str">
        <f t="shared" si="180"/>
        <v>LarSa24328</v>
      </c>
      <c r="B2334" t="str">
        <f t="shared" si="181"/>
        <v>LarrySanders24328</v>
      </c>
      <c r="C2334" t="s">
        <v>73</v>
      </c>
      <c r="D2334" t="s">
        <v>722</v>
      </c>
      <c r="E2334" t="s">
        <v>2698</v>
      </c>
      <c r="F2334" s="1">
        <v>24328</v>
      </c>
      <c r="G2334" t="s">
        <v>3027</v>
      </c>
      <c r="H2334" t="s">
        <v>2700</v>
      </c>
      <c r="I2334" s="5">
        <v>72200</v>
      </c>
      <c r="J2334" s="5">
        <v>5000</v>
      </c>
      <c r="K2334">
        <v>10</v>
      </c>
      <c r="L2334" t="str">
        <f>INDEX(MatriceGrade,MATCH(Employé!G2334,Filières!$A$1:$A$13,0),MATCH(Employé!H2334,Filières!$A$1:$E$1,0))</f>
        <v>Directeur de projet</v>
      </c>
      <c r="M2334" s="5">
        <f t="shared" si="182"/>
        <v>66900</v>
      </c>
      <c r="N2334" s="6">
        <f t="shared" ca="1" si="183"/>
        <v>50</v>
      </c>
      <c r="O2334" s="8">
        <f t="shared" si="184"/>
        <v>7.9222720478325862E-2</v>
      </c>
    </row>
    <row r="2335" spans="1:15" x14ac:dyDescent="0.25">
      <c r="A2335" t="str">
        <f t="shared" si="180"/>
        <v>OweSa33006</v>
      </c>
      <c r="B2335" t="str">
        <f t="shared" si="181"/>
        <v>OwenSanders33006</v>
      </c>
      <c r="C2335" t="s">
        <v>1014</v>
      </c>
      <c r="D2335" t="s">
        <v>722</v>
      </c>
      <c r="E2335" t="s">
        <v>2698</v>
      </c>
      <c r="F2335" s="1">
        <v>33006</v>
      </c>
      <c r="G2335" t="s">
        <v>3021</v>
      </c>
      <c r="H2335" t="s">
        <v>2702</v>
      </c>
      <c r="I2335" s="5">
        <v>40000</v>
      </c>
      <c r="J2335" s="5">
        <v>500</v>
      </c>
      <c r="K2335">
        <v>0</v>
      </c>
      <c r="L2335" t="str">
        <f>INDEX(MatriceGrade,MATCH(Employé!G2335,Filières!$A$1:$A$13,0),MATCH(Employé!H2335,Filières!$A$1:$E$1,0))</f>
        <v>Consultant business junior</v>
      </c>
      <c r="M2335" s="5" t="str">
        <f t="shared" si="182"/>
        <v>nouvel arrivant</v>
      </c>
      <c r="N2335" s="6">
        <f t="shared" ca="1" si="183"/>
        <v>27</v>
      </c>
      <c r="O2335" s="8">
        <f t="shared" si="184"/>
        <v>0</v>
      </c>
    </row>
    <row r="2336" spans="1:15" x14ac:dyDescent="0.25">
      <c r="A2336" t="str">
        <f t="shared" si="180"/>
        <v>SanSa29875</v>
      </c>
      <c r="B2336" t="str">
        <f t="shared" si="181"/>
        <v>SandraSanders29875</v>
      </c>
      <c r="C2336" t="s">
        <v>319</v>
      </c>
      <c r="D2336" t="s">
        <v>722</v>
      </c>
      <c r="E2336" t="s">
        <v>2699</v>
      </c>
      <c r="F2336" s="1">
        <v>29875</v>
      </c>
      <c r="G2336" t="s">
        <v>3027</v>
      </c>
      <c r="H2336" t="s">
        <v>2702</v>
      </c>
      <c r="I2336" s="5">
        <v>74000</v>
      </c>
      <c r="J2336" s="5">
        <v>5000</v>
      </c>
      <c r="K2336">
        <v>12</v>
      </c>
      <c r="L2336" t="str">
        <f>INDEX(MatriceGrade,MATCH(Employé!G2336,Filières!$A$1:$A$13,0),MATCH(Employé!H2336,Filières!$A$1:$E$1,0))</f>
        <v>Directeur business</v>
      </c>
      <c r="M2336" s="5">
        <f t="shared" si="182"/>
        <v>69200</v>
      </c>
      <c r="N2336" s="6">
        <f t="shared" ca="1" si="183"/>
        <v>35</v>
      </c>
      <c r="O2336" s="8">
        <f t="shared" si="184"/>
        <v>6.9364161849710976E-2</v>
      </c>
    </row>
    <row r="2337" spans="1:15" x14ac:dyDescent="0.25">
      <c r="A2337" t="str">
        <f t="shared" si="180"/>
        <v>VioSa26127</v>
      </c>
      <c r="B2337" t="str">
        <f t="shared" si="181"/>
        <v>ViolaSandin26127</v>
      </c>
      <c r="C2337" t="s">
        <v>101</v>
      </c>
      <c r="D2337" t="s">
        <v>2231</v>
      </c>
      <c r="E2337" t="s">
        <v>2699</v>
      </c>
      <c r="F2337" s="1">
        <v>26127</v>
      </c>
      <c r="G2337" t="s">
        <v>3027</v>
      </c>
      <c r="H2337" t="s">
        <v>2700</v>
      </c>
      <c r="I2337" s="5">
        <v>76000</v>
      </c>
      <c r="J2337" s="5">
        <v>3000</v>
      </c>
      <c r="K2337">
        <v>22</v>
      </c>
      <c r="L2337" t="str">
        <f>INDEX(MatriceGrade,MATCH(Employé!G2337,Filières!$A$1:$A$13,0),MATCH(Employé!H2337,Filières!$A$1:$E$1,0))</f>
        <v>Directeur de projet</v>
      </c>
      <c r="M2337" s="5">
        <f t="shared" si="182"/>
        <v>73200</v>
      </c>
      <c r="N2337" s="6">
        <f t="shared" ca="1" si="183"/>
        <v>46</v>
      </c>
      <c r="O2337" s="8">
        <f t="shared" si="184"/>
        <v>3.825136612021858E-2</v>
      </c>
    </row>
    <row r="2338" spans="1:15" x14ac:dyDescent="0.25">
      <c r="A2338" t="str">
        <f t="shared" si="180"/>
        <v>GleSa25862</v>
      </c>
      <c r="B2338" t="str">
        <f t="shared" si="181"/>
        <v>GlennSandoval25862</v>
      </c>
      <c r="C2338" t="s">
        <v>364</v>
      </c>
      <c r="D2338" t="s">
        <v>365</v>
      </c>
      <c r="E2338" t="s">
        <v>2698</v>
      </c>
      <c r="F2338" s="1">
        <v>25862</v>
      </c>
      <c r="G2338" t="s">
        <v>3025</v>
      </c>
      <c r="H2338" t="s">
        <v>2703</v>
      </c>
      <c r="I2338" s="5">
        <v>54100</v>
      </c>
      <c r="J2338" s="5">
        <v>2000</v>
      </c>
      <c r="K2338">
        <v>23</v>
      </c>
      <c r="L2338" t="str">
        <f>INDEX(MatriceGrade,MATCH(Employé!G2338,Filières!$A$1:$A$13,0),MATCH(Employé!H2338,Filières!$A$1:$E$1,0))</f>
        <v>Directeur des agents de maîtrise</v>
      </c>
      <c r="M2338" s="5">
        <f t="shared" si="182"/>
        <v>52500</v>
      </c>
      <c r="N2338" s="6">
        <f t="shared" ca="1" si="183"/>
        <v>46</v>
      </c>
      <c r="O2338" s="8">
        <f t="shared" si="184"/>
        <v>3.0476190476190476E-2</v>
      </c>
    </row>
    <row r="2339" spans="1:15" x14ac:dyDescent="0.25">
      <c r="A2339" t="str">
        <f t="shared" si="180"/>
        <v>BriSa27905</v>
      </c>
      <c r="B2339" t="str">
        <f t="shared" si="181"/>
        <v>BrianSansbury27905</v>
      </c>
      <c r="C2339" t="s">
        <v>643</v>
      </c>
      <c r="D2339" t="s">
        <v>1556</v>
      </c>
      <c r="E2339" t="s">
        <v>2698</v>
      </c>
      <c r="F2339" s="1">
        <v>27905</v>
      </c>
      <c r="G2339" t="s">
        <v>3027</v>
      </c>
      <c r="H2339" t="s">
        <v>2703</v>
      </c>
      <c r="I2339" s="5">
        <v>67300</v>
      </c>
      <c r="J2339" s="5">
        <v>500</v>
      </c>
      <c r="K2339">
        <v>5</v>
      </c>
      <c r="L2339" t="str">
        <f>INDEX(MatriceGrade,MATCH(Employé!G2339,Filières!$A$1:$A$13,0),MATCH(Employé!H2339,Filières!$A$1:$E$1,0))</f>
        <v>Directeur d'agence</v>
      </c>
      <c r="M2339" s="5">
        <f t="shared" si="182"/>
        <v>66000</v>
      </c>
      <c r="N2339" s="6">
        <f t="shared" ca="1" si="183"/>
        <v>41</v>
      </c>
      <c r="O2339" s="8">
        <f t="shared" si="184"/>
        <v>1.9696969696969695E-2</v>
      </c>
    </row>
    <row r="2340" spans="1:15" x14ac:dyDescent="0.25">
      <c r="A2340" t="str">
        <f t="shared" si="180"/>
        <v>PauSa24897</v>
      </c>
      <c r="B2340" t="str">
        <f t="shared" si="181"/>
        <v>PaulSantana24897</v>
      </c>
      <c r="C2340" t="s">
        <v>119</v>
      </c>
      <c r="D2340" t="s">
        <v>2483</v>
      </c>
      <c r="E2340" t="s">
        <v>2698</v>
      </c>
      <c r="F2340" s="1">
        <v>24897</v>
      </c>
      <c r="G2340" t="s">
        <v>3028</v>
      </c>
      <c r="H2340" t="s">
        <v>2701</v>
      </c>
      <c r="I2340" s="5">
        <v>81600</v>
      </c>
      <c r="J2340" s="5">
        <v>0</v>
      </c>
      <c r="K2340">
        <v>16</v>
      </c>
      <c r="L2340" t="str">
        <f>INDEX(MatriceGrade,MATCH(Employé!G2340,Filières!$A$1:$A$13,0),MATCH(Employé!H2340,Filières!$A$1:$E$1,0))</f>
        <v>Responsable technique Grands Comptes</v>
      </c>
      <c r="M2340" s="5">
        <f t="shared" si="182"/>
        <v>76200</v>
      </c>
      <c r="N2340" s="6">
        <f t="shared" ca="1" si="183"/>
        <v>49</v>
      </c>
      <c r="O2340" s="8">
        <f t="shared" si="184"/>
        <v>7.0866141732283464E-2</v>
      </c>
    </row>
    <row r="2341" spans="1:15" x14ac:dyDescent="0.25">
      <c r="A2341" t="str">
        <f t="shared" si="180"/>
        <v>GerSa29196</v>
      </c>
      <c r="B2341" t="str">
        <f t="shared" si="181"/>
        <v>GeraldSantangelo29196</v>
      </c>
      <c r="C2341" t="s">
        <v>766</v>
      </c>
      <c r="D2341" t="s">
        <v>884</v>
      </c>
      <c r="E2341" t="s">
        <v>2698</v>
      </c>
      <c r="F2341" s="1">
        <v>29196</v>
      </c>
      <c r="G2341" t="s">
        <v>3025</v>
      </c>
      <c r="H2341" t="s">
        <v>2700</v>
      </c>
      <c r="I2341" s="5">
        <v>60000</v>
      </c>
      <c r="J2341" s="5">
        <v>0</v>
      </c>
      <c r="K2341">
        <v>13</v>
      </c>
      <c r="L2341" t="str">
        <f>INDEX(MatriceGrade,MATCH(Employé!G2341,Filières!$A$1:$A$13,0),MATCH(Employé!H2341,Filières!$A$1:$E$1,0))</f>
        <v>Consultant fonctionnel sénior</v>
      </c>
      <c r="M2341" s="5">
        <f t="shared" si="182"/>
        <v>57100</v>
      </c>
      <c r="N2341" s="6">
        <f t="shared" ca="1" si="183"/>
        <v>37</v>
      </c>
      <c r="O2341" s="8">
        <f t="shared" si="184"/>
        <v>5.0788091068301226E-2</v>
      </c>
    </row>
    <row r="2342" spans="1:15" x14ac:dyDescent="0.25">
      <c r="A2342" t="str">
        <f t="shared" si="180"/>
        <v>IvaSa33657</v>
      </c>
      <c r="B2342" t="str">
        <f t="shared" si="181"/>
        <v>IvanSantiago33657</v>
      </c>
      <c r="C2342" t="s">
        <v>673</v>
      </c>
      <c r="D2342" t="s">
        <v>1922</v>
      </c>
      <c r="E2342" t="s">
        <v>2698</v>
      </c>
      <c r="F2342" s="1">
        <v>33657</v>
      </c>
      <c r="G2342" t="s">
        <v>3020</v>
      </c>
      <c r="H2342" t="s">
        <v>2701</v>
      </c>
      <c r="I2342" s="5">
        <v>29400</v>
      </c>
      <c r="J2342" s="5">
        <v>500</v>
      </c>
      <c r="K2342">
        <v>1</v>
      </c>
      <c r="L2342" t="str">
        <f>INDEX(MatriceGrade,MATCH(Employé!G2342,Filières!$A$1:$A$13,0),MATCH(Employé!H2342,Filières!$A$1:$E$1,0))</f>
        <v>Développeur junior</v>
      </c>
      <c r="M2342" s="5">
        <f t="shared" si="182"/>
        <v>29300</v>
      </c>
      <c r="N2342" s="6">
        <f t="shared" ca="1" si="183"/>
        <v>25</v>
      </c>
      <c r="O2342" s="8">
        <f t="shared" si="184"/>
        <v>3.4129692832764505E-3</v>
      </c>
    </row>
    <row r="2343" spans="1:15" x14ac:dyDescent="0.25">
      <c r="A2343" t="str">
        <f t="shared" si="180"/>
        <v>KenSa24403</v>
      </c>
      <c r="B2343" t="str">
        <f t="shared" si="181"/>
        <v>KennethSantillan24403</v>
      </c>
      <c r="C2343" t="s">
        <v>139</v>
      </c>
      <c r="D2343" t="s">
        <v>1585</v>
      </c>
      <c r="E2343" t="s">
        <v>2698</v>
      </c>
      <c r="F2343" s="1">
        <v>24403</v>
      </c>
      <c r="G2343" t="s">
        <v>3027</v>
      </c>
      <c r="H2343" t="s">
        <v>2702</v>
      </c>
      <c r="I2343" s="5">
        <v>73000</v>
      </c>
      <c r="J2343" s="5">
        <v>2000</v>
      </c>
      <c r="K2343">
        <v>19</v>
      </c>
      <c r="L2343" t="str">
        <f>INDEX(MatriceGrade,MATCH(Employé!G2343,Filières!$A$1:$A$13,0),MATCH(Employé!H2343,Filières!$A$1:$E$1,0))</f>
        <v>Directeur business</v>
      </c>
      <c r="M2343" s="5">
        <f t="shared" si="182"/>
        <v>67000</v>
      </c>
      <c r="N2343" s="6">
        <f t="shared" ca="1" si="183"/>
        <v>50</v>
      </c>
      <c r="O2343" s="8">
        <f t="shared" si="184"/>
        <v>8.9552238805970144E-2</v>
      </c>
    </row>
    <row r="2344" spans="1:15" x14ac:dyDescent="0.25">
      <c r="A2344" t="str">
        <f t="shared" si="180"/>
        <v>LylSa33400</v>
      </c>
      <c r="B2344" t="str">
        <f t="shared" si="181"/>
        <v>LyleSantos33400</v>
      </c>
      <c r="C2344" t="s">
        <v>1883</v>
      </c>
      <c r="D2344" t="s">
        <v>1013</v>
      </c>
      <c r="E2344" t="s">
        <v>2698</v>
      </c>
      <c r="F2344" s="1">
        <v>33400</v>
      </c>
      <c r="G2344" t="s">
        <v>3020</v>
      </c>
      <c r="H2344" t="s">
        <v>2700</v>
      </c>
      <c r="I2344" s="5">
        <v>31800</v>
      </c>
      <c r="J2344" s="5">
        <v>500</v>
      </c>
      <c r="K2344">
        <v>0</v>
      </c>
      <c r="L2344" t="str">
        <f>INDEX(MatriceGrade,MATCH(Employé!G2344,Filières!$A$1:$A$13,0),MATCH(Employé!H2344,Filières!$A$1:$E$1,0))</f>
        <v>Analyste junior</v>
      </c>
      <c r="M2344" s="5" t="str">
        <f t="shared" si="182"/>
        <v>nouvel arrivant</v>
      </c>
      <c r="N2344" s="6">
        <f t="shared" ca="1" si="183"/>
        <v>26</v>
      </c>
      <c r="O2344" s="8">
        <f t="shared" si="184"/>
        <v>0</v>
      </c>
    </row>
    <row r="2345" spans="1:15" x14ac:dyDescent="0.25">
      <c r="A2345" t="str">
        <f t="shared" si="180"/>
        <v>MyrSa23734</v>
      </c>
      <c r="B2345" t="str">
        <f t="shared" si="181"/>
        <v>MyrtleSantos23734</v>
      </c>
      <c r="C2345" t="s">
        <v>1012</v>
      </c>
      <c r="D2345" t="s">
        <v>1013</v>
      </c>
      <c r="E2345" t="s">
        <v>2699</v>
      </c>
      <c r="F2345" s="1">
        <v>23734</v>
      </c>
      <c r="G2345" t="s">
        <v>3029</v>
      </c>
      <c r="H2345" t="s">
        <v>2702</v>
      </c>
      <c r="I2345" s="5">
        <v>137100</v>
      </c>
      <c r="J2345" s="5">
        <v>12000</v>
      </c>
      <c r="K2345">
        <v>8</v>
      </c>
      <c r="L2345" t="str">
        <f>INDEX(MatriceGrade,MATCH(Employé!G2345,Filières!$A$1:$A$13,0),MATCH(Employé!H2345,Filières!$A$1:$E$1,0))</f>
        <v>Associé filière business</v>
      </c>
      <c r="M2345" s="5">
        <f t="shared" si="182"/>
        <v>126900</v>
      </c>
      <c r="N2345" s="6">
        <f t="shared" ca="1" si="183"/>
        <v>52</v>
      </c>
      <c r="O2345" s="8">
        <f t="shared" si="184"/>
        <v>8.0378250591016553E-2</v>
      </c>
    </row>
    <row r="2346" spans="1:15" x14ac:dyDescent="0.25">
      <c r="A2346" t="str">
        <f t="shared" si="180"/>
        <v>ChrSa23089</v>
      </c>
      <c r="B2346" t="str">
        <f t="shared" si="181"/>
        <v>ChristineSapienza23089</v>
      </c>
      <c r="C2346" t="s">
        <v>433</v>
      </c>
      <c r="D2346" t="s">
        <v>2208</v>
      </c>
      <c r="E2346" t="s">
        <v>2699</v>
      </c>
      <c r="F2346" s="1">
        <v>23089</v>
      </c>
      <c r="G2346" t="s">
        <v>3030</v>
      </c>
      <c r="H2346" t="s">
        <v>2702</v>
      </c>
      <c r="I2346" s="5">
        <v>153400</v>
      </c>
      <c r="J2346" s="5">
        <v>7500</v>
      </c>
      <c r="K2346">
        <v>18</v>
      </c>
      <c r="L2346" t="str">
        <f>INDEX(MatriceGrade,MATCH(Employé!G2346,Filières!$A$1:$A$13,0),MATCH(Employé!H2346,Filières!$A$1:$E$1,0))</f>
        <v>Chef business</v>
      </c>
      <c r="M2346" s="5">
        <f t="shared" si="182"/>
        <v>138200</v>
      </c>
      <c r="N2346" s="6">
        <f t="shared" ca="1" si="183"/>
        <v>54</v>
      </c>
      <c r="O2346" s="8">
        <f t="shared" si="184"/>
        <v>0.10998552821997105</v>
      </c>
    </row>
    <row r="2347" spans="1:15" x14ac:dyDescent="0.25">
      <c r="A2347" t="str">
        <f t="shared" si="180"/>
        <v>YolSa32367</v>
      </c>
      <c r="B2347" t="str">
        <f t="shared" si="181"/>
        <v>YolandaSartin32367</v>
      </c>
      <c r="C2347" t="s">
        <v>1118</v>
      </c>
      <c r="D2347" t="s">
        <v>1666</v>
      </c>
      <c r="E2347" t="s">
        <v>2699</v>
      </c>
      <c r="F2347" s="1">
        <v>32367</v>
      </c>
      <c r="G2347" t="s">
        <v>3023</v>
      </c>
      <c r="H2347" t="s">
        <v>2701</v>
      </c>
      <c r="I2347" s="5">
        <v>35900</v>
      </c>
      <c r="J2347" s="5">
        <v>2000</v>
      </c>
      <c r="K2347">
        <v>0</v>
      </c>
      <c r="L2347" t="str">
        <f>INDEX(MatriceGrade,MATCH(Employé!G2347,Filières!$A$1:$A$13,0),MATCH(Employé!H2347,Filières!$A$1:$E$1,0))</f>
        <v>Consultant technique junior</v>
      </c>
      <c r="M2347" s="5" t="str">
        <f t="shared" si="182"/>
        <v>nouvel arrivant</v>
      </c>
      <c r="N2347" s="6">
        <f t="shared" ca="1" si="183"/>
        <v>28</v>
      </c>
      <c r="O2347" s="8">
        <f t="shared" si="184"/>
        <v>0</v>
      </c>
    </row>
    <row r="2348" spans="1:15" x14ac:dyDescent="0.25">
      <c r="A2348" t="str">
        <f t="shared" si="180"/>
        <v>KerSa31555</v>
      </c>
      <c r="B2348" t="str">
        <f t="shared" si="181"/>
        <v>KermitSaucier31555</v>
      </c>
      <c r="C2348" t="s">
        <v>2567</v>
      </c>
      <c r="D2348" t="s">
        <v>1979</v>
      </c>
      <c r="E2348" t="s">
        <v>2698</v>
      </c>
      <c r="F2348" s="1">
        <v>31555</v>
      </c>
      <c r="G2348" t="s">
        <v>3021</v>
      </c>
      <c r="H2348" t="s">
        <v>2700</v>
      </c>
      <c r="I2348" s="5">
        <v>43100</v>
      </c>
      <c r="J2348" s="5">
        <v>1000</v>
      </c>
      <c r="K2348">
        <v>0</v>
      </c>
      <c r="L2348" t="str">
        <f>INDEX(MatriceGrade,MATCH(Employé!G2348,Filières!$A$1:$A$13,0),MATCH(Employé!H2348,Filières!$A$1:$E$1,0))</f>
        <v xml:space="preserve">Analyste </v>
      </c>
      <c r="M2348" s="5" t="str">
        <f t="shared" si="182"/>
        <v>nouvel arrivant</v>
      </c>
      <c r="N2348" s="6">
        <f t="shared" ca="1" si="183"/>
        <v>31</v>
      </c>
      <c r="O2348" s="8">
        <f t="shared" si="184"/>
        <v>0</v>
      </c>
    </row>
    <row r="2349" spans="1:15" x14ac:dyDescent="0.25">
      <c r="A2349" t="str">
        <f t="shared" si="180"/>
        <v>WilSa28802</v>
      </c>
      <c r="B2349" t="str">
        <f t="shared" si="181"/>
        <v>WillardSaucier28802</v>
      </c>
      <c r="C2349" t="s">
        <v>1218</v>
      </c>
      <c r="D2349" t="s">
        <v>1979</v>
      </c>
      <c r="E2349" t="s">
        <v>2698</v>
      </c>
      <c r="F2349" s="1">
        <v>28802</v>
      </c>
      <c r="G2349" t="s">
        <v>3028</v>
      </c>
      <c r="H2349" t="s">
        <v>2702</v>
      </c>
      <c r="I2349" s="5">
        <v>84600</v>
      </c>
      <c r="J2349" s="5">
        <v>7500</v>
      </c>
      <c r="K2349">
        <v>14</v>
      </c>
      <c r="L2349" t="str">
        <f>INDEX(MatriceGrade,MATCH(Employé!G2349,Filières!$A$1:$A$13,0),MATCH(Employé!H2349,Filières!$A$1:$E$1,0))</f>
        <v>Responsable secteur business</v>
      </c>
      <c r="M2349" s="5">
        <f t="shared" si="182"/>
        <v>79800</v>
      </c>
      <c r="N2349" s="6">
        <f t="shared" ca="1" si="183"/>
        <v>38</v>
      </c>
      <c r="O2349" s="8">
        <f t="shared" si="184"/>
        <v>6.0150375939849621E-2</v>
      </c>
    </row>
    <row r="2350" spans="1:15" x14ac:dyDescent="0.25">
      <c r="A2350" t="str">
        <f t="shared" si="180"/>
        <v>JamSa33496</v>
      </c>
      <c r="B2350" t="str">
        <f t="shared" si="181"/>
        <v>JamesSaunders33496</v>
      </c>
      <c r="C2350" t="s">
        <v>147</v>
      </c>
      <c r="D2350" t="s">
        <v>2055</v>
      </c>
      <c r="E2350" t="s">
        <v>2698</v>
      </c>
      <c r="F2350" s="1">
        <v>33496</v>
      </c>
      <c r="G2350" t="s">
        <v>3022</v>
      </c>
      <c r="H2350" t="s">
        <v>2701</v>
      </c>
      <c r="I2350" s="5">
        <v>38800</v>
      </c>
      <c r="J2350" s="5">
        <v>0</v>
      </c>
      <c r="K2350">
        <v>0</v>
      </c>
      <c r="L2350" t="str">
        <f>INDEX(MatriceGrade,MATCH(Employé!G2350,Filières!$A$1:$A$13,0),MATCH(Employé!H2350,Filières!$A$1:$E$1,0))</f>
        <v>Développeur confirmé</v>
      </c>
      <c r="M2350" s="5" t="str">
        <f t="shared" si="182"/>
        <v>nouvel arrivant</v>
      </c>
      <c r="N2350" s="6">
        <f t="shared" ca="1" si="183"/>
        <v>25</v>
      </c>
      <c r="O2350" s="8">
        <f t="shared" si="184"/>
        <v>0</v>
      </c>
    </row>
    <row r="2351" spans="1:15" x14ac:dyDescent="0.25">
      <c r="A2351" t="str">
        <f t="shared" si="180"/>
        <v>MicSa28906</v>
      </c>
      <c r="B2351" t="str">
        <f t="shared" si="181"/>
        <v>MichaelSavage28906</v>
      </c>
      <c r="C2351" t="s">
        <v>205</v>
      </c>
      <c r="D2351" t="s">
        <v>1052</v>
      </c>
      <c r="E2351" t="s">
        <v>2698</v>
      </c>
      <c r="F2351" s="1">
        <v>28906</v>
      </c>
      <c r="G2351" t="s">
        <v>3027</v>
      </c>
      <c r="H2351" t="s">
        <v>2701</v>
      </c>
      <c r="I2351" s="5">
        <v>70300</v>
      </c>
      <c r="J2351" s="5">
        <v>1500</v>
      </c>
      <c r="K2351">
        <v>13</v>
      </c>
      <c r="L2351" t="str">
        <f>INDEX(MatriceGrade,MATCH(Employé!G2351,Filières!$A$1:$A$13,0),MATCH(Employé!H2351,Filières!$A$1:$E$1,0))</f>
        <v>Directeur technique</v>
      </c>
      <c r="M2351" s="5">
        <f t="shared" si="182"/>
        <v>66300</v>
      </c>
      <c r="N2351" s="6">
        <f t="shared" ca="1" si="183"/>
        <v>38</v>
      </c>
      <c r="O2351" s="8">
        <f t="shared" si="184"/>
        <v>6.0331825037707391E-2</v>
      </c>
    </row>
    <row r="2352" spans="1:15" x14ac:dyDescent="0.25">
      <c r="A2352" t="str">
        <f t="shared" si="180"/>
        <v>JerSa29617</v>
      </c>
      <c r="B2352" t="str">
        <f t="shared" si="181"/>
        <v>JeromeSawyer29617</v>
      </c>
      <c r="C2352" t="s">
        <v>476</v>
      </c>
      <c r="D2352" t="s">
        <v>2214</v>
      </c>
      <c r="E2352" t="s">
        <v>2698</v>
      </c>
      <c r="F2352" s="1">
        <v>29617</v>
      </c>
      <c r="G2352" t="s">
        <v>3028</v>
      </c>
      <c r="H2352" t="s">
        <v>2701</v>
      </c>
      <c r="I2352" s="5">
        <v>78700</v>
      </c>
      <c r="J2352" s="5">
        <v>7500</v>
      </c>
      <c r="K2352">
        <v>11</v>
      </c>
      <c r="L2352" t="str">
        <f>INDEX(MatriceGrade,MATCH(Employé!G2352,Filières!$A$1:$A$13,0),MATCH(Employé!H2352,Filières!$A$1:$E$1,0))</f>
        <v>Responsable technique Grands Comptes</v>
      </c>
      <c r="M2352" s="5">
        <f t="shared" si="182"/>
        <v>76400</v>
      </c>
      <c r="N2352" s="6">
        <f t="shared" ca="1" si="183"/>
        <v>36</v>
      </c>
      <c r="O2352" s="8">
        <f t="shared" si="184"/>
        <v>3.0104712041884817E-2</v>
      </c>
    </row>
    <row r="2353" spans="1:15" x14ac:dyDescent="0.25">
      <c r="A2353" t="str">
        <f t="shared" si="180"/>
        <v>SamSa33360</v>
      </c>
      <c r="B2353" t="str">
        <f t="shared" si="181"/>
        <v>SamuelSawyer33360</v>
      </c>
      <c r="C2353" t="s">
        <v>666</v>
      </c>
      <c r="D2353" t="s">
        <v>2214</v>
      </c>
      <c r="E2353" t="s">
        <v>2698</v>
      </c>
      <c r="F2353" s="1">
        <v>33360</v>
      </c>
      <c r="G2353" t="s">
        <v>3020</v>
      </c>
      <c r="H2353" t="s">
        <v>2700</v>
      </c>
      <c r="I2353" s="5">
        <v>32100</v>
      </c>
      <c r="J2353" s="5">
        <v>500</v>
      </c>
      <c r="K2353">
        <v>1</v>
      </c>
      <c r="L2353" t="str">
        <f>INDEX(MatriceGrade,MATCH(Employé!G2353,Filières!$A$1:$A$13,0),MATCH(Employé!H2353,Filières!$A$1:$E$1,0))</f>
        <v>Analyste junior</v>
      </c>
      <c r="M2353" s="5">
        <f t="shared" si="182"/>
        <v>30800</v>
      </c>
      <c r="N2353" s="6">
        <f t="shared" ca="1" si="183"/>
        <v>26</v>
      </c>
      <c r="O2353" s="8">
        <f t="shared" si="184"/>
        <v>4.2207792207792208E-2</v>
      </c>
    </row>
    <row r="2354" spans="1:15" x14ac:dyDescent="0.25">
      <c r="A2354" t="str">
        <f t="shared" si="180"/>
        <v>ChaSa32228</v>
      </c>
      <c r="B2354" t="str">
        <f t="shared" si="181"/>
        <v>CharlesSay32228</v>
      </c>
      <c r="C2354" t="s">
        <v>82</v>
      </c>
      <c r="D2354" t="s">
        <v>1968</v>
      </c>
      <c r="E2354" t="s">
        <v>2698</v>
      </c>
      <c r="F2354" s="1">
        <v>32228</v>
      </c>
      <c r="G2354" t="s">
        <v>3023</v>
      </c>
      <c r="H2354" t="s">
        <v>2701</v>
      </c>
      <c r="I2354" s="5">
        <v>45600</v>
      </c>
      <c r="J2354" s="5">
        <v>0</v>
      </c>
      <c r="K2354">
        <v>3</v>
      </c>
      <c r="L2354" t="str">
        <f>INDEX(MatriceGrade,MATCH(Employé!G2354,Filières!$A$1:$A$13,0),MATCH(Employé!H2354,Filières!$A$1:$E$1,0))</f>
        <v>Consultant technique junior</v>
      </c>
      <c r="M2354" s="5">
        <f t="shared" si="182"/>
        <v>43900</v>
      </c>
      <c r="N2354" s="6">
        <f t="shared" ca="1" si="183"/>
        <v>29</v>
      </c>
      <c r="O2354" s="8">
        <f t="shared" si="184"/>
        <v>3.8724373576309798E-2</v>
      </c>
    </row>
    <row r="2355" spans="1:15" x14ac:dyDescent="0.25">
      <c r="A2355" t="str">
        <f t="shared" si="180"/>
        <v>JesSc27705</v>
      </c>
      <c r="B2355" t="str">
        <f t="shared" si="181"/>
        <v>JessicaScarlett27705</v>
      </c>
      <c r="C2355" t="s">
        <v>668</v>
      </c>
      <c r="D2355" t="s">
        <v>669</v>
      </c>
      <c r="E2355" t="s">
        <v>2699</v>
      </c>
      <c r="F2355" s="1">
        <v>27705</v>
      </c>
      <c r="G2355" t="s">
        <v>3025</v>
      </c>
      <c r="H2355" t="s">
        <v>2701</v>
      </c>
      <c r="I2355" s="5">
        <v>40800</v>
      </c>
      <c r="J2355" s="5">
        <v>3500</v>
      </c>
      <c r="K2355">
        <v>8</v>
      </c>
      <c r="L2355" t="str">
        <f>INDEX(MatriceGrade,MATCH(Employé!G2355,Filières!$A$1:$A$13,0),MATCH(Employé!H2355,Filières!$A$1:$E$1,0))</f>
        <v>Consultant technique sénior</v>
      </c>
      <c r="M2355" s="5">
        <f t="shared" si="182"/>
        <v>38900</v>
      </c>
      <c r="N2355" s="6">
        <f t="shared" ca="1" si="183"/>
        <v>41</v>
      </c>
      <c r="O2355" s="8">
        <f t="shared" si="184"/>
        <v>4.8843187660668377E-2</v>
      </c>
    </row>
    <row r="2356" spans="1:15" x14ac:dyDescent="0.25">
      <c r="A2356" t="str">
        <f t="shared" si="180"/>
        <v>ScoSc26025</v>
      </c>
      <c r="B2356" t="str">
        <f t="shared" si="181"/>
        <v>ScottSchaeffer26025</v>
      </c>
      <c r="C2356" t="s">
        <v>341</v>
      </c>
      <c r="D2356" t="s">
        <v>1612</v>
      </c>
      <c r="E2356" t="s">
        <v>2698</v>
      </c>
      <c r="F2356" s="1">
        <v>26025</v>
      </c>
      <c r="G2356" t="s">
        <v>3025</v>
      </c>
      <c r="H2356" t="s">
        <v>2703</v>
      </c>
      <c r="I2356" s="5">
        <v>44200</v>
      </c>
      <c r="J2356" s="5">
        <v>500</v>
      </c>
      <c r="K2356">
        <v>22</v>
      </c>
      <c r="L2356" t="str">
        <f>INDEX(MatriceGrade,MATCH(Employé!G2356,Filières!$A$1:$A$13,0),MATCH(Employé!H2356,Filières!$A$1:$E$1,0))</f>
        <v>Directeur des agents de maîtrise</v>
      </c>
      <c r="M2356" s="5">
        <f t="shared" si="182"/>
        <v>40400</v>
      </c>
      <c r="N2356" s="6">
        <f t="shared" ca="1" si="183"/>
        <v>46</v>
      </c>
      <c r="O2356" s="8">
        <f t="shared" si="184"/>
        <v>9.405940594059406E-2</v>
      </c>
    </row>
    <row r="2357" spans="1:15" x14ac:dyDescent="0.25">
      <c r="A2357" t="str">
        <f t="shared" si="180"/>
        <v>MarSc31447</v>
      </c>
      <c r="B2357" t="str">
        <f t="shared" si="181"/>
        <v>MarySchafer31447</v>
      </c>
      <c r="C2357" t="s">
        <v>156</v>
      </c>
      <c r="D2357" t="s">
        <v>2185</v>
      </c>
      <c r="E2357" t="s">
        <v>2699</v>
      </c>
      <c r="F2357" s="1">
        <v>31447</v>
      </c>
      <c r="G2357" t="s">
        <v>3023</v>
      </c>
      <c r="H2357" t="s">
        <v>2702</v>
      </c>
      <c r="I2357" s="5">
        <v>45400</v>
      </c>
      <c r="J2357" s="5">
        <v>1500</v>
      </c>
      <c r="K2357">
        <v>5</v>
      </c>
      <c r="L2357" t="str">
        <f>INDEX(MatriceGrade,MATCH(Employé!G2357,Filières!$A$1:$A$13,0),MATCH(Employé!H2357,Filières!$A$1:$E$1,0))</f>
        <v>Consultant business</v>
      </c>
      <c r="M2357" s="5">
        <f t="shared" si="182"/>
        <v>42100</v>
      </c>
      <c r="N2357" s="6">
        <f t="shared" ca="1" si="183"/>
        <v>31</v>
      </c>
      <c r="O2357" s="8">
        <f t="shared" si="184"/>
        <v>7.8384798099762468E-2</v>
      </c>
    </row>
    <row r="2358" spans="1:15" x14ac:dyDescent="0.25">
      <c r="A2358" t="str">
        <f t="shared" si="180"/>
        <v>JohSc31797</v>
      </c>
      <c r="B2358" t="str">
        <f t="shared" si="181"/>
        <v>JohnnySchaff31797</v>
      </c>
      <c r="C2358" t="s">
        <v>1858</v>
      </c>
      <c r="D2358" t="s">
        <v>2017</v>
      </c>
      <c r="E2358" t="s">
        <v>2699</v>
      </c>
      <c r="F2358" s="1">
        <v>31797</v>
      </c>
      <c r="G2358" t="s">
        <v>3023</v>
      </c>
      <c r="H2358" t="s">
        <v>2702</v>
      </c>
      <c r="I2358" s="5">
        <v>51000</v>
      </c>
      <c r="J2358" s="5">
        <v>500</v>
      </c>
      <c r="K2358">
        <v>3</v>
      </c>
      <c r="L2358" t="str">
        <f>INDEX(MatriceGrade,MATCH(Employé!G2358,Filières!$A$1:$A$13,0),MATCH(Employé!H2358,Filières!$A$1:$E$1,0))</f>
        <v>Consultant business</v>
      </c>
      <c r="M2358" s="5">
        <f t="shared" si="182"/>
        <v>48300</v>
      </c>
      <c r="N2358" s="6">
        <f t="shared" ca="1" si="183"/>
        <v>30</v>
      </c>
      <c r="O2358" s="8">
        <f t="shared" si="184"/>
        <v>5.5900621118012424E-2</v>
      </c>
    </row>
    <row r="2359" spans="1:15" x14ac:dyDescent="0.25">
      <c r="A2359" t="str">
        <f t="shared" si="180"/>
        <v>LilSc28291</v>
      </c>
      <c r="B2359" t="str">
        <f t="shared" si="181"/>
        <v>LilianaScheel28291</v>
      </c>
      <c r="C2359" t="s">
        <v>1997</v>
      </c>
      <c r="D2359" t="s">
        <v>1998</v>
      </c>
      <c r="E2359" t="s">
        <v>2699</v>
      </c>
      <c r="F2359" s="1">
        <v>28291</v>
      </c>
      <c r="G2359" t="s">
        <v>3025</v>
      </c>
      <c r="H2359" t="s">
        <v>2700</v>
      </c>
      <c r="I2359" s="5">
        <v>62400</v>
      </c>
      <c r="J2359" s="5">
        <v>1000</v>
      </c>
      <c r="K2359">
        <v>1</v>
      </c>
      <c r="L2359" t="str">
        <f>INDEX(MatriceGrade,MATCH(Employé!G2359,Filières!$A$1:$A$13,0),MATCH(Employé!H2359,Filières!$A$1:$E$1,0))</f>
        <v>Consultant fonctionnel sénior</v>
      </c>
      <c r="M2359" s="5">
        <f t="shared" si="182"/>
        <v>57500</v>
      </c>
      <c r="N2359" s="6">
        <f t="shared" ca="1" si="183"/>
        <v>40</v>
      </c>
      <c r="O2359" s="8">
        <f t="shared" si="184"/>
        <v>8.5217391304347828E-2</v>
      </c>
    </row>
    <row r="2360" spans="1:15" x14ac:dyDescent="0.25">
      <c r="A2360" t="str">
        <f t="shared" si="180"/>
        <v>PauSc27453</v>
      </c>
      <c r="B2360" t="str">
        <f t="shared" si="181"/>
        <v>PaulinaSchell27453</v>
      </c>
      <c r="C2360" t="s">
        <v>1287</v>
      </c>
      <c r="D2360" t="s">
        <v>1288</v>
      </c>
      <c r="E2360" t="s">
        <v>2699</v>
      </c>
      <c r="F2360" s="1">
        <v>27453</v>
      </c>
      <c r="G2360" t="s">
        <v>3028</v>
      </c>
      <c r="H2360" t="s">
        <v>2702</v>
      </c>
      <c r="I2360" s="5">
        <v>93100</v>
      </c>
      <c r="J2360" s="5">
        <v>3000</v>
      </c>
      <c r="K2360">
        <v>1</v>
      </c>
      <c r="L2360" t="str">
        <f>INDEX(MatriceGrade,MATCH(Employé!G2360,Filières!$A$1:$A$13,0),MATCH(Employé!H2360,Filières!$A$1:$E$1,0))</f>
        <v>Responsable secteur business</v>
      </c>
      <c r="M2360" s="5">
        <f t="shared" si="182"/>
        <v>85400</v>
      </c>
      <c r="N2360" s="6">
        <f t="shared" ca="1" si="183"/>
        <v>42</v>
      </c>
      <c r="O2360" s="8">
        <f t="shared" si="184"/>
        <v>9.0163934426229511E-2</v>
      </c>
    </row>
    <row r="2361" spans="1:15" x14ac:dyDescent="0.25">
      <c r="A2361" t="str">
        <f t="shared" si="180"/>
        <v>HubSc31573</v>
      </c>
      <c r="B2361" t="str">
        <f t="shared" si="181"/>
        <v>HubertSchexnayder31573</v>
      </c>
      <c r="C2361" t="s">
        <v>411</v>
      </c>
      <c r="D2361" t="s">
        <v>899</v>
      </c>
      <c r="E2361" t="s">
        <v>2698</v>
      </c>
      <c r="F2361" s="1">
        <v>31573</v>
      </c>
      <c r="G2361" t="s">
        <v>3022</v>
      </c>
      <c r="H2361" t="s">
        <v>2702</v>
      </c>
      <c r="I2361" s="5">
        <v>42600</v>
      </c>
      <c r="J2361" s="5">
        <v>500</v>
      </c>
      <c r="K2361">
        <v>2</v>
      </c>
      <c r="L2361" t="str">
        <f>INDEX(MatriceGrade,MATCH(Employé!G2361,Filières!$A$1:$A$13,0),MATCH(Employé!H2361,Filières!$A$1:$E$1,0))</f>
        <v>Consultant business junior</v>
      </c>
      <c r="M2361" s="5">
        <f t="shared" si="182"/>
        <v>41000</v>
      </c>
      <c r="N2361" s="6">
        <f t="shared" ca="1" si="183"/>
        <v>31</v>
      </c>
      <c r="O2361" s="8">
        <f t="shared" si="184"/>
        <v>3.9024390243902439E-2</v>
      </c>
    </row>
    <row r="2362" spans="1:15" x14ac:dyDescent="0.25">
      <c r="A2362" t="str">
        <f t="shared" si="180"/>
        <v>LorSc24286</v>
      </c>
      <c r="B2362" t="str">
        <f t="shared" si="181"/>
        <v>LorraineSchmeltzer24286</v>
      </c>
      <c r="C2362" t="s">
        <v>626</v>
      </c>
      <c r="D2362" t="s">
        <v>627</v>
      </c>
      <c r="E2362" t="s">
        <v>2699</v>
      </c>
      <c r="F2362" s="1">
        <v>24286</v>
      </c>
      <c r="G2362" t="s">
        <v>3028</v>
      </c>
      <c r="H2362" t="s">
        <v>2701</v>
      </c>
      <c r="I2362" s="5">
        <v>79100</v>
      </c>
      <c r="J2362" s="5">
        <v>9500</v>
      </c>
      <c r="K2362">
        <v>25</v>
      </c>
      <c r="L2362" t="str">
        <f>INDEX(MatriceGrade,MATCH(Employé!G2362,Filières!$A$1:$A$13,0),MATCH(Employé!H2362,Filières!$A$1:$E$1,0))</f>
        <v>Responsable technique Grands Comptes</v>
      </c>
      <c r="M2362" s="5">
        <f t="shared" si="182"/>
        <v>75300</v>
      </c>
      <c r="N2362" s="6">
        <f t="shared" ca="1" si="183"/>
        <v>51</v>
      </c>
      <c r="O2362" s="8">
        <f t="shared" si="184"/>
        <v>5.0464807436918988E-2</v>
      </c>
    </row>
    <row r="2363" spans="1:15" x14ac:dyDescent="0.25">
      <c r="A2363" t="str">
        <f t="shared" si="180"/>
        <v>CarSc29899</v>
      </c>
      <c r="B2363" t="str">
        <f t="shared" si="181"/>
        <v>CarolineSchmidt29899</v>
      </c>
      <c r="C2363" t="s">
        <v>1880</v>
      </c>
      <c r="D2363" t="s">
        <v>1676</v>
      </c>
      <c r="E2363" t="s">
        <v>2699</v>
      </c>
      <c r="F2363" s="1">
        <v>29899</v>
      </c>
      <c r="G2363" t="s">
        <v>3026</v>
      </c>
      <c r="H2363" t="s">
        <v>2700</v>
      </c>
      <c r="I2363" s="5">
        <v>61900</v>
      </c>
      <c r="J2363" s="5">
        <v>3000</v>
      </c>
      <c r="K2363">
        <v>10</v>
      </c>
      <c r="L2363" t="str">
        <f>INDEX(MatriceGrade,MATCH(Employé!G2363,Filières!$A$1:$A$13,0),MATCH(Employé!H2363,Filières!$A$1:$E$1,0))</f>
        <v>Chef de projet</v>
      </c>
      <c r="M2363" s="5">
        <f t="shared" si="182"/>
        <v>60600</v>
      </c>
      <c r="N2363" s="6">
        <f t="shared" ca="1" si="183"/>
        <v>35</v>
      </c>
      <c r="O2363" s="8">
        <f t="shared" si="184"/>
        <v>2.1452145214521452E-2</v>
      </c>
    </row>
    <row r="2364" spans="1:15" x14ac:dyDescent="0.25">
      <c r="A2364" t="str">
        <f t="shared" si="180"/>
        <v>CinSc30820</v>
      </c>
      <c r="B2364" t="str">
        <f t="shared" si="181"/>
        <v>CindySchmidt30820</v>
      </c>
      <c r="C2364" t="s">
        <v>489</v>
      </c>
      <c r="D2364" t="s">
        <v>1676</v>
      </c>
      <c r="E2364" t="s">
        <v>2699</v>
      </c>
      <c r="F2364" s="1">
        <v>30820</v>
      </c>
      <c r="G2364" t="s">
        <v>3025</v>
      </c>
      <c r="H2364" t="s">
        <v>2701</v>
      </c>
      <c r="I2364" s="5">
        <v>40600</v>
      </c>
      <c r="J2364" s="5">
        <v>3000</v>
      </c>
      <c r="K2364">
        <v>9</v>
      </c>
      <c r="L2364" t="str">
        <f>INDEX(MatriceGrade,MATCH(Employé!G2364,Filières!$A$1:$A$13,0),MATCH(Employé!H2364,Filières!$A$1:$E$1,0))</f>
        <v>Consultant technique sénior</v>
      </c>
      <c r="M2364" s="5">
        <f t="shared" si="182"/>
        <v>36800</v>
      </c>
      <c r="N2364" s="6">
        <f t="shared" ca="1" si="183"/>
        <v>33</v>
      </c>
      <c r="O2364" s="8">
        <f t="shared" si="184"/>
        <v>0.10326086956521739</v>
      </c>
    </row>
    <row r="2365" spans="1:15" x14ac:dyDescent="0.25">
      <c r="A2365" t="str">
        <f t="shared" si="180"/>
        <v>JamSc23931</v>
      </c>
      <c r="B2365" t="str">
        <f t="shared" si="181"/>
        <v>JamesSchmidt23931</v>
      </c>
      <c r="C2365" t="s">
        <v>147</v>
      </c>
      <c r="D2365" t="s">
        <v>1676</v>
      </c>
      <c r="E2365" t="s">
        <v>2698</v>
      </c>
      <c r="F2365" s="1">
        <v>23931</v>
      </c>
      <c r="G2365" t="s">
        <v>3028</v>
      </c>
      <c r="H2365" t="s">
        <v>2701</v>
      </c>
      <c r="I2365" s="5">
        <v>91900</v>
      </c>
      <c r="J2365" s="5">
        <v>7500</v>
      </c>
      <c r="K2365">
        <v>14</v>
      </c>
      <c r="L2365" t="str">
        <f>INDEX(MatriceGrade,MATCH(Employé!G2365,Filières!$A$1:$A$13,0),MATCH(Employé!H2365,Filières!$A$1:$E$1,0))</f>
        <v>Responsable technique Grands Comptes</v>
      </c>
      <c r="M2365" s="5">
        <f t="shared" si="182"/>
        <v>91900</v>
      </c>
      <c r="N2365" s="6">
        <f t="shared" ca="1" si="183"/>
        <v>52</v>
      </c>
      <c r="O2365" s="8">
        <f t="shared" si="184"/>
        <v>0</v>
      </c>
    </row>
    <row r="2366" spans="1:15" x14ac:dyDescent="0.25">
      <c r="A2366" t="str">
        <f t="shared" si="180"/>
        <v>KatSc24771</v>
      </c>
      <c r="B2366" t="str">
        <f t="shared" si="181"/>
        <v>KatrinaSchmidt24771</v>
      </c>
      <c r="C2366" t="s">
        <v>422</v>
      </c>
      <c r="D2366" t="s">
        <v>1676</v>
      </c>
      <c r="E2366" t="s">
        <v>2699</v>
      </c>
      <c r="F2366" s="1">
        <v>24771</v>
      </c>
      <c r="G2366" t="s">
        <v>3026</v>
      </c>
      <c r="H2366" t="s">
        <v>2700</v>
      </c>
      <c r="I2366" s="5">
        <v>64300</v>
      </c>
      <c r="J2366" s="5">
        <v>2500</v>
      </c>
      <c r="K2366">
        <v>18</v>
      </c>
      <c r="L2366" t="str">
        <f>INDEX(MatriceGrade,MATCH(Employé!G2366,Filières!$A$1:$A$13,0),MATCH(Employé!H2366,Filières!$A$1:$E$1,0))</f>
        <v>Chef de projet</v>
      </c>
      <c r="M2366" s="5">
        <f t="shared" si="182"/>
        <v>60100</v>
      </c>
      <c r="N2366" s="6">
        <f t="shared" ca="1" si="183"/>
        <v>49</v>
      </c>
      <c r="O2366" s="8">
        <f t="shared" si="184"/>
        <v>6.9883527454242922E-2</v>
      </c>
    </row>
    <row r="2367" spans="1:15" x14ac:dyDescent="0.25">
      <c r="A2367" t="str">
        <f t="shared" si="180"/>
        <v>RonSc33416</v>
      </c>
      <c r="B2367" t="str">
        <f t="shared" si="181"/>
        <v>RonaldSchmidt33416</v>
      </c>
      <c r="C2367" t="s">
        <v>32</v>
      </c>
      <c r="D2367" t="s">
        <v>1676</v>
      </c>
      <c r="E2367" t="s">
        <v>2698</v>
      </c>
      <c r="F2367" s="1">
        <v>33416</v>
      </c>
      <c r="G2367" t="s">
        <v>3022</v>
      </c>
      <c r="H2367" t="s">
        <v>2701</v>
      </c>
      <c r="I2367" s="5">
        <v>35000</v>
      </c>
      <c r="J2367" s="5">
        <v>0</v>
      </c>
      <c r="K2367">
        <v>1</v>
      </c>
      <c r="L2367" t="str">
        <f>INDEX(MatriceGrade,MATCH(Employé!G2367,Filières!$A$1:$A$13,0),MATCH(Employé!H2367,Filières!$A$1:$E$1,0))</f>
        <v>Développeur confirmé</v>
      </c>
      <c r="M2367" s="5">
        <f t="shared" si="182"/>
        <v>33500</v>
      </c>
      <c r="N2367" s="6">
        <f t="shared" ca="1" si="183"/>
        <v>26</v>
      </c>
      <c r="O2367" s="8">
        <f t="shared" si="184"/>
        <v>4.4776119402985072E-2</v>
      </c>
    </row>
    <row r="2368" spans="1:15" x14ac:dyDescent="0.25">
      <c r="A2368" t="str">
        <f t="shared" si="180"/>
        <v>JosSc30924</v>
      </c>
      <c r="B2368" t="str">
        <f t="shared" si="181"/>
        <v>JoseSchmitz30924</v>
      </c>
      <c r="C2368" t="s">
        <v>284</v>
      </c>
      <c r="D2368" t="s">
        <v>1508</v>
      </c>
      <c r="E2368" t="s">
        <v>2698</v>
      </c>
      <c r="F2368" s="1">
        <v>30924</v>
      </c>
      <c r="G2368" t="s">
        <v>3027</v>
      </c>
      <c r="H2368" t="s">
        <v>2700</v>
      </c>
      <c r="I2368" s="5">
        <v>82600</v>
      </c>
      <c r="J2368" s="5">
        <v>8000</v>
      </c>
      <c r="K2368">
        <v>9</v>
      </c>
      <c r="L2368" t="str">
        <f>INDEX(MatriceGrade,MATCH(Employé!G2368,Filières!$A$1:$A$13,0),MATCH(Employé!H2368,Filières!$A$1:$E$1,0))</f>
        <v>Directeur de projet</v>
      </c>
      <c r="M2368" s="5">
        <f t="shared" si="182"/>
        <v>79400</v>
      </c>
      <c r="N2368" s="6">
        <f t="shared" ca="1" si="183"/>
        <v>32</v>
      </c>
      <c r="O2368" s="8">
        <f t="shared" si="184"/>
        <v>4.0302267002518891E-2</v>
      </c>
    </row>
    <row r="2369" spans="1:15" x14ac:dyDescent="0.25">
      <c r="A2369" t="str">
        <f t="shared" si="180"/>
        <v>EdwSc31920</v>
      </c>
      <c r="B2369" t="str">
        <f t="shared" si="181"/>
        <v>EdwardSchoen31920</v>
      </c>
      <c r="C2369" t="s">
        <v>1040</v>
      </c>
      <c r="D2369" t="s">
        <v>1041</v>
      </c>
      <c r="E2369" t="s">
        <v>2698</v>
      </c>
      <c r="F2369" s="1">
        <v>31920</v>
      </c>
      <c r="G2369" t="s">
        <v>3023</v>
      </c>
      <c r="H2369" t="s">
        <v>2702</v>
      </c>
      <c r="I2369" s="5">
        <v>55000</v>
      </c>
      <c r="J2369" s="5">
        <v>500</v>
      </c>
      <c r="K2369">
        <v>4</v>
      </c>
      <c r="L2369" t="str">
        <f>INDEX(MatriceGrade,MATCH(Employé!G2369,Filières!$A$1:$A$13,0),MATCH(Employé!H2369,Filières!$A$1:$E$1,0))</f>
        <v>Consultant business</v>
      </c>
      <c r="M2369" s="5">
        <f t="shared" si="182"/>
        <v>52400</v>
      </c>
      <c r="N2369" s="6">
        <f t="shared" ca="1" si="183"/>
        <v>30</v>
      </c>
      <c r="O2369" s="8">
        <f t="shared" si="184"/>
        <v>4.9618320610687022E-2</v>
      </c>
    </row>
    <row r="2370" spans="1:15" x14ac:dyDescent="0.25">
      <c r="A2370" t="str">
        <f t="shared" ref="A2370:A2433" si="185">_xlfn.CONCAT(LEFT(C2370,3),LEFT(D2370,2),F2370)</f>
        <v>EveSc29068</v>
      </c>
      <c r="B2370" t="str">
        <f t="shared" ref="B2370:B2433" si="186">_xlfn.CONCAT(C2370,D2370,F2370)</f>
        <v>EveretteSchrack29068</v>
      </c>
      <c r="C2370" t="s">
        <v>1415</v>
      </c>
      <c r="D2370" t="s">
        <v>1416</v>
      </c>
      <c r="E2370" t="s">
        <v>2698</v>
      </c>
      <c r="F2370" s="1">
        <v>29068</v>
      </c>
      <c r="G2370" t="s">
        <v>3027</v>
      </c>
      <c r="H2370" t="s">
        <v>2700</v>
      </c>
      <c r="I2370" s="5">
        <v>80600</v>
      </c>
      <c r="J2370" s="5">
        <v>8000</v>
      </c>
      <c r="K2370">
        <v>14</v>
      </c>
      <c r="L2370" t="str">
        <f>INDEX(MatriceGrade,MATCH(Employé!G2370,Filières!$A$1:$A$13,0),MATCH(Employé!H2370,Filières!$A$1:$E$1,0))</f>
        <v>Directeur de projet</v>
      </c>
      <c r="M2370" s="5">
        <f t="shared" ref="M2370:M2433" si="187">IF(ISERROR(VLOOKUP(A2370,InfoN1,9,FALSE)),"nouvel arrivant",VLOOKUP(A2370,InfoN1,9,FALSE))</f>
        <v>79800</v>
      </c>
      <c r="N2370" s="6">
        <f t="shared" ref="N2370:N2433" ca="1" si="188">IF(DATE(2017,MONTH(F2370),DAY(F2370))&gt;TODAY(),2017-YEAR(F2370)-1,2017-YEAR(F2370))</f>
        <v>37</v>
      </c>
      <c r="O2370" s="8">
        <f t="shared" si="184"/>
        <v>1.0025062656641603E-2</v>
      </c>
    </row>
    <row r="2371" spans="1:15" x14ac:dyDescent="0.25">
      <c r="A2371" t="str">
        <f t="shared" si="185"/>
        <v>OscSc25037</v>
      </c>
      <c r="B2371" t="str">
        <f t="shared" si="186"/>
        <v>OscarSchubert25037</v>
      </c>
      <c r="C2371" t="s">
        <v>370</v>
      </c>
      <c r="D2371" t="s">
        <v>1552</v>
      </c>
      <c r="E2371" t="s">
        <v>2698</v>
      </c>
      <c r="F2371" s="1">
        <v>25037</v>
      </c>
      <c r="G2371" t="s">
        <v>3029</v>
      </c>
      <c r="H2371" t="s">
        <v>2702</v>
      </c>
      <c r="I2371" s="5">
        <v>135200</v>
      </c>
      <c r="J2371" s="5">
        <v>5000</v>
      </c>
      <c r="K2371">
        <v>0</v>
      </c>
      <c r="L2371" t="str">
        <f>INDEX(MatriceGrade,MATCH(Employé!G2371,Filières!$A$1:$A$13,0),MATCH(Employé!H2371,Filières!$A$1:$E$1,0))</f>
        <v>Associé filière business</v>
      </c>
      <c r="M2371" s="5" t="str">
        <f t="shared" si="187"/>
        <v>nouvel arrivant</v>
      </c>
      <c r="N2371" s="6">
        <f t="shared" ca="1" si="188"/>
        <v>49</v>
      </c>
      <c r="O2371" s="8">
        <f t="shared" ref="O2371:O2434" si="189">IF(ISNUMBER(M2371),(I2371-M2371)/M2371,0)</f>
        <v>0</v>
      </c>
    </row>
    <row r="2372" spans="1:15" x14ac:dyDescent="0.25">
      <c r="A2372" t="str">
        <f t="shared" si="185"/>
        <v>RicSc32047</v>
      </c>
      <c r="B2372" t="str">
        <f t="shared" si="186"/>
        <v>RichardSchulman32047</v>
      </c>
      <c r="C2372" t="s">
        <v>9</v>
      </c>
      <c r="D2372" t="s">
        <v>1373</v>
      </c>
      <c r="E2372" t="s">
        <v>2698</v>
      </c>
      <c r="F2372" s="1">
        <v>32047</v>
      </c>
      <c r="G2372" t="s">
        <v>3023</v>
      </c>
      <c r="H2372" t="s">
        <v>2700</v>
      </c>
      <c r="I2372" s="5">
        <v>49500</v>
      </c>
      <c r="J2372" s="5">
        <v>500</v>
      </c>
      <c r="K2372">
        <v>4</v>
      </c>
      <c r="L2372" t="str">
        <f>INDEX(MatriceGrade,MATCH(Employé!G2372,Filières!$A$1:$A$13,0),MATCH(Employé!H2372,Filières!$A$1:$E$1,0))</f>
        <v>Consultant fonctionnel junior</v>
      </c>
      <c r="M2372" s="5">
        <f t="shared" si="187"/>
        <v>48200</v>
      </c>
      <c r="N2372" s="6">
        <f t="shared" ca="1" si="188"/>
        <v>29</v>
      </c>
      <c r="O2372" s="8">
        <f t="shared" si="189"/>
        <v>2.6970954356846474E-2</v>
      </c>
    </row>
    <row r="2373" spans="1:15" x14ac:dyDescent="0.25">
      <c r="A2373" t="str">
        <f t="shared" si="185"/>
        <v>RicSc24416</v>
      </c>
      <c r="B2373" t="str">
        <f t="shared" si="186"/>
        <v>RichardSchulze24416</v>
      </c>
      <c r="C2373" t="s">
        <v>9</v>
      </c>
      <c r="D2373" t="s">
        <v>1964</v>
      </c>
      <c r="E2373" t="s">
        <v>2698</v>
      </c>
      <c r="F2373" s="1">
        <v>24416</v>
      </c>
      <c r="G2373" t="s">
        <v>3028</v>
      </c>
      <c r="H2373" t="s">
        <v>2701</v>
      </c>
      <c r="I2373" s="5">
        <v>69100</v>
      </c>
      <c r="J2373" s="5">
        <v>1500</v>
      </c>
      <c r="K2373">
        <v>17</v>
      </c>
      <c r="L2373" t="str">
        <f>INDEX(MatriceGrade,MATCH(Employé!G2373,Filières!$A$1:$A$13,0),MATCH(Employé!H2373,Filières!$A$1:$E$1,0))</f>
        <v>Responsable technique Grands Comptes</v>
      </c>
      <c r="M2373" s="5">
        <f t="shared" si="187"/>
        <v>65800</v>
      </c>
      <c r="N2373" s="6">
        <f t="shared" ca="1" si="188"/>
        <v>50</v>
      </c>
      <c r="O2373" s="8">
        <f t="shared" si="189"/>
        <v>5.0151975683890578E-2</v>
      </c>
    </row>
    <row r="2374" spans="1:15" x14ac:dyDescent="0.25">
      <c r="A2374" t="str">
        <f t="shared" si="185"/>
        <v>DorSc32301</v>
      </c>
      <c r="B2374" t="str">
        <f t="shared" si="186"/>
        <v>DorothySchumacher32301</v>
      </c>
      <c r="C2374" t="s">
        <v>512</v>
      </c>
      <c r="D2374" t="s">
        <v>2390</v>
      </c>
      <c r="E2374" t="s">
        <v>2699</v>
      </c>
      <c r="F2374" s="1">
        <v>32301</v>
      </c>
      <c r="G2374" t="s">
        <v>3024</v>
      </c>
      <c r="H2374" t="s">
        <v>2701</v>
      </c>
      <c r="I2374" s="5">
        <v>40300</v>
      </c>
      <c r="J2374" s="5">
        <v>2500</v>
      </c>
      <c r="K2374">
        <v>1</v>
      </c>
      <c r="L2374" t="str">
        <f>INDEX(MatriceGrade,MATCH(Employé!G2374,Filières!$A$1:$A$13,0),MATCH(Employé!H2374,Filières!$A$1:$E$1,0))</f>
        <v>Consultant technique</v>
      </c>
      <c r="M2374" s="5">
        <f t="shared" si="187"/>
        <v>37600</v>
      </c>
      <c r="N2374" s="6">
        <f t="shared" ca="1" si="188"/>
        <v>29</v>
      </c>
      <c r="O2374" s="8">
        <f t="shared" si="189"/>
        <v>7.1808510638297879E-2</v>
      </c>
    </row>
    <row r="2375" spans="1:15" x14ac:dyDescent="0.25">
      <c r="A2375" t="str">
        <f t="shared" si="185"/>
        <v>AlbSc31564</v>
      </c>
      <c r="B2375" t="str">
        <f t="shared" si="186"/>
        <v>AlbertScott31564</v>
      </c>
      <c r="C2375" t="s">
        <v>507</v>
      </c>
      <c r="D2375" t="s">
        <v>341</v>
      </c>
      <c r="E2375" t="s">
        <v>2698</v>
      </c>
      <c r="F2375" s="1">
        <v>31564</v>
      </c>
      <c r="G2375" t="s">
        <v>3022</v>
      </c>
      <c r="H2375" t="s">
        <v>2700</v>
      </c>
      <c r="I2375" s="5">
        <v>41200</v>
      </c>
      <c r="J2375" s="5">
        <v>0</v>
      </c>
      <c r="K2375">
        <v>2</v>
      </c>
      <c r="L2375" t="str">
        <f>INDEX(MatriceGrade,MATCH(Employé!G2375,Filières!$A$1:$A$13,0),MATCH(Employé!H2375,Filières!$A$1:$E$1,0))</f>
        <v>Analyste confirmé</v>
      </c>
      <c r="M2375" s="5">
        <f t="shared" si="187"/>
        <v>36700</v>
      </c>
      <c r="N2375" s="6">
        <f t="shared" ca="1" si="188"/>
        <v>31</v>
      </c>
      <c r="O2375" s="8">
        <f t="shared" si="189"/>
        <v>0.1226158038147139</v>
      </c>
    </row>
    <row r="2376" spans="1:15" x14ac:dyDescent="0.25">
      <c r="A2376" t="str">
        <f t="shared" si="185"/>
        <v>BraSc26931</v>
      </c>
      <c r="B2376" t="str">
        <f t="shared" si="186"/>
        <v>BradleyScott26931</v>
      </c>
      <c r="C2376" t="s">
        <v>956</v>
      </c>
      <c r="D2376" t="s">
        <v>341</v>
      </c>
      <c r="E2376" t="s">
        <v>2698</v>
      </c>
      <c r="F2376" s="1">
        <v>26931</v>
      </c>
      <c r="G2376" t="s">
        <v>3025</v>
      </c>
      <c r="H2376" t="s">
        <v>2702</v>
      </c>
      <c r="I2376" s="5">
        <v>66900</v>
      </c>
      <c r="J2376" s="5">
        <v>3500</v>
      </c>
      <c r="K2376">
        <v>20</v>
      </c>
      <c r="L2376" t="str">
        <f>INDEX(MatriceGrade,MATCH(Employé!G2376,Filières!$A$1:$A$13,0),MATCH(Employé!H2376,Filières!$A$1:$E$1,0))</f>
        <v>Consultant business sénior</v>
      </c>
      <c r="M2376" s="5">
        <f t="shared" si="187"/>
        <v>59700</v>
      </c>
      <c r="N2376" s="6">
        <f t="shared" ca="1" si="188"/>
        <v>43</v>
      </c>
      <c r="O2376" s="8">
        <f t="shared" si="189"/>
        <v>0.12060301507537688</v>
      </c>
    </row>
    <row r="2377" spans="1:15" x14ac:dyDescent="0.25">
      <c r="A2377" t="str">
        <f t="shared" si="185"/>
        <v>BraSc28368</v>
      </c>
      <c r="B2377" t="str">
        <f t="shared" si="186"/>
        <v>BrandiScott28368</v>
      </c>
      <c r="C2377" t="s">
        <v>1781</v>
      </c>
      <c r="D2377" t="s">
        <v>341</v>
      </c>
      <c r="E2377" t="s">
        <v>2699</v>
      </c>
      <c r="F2377" s="1">
        <v>28368</v>
      </c>
      <c r="G2377" t="s">
        <v>3026</v>
      </c>
      <c r="H2377" t="s">
        <v>2702</v>
      </c>
      <c r="I2377" s="5">
        <v>76800</v>
      </c>
      <c r="J2377" s="5">
        <v>4500</v>
      </c>
      <c r="K2377">
        <v>2</v>
      </c>
      <c r="L2377" t="str">
        <f>INDEX(MatriceGrade,MATCH(Employé!G2377,Filières!$A$1:$A$13,0),MATCH(Employé!H2377,Filières!$A$1:$E$1,0))</f>
        <v>Responsable de consultant</v>
      </c>
      <c r="M2377" s="5">
        <f t="shared" si="187"/>
        <v>71100</v>
      </c>
      <c r="N2377" s="6">
        <f t="shared" ca="1" si="188"/>
        <v>39</v>
      </c>
      <c r="O2377" s="8">
        <f t="shared" si="189"/>
        <v>8.0168776371308023E-2</v>
      </c>
    </row>
    <row r="2378" spans="1:15" x14ac:dyDescent="0.25">
      <c r="A2378" t="str">
        <f t="shared" si="185"/>
        <v>DerSc32238</v>
      </c>
      <c r="B2378" t="str">
        <f t="shared" si="186"/>
        <v>DerrickScott32238</v>
      </c>
      <c r="C2378" t="s">
        <v>316</v>
      </c>
      <c r="D2378" t="s">
        <v>341</v>
      </c>
      <c r="E2378" t="s">
        <v>2698</v>
      </c>
      <c r="F2378" s="1">
        <v>32238</v>
      </c>
      <c r="G2378" t="s">
        <v>3022</v>
      </c>
      <c r="H2378" t="s">
        <v>2701</v>
      </c>
      <c r="I2378" s="5">
        <v>35800</v>
      </c>
      <c r="J2378" s="5">
        <v>500</v>
      </c>
      <c r="K2378">
        <v>1</v>
      </c>
      <c r="L2378" t="str">
        <f>INDEX(MatriceGrade,MATCH(Employé!G2378,Filières!$A$1:$A$13,0),MATCH(Employé!H2378,Filières!$A$1:$E$1,0))</f>
        <v>Développeur confirmé</v>
      </c>
      <c r="M2378" s="5">
        <f t="shared" si="187"/>
        <v>33700</v>
      </c>
      <c r="N2378" s="6">
        <f t="shared" ca="1" si="188"/>
        <v>29</v>
      </c>
      <c r="O2378" s="8">
        <f t="shared" si="189"/>
        <v>6.2314540059347182E-2</v>
      </c>
    </row>
    <row r="2379" spans="1:15" x14ac:dyDescent="0.25">
      <c r="A2379" t="str">
        <f t="shared" si="185"/>
        <v>EliSc24902</v>
      </c>
      <c r="B2379" t="str">
        <f t="shared" si="186"/>
        <v>ElizabethScott24902</v>
      </c>
      <c r="C2379" t="s">
        <v>699</v>
      </c>
      <c r="D2379" t="s">
        <v>341</v>
      </c>
      <c r="E2379" t="s">
        <v>2699</v>
      </c>
      <c r="F2379" s="1">
        <v>24902</v>
      </c>
      <c r="G2379" t="s">
        <v>3026</v>
      </c>
      <c r="H2379" t="s">
        <v>2700</v>
      </c>
      <c r="I2379" s="5">
        <v>74400</v>
      </c>
      <c r="J2379" s="5">
        <v>0</v>
      </c>
      <c r="K2379">
        <v>25</v>
      </c>
      <c r="L2379" t="str">
        <f>INDEX(MatriceGrade,MATCH(Employé!G2379,Filières!$A$1:$A$13,0),MATCH(Employé!H2379,Filières!$A$1:$E$1,0))</f>
        <v>Chef de projet</v>
      </c>
      <c r="M2379" s="5">
        <f t="shared" si="187"/>
        <v>67000</v>
      </c>
      <c r="N2379" s="6">
        <f t="shared" ca="1" si="188"/>
        <v>49</v>
      </c>
      <c r="O2379" s="8">
        <f t="shared" si="189"/>
        <v>0.11044776119402985</v>
      </c>
    </row>
    <row r="2380" spans="1:15" x14ac:dyDescent="0.25">
      <c r="A2380" t="str">
        <f t="shared" si="185"/>
        <v>JohSc34079</v>
      </c>
      <c r="B2380" t="str">
        <f t="shared" si="186"/>
        <v>JohnScott34079</v>
      </c>
      <c r="C2380" t="s">
        <v>213</v>
      </c>
      <c r="D2380" t="s">
        <v>341</v>
      </c>
      <c r="E2380" t="s">
        <v>2698</v>
      </c>
      <c r="F2380" s="1">
        <v>34079</v>
      </c>
      <c r="G2380" t="s">
        <v>3022</v>
      </c>
      <c r="H2380" t="s">
        <v>2702</v>
      </c>
      <c r="I2380" s="5">
        <v>48000</v>
      </c>
      <c r="J2380" s="5">
        <v>500</v>
      </c>
      <c r="K2380">
        <v>0</v>
      </c>
      <c r="L2380" t="str">
        <f>INDEX(MatriceGrade,MATCH(Employé!G2380,Filières!$A$1:$A$13,0),MATCH(Employé!H2380,Filières!$A$1:$E$1,0))</f>
        <v>Consultant business junior</v>
      </c>
      <c r="M2380" s="5">
        <f t="shared" si="187"/>
        <v>36500</v>
      </c>
      <c r="N2380" s="6">
        <f t="shared" ca="1" si="188"/>
        <v>24</v>
      </c>
      <c r="O2380" s="8">
        <f t="shared" si="189"/>
        <v>0.31506849315068491</v>
      </c>
    </row>
    <row r="2381" spans="1:15" x14ac:dyDescent="0.25">
      <c r="A2381" t="str">
        <f t="shared" si="185"/>
        <v>JohSc29152</v>
      </c>
      <c r="B2381" t="str">
        <f t="shared" si="186"/>
        <v>JohnScott29152</v>
      </c>
      <c r="C2381" t="s">
        <v>213</v>
      </c>
      <c r="D2381" t="s">
        <v>341</v>
      </c>
      <c r="E2381" t="s">
        <v>2698</v>
      </c>
      <c r="F2381" s="1">
        <v>29152</v>
      </c>
      <c r="G2381" t="s">
        <v>3025</v>
      </c>
      <c r="H2381" t="s">
        <v>2701</v>
      </c>
      <c r="I2381" s="5">
        <v>40900</v>
      </c>
      <c r="J2381" s="5">
        <v>2500</v>
      </c>
      <c r="K2381">
        <v>5</v>
      </c>
      <c r="L2381" t="str">
        <f>INDEX(MatriceGrade,MATCH(Employé!G2381,Filières!$A$1:$A$13,0),MATCH(Employé!H2381,Filières!$A$1:$E$1,0))</f>
        <v>Consultant technique sénior</v>
      </c>
      <c r="M2381" s="5" t="str">
        <f t="shared" si="187"/>
        <v>nouvel arrivant</v>
      </c>
      <c r="N2381" s="6">
        <f t="shared" ca="1" si="188"/>
        <v>37</v>
      </c>
      <c r="O2381" s="8">
        <f t="shared" si="189"/>
        <v>0</v>
      </c>
    </row>
    <row r="2382" spans="1:15" x14ac:dyDescent="0.25">
      <c r="A2382" t="str">
        <f t="shared" si="185"/>
        <v>MarSc29716</v>
      </c>
      <c r="B2382" t="str">
        <f t="shared" si="186"/>
        <v>MarieScott29716</v>
      </c>
      <c r="C2382" t="s">
        <v>340</v>
      </c>
      <c r="D2382" t="s">
        <v>341</v>
      </c>
      <c r="E2382" t="s">
        <v>2699</v>
      </c>
      <c r="F2382" s="1">
        <v>29716</v>
      </c>
      <c r="G2382" t="s">
        <v>3025</v>
      </c>
      <c r="H2382" t="s">
        <v>2701</v>
      </c>
      <c r="I2382" s="5">
        <v>46500</v>
      </c>
      <c r="J2382" s="5">
        <v>3500</v>
      </c>
      <c r="K2382">
        <v>6</v>
      </c>
      <c r="L2382" t="str">
        <f>INDEX(MatriceGrade,MATCH(Employé!G2382,Filières!$A$1:$A$13,0),MATCH(Employé!H2382,Filières!$A$1:$E$1,0))</f>
        <v>Consultant technique sénior</v>
      </c>
      <c r="M2382" s="5">
        <f t="shared" si="187"/>
        <v>41900</v>
      </c>
      <c r="N2382" s="6">
        <f t="shared" ca="1" si="188"/>
        <v>36</v>
      </c>
      <c r="O2382" s="8">
        <f t="shared" si="189"/>
        <v>0.10978520286396182</v>
      </c>
    </row>
    <row r="2383" spans="1:15" x14ac:dyDescent="0.25">
      <c r="A2383" t="str">
        <f t="shared" si="185"/>
        <v>TwySc27282</v>
      </c>
      <c r="B2383" t="str">
        <f t="shared" si="186"/>
        <v>TwylaScott27282</v>
      </c>
      <c r="C2383" t="s">
        <v>1954</v>
      </c>
      <c r="D2383" t="s">
        <v>341</v>
      </c>
      <c r="E2383" t="s">
        <v>2699</v>
      </c>
      <c r="F2383" s="1">
        <v>27282</v>
      </c>
      <c r="G2383" t="s">
        <v>3028</v>
      </c>
      <c r="H2383" t="s">
        <v>2700</v>
      </c>
      <c r="I2383" s="5">
        <v>94100</v>
      </c>
      <c r="J2383" s="5">
        <v>8500</v>
      </c>
      <c r="K2383">
        <v>11</v>
      </c>
      <c r="L2383" t="str">
        <f>INDEX(MatriceGrade,MATCH(Employé!G2383,Filières!$A$1:$A$13,0),MATCH(Employé!H2383,Filières!$A$1:$E$1,0))</f>
        <v>Responsable de Grands comptes</v>
      </c>
      <c r="M2383" s="5">
        <f t="shared" si="187"/>
        <v>88800</v>
      </c>
      <c r="N2383" s="6">
        <f t="shared" ca="1" si="188"/>
        <v>42</v>
      </c>
      <c r="O2383" s="8">
        <f t="shared" si="189"/>
        <v>5.9684684684684686E-2</v>
      </c>
    </row>
    <row r="2384" spans="1:15" x14ac:dyDescent="0.25">
      <c r="A2384" t="str">
        <f t="shared" si="185"/>
        <v>GaiSc26793</v>
      </c>
      <c r="B2384" t="str">
        <f t="shared" si="186"/>
        <v>GailScroggins26793</v>
      </c>
      <c r="C2384" t="s">
        <v>2453</v>
      </c>
      <c r="D2384" t="s">
        <v>2454</v>
      </c>
      <c r="E2384" t="s">
        <v>2699</v>
      </c>
      <c r="F2384" s="1">
        <v>26793</v>
      </c>
      <c r="G2384" t="s">
        <v>3025</v>
      </c>
      <c r="H2384" t="s">
        <v>2701</v>
      </c>
      <c r="I2384" s="5">
        <v>53000</v>
      </c>
      <c r="J2384" s="5">
        <v>2500</v>
      </c>
      <c r="K2384">
        <v>4</v>
      </c>
      <c r="L2384" t="str">
        <f>INDEX(MatriceGrade,MATCH(Employé!G2384,Filières!$A$1:$A$13,0),MATCH(Employé!H2384,Filières!$A$1:$E$1,0))</f>
        <v>Consultant technique sénior</v>
      </c>
      <c r="M2384" s="5">
        <f t="shared" si="187"/>
        <v>50800</v>
      </c>
      <c r="N2384" s="6">
        <f t="shared" ca="1" si="188"/>
        <v>44</v>
      </c>
      <c r="O2384" s="8">
        <f t="shared" si="189"/>
        <v>4.3307086614173228E-2</v>
      </c>
    </row>
    <row r="2385" spans="1:15" x14ac:dyDescent="0.25">
      <c r="A2385" t="str">
        <f t="shared" si="185"/>
        <v>JosSc33461</v>
      </c>
      <c r="B2385" t="str">
        <f t="shared" si="186"/>
        <v>JosephScurlock33461</v>
      </c>
      <c r="C2385" t="s">
        <v>90</v>
      </c>
      <c r="D2385" t="s">
        <v>2232</v>
      </c>
      <c r="E2385" t="s">
        <v>2698</v>
      </c>
      <c r="F2385" s="1">
        <v>33461</v>
      </c>
      <c r="G2385" t="s">
        <v>3022</v>
      </c>
      <c r="H2385" t="s">
        <v>2701</v>
      </c>
      <c r="I2385" s="5">
        <v>37300</v>
      </c>
      <c r="J2385" s="5">
        <v>1000</v>
      </c>
      <c r="K2385">
        <v>1</v>
      </c>
      <c r="L2385" t="str">
        <f>INDEX(MatriceGrade,MATCH(Employé!G2385,Filières!$A$1:$A$13,0),MATCH(Employé!H2385,Filières!$A$1:$E$1,0))</f>
        <v>Développeur confirmé</v>
      </c>
      <c r="M2385" s="5">
        <f t="shared" si="187"/>
        <v>33900</v>
      </c>
      <c r="N2385" s="6">
        <f t="shared" ca="1" si="188"/>
        <v>25</v>
      </c>
      <c r="O2385" s="8">
        <f t="shared" si="189"/>
        <v>0.10029498525073746</v>
      </c>
    </row>
    <row r="2386" spans="1:15" x14ac:dyDescent="0.25">
      <c r="A2386" t="str">
        <f t="shared" si="185"/>
        <v>JohSe33658</v>
      </c>
      <c r="B2386" t="str">
        <f t="shared" si="186"/>
        <v>JohnSears33658</v>
      </c>
      <c r="C2386" t="s">
        <v>213</v>
      </c>
      <c r="D2386" t="s">
        <v>1229</v>
      </c>
      <c r="E2386" t="s">
        <v>2698</v>
      </c>
      <c r="F2386" s="1">
        <v>33658</v>
      </c>
      <c r="G2386" t="s">
        <v>3021</v>
      </c>
      <c r="H2386" t="s">
        <v>2702</v>
      </c>
      <c r="I2386" s="5">
        <v>39900</v>
      </c>
      <c r="J2386" s="5">
        <v>0</v>
      </c>
      <c r="K2386">
        <v>1</v>
      </c>
      <c r="L2386" t="str">
        <f>INDEX(MatriceGrade,MATCH(Employé!G2386,Filières!$A$1:$A$13,0),MATCH(Employé!H2386,Filières!$A$1:$E$1,0))</f>
        <v>Consultant business junior</v>
      </c>
      <c r="M2386" s="5">
        <f t="shared" si="187"/>
        <v>37900</v>
      </c>
      <c r="N2386" s="6">
        <f t="shared" ca="1" si="188"/>
        <v>25</v>
      </c>
      <c r="O2386" s="8">
        <f t="shared" si="189"/>
        <v>5.2770448548812667E-2</v>
      </c>
    </row>
    <row r="2387" spans="1:15" x14ac:dyDescent="0.25">
      <c r="A2387" t="str">
        <f t="shared" si="185"/>
        <v>ElaSe32571</v>
      </c>
      <c r="B2387" t="str">
        <f t="shared" si="186"/>
        <v>ElaineSeibert32571</v>
      </c>
      <c r="C2387" t="s">
        <v>608</v>
      </c>
      <c r="D2387" t="s">
        <v>609</v>
      </c>
      <c r="E2387" t="s">
        <v>2699</v>
      </c>
      <c r="F2387" s="1">
        <v>32571</v>
      </c>
      <c r="G2387" t="s">
        <v>3023</v>
      </c>
      <c r="H2387" t="s">
        <v>2700</v>
      </c>
      <c r="I2387" s="5">
        <v>42300</v>
      </c>
      <c r="J2387" s="5">
        <v>500</v>
      </c>
      <c r="K2387">
        <v>0</v>
      </c>
      <c r="L2387" t="str">
        <f>INDEX(MatriceGrade,MATCH(Employé!G2387,Filières!$A$1:$A$13,0),MATCH(Employé!H2387,Filières!$A$1:$E$1,0))</f>
        <v>Consultant fonctionnel junior</v>
      </c>
      <c r="M2387" s="5" t="str">
        <f t="shared" si="187"/>
        <v>nouvel arrivant</v>
      </c>
      <c r="N2387" s="6">
        <f t="shared" ca="1" si="188"/>
        <v>28</v>
      </c>
      <c r="O2387" s="8">
        <f t="shared" si="189"/>
        <v>0</v>
      </c>
    </row>
    <row r="2388" spans="1:15" x14ac:dyDescent="0.25">
      <c r="A2388" t="str">
        <f t="shared" si="185"/>
        <v>DavSe32746</v>
      </c>
      <c r="B2388" t="str">
        <f t="shared" si="186"/>
        <v>DavidSellers32746</v>
      </c>
      <c r="C2388" t="s">
        <v>65</v>
      </c>
      <c r="D2388" t="s">
        <v>304</v>
      </c>
      <c r="E2388" t="s">
        <v>2698</v>
      </c>
      <c r="F2388" s="1">
        <v>32746</v>
      </c>
      <c r="G2388" t="s">
        <v>3023</v>
      </c>
      <c r="H2388" t="s">
        <v>2701</v>
      </c>
      <c r="I2388" s="5">
        <v>38300</v>
      </c>
      <c r="J2388" s="5">
        <v>1000</v>
      </c>
      <c r="K2388">
        <v>3</v>
      </c>
      <c r="L2388" t="str">
        <f>INDEX(MatriceGrade,MATCH(Employé!G2388,Filières!$A$1:$A$13,0),MATCH(Employé!H2388,Filières!$A$1:$E$1,0))</f>
        <v>Consultant technique junior</v>
      </c>
      <c r="M2388" s="5">
        <f t="shared" si="187"/>
        <v>35500</v>
      </c>
      <c r="N2388" s="6">
        <f t="shared" ca="1" si="188"/>
        <v>27</v>
      </c>
      <c r="O2388" s="8">
        <f t="shared" si="189"/>
        <v>7.8873239436619724E-2</v>
      </c>
    </row>
    <row r="2389" spans="1:15" x14ac:dyDescent="0.25">
      <c r="A2389" t="str">
        <f t="shared" si="185"/>
        <v>WilSe25640</v>
      </c>
      <c r="B2389" t="str">
        <f t="shared" si="186"/>
        <v>WilliamSenn25640</v>
      </c>
      <c r="C2389" t="s">
        <v>63</v>
      </c>
      <c r="D2389" t="s">
        <v>1214</v>
      </c>
      <c r="E2389" t="s">
        <v>2698</v>
      </c>
      <c r="F2389" s="1">
        <v>25640</v>
      </c>
      <c r="G2389" t="s">
        <v>3026</v>
      </c>
      <c r="H2389" t="s">
        <v>2701</v>
      </c>
      <c r="I2389" s="5">
        <v>65300</v>
      </c>
      <c r="J2389" s="5">
        <v>5000</v>
      </c>
      <c r="K2389">
        <v>22</v>
      </c>
      <c r="L2389" t="str">
        <f>INDEX(MatriceGrade,MATCH(Employé!G2389,Filières!$A$1:$A$13,0),MATCH(Employé!H2389,Filières!$A$1:$E$1,0))</f>
        <v>Expert technique</v>
      </c>
      <c r="M2389" s="5">
        <f t="shared" si="187"/>
        <v>62800</v>
      </c>
      <c r="N2389" s="6">
        <f t="shared" ca="1" si="188"/>
        <v>47</v>
      </c>
      <c r="O2389" s="8">
        <f t="shared" si="189"/>
        <v>3.9808917197452227E-2</v>
      </c>
    </row>
    <row r="2390" spans="1:15" x14ac:dyDescent="0.25">
      <c r="A2390" t="str">
        <f t="shared" si="185"/>
        <v>MatSe29247</v>
      </c>
      <c r="B2390" t="str">
        <f t="shared" si="186"/>
        <v>MatthewSenter29247</v>
      </c>
      <c r="C2390" t="s">
        <v>130</v>
      </c>
      <c r="D2390" t="s">
        <v>2456</v>
      </c>
      <c r="E2390" t="s">
        <v>2698</v>
      </c>
      <c r="F2390" s="1">
        <v>29247</v>
      </c>
      <c r="G2390" t="s">
        <v>3028</v>
      </c>
      <c r="H2390" t="s">
        <v>2702</v>
      </c>
      <c r="I2390" s="5">
        <v>103500</v>
      </c>
      <c r="J2390" s="5">
        <v>7500</v>
      </c>
      <c r="K2390">
        <v>7</v>
      </c>
      <c r="L2390" t="str">
        <f>INDEX(MatriceGrade,MATCH(Employé!G2390,Filières!$A$1:$A$13,0),MATCH(Employé!H2390,Filières!$A$1:$E$1,0))</f>
        <v>Responsable secteur business</v>
      </c>
      <c r="M2390" s="5">
        <f t="shared" si="187"/>
        <v>95800</v>
      </c>
      <c r="N2390" s="6">
        <f t="shared" ca="1" si="188"/>
        <v>37</v>
      </c>
      <c r="O2390" s="8">
        <f t="shared" si="189"/>
        <v>8.0375782881002084E-2</v>
      </c>
    </row>
    <row r="2391" spans="1:15" x14ac:dyDescent="0.25">
      <c r="A2391" t="str">
        <f t="shared" si="185"/>
        <v>MarSe25248</v>
      </c>
      <c r="B2391" t="str">
        <f t="shared" si="186"/>
        <v>MargaretSenters25248</v>
      </c>
      <c r="C2391" t="s">
        <v>554</v>
      </c>
      <c r="D2391" t="s">
        <v>720</v>
      </c>
      <c r="E2391" t="s">
        <v>2699</v>
      </c>
      <c r="F2391" s="1">
        <v>25248</v>
      </c>
      <c r="G2391" t="s">
        <v>3026</v>
      </c>
      <c r="H2391" t="s">
        <v>2702</v>
      </c>
      <c r="I2391" s="5">
        <v>58500</v>
      </c>
      <c r="J2391" s="5">
        <v>6000</v>
      </c>
      <c r="K2391">
        <v>8</v>
      </c>
      <c r="L2391" t="str">
        <f>INDEX(MatriceGrade,MATCH(Employé!G2391,Filières!$A$1:$A$13,0),MATCH(Employé!H2391,Filières!$A$1:$E$1,0))</f>
        <v>Responsable de consultant</v>
      </c>
      <c r="M2391" s="5">
        <f t="shared" si="187"/>
        <v>53700</v>
      </c>
      <c r="N2391" s="6">
        <f t="shared" ca="1" si="188"/>
        <v>48</v>
      </c>
      <c r="O2391" s="8">
        <f t="shared" si="189"/>
        <v>8.9385474860335198E-2</v>
      </c>
    </row>
    <row r="2392" spans="1:15" x14ac:dyDescent="0.25">
      <c r="A2392" t="str">
        <f t="shared" si="185"/>
        <v>JamSe27612</v>
      </c>
      <c r="B2392" t="str">
        <f t="shared" si="186"/>
        <v>JamesSequeira27612</v>
      </c>
      <c r="C2392" t="s">
        <v>147</v>
      </c>
      <c r="D2392" t="s">
        <v>635</v>
      </c>
      <c r="E2392" t="s">
        <v>2698</v>
      </c>
      <c r="F2392" s="1">
        <v>27612</v>
      </c>
      <c r="G2392" t="s">
        <v>3027</v>
      </c>
      <c r="H2392" t="s">
        <v>2700</v>
      </c>
      <c r="I2392" s="5">
        <v>81400</v>
      </c>
      <c r="J2392" s="5">
        <v>4500</v>
      </c>
      <c r="K2392">
        <v>15</v>
      </c>
      <c r="L2392" t="str">
        <f>INDEX(MatriceGrade,MATCH(Employé!G2392,Filières!$A$1:$A$13,0),MATCH(Employé!H2392,Filières!$A$1:$E$1,0))</f>
        <v>Directeur de projet</v>
      </c>
      <c r="M2392" s="5">
        <f t="shared" si="187"/>
        <v>74000</v>
      </c>
      <c r="N2392" s="6">
        <f t="shared" ca="1" si="188"/>
        <v>41</v>
      </c>
      <c r="O2392" s="8">
        <f t="shared" si="189"/>
        <v>0.1</v>
      </c>
    </row>
    <row r="2393" spans="1:15" x14ac:dyDescent="0.25">
      <c r="A2393" t="str">
        <f t="shared" si="185"/>
        <v>JamSe31364</v>
      </c>
      <c r="B2393" t="str">
        <f t="shared" si="186"/>
        <v>JamesSevers31364</v>
      </c>
      <c r="C2393" t="s">
        <v>147</v>
      </c>
      <c r="D2393" t="s">
        <v>2413</v>
      </c>
      <c r="E2393" t="s">
        <v>2698</v>
      </c>
      <c r="F2393" s="1">
        <v>31364</v>
      </c>
      <c r="G2393" t="s">
        <v>3023</v>
      </c>
      <c r="H2393" t="s">
        <v>2702</v>
      </c>
      <c r="I2393" s="5">
        <v>44400</v>
      </c>
      <c r="J2393" s="5">
        <v>1500</v>
      </c>
      <c r="K2393">
        <v>4</v>
      </c>
      <c r="L2393" t="str">
        <f>INDEX(MatriceGrade,MATCH(Employé!G2393,Filières!$A$1:$A$13,0),MATCH(Employé!H2393,Filières!$A$1:$E$1,0))</f>
        <v>Consultant business</v>
      </c>
      <c r="M2393" s="5">
        <f t="shared" si="187"/>
        <v>42400</v>
      </c>
      <c r="N2393" s="6">
        <f t="shared" ca="1" si="188"/>
        <v>31</v>
      </c>
      <c r="O2393" s="8">
        <f t="shared" si="189"/>
        <v>4.716981132075472E-2</v>
      </c>
    </row>
    <row r="2394" spans="1:15" x14ac:dyDescent="0.25">
      <c r="A2394" t="str">
        <f t="shared" si="185"/>
        <v>DonSe32415</v>
      </c>
      <c r="B2394" t="str">
        <f t="shared" si="186"/>
        <v>DonnaSeymour32415</v>
      </c>
      <c r="C2394" t="s">
        <v>15</v>
      </c>
      <c r="D2394" t="s">
        <v>2092</v>
      </c>
      <c r="E2394" t="s">
        <v>2699</v>
      </c>
      <c r="F2394" s="1">
        <v>32415</v>
      </c>
      <c r="G2394" t="s">
        <v>3022</v>
      </c>
      <c r="H2394" t="s">
        <v>2702</v>
      </c>
      <c r="I2394" s="5">
        <v>46200</v>
      </c>
      <c r="J2394" s="5">
        <v>1500</v>
      </c>
      <c r="K2394">
        <v>5</v>
      </c>
      <c r="L2394" t="str">
        <f>INDEX(MatriceGrade,MATCH(Employé!G2394,Filières!$A$1:$A$13,0),MATCH(Employé!H2394,Filières!$A$1:$E$1,0))</f>
        <v>Consultant business junior</v>
      </c>
      <c r="M2394" s="5">
        <f t="shared" si="187"/>
        <v>42900</v>
      </c>
      <c r="N2394" s="6">
        <f t="shared" ca="1" si="188"/>
        <v>28</v>
      </c>
      <c r="O2394" s="8">
        <f t="shared" si="189"/>
        <v>7.6923076923076927E-2</v>
      </c>
    </row>
    <row r="2395" spans="1:15" x14ac:dyDescent="0.25">
      <c r="A2395" t="str">
        <f t="shared" si="185"/>
        <v>ShiSh32242</v>
      </c>
      <c r="B2395" t="str">
        <f t="shared" si="186"/>
        <v>ShirleyShaffer32242</v>
      </c>
      <c r="C2395" t="s">
        <v>1132</v>
      </c>
      <c r="D2395" t="s">
        <v>1133</v>
      </c>
      <c r="E2395" t="s">
        <v>2699</v>
      </c>
      <c r="F2395" s="1">
        <v>32242</v>
      </c>
      <c r="G2395" t="s">
        <v>3023</v>
      </c>
      <c r="H2395" t="s">
        <v>2701</v>
      </c>
      <c r="I2395" s="5">
        <v>36500</v>
      </c>
      <c r="J2395" s="5">
        <v>2000</v>
      </c>
      <c r="K2395">
        <v>0</v>
      </c>
      <c r="L2395" t="str">
        <f>INDEX(MatriceGrade,MATCH(Employé!G2395,Filières!$A$1:$A$13,0),MATCH(Employé!H2395,Filières!$A$1:$E$1,0))</f>
        <v>Consultant technique junior</v>
      </c>
      <c r="M2395" s="5" t="str">
        <f t="shared" si="187"/>
        <v>nouvel arrivant</v>
      </c>
      <c r="N2395" s="6">
        <f t="shared" ca="1" si="188"/>
        <v>29</v>
      </c>
      <c r="O2395" s="8">
        <f t="shared" si="189"/>
        <v>0</v>
      </c>
    </row>
    <row r="2396" spans="1:15" x14ac:dyDescent="0.25">
      <c r="A2396" t="str">
        <f t="shared" si="185"/>
        <v>PenSh23897</v>
      </c>
      <c r="B2396" t="str">
        <f t="shared" si="186"/>
        <v>PennyShannon23897</v>
      </c>
      <c r="C2396" t="s">
        <v>1807</v>
      </c>
      <c r="D2396" t="s">
        <v>981</v>
      </c>
      <c r="E2396" t="s">
        <v>2699</v>
      </c>
      <c r="F2396" s="1">
        <v>23897</v>
      </c>
      <c r="G2396" t="s">
        <v>3026</v>
      </c>
      <c r="H2396" t="s">
        <v>2700</v>
      </c>
      <c r="I2396" s="5">
        <v>60700</v>
      </c>
      <c r="J2396" s="5">
        <v>5000</v>
      </c>
      <c r="K2396">
        <v>17</v>
      </c>
      <c r="L2396" t="str">
        <f>INDEX(MatriceGrade,MATCH(Employé!G2396,Filières!$A$1:$A$13,0),MATCH(Employé!H2396,Filières!$A$1:$E$1,0))</f>
        <v>Chef de projet</v>
      </c>
      <c r="M2396" s="5">
        <f t="shared" si="187"/>
        <v>59500</v>
      </c>
      <c r="N2396" s="6">
        <f t="shared" ca="1" si="188"/>
        <v>52</v>
      </c>
      <c r="O2396" s="8">
        <f t="shared" si="189"/>
        <v>2.0168067226890758E-2</v>
      </c>
    </row>
    <row r="2397" spans="1:15" x14ac:dyDescent="0.25">
      <c r="A2397" t="str">
        <f t="shared" si="185"/>
        <v>BonSh28622</v>
      </c>
      <c r="B2397" t="str">
        <f t="shared" si="186"/>
        <v>BonnyShapiro28622</v>
      </c>
      <c r="C2397" t="s">
        <v>1982</v>
      </c>
      <c r="D2397" t="s">
        <v>1983</v>
      </c>
      <c r="E2397" t="s">
        <v>2699</v>
      </c>
      <c r="F2397" s="1">
        <v>28622</v>
      </c>
      <c r="G2397" t="s">
        <v>3026</v>
      </c>
      <c r="H2397" t="s">
        <v>2700</v>
      </c>
      <c r="I2397" s="5">
        <v>63600</v>
      </c>
      <c r="J2397" s="5">
        <v>500</v>
      </c>
      <c r="K2397">
        <v>9</v>
      </c>
      <c r="L2397" t="str">
        <f>INDEX(MatriceGrade,MATCH(Employé!G2397,Filières!$A$1:$A$13,0),MATCH(Employé!H2397,Filières!$A$1:$E$1,0))</f>
        <v>Chef de projet</v>
      </c>
      <c r="M2397" s="5">
        <f t="shared" si="187"/>
        <v>59200</v>
      </c>
      <c r="N2397" s="6">
        <f t="shared" ca="1" si="188"/>
        <v>39</v>
      </c>
      <c r="O2397" s="8">
        <f t="shared" si="189"/>
        <v>7.4324324324324328E-2</v>
      </c>
    </row>
    <row r="2398" spans="1:15" x14ac:dyDescent="0.25">
      <c r="A2398" t="str">
        <f t="shared" si="185"/>
        <v>AndSh26409</v>
      </c>
      <c r="B2398" t="str">
        <f t="shared" si="186"/>
        <v>AndrewSharkey26409</v>
      </c>
      <c r="C2398" t="s">
        <v>874</v>
      </c>
      <c r="D2398" t="s">
        <v>1047</v>
      </c>
      <c r="E2398" t="s">
        <v>2698</v>
      </c>
      <c r="F2398" s="1">
        <v>26409</v>
      </c>
      <c r="G2398" t="s">
        <v>3028</v>
      </c>
      <c r="H2398" t="s">
        <v>2702</v>
      </c>
      <c r="I2398" s="5">
        <v>90700</v>
      </c>
      <c r="J2398" s="5">
        <v>5500</v>
      </c>
      <c r="K2398">
        <v>2</v>
      </c>
      <c r="L2398" t="str">
        <f>INDEX(MatriceGrade,MATCH(Employé!G2398,Filières!$A$1:$A$13,0),MATCH(Employé!H2398,Filières!$A$1:$E$1,0))</f>
        <v>Responsable secteur business</v>
      </c>
      <c r="M2398" s="5">
        <f t="shared" si="187"/>
        <v>86400</v>
      </c>
      <c r="N2398" s="6">
        <f t="shared" ca="1" si="188"/>
        <v>45</v>
      </c>
      <c r="O2398" s="8">
        <f t="shared" si="189"/>
        <v>4.9768518518518517E-2</v>
      </c>
    </row>
    <row r="2399" spans="1:15" x14ac:dyDescent="0.25">
      <c r="A2399" t="str">
        <f t="shared" si="185"/>
        <v>AleSh31008</v>
      </c>
      <c r="B2399" t="str">
        <f t="shared" si="186"/>
        <v>AlexanderSharp31008</v>
      </c>
      <c r="C2399" t="s">
        <v>708</v>
      </c>
      <c r="D2399" t="s">
        <v>709</v>
      </c>
      <c r="E2399" t="s">
        <v>2698</v>
      </c>
      <c r="F2399" s="1">
        <v>31008</v>
      </c>
      <c r="G2399" t="s">
        <v>3025</v>
      </c>
      <c r="H2399" t="s">
        <v>2700</v>
      </c>
      <c r="I2399" s="5">
        <v>64900</v>
      </c>
      <c r="J2399" s="5">
        <v>500</v>
      </c>
      <c r="K2399">
        <v>7</v>
      </c>
      <c r="L2399" t="str">
        <f>INDEX(MatriceGrade,MATCH(Employé!G2399,Filières!$A$1:$A$13,0),MATCH(Employé!H2399,Filières!$A$1:$E$1,0))</f>
        <v>Consultant fonctionnel sénior</v>
      </c>
      <c r="M2399" s="5">
        <f t="shared" si="187"/>
        <v>62400</v>
      </c>
      <c r="N2399" s="6">
        <f t="shared" ca="1" si="188"/>
        <v>32</v>
      </c>
      <c r="O2399" s="8">
        <f t="shared" si="189"/>
        <v>4.0064102564102567E-2</v>
      </c>
    </row>
    <row r="2400" spans="1:15" x14ac:dyDescent="0.25">
      <c r="A2400" t="str">
        <f t="shared" si="185"/>
        <v>ArtSh26444</v>
      </c>
      <c r="B2400" t="str">
        <f t="shared" si="186"/>
        <v>ArthurSharpe26444</v>
      </c>
      <c r="C2400" t="s">
        <v>103</v>
      </c>
      <c r="D2400" t="s">
        <v>104</v>
      </c>
      <c r="E2400" t="s">
        <v>2698</v>
      </c>
      <c r="F2400" s="1">
        <v>26444</v>
      </c>
      <c r="G2400" t="s">
        <v>3025</v>
      </c>
      <c r="H2400" t="s">
        <v>2703</v>
      </c>
      <c r="I2400" s="5">
        <v>53800</v>
      </c>
      <c r="J2400" s="5">
        <v>500</v>
      </c>
      <c r="K2400">
        <v>20</v>
      </c>
      <c r="L2400" t="str">
        <f>INDEX(MatriceGrade,MATCH(Employé!G2400,Filières!$A$1:$A$13,0),MATCH(Employé!H2400,Filières!$A$1:$E$1,0))</f>
        <v>Directeur des agents de maîtrise</v>
      </c>
      <c r="M2400" s="5">
        <f t="shared" si="187"/>
        <v>50800</v>
      </c>
      <c r="N2400" s="6">
        <f t="shared" ca="1" si="188"/>
        <v>45</v>
      </c>
      <c r="O2400" s="8">
        <f t="shared" si="189"/>
        <v>5.905511811023622E-2</v>
      </c>
    </row>
    <row r="2401" spans="1:15" x14ac:dyDescent="0.25">
      <c r="A2401" t="str">
        <f t="shared" si="185"/>
        <v>BarSh23557</v>
      </c>
      <c r="B2401" t="str">
        <f t="shared" si="186"/>
        <v>BarbaraShaw23557</v>
      </c>
      <c r="C2401" t="s">
        <v>248</v>
      </c>
      <c r="D2401" t="s">
        <v>518</v>
      </c>
      <c r="E2401" t="s">
        <v>2699</v>
      </c>
      <c r="F2401" s="1">
        <v>23557</v>
      </c>
      <c r="G2401" t="s">
        <v>3025</v>
      </c>
      <c r="H2401" t="s">
        <v>2700</v>
      </c>
      <c r="I2401" s="5">
        <v>60000</v>
      </c>
      <c r="J2401" s="5">
        <v>500</v>
      </c>
      <c r="K2401">
        <v>17</v>
      </c>
      <c r="L2401" t="str">
        <f>INDEX(MatriceGrade,MATCH(Employé!G2401,Filières!$A$1:$A$13,0),MATCH(Employé!H2401,Filières!$A$1:$E$1,0))</f>
        <v>Consultant fonctionnel sénior</v>
      </c>
      <c r="M2401" s="5">
        <f t="shared" si="187"/>
        <v>57100</v>
      </c>
      <c r="N2401" s="6">
        <f t="shared" ca="1" si="188"/>
        <v>53</v>
      </c>
      <c r="O2401" s="8">
        <f t="shared" si="189"/>
        <v>5.0788091068301226E-2</v>
      </c>
    </row>
    <row r="2402" spans="1:15" x14ac:dyDescent="0.25">
      <c r="A2402" t="str">
        <f t="shared" si="185"/>
        <v>CorSh25129</v>
      </c>
      <c r="B2402" t="str">
        <f t="shared" si="186"/>
        <v>CoraShaw25129</v>
      </c>
      <c r="C2402" t="s">
        <v>517</v>
      </c>
      <c r="D2402" t="s">
        <v>518</v>
      </c>
      <c r="E2402" t="s">
        <v>2699</v>
      </c>
      <c r="F2402" s="1">
        <v>25129</v>
      </c>
      <c r="G2402" t="s">
        <v>3027</v>
      </c>
      <c r="H2402" t="s">
        <v>2700</v>
      </c>
      <c r="I2402" s="5">
        <v>65200</v>
      </c>
      <c r="J2402" s="5">
        <v>7000</v>
      </c>
      <c r="K2402">
        <v>21</v>
      </c>
      <c r="L2402" t="str">
        <f>INDEX(MatriceGrade,MATCH(Employé!G2402,Filières!$A$1:$A$13,0),MATCH(Employé!H2402,Filières!$A$1:$E$1,0))</f>
        <v>Directeur de projet</v>
      </c>
      <c r="M2402" s="5">
        <f t="shared" si="187"/>
        <v>59300</v>
      </c>
      <c r="N2402" s="6">
        <f t="shared" ca="1" si="188"/>
        <v>48</v>
      </c>
      <c r="O2402" s="8">
        <f t="shared" si="189"/>
        <v>9.949409780775717E-2</v>
      </c>
    </row>
    <row r="2403" spans="1:15" x14ac:dyDescent="0.25">
      <c r="A2403" t="str">
        <f t="shared" si="185"/>
        <v>JamSh27522</v>
      </c>
      <c r="B2403" t="str">
        <f t="shared" si="186"/>
        <v>JamesSheffield27522</v>
      </c>
      <c r="C2403" t="s">
        <v>147</v>
      </c>
      <c r="D2403" t="s">
        <v>2676</v>
      </c>
      <c r="E2403" t="s">
        <v>2698</v>
      </c>
      <c r="F2403" s="1">
        <v>27522</v>
      </c>
      <c r="G2403" t="s">
        <v>3025</v>
      </c>
      <c r="H2403" t="s">
        <v>2700</v>
      </c>
      <c r="I2403" s="5">
        <v>59600</v>
      </c>
      <c r="J2403" s="5">
        <v>2000</v>
      </c>
      <c r="K2403">
        <v>9</v>
      </c>
      <c r="L2403" t="str">
        <f>INDEX(MatriceGrade,MATCH(Employé!G2403,Filières!$A$1:$A$13,0),MATCH(Employé!H2403,Filières!$A$1:$E$1,0))</f>
        <v>Consultant fonctionnel sénior</v>
      </c>
      <c r="M2403" s="5">
        <f t="shared" si="187"/>
        <v>57500</v>
      </c>
      <c r="N2403" s="6">
        <f t="shared" ca="1" si="188"/>
        <v>42</v>
      </c>
      <c r="O2403" s="8">
        <f t="shared" si="189"/>
        <v>3.6521739130434785E-2</v>
      </c>
    </row>
    <row r="2404" spans="1:15" x14ac:dyDescent="0.25">
      <c r="A2404" t="str">
        <f t="shared" si="185"/>
        <v>WilSh32599</v>
      </c>
      <c r="B2404" t="str">
        <f t="shared" si="186"/>
        <v>WilliamSheldon32599</v>
      </c>
      <c r="C2404" t="s">
        <v>63</v>
      </c>
      <c r="D2404" t="s">
        <v>1879</v>
      </c>
      <c r="E2404" t="s">
        <v>2698</v>
      </c>
      <c r="F2404" s="1">
        <v>32599</v>
      </c>
      <c r="G2404" t="s">
        <v>3023</v>
      </c>
      <c r="H2404" t="s">
        <v>2702</v>
      </c>
      <c r="I2404" s="5">
        <v>52200</v>
      </c>
      <c r="J2404" s="5">
        <v>1000</v>
      </c>
      <c r="K2404">
        <v>1</v>
      </c>
      <c r="L2404" t="str">
        <f>INDEX(MatriceGrade,MATCH(Employé!G2404,Filières!$A$1:$A$13,0),MATCH(Employé!H2404,Filières!$A$1:$E$1,0))</f>
        <v>Consultant business</v>
      </c>
      <c r="M2404" s="5">
        <f t="shared" si="187"/>
        <v>47400</v>
      </c>
      <c r="N2404" s="6">
        <f t="shared" ca="1" si="188"/>
        <v>28</v>
      </c>
      <c r="O2404" s="8">
        <f t="shared" si="189"/>
        <v>0.10126582278481013</v>
      </c>
    </row>
    <row r="2405" spans="1:15" x14ac:dyDescent="0.25">
      <c r="A2405" t="str">
        <f t="shared" si="185"/>
        <v>RicSh29333</v>
      </c>
      <c r="B2405" t="str">
        <f t="shared" si="186"/>
        <v>RickyShell29333</v>
      </c>
      <c r="C2405" t="s">
        <v>1016</v>
      </c>
      <c r="D2405" t="s">
        <v>2352</v>
      </c>
      <c r="E2405" t="s">
        <v>2698</v>
      </c>
      <c r="F2405" s="1">
        <v>29333</v>
      </c>
      <c r="G2405" t="s">
        <v>3027</v>
      </c>
      <c r="H2405" t="s">
        <v>2702</v>
      </c>
      <c r="I2405" s="5">
        <v>100000</v>
      </c>
      <c r="J2405" s="5">
        <v>5500</v>
      </c>
      <c r="K2405">
        <v>7</v>
      </c>
      <c r="L2405" t="str">
        <f>INDEX(MatriceGrade,MATCH(Employé!G2405,Filières!$A$1:$A$13,0),MATCH(Employé!H2405,Filières!$A$1:$E$1,0))</f>
        <v>Directeur business</v>
      </c>
      <c r="M2405" s="5">
        <f t="shared" si="187"/>
        <v>94300</v>
      </c>
      <c r="N2405" s="6">
        <f t="shared" ca="1" si="188"/>
        <v>37</v>
      </c>
      <c r="O2405" s="8">
        <f t="shared" si="189"/>
        <v>6.0445387062566275E-2</v>
      </c>
    </row>
    <row r="2406" spans="1:15" x14ac:dyDescent="0.25">
      <c r="A2406" t="str">
        <f t="shared" si="185"/>
        <v>DelSh33544</v>
      </c>
      <c r="B2406" t="str">
        <f t="shared" si="186"/>
        <v>DellaShepard33544</v>
      </c>
      <c r="C2406" t="s">
        <v>2223</v>
      </c>
      <c r="D2406" t="s">
        <v>1420</v>
      </c>
      <c r="E2406" t="s">
        <v>2699</v>
      </c>
      <c r="F2406" s="1">
        <v>33544</v>
      </c>
      <c r="G2406" t="s">
        <v>3023</v>
      </c>
      <c r="H2406" t="s">
        <v>2701</v>
      </c>
      <c r="I2406" s="5">
        <v>42500</v>
      </c>
      <c r="J2406" s="5">
        <v>1500</v>
      </c>
      <c r="K2406">
        <v>0</v>
      </c>
      <c r="L2406" t="str">
        <f>INDEX(MatriceGrade,MATCH(Employé!G2406,Filières!$A$1:$A$13,0),MATCH(Employé!H2406,Filières!$A$1:$E$1,0))</f>
        <v>Consultant technique junior</v>
      </c>
      <c r="M2406" s="5" t="str">
        <f t="shared" si="187"/>
        <v>nouvel arrivant</v>
      </c>
      <c r="N2406" s="6">
        <f t="shared" ca="1" si="188"/>
        <v>25</v>
      </c>
      <c r="O2406" s="8">
        <f t="shared" si="189"/>
        <v>0</v>
      </c>
    </row>
    <row r="2407" spans="1:15" x14ac:dyDescent="0.25">
      <c r="A2407" t="str">
        <f t="shared" si="185"/>
        <v>MauSh32614</v>
      </c>
      <c r="B2407" t="str">
        <f t="shared" si="186"/>
        <v>MauriceShepard32614</v>
      </c>
      <c r="C2407" t="s">
        <v>209</v>
      </c>
      <c r="D2407" t="s">
        <v>1420</v>
      </c>
      <c r="E2407" t="s">
        <v>2698</v>
      </c>
      <c r="F2407" s="1">
        <v>32614</v>
      </c>
      <c r="G2407" t="s">
        <v>3022</v>
      </c>
      <c r="H2407" t="s">
        <v>2700</v>
      </c>
      <c r="I2407" s="5">
        <v>46400</v>
      </c>
      <c r="J2407" s="5">
        <v>500</v>
      </c>
      <c r="K2407">
        <v>1</v>
      </c>
      <c r="L2407" t="str">
        <f>INDEX(MatriceGrade,MATCH(Employé!G2407,Filières!$A$1:$A$13,0),MATCH(Employé!H2407,Filières!$A$1:$E$1,0))</f>
        <v>Analyste confirmé</v>
      </c>
      <c r="M2407" s="5">
        <f t="shared" si="187"/>
        <v>43000</v>
      </c>
      <c r="N2407" s="6">
        <f t="shared" ca="1" si="188"/>
        <v>28</v>
      </c>
      <c r="O2407" s="8">
        <f t="shared" si="189"/>
        <v>7.9069767441860464E-2</v>
      </c>
    </row>
    <row r="2408" spans="1:15" x14ac:dyDescent="0.25">
      <c r="A2408" t="str">
        <f t="shared" si="185"/>
        <v>MaxSh26159</v>
      </c>
      <c r="B2408" t="str">
        <f t="shared" si="186"/>
        <v>MaxSherrer26159</v>
      </c>
      <c r="C2408" t="s">
        <v>1625</v>
      </c>
      <c r="D2408" t="s">
        <v>1626</v>
      </c>
      <c r="E2408" t="s">
        <v>2698</v>
      </c>
      <c r="F2408" s="1">
        <v>26159</v>
      </c>
      <c r="G2408" t="s">
        <v>3029</v>
      </c>
      <c r="H2408" t="s">
        <v>2700</v>
      </c>
      <c r="I2408" s="5">
        <v>101800</v>
      </c>
      <c r="J2408" s="5">
        <v>7000</v>
      </c>
      <c r="K2408">
        <v>21</v>
      </c>
      <c r="L2408" t="str">
        <f>INDEX(MatriceGrade,MATCH(Employé!G2408,Filières!$A$1:$A$13,0),MATCH(Employé!H2408,Filières!$A$1:$E$1,0))</f>
        <v>Associé filière fonctionnelle</v>
      </c>
      <c r="M2408" s="5">
        <f t="shared" si="187"/>
        <v>97000</v>
      </c>
      <c r="N2408" s="6">
        <f t="shared" ca="1" si="188"/>
        <v>45</v>
      </c>
      <c r="O2408" s="8">
        <f t="shared" si="189"/>
        <v>4.9484536082474224E-2</v>
      </c>
    </row>
    <row r="2409" spans="1:15" x14ac:dyDescent="0.25">
      <c r="A2409" t="str">
        <f t="shared" si="185"/>
        <v>LorSh31583</v>
      </c>
      <c r="B2409" t="str">
        <f t="shared" si="186"/>
        <v>LorenShields31583</v>
      </c>
      <c r="C2409" t="s">
        <v>1157</v>
      </c>
      <c r="D2409" t="s">
        <v>1158</v>
      </c>
      <c r="E2409" t="s">
        <v>2698</v>
      </c>
      <c r="F2409" s="1">
        <v>31583</v>
      </c>
      <c r="G2409" t="s">
        <v>3023</v>
      </c>
      <c r="H2409" t="s">
        <v>2702</v>
      </c>
      <c r="I2409" s="5">
        <v>53200</v>
      </c>
      <c r="J2409" s="5">
        <v>1500</v>
      </c>
      <c r="K2409">
        <v>0</v>
      </c>
      <c r="L2409" t="str">
        <f>INDEX(MatriceGrade,MATCH(Employé!G2409,Filières!$A$1:$A$13,0),MATCH(Employé!H2409,Filières!$A$1:$E$1,0))</f>
        <v>Consultant business</v>
      </c>
      <c r="M2409" s="5" t="str">
        <f t="shared" si="187"/>
        <v>nouvel arrivant</v>
      </c>
      <c r="N2409" s="6">
        <f t="shared" ca="1" si="188"/>
        <v>31</v>
      </c>
      <c r="O2409" s="8">
        <f t="shared" si="189"/>
        <v>0</v>
      </c>
    </row>
    <row r="2410" spans="1:15" x14ac:dyDescent="0.25">
      <c r="A2410" t="str">
        <f t="shared" si="185"/>
        <v>JohSh32857</v>
      </c>
      <c r="B2410" t="str">
        <f t="shared" si="186"/>
        <v>JohnathanShinkle32857</v>
      </c>
      <c r="C2410" t="s">
        <v>2645</v>
      </c>
      <c r="D2410" t="s">
        <v>2646</v>
      </c>
      <c r="E2410" t="s">
        <v>2698</v>
      </c>
      <c r="F2410" s="1">
        <v>32857</v>
      </c>
      <c r="G2410" t="s">
        <v>3024</v>
      </c>
      <c r="H2410" t="s">
        <v>2702</v>
      </c>
      <c r="I2410" s="5">
        <v>54100</v>
      </c>
      <c r="J2410" s="5">
        <v>500</v>
      </c>
      <c r="K2410">
        <v>4</v>
      </c>
      <c r="L2410" t="str">
        <f>INDEX(MatriceGrade,MATCH(Employé!G2410,Filières!$A$1:$A$13,0),MATCH(Employé!H2410,Filières!$A$1:$E$1,0))</f>
        <v>Consultant business confirmé</v>
      </c>
      <c r="M2410" s="5">
        <f t="shared" si="187"/>
        <v>49400</v>
      </c>
      <c r="N2410" s="6">
        <f t="shared" ca="1" si="188"/>
        <v>27</v>
      </c>
      <c r="O2410" s="8">
        <f t="shared" si="189"/>
        <v>9.5141700404858295E-2</v>
      </c>
    </row>
    <row r="2411" spans="1:15" x14ac:dyDescent="0.25">
      <c r="A2411" t="str">
        <f t="shared" si="185"/>
        <v>GerSh28393</v>
      </c>
      <c r="B2411" t="str">
        <f t="shared" si="186"/>
        <v>GeraldShipman28393</v>
      </c>
      <c r="C2411" t="s">
        <v>766</v>
      </c>
      <c r="D2411" t="s">
        <v>1004</v>
      </c>
      <c r="E2411" t="s">
        <v>2698</v>
      </c>
      <c r="F2411" s="1">
        <v>28393</v>
      </c>
      <c r="G2411" t="s">
        <v>3026</v>
      </c>
      <c r="H2411" t="s">
        <v>2701</v>
      </c>
      <c r="I2411" s="5">
        <v>50300</v>
      </c>
      <c r="J2411" s="5">
        <v>500</v>
      </c>
      <c r="K2411">
        <v>6</v>
      </c>
      <c r="L2411" t="str">
        <f>INDEX(MatriceGrade,MATCH(Employé!G2411,Filières!$A$1:$A$13,0),MATCH(Employé!H2411,Filières!$A$1:$E$1,0))</f>
        <v>Expert technique</v>
      </c>
      <c r="M2411" s="5">
        <f t="shared" si="187"/>
        <v>49300</v>
      </c>
      <c r="N2411" s="6">
        <f t="shared" ca="1" si="188"/>
        <v>39</v>
      </c>
      <c r="O2411" s="8">
        <f t="shared" si="189"/>
        <v>2.0283975659229209E-2</v>
      </c>
    </row>
    <row r="2412" spans="1:15" x14ac:dyDescent="0.25">
      <c r="A2412" t="str">
        <f t="shared" si="185"/>
        <v>DonSh23663</v>
      </c>
      <c r="B2412" t="str">
        <f t="shared" si="186"/>
        <v>DonaldShirley23663</v>
      </c>
      <c r="C2412" t="s">
        <v>133</v>
      </c>
      <c r="D2412" t="s">
        <v>1132</v>
      </c>
      <c r="E2412" t="s">
        <v>2698</v>
      </c>
      <c r="F2412" s="1">
        <v>23663</v>
      </c>
      <c r="G2412" t="s">
        <v>3027</v>
      </c>
      <c r="H2412" t="s">
        <v>2703</v>
      </c>
      <c r="I2412" s="5">
        <v>93900</v>
      </c>
      <c r="J2412" s="5">
        <v>3000</v>
      </c>
      <c r="K2412">
        <v>26</v>
      </c>
      <c r="L2412" t="str">
        <f>INDEX(MatriceGrade,MATCH(Employé!G2412,Filières!$A$1:$A$13,0),MATCH(Employé!H2412,Filières!$A$1:$E$1,0))</f>
        <v>Directeur d'agence</v>
      </c>
      <c r="M2412" s="5">
        <f t="shared" si="187"/>
        <v>93000</v>
      </c>
      <c r="N2412" s="6">
        <f t="shared" ca="1" si="188"/>
        <v>52</v>
      </c>
      <c r="O2412" s="8">
        <f t="shared" si="189"/>
        <v>9.6774193548387101E-3</v>
      </c>
    </row>
    <row r="2413" spans="1:15" x14ac:dyDescent="0.25">
      <c r="A2413" t="str">
        <f t="shared" si="185"/>
        <v>CliSh33428</v>
      </c>
      <c r="B2413" t="str">
        <f t="shared" si="186"/>
        <v>CliffordShively33428</v>
      </c>
      <c r="C2413" t="s">
        <v>762</v>
      </c>
      <c r="D2413" t="s">
        <v>2338</v>
      </c>
      <c r="E2413" t="s">
        <v>2698</v>
      </c>
      <c r="F2413" s="1">
        <v>33428</v>
      </c>
      <c r="G2413" t="s">
        <v>3021</v>
      </c>
      <c r="H2413" t="s">
        <v>2703</v>
      </c>
      <c r="I2413" s="5">
        <v>27100</v>
      </c>
      <c r="J2413" s="5">
        <v>0</v>
      </c>
      <c r="K2413">
        <v>1</v>
      </c>
      <c r="L2413" t="str">
        <f>INDEX(MatriceGrade,MATCH(Employé!G2413,Filières!$A$1:$A$13,0),MATCH(Employé!H2413,Filières!$A$1:$E$1,0))</f>
        <v>Agent opérationnel</v>
      </c>
      <c r="M2413" s="5">
        <f t="shared" si="187"/>
        <v>26700</v>
      </c>
      <c r="N2413" s="6">
        <f t="shared" ca="1" si="188"/>
        <v>26</v>
      </c>
      <c r="O2413" s="8">
        <f t="shared" si="189"/>
        <v>1.4981273408239701E-2</v>
      </c>
    </row>
    <row r="2414" spans="1:15" x14ac:dyDescent="0.25">
      <c r="A2414" t="str">
        <f t="shared" si="185"/>
        <v>JesSh27046</v>
      </c>
      <c r="B2414" t="str">
        <f t="shared" si="186"/>
        <v>JessieShivers27046</v>
      </c>
      <c r="C2414" t="s">
        <v>998</v>
      </c>
      <c r="D2414" t="s">
        <v>999</v>
      </c>
      <c r="E2414" t="s">
        <v>2699</v>
      </c>
      <c r="F2414" s="1">
        <v>27046</v>
      </c>
      <c r="G2414" t="s">
        <v>3027</v>
      </c>
      <c r="H2414" t="s">
        <v>2701</v>
      </c>
      <c r="I2414" s="5">
        <v>48800</v>
      </c>
      <c r="J2414" s="5">
        <v>7000</v>
      </c>
      <c r="K2414">
        <v>20</v>
      </c>
      <c r="L2414" t="str">
        <f>INDEX(MatriceGrade,MATCH(Employé!G2414,Filières!$A$1:$A$13,0),MATCH(Employé!H2414,Filières!$A$1:$E$1,0))</f>
        <v>Directeur technique</v>
      </c>
      <c r="M2414" s="5">
        <f t="shared" si="187"/>
        <v>45200</v>
      </c>
      <c r="N2414" s="6">
        <f t="shared" ca="1" si="188"/>
        <v>43</v>
      </c>
      <c r="O2414" s="8">
        <f t="shared" si="189"/>
        <v>7.9646017699115043E-2</v>
      </c>
    </row>
    <row r="2415" spans="1:15" x14ac:dyDescent="0.25">
      <c r="A2415" t="str">
        <f t="shared" si="185"/>
        <v>LisSh28265</v>
      </c>
      <c r="B2415" t="str">
        <f t="shared" si="186"/>
        <v>LisaShock28265</v>
      </c>
      <c r="C2415" t="s">
        <v>493</v>
      </c>
      <c r="D2415" t="s">
        <v>741</v>
      </c>
      <c r="E2415" t="s">
        <v>2699</v>
      </c>
      <c r="F2415" s="1">
        <v>28265</v>
      </c>
      <c r="G2415" t="s">
        <v>3028</v>
      </c>
      <c r="H2415" t="s">
        <v>2702</v>
      </c>
      <c r="I2415" s="5">
        <v>106500</v>
      </c>
      <c r="J2415" s="5">
        <v>9500</v>
      </c>
      <c r="K2415">
        <v>1</v>
      </c>
      <c r="L2415" t="str">
        <f>INDEX(MatriceGrade,MATCH(Employé!G2415,Filières!$A$1:$A$13,0),MATCH(Employé!H2415,Filières!$A$1:$E$1,0))</f>
        <v>Responsable secteur business</v>
      </c>
      <c r="M2415" s="5">
        <f t="shared" si="187"/>
        <v>99500</v>
      </c>
      <c r="N2415" s="6">
        <f t="shared" ca="1" si="188"/>
        <v>40</v>
      </c>
      <c r="O2415" s="8">
        <f t="shared" si="189"/>
        <v>7.0351758793969849E-2</v>
      </c>
    </row>
    <row r="2416" spans="1:15" x14ac:dyDescent="0.25">
      <c r="A2416" t="str">
        <f t="shared" si="185"/>
        <v>DanSh29856</v>
      </c>
      <c r="B2416" t="str">
        <f t="shared" si="186"/>
        <v>DanaShook29856</v>
      </c>
      <c r="C2416" t="s">
        <v>2225</v>
      </c>
      <c r="D2416" t="s">
        <v>2583</v>
      </c>
      <c r="E2416" t="s">
        <v>2699</v>
      </c>
      <c r="F2416" s="1">
        <v>29856</v>
      </c>
      <c r="G2416" t="s">
        <v>3026</v>
      </c>
      <c r="H2416" t="s">
        <v>2700</v>
      </c>
      <c r="I2416" s="5">
        <v>54800</v>
      </c>
      <c r="J2416" s="5">
        <v>3500</v>
      </c>
      <c r="K2416">
        <v>6</v>
      </c>
      <c r="L2416" t="str">
        <f>INDEX(MatriceGrade,MATCH(Employé!G2416,Filières!$A$1:$A$13,0),MATCH(Employé!H2416,Filières!$A$1:$E$1,0))</f>
        <v>Chef de projet</v>
      </c>
      <c r="M2416" s="5">
        <f t="shared" si="187"/>
        <v>50800</v>
      </c>
      <c r="N2416" s="6">
        <f t="shared" ca="1" si="188"/>
        <v>35</v>
      </c>
      <c r="O2416" s="8">
        <f t="shared" si="189"/>
        <v>7.874015748031496E-2</v>
      </c>
    </row>
    <row r="2417" spans="1:15" x14ac:dyDescent="0.25">
      <c r="A2417" t="str">
        <f t="shared" si="185"/>
        <v>WilSh30761</v>
      </c>
      <c r="B2417" t="str">
        <f t="shared" si="186"/>
        <v>WilliamShort30761</v>
      </c>
      <c r="C2417" t="s">
        <v>63</v>
      </c>
      <c r="D2417" t="s">
        <v>1945</v>
      </c>
      <c r="E2417" t="s">
        <v>2698</v>
      </c>
      <c r="F2417" s="1">
        <v>30761</v>
      </c>
      <c r="G2417" t="s">
        <v>3027</v>
      </c>
      <c r="H2417" t="s">
        <v>2700</v>
      </c>
      <c r="I2417" s="5">
        <v>82000</v>
      </c>
      <c r="J2417" s="5">
        <v>3500</v>
      </c>
      <c r="K2417">
        <v>1</v>
      </c>
      <c r="L2417" t="str">
        <f>INDEX(MatriceGrade,MATCH(Employé!G2417,Filières!$A$1:$A$13,0),MATCH(Employé!H2417,Filières!$A$1:$E$1,0))</f>
        <v>Directeur de projet</v>
      </c>
      <c r="M2417" s="5">
        <f t="shared" si="187"/>
        <v>78100</v>
      </c>
      <c r="N2417" s="6">
        <f t="shared" ca="1" si="188"/>
        <v>33</v>
      </c>
      <c r="O2417" s="8">
        <f t="shared" si="189"/>
        <v>4.9935979513444299E-2</v>
      </c>
    </row>
    <row r="2418" spans="1:15" x14ac:dyDescent="0.25">
      <c r="A2418" t="str">
        <f t="shared" si="185"/>
        <v>AlbSh25194</v>
      </c>
      <c r="B2418" t="str">
        <f t="shared" si="186"/>
        <v>AlbertShouse25194</v>
      </c>
      <c r="C2418" t="s">
        <v>507</v>
      </c>
      <c r="D2418" t="s">
        <v>802</v>
      </c>
      <c r="E2418" t="s">
        <v>2698</v>
      </c>
      <c r="F2418" s="1">
        <v>25194</v>
      </c>
      <c r="G2418" t="s">
        <v>3029</v>
      </c>
      <c r="H2418" t="s">
        <v>2703</v>
      </c>
      <c r="I2418" s="5">
        <v>119300</v>
      </c>
      <c r="J2418" s="5">
        <v>7000</v>
      </c>
      <c r="K2418">
        <v>21</v>
      </c>
      <c r="L2418" t="str">
        <f>INDEX(MatriceGrade,MATCH(Employé!G2418,Filières!$A$1:$A$13,0),MATCH(Employé!H2418,Filières!$A$1:$E$1,0))</f>
        <v>Associé filière fonctions transverses</v>
      </c>
      <c r="M2418" s="5">
        <f t="shared" si="187"/>
        <v>113600</v>
      </c>
      <c r="N2418" s="6">
        <f t="shared" ca="1" si="188"/>
        <v>48</v>
      </c>
      <c r="O2418" s="8">
        <f t="shared" si="189"/>
        <v>5.0176056338028172E-2</v>
      </c>
    </row>
    <row r="2419" spans="1:15" x14ac:dyDescent="0.25">
      <c r="A2419" t="str">
        <f t="shared" si="185"/>
        <v>ThoSh30155</v>
      </c>
      <c r="B2419" t="str">
        <f t="shared" si="186"/>
        <v>ThomasShuler30155</v>
      </c>
      <c r="C2419" t="s">
        <v>269</v>
      </c>
      <c r="D2419" t="s">
        <v>1319</v>
      </c>
      <c r="E2419" t="s">
        <v>2698</v>
      </c>
      <c r="F2419" s="1">
        <v>30155</v>
      </c>
      <c r="G2419" t="s">
        <v>3028</v>
      </c>
      <c r="H2419" t="s">
        <v>2700</v>
      </c>
      <c r="I2419" s="5">
        <v>71800</v>
      </c>
      <c r="J2419" s="5">
        <v>3500</v>
      </c>
      <c r="K2419">
        <v>0</v>
      </c>
      <c r="L2419" t="str">
        <f>INDEX(MatriceGrade,MATCH(Employé!G2419,Filières!$A$1:$A$13,0),MATCH(Employé!H2419,Filières!$A$1:$E$1,0))</f>
        <v>Responsable de Grands comptes</v>
      </c>
      <c r="M2419" s="5" t="str">
        <f t="shared" si="187"/>
        <v>nouvel arrivant</v>
      </c>
      <c r="N2419" s="6">
        <f t="shared" ca="1" si="188"/>
        <v>35</v>
      </c>
      <c r="O2419" s="8">
        <f t="shared" si="189"/>
        <v>0</v>
      </c>
    </row>
    <row r="2420" spans="1:15" x14ac:dyDescent="0.25">
      <c r="A2420" t="str">
        <f t="shared" si="185"/>
        <v>MagSh27873</v>
      </c>
      <c r="B2420" t="str">
        <f t="shared" si="186"/>
        <v>MaggieShunk27873</v>
      </c>
      <c r="C2420" t="s">
        <v>1032</v>
      </c>
      <c r="D2420" t="s">
        <v>1033</v>
      </c>
      <c r="E2420" t="s">
        <v>2699</v>
      </c>
      <c r="F2420" s="1">
        <v>27873</v>
      </c>
      <c r="G2420" t="s">
        <v>3026</v>
      </c>
      <c r="H2420" t="s">
        <v>2703</v>
      </c>
      <c r="I2420" s="5">
        <v>52700</v>
      </c>
      <c r="J2420" s="5">
        <v>2500</v>
      </c>
      <c r="K2420">
        <v>14</v>
      </c>
      <c r="L2420" t="str">
        <f>INDEX(MatriceGrade,MATCH(Employé!G2420,Filières!$A$1:$A$13,0),MATCH(Employé!H2420,Filières!$A$1:$E$1,0))</f>
        <v>Responsable d'entité</v>
      </c>
      <c r="M2420" s="5">
        <f t="shared" si="187"/>
        <v>49700</v>
      </c>
      <c r="N2420" s="6">
        <f t="shared" ca="1" si="188"/>
        <v>41</v>
      </c>
      <c r="O2420" s="8">
        <f t="shared" si="189"/>
        <v>6.0362173038229376E-2</v>
      </c>
    </row>
    <row r="2421" spans="1:15" x14ac:dyDescent="0.25">
      <c r="A2421" t="str">
        <f t="shared" si="185"/>
        <v>JamSi31723</v>
      </c>
      <c r="B2421" t="str">
        <f t="shared" si="186"/>
        <v>JamesSidwell31723</v>
      </c>
      <c r="C2421" t="s">
        <v>147</v>
      </c>
      <c r="D2421" t="s">
        <v>1798</v>
      </c>
      <c r="E2421" t="s">
        <v>2698</v>
      </c>
      <c r="F2421" s="1">
        <v>31723</v>
      </c>
      <c r="G2421" t="s">
        <v>3022</v>
      </c>
      <c r="H2421" t="s">
        <v>2701</v>
      </c>
      <c r="I2421" s="5">
        <v>39300</v>
      </c>
      <c r="J2421" s="5">
        <v>1000</v>
      </c>
      <c r="K2421">
        <v>5</v>
      </c>
      <c r="L2421" t="str">
        <f>INDEX(MatriceGrade,MATCH(Employé!G2421,Filières!$A$1:$A$13,0),MATCH(Employé!H2421,Filières!$A$1:$E$1,0))</f>
        <v>Développeur confirmé</v>
      </c>
      <c r="M2421" s="5">
        <f t="shared" si="187"/>
        <v>36900</v>
      </c>
      <c r="N2421" s="6">
        <f t="shared" ca="1" si="188"/>
        <v>30</v>
      </c>
      <c r="O2421" s="8">
        <f t="shared" si="189"/>
        <v>6.5040650406504072E-2</v>
      </c>
    </row>
    <row r="2422" spans="1:15" x14ac:dyDescent="0.25">
      <c r="A2422" t="str">
        <f t="shared" si="185"/>
        <v>FraSi23007</v>
      </c>
      <c r="B2422" t="str">
        <f t="shared" si="186"/>
        <v>FrankSierra23007</v>
      </c>
      <c r="C2422" t="s">
        <v>987</v>
      </c>
      <c r="D2422" t="s">
        <v>1441</v>
      </c>
      <c r="E2422" t="s">
        <v>2698</v>
      </c>
      <c r="F2422" s="1">
        <v>23007</v>
      </c>
      <c r="G2422" t="s">
        <v>3029</v>
      </c>
      <c r="H2422" t="s">
        <v>2701</v>
      </c>
      <c r="I2422" s="5">
        <v>98400</v>
      </c>
      <c r="J2422" s="5">
        <v>500</v>
      </c>
      <c r="K2422">
        <v>25</v>
      </c>
      <c r="L2422" t="str">
        <f>INDEX(MatriceGrade,MATCH(Employé!G2422,Filières!$A$1:$A$13,0),MATCH(Employé!H2422,Filières!$A$1:$E$1,0))</f>
        <v>Associé filière technique</v>
      </c>
      <c r="M2422" s="5">
        <f t="shared" si="187"/>
        <v>92800</v>
      </c>
      <c r="N2422" s="6">
        <f t="shared" ca="1" si="188"/>
        <v>54</v>
      </c>
      <c r="O2422" s="8">
        <f t="shared" si="189"/>
        <v>6.0344827586206899E-2</v>
      </c>
    </row>
    <row r="2423" spans="1:15" x14ac:dyDescent="0.25">
      <c r="A2423" t="str">
        <f t="shared" si="185"/>
        <v>DanSi31724</v>
      </c>
      <c r="B2423" t="str">
        <f t="shared" si="186"/>
        <v>DanielSigler31724</v>
      </c>
      <c r="C2423" t="s">
        <v>105</v>
      </c>
      <c r="D2423" t="s">
        <v>613</v>
      </c>
      <c r="E2423" t="s">
        <v>2698</v>
      </c>
      <c r="F2423" s="1">
        <v>31724</v>
      </c>
      <c r="G2423" t="s">
        <v>3023</v>
      </c>
      <c r="H2423" t="s">
        <v>2702</v>
      </c>
      <c r="I2423" s="5">
        <v>56700</v>
      </c>
      <c r="J2423" s="5">
        <v>1000</v>
      </c>
      <c r="K2423">
        <v>1</v>
      </c>
      <c r="L2423" t="str">
        <f>INDEX(MatriceGrade,MATCH(Employé!G2423,Filières!$A$1:$A$13,0),MATCH(Employé!H2423,Filières!$A$1:$E$1,0))</f>
        <v>Consultant business</v>
      </c>
      <c r="M2423" s="5">
        <f t="shared" si="187"/>
        <v>54000</v>
      </c>
      <c r="N2423" s="6">
        <f t="shared" ca="1" si="188"/>
        <v>30</v>
      </c>
      <c r="O2423" s="8">
        <f t="shared" si="189"/>
        <v>0.05</v>
      </c>
    </row>
    <row r="2424" spans="1:15" x14ac:dyDescent="0.25">
      <c r="A2424" t="str">
        <f t="shared" si="185"/>
        <v>MegSi25319</v>
      </c>
      <c r="B2424" t="str">
        <f t="shared" si="186"/>
        <v>MeganSignorelli25319</v>
      </c>
      <c r="C2424" t="s">
        <v>1614</v>
      </c>
      <c r="D2424" t="s">
        <v>1615</v>
      </c>
      <c r="E2424" t="s">
        <v>2699</v>
      </c>
      <c r="F2424" s="1">
        <v>25319</v>
      </c>
      <c r="G2424" t="s">
        <v>3027</v>
      </c>
      <c r="H2424" t="s">
        <v>2701</v>
      </c>
      <c r="I2424" s="5">
        <v>51400</v>
      </c>
      <c r="J2424" s="5">
        <v>4000</v>
      </c>
      <c r="K2424">
        <v>12</v>
      </c>
      <c r="L2424" t="str">
        <f>INDEX(MatriceGrade,MATCH(Employé!G2424,Filières!$A$1:$A$13,0),MATCH(Employé!H2424,Filières!$A$1:$E$1,0))</f>
        <v>Directeur technique</v>
      </c>
      <c r="M2424" s="5">
        <f t="shared" si="187"/>
        <v>49700</v>
      </c>
      <c r="N2424" s="6">
        <f t="shared" ca="1" si="188"/>
        <v>48</v>
      </c>
      <c r="O2424" s="8">
        <f t="shared" si="189"/>
        <v>3.4205231388329982E-2</v>
      </c>
    </row>
    <row r="2425" spans="1:15" x14ac:dyDescent="0.25">
      <c r="A2425" t="str">
        <f t="shared" si="185"/>
        <v>JenSi32358</v>
      </c>
      <c r="B2425" t="str">
        <f t="shared" si="186"/>
        <v>JenniferSiler32358</v>
      </c>
      <c r="C2425" t="s">
        <v>461</v>
      </c>
      <c r="D2425" t="s">
        <v>1335</v>
      </c>
      <c r="E2425" t="s">
        <v>2699</v>
      </c>
      <c r="F2425" s="1">
        <v>32358</v>
      </c>
      <c r="G2425" t="s">
        <v>3023</v>
      </c>
      <c r="H2425" t="s">
        <v>2703</v>
      </c>
      <c r="I2425" s="5">
        <v>31000</v>
      </c>
      <c r="J2425" s="5">
        <v>2000</v>
      </c>
      <c r="K2425">
        <v>5</v>
      </c>
      <c r="L2425" t="str">
        <f>INDEX(MatriceGrade,MATCH(Employé!G2425,Filières!$A$1:$A$13,0),MATCH(Employé!H2425,Filières!$A$1:$E$1,0))</f>
        <v>Assistant agent de maîtrise</v>
      </c>
      <c r="M2425" s="5">
        <f t="shared" si="187"/>
        <v>28400</v>
      </c>
      <c r="N2425" s="6">
        <f t="shared" ca="1" si="188"/>
        <v>28</v>
      </c>
      <c r="O2425" s="8">
        <f t="shared" si="189"/>
        <v>9.154929577464789E-2</v>
      </c>
    </row>
    <row r="2426" spans="1:15" x14ac:dyDescent="0.25">
      <c r="A2426" t="str">
        <f t="shared" si="185"/>
        <v>NorSi33985</v>
      </c>
      <c r="B2426" t="str">
        <f t="shared" si="186"/>
        <v>NormanSilva33985</v>
      </c>
      <c r="C2426" t="s">
        <v>398</v>
      </c>
      <c r="D2426" t="s">
        <v>2450</v>
      </c>
      <c r="E2426" t="s">
        <v>2698</v>
      </c>
      <c r="F2426" s="1">
        <v>33985</v>
      </c>
      <c r="G2426" t="s">
        <v>3023</v>
      </c>
      <c r="H2426" t="s">
        <v>2703</v>
      </c>
      <c r="I2426" s="5">
        <v>34300</v>
      </c>
      <c r="J2426" s="5">
        <v>1000</v>
      </c>
      <c r="K2426">
        <v>1</v>
      </c>
      <c r="L2426" t="str">
        <f>INDEX(MatriceGrade,MATCH(Employé!G2426,Filières!$A$1:$A$13,0),MATCH(Employé!H2426,Filières!$A$1:$E$1,0))</f>
        <v>Assistant agent de maîtrise</v>
      </c>
      <c r="M2426" s="5">
        <f t="shared" si="187"/>
        <v>32800</v>
      </c>
      <c r="N2426" s="6">
        <f t="shared" ca="1" si="188"/>
        <v>24</v>
      </c>
      <c r="O2426" s="8">
        <f t="shared" si="189"/>
        <v>4.573170731707317E-2</v>
      </c>
    </row>
    <row r="2427" spans="1:15" x14ac:dyDescent="0.25">
      <c r="A2427" t="str">
        <f t="shared" si="185"/>
        <v>GeoSi27121</v>
      </c>
      <c r="B2427" t="str">
        <f t="shared" si="186"/>
        <v>GeorgeSim27121</v>
      </c>
      <c r="C2427" t="s">
        <v>92</v>
      </c>
      <c r="D2427" t="s">
        <v>2594</v>
      </c>
      <c r="E2427" t="s">
        <v>2698</v>
      </c>
      <c r="F2427" s="1">
        <v>27121</v>
      </c>
      <c r="G2427" t="s">
        <v>3027</v>
      </c>
      <c r="H2427" t="s">
        <v>2701</v>
      </c>
      <c r="I2427" s="5">
        <v>65600</v>
      </c>
      <c r="J2427" s="5">
        <v>2500</v>
      </c>
      <c r="K2427">
        <v>0</v>
      </c>
      <c r="L2427" t="str">
        <f>INDEX(MatriceGrade,MATCH(Employé!G2427,Filières!$A$1:$A$13,0),MATCH(Employé!H2427,Filières!$A$1:$E$1,0))</f>
        <v>Directeur technique</v>
      </c>
      <c r="M2427" s="5" t="str">
        <f t="shared" si="187"/>
        <v>nouvel arrivant</v>
      </c>
      <c r="N2427" s="6">
        <f t="shared" ca="1" si="188"/>
        <v>43</v>
      </c>
      <c r="O2427" s="8">
        <f t="shared" si="189"/>
        <v>0</v>
      </c>
    </row>
    <row r="2428" spans="1:15" x14ac:dyDescent="0.25">
      <c r="A2428" t="str">
        <f t="shared" si="185"/>
        <v>JosSi30773</v>
      </c>
      <c r="B2428" t="str">
        <f t="shared" si="186"/>
        <v>JosephSimmons30773</v>
      </c>
      <c r="C2428" t="s">
        <v>90</v>
      </c>
      <c r="D2428" t="s">
        <v>91</v>
      </c>
      <c r="E2428" t="s">
        <v>2698</v>
      </c>
      <c r="F2428" s="1">
        <v>30773</v>
      </c>
      <c r="G2428" t="s">
        <v>3026</v>
      </c>
      <c r="H2428" t="s">
        <v>2700</v>
      </c>
      <c r="I2428" s="5">
        <v>49400</v>
      </c>
      <c r="J2428" s="5">
        <v>4000</v>
      </c>
      <c r="K2428">
        <v>3</v>
      </c>
      <c r="L2428" t="str">
        <f>INDEX(MatriceGrade,MATCH(Employé!G2428,Filières!$A$1:$A$13,0),MATCH(Employé!H2428,Filières!$A$1:$E$1,0))</f>
        <v>Chef de projet</v>
      </c>
      <c r="M2428" s="5">
        <f t="shared" si="187"/>
        <v>44100</v>
      </c>
      <c r="N2428" s="6">
        <f t="shared" ca="1" si="188"/>
        <v>33</v>
      </c>
      <c r="O2428" s="8">
        <f t="shared" si="189"/>
        <v>0.12018140589569161</v>
      </c>
    </row>
    <row r="2429" spans="1:15" x14ac:dyDescent="0.25">
      <c r="A2429" t="str">
        <f t="shared" si="185"/>
        <v>LeeSi23639</v>
      </c>
      <c r="B2429" t="str">
        <f t="shared" si="186"/>
        <v>LeesaSimmons23639</v>
      </c>
      <c r="C2429" t="s">
        <v>2259</v>
      </c>
      <c r="D2429" t="s">
        <v>91</v>
      </c>
      <c r="E2429" t="s">
        <v>2699</v>
      </c>
      <c r="F2429" s="1">
        <v>23639</v>
      </c>
      <c r="G2429" t="s">
        <v>3028</v>
      </c>
      <c r="H2429" t="s">
        <v>2701</v>
      </c>
      <c r="I2429" s="5">
        <v>71100</v>
      </c>
      <c r="J2429" s="5">
        <v>8000</v>
      </c>
      <c r="K2429">
        <v>29</v>
      </c>
      <c r="L2429" t="str">
        <f>INDEX(MatriceGrade,MATCH(Employé!G2429,Filières!$A$1:$A$13,0),MATCH(Employé!H2429,Filières!$A$1:$E$1,0))</f>
        <v>Responsable technique Grands Comptes</v>
      </c>
      <c r="M2429" s="5">
        <f t="shared" si="187"/>
        <v>66400</v>
      </c>
      <c r="N2429" s="6">
        <f t="shared" ca="1" si="188"/>
        <v>52</v>
      </c>
      <c r="O2429" s="8">
        <f t="shared" si="189"/>
        <v>7.0783132530120488E-2</v>
      </c>
    </row>
    <row r="2430" spans="1:15" x14ac:dyDescent="0.25">
      <c r="A2430" t="str">
        <f t="shared" si="185"/>
        <v>MitSi24058</v>
      </c>
      <c r="B2430" t="str">
        <f t="shared" si="186"/>
        <v>MitchelSimmons24058</v>
      </c>
      <c r="C2430" t="s">
        <v>551</v>
      </c>
      <c r="D2430" t="s">
        <v>91</v>
      </c>
      <c r="E2430" t="s">
        <v>2698</v>
      </c>
      <c r="F2430" s="1">
        <v>24058</v>
      </c>
      <c r="G2430" t="s">
        <v>3025</v>
      </c>
      <c r="H2430" t="s">
        <v>2700</v>
      </c>
      <c r="I2430" s="5">
        <v>42500</v>
      </c>
      <c r="J2430" s="5">
        <v>3500</v>
      </c>
      <c r="K2430">
        <v>8</v>
      </c>
      <c r="L2430" t="str">
        <f>INDEX(MatriceGrade,MATCH(Employé!G2430,Filières!$A$1:$A$13,0),MATCH(Employé!H2430,Filières!$A$1:$E$1,0))</f>
        <v>Consultant fonctionnel sénior</v>
      </c>
      <c r="M2430" s="5">
        <f t="shared" si="187"/>
        <v>39700</v>
      </c>
      <c r="N2430" s="6">
        <f t="shared" ca="1" si="188"/>
        <v>51</v>
      </c>
      <c r="O2430" s="8">
        <f t="shared" si="189"/>
        <v>7.0528967254408062E-2</v>
      </c>
    </row>
    <row r="2431" spans="1:15" x14ac:dyDescent="0.25">
      <c r="A2431" t="str">
        <f t="shared" si="185"/>
        <v>TyrSi28917</v>
      </c>
      <c r="B2431" t="str">
        <f t="shared" si="186"/>
        <v>TyroneSimmons28917</v>
      </c>
      <c r="C2431" t="s">
        <v>651</v>
      </c>
      <c r="D2431" t="s">
        <v>91</v>
      </c>
      <c r="E2431" t="s">
        <v>2698</v>
      </c>
      <c r="F2431" s="1">
        <v>28917</v>
      </c>
      <c r="G2431" t="s">
        <v>3027</v>
      </c>
      <c r="H2431" t="s">
        <v>2700</v>
      </c>
      <c r="I2431" s="5">
        <v>74200</v>
      </c>
      <c r="J2431" s="5">
        <v>6000</v>
      </c>
      <c r="K2431">
        <v>14</v>
      </c>
      <c r="L2431" t="str">
        <f>INDEX(MatriceGrade,MATCH(Employé!G2431,Filières!$A$1:$A$13,0),MATCH(Employé!H2431,Filières!$A$1:$E$1,0))</f>
        <v>Directeur de projet</v>
      </c>
      <c r="M2431" s="5">
        <f t="shared" si="187"/>
        <v>69300</v>
      </c>
      <c r="N2431" s="6">
        <f t="shared" ca="1" si="188"/>
        <v>38</v>
      </c>
      <c r="O2431" s="8">
        <f t="shared" si="189"/>
        <v>7.0707070707070704E-2</v>
      </c>
    </row>
    <row r="2432" spans="1:15" x14ac:dyDescent="0.25">
      <c r="A2432" t="str">
        <f t="shared" si="185"/>
        <v>DavSi27238</v>
      </c>
      <c r="B2432" t="str">
        <f t="shared" si="186"/>
        <v>DavidSimpkins27238</v>
      </c>
      <c r="C2432" t="s">
        <v>65</v>
      </c>
      <c r="D2432" t="s">
        <v>1034</v>
      </c>
      <c r="E2432" t="s">
        <v>2698</v>
      </c>
      <c r="F2432" s="1">
        <v>27238</v>
      </c>
      <c r="G2432" t="s">
        <v>3025</v>
      </c>
      <c r="H2432" t="s">
        <v>2700</v>
      </c>
      <c r="I2432" s="5">
        <v>60300</v>
      </c>
      <c r="J2432" s="5">
        <v>2500</v>
      </c>
      <c r="K2432">
        <v>7</v>
      </c>
      <c r="L2432" t="str">
        <f>INDEX(MatriceGrade,MATCH(Employé!G2432,Filières!$A$1:$A$13,0),MATCH(Employé!H2432,Filières!$A$1:$E$1,0))</f>
        <v>Consultant fonctionnel sénior</v>
      </c>
      <c r="M2432" s="5">
        <f t="shared" si="187"/>
        <v>56400</v>
      </c>
      <c r="N2432" s="6">
        <f t="shared" ca="1" si="188"/>
        <v>42</v>
      </c>
      <c r="O2432" s="8">
        <f t="shared" si="189"/>
        <v>6.9148936170212769E-2</v>
      </c>
    </row>
    <row r="2433" spans="1:15" x14ac:dyDescent="0.25">
      <c r="A2433" t="str">
        <f t="shared" si="185"/>
        <v>AnnSi26035</v>
      </c>
      <c r="B2433" t="str">
        <f t="shared" si="186"/>
        <v>AnnieSimpson26035</v>
      </c>
      <c r="C2433" t="s">
        <v>1783</v>
      </c>
      <c r="D2433" t="s">
        <v>2359</v>
      </c>
      <c r="E2433" t="s">
        <v>2699</v>
      </c>
      <c r="F2433" s="1">
        <v>26035</v>
      </c>
      <c r="G2433" t="s">
        <v>3028</v>
      </c>
      <c r="H2433" t="s">
        <v>2700</v>
      </c>
      <c r="I2433" s="5">
        <v>72700</v>
      </c>
      <c r="J2433" s="5">
        <v>500</v>
      </c>
      <c r="K2433">
        <v>12</v>
      </c>
      <c r="L2433" t="str">
        <f>INDEX(MatriceGrade,MATCH(Employé!G2433,Filières!$A$1:$A$13,0),MATCH(Employé!H2433,Filières!$A$1:$E$1,0))</f>
        <v>Responsable de Grands comptes</v>
      </c>
      <c r="M2433" s="5">
        <f t="shared" si="187"/>
        <v>67600</v>
      </c>
      <c r="N2433" s="6">
        <f t="shared" ca="1" si="188"/>
        <v>46</v>
      </c>
      <c r="O2433" s="8">
        <f t="shared" si="189"/>
        <v>7.5443786982248517E-2</v>
      </c>
    </row>
    <row r="2434" spans="1:15" x14ac:dyDescent="0.25">
      <c r="A2434" t="str">
        <f t="shared" ref="A2434:A2497" si="190">_xlfn.CONCAT(LEFT(C2434,3),LEFT(D2434,2),F2434)</f>
        <v>GenSi34071</v>
      </c>
      <c r="B2434" t="str">
        <f t="shared" ref="B2434:B2497" si="191">_xlfn.CONCAT(C2434,D2434,F2434)</f>
        <v>GeneSimpson34071</v>
      </c>
      <c r="C2434" t="s">
        <v>2601</v>
      </c>
      <c r="D2434" t="s">
        <v>2359</v>
      </c>
      <c r="E2434" t="s">
        <v>2698</v>
      </c>
      <c r="F2434" s="1">
        <v>34071</v>
      </c>
      <c r="G2434" t="s">
        <v>3022</v>
      </c>
      <c r="H2434" t="s">
        <v>2701</v>
      </c>
      <c r="I2434" s="5">
        <v>37600</v>
      </c>
      <c r="J2434" s="5">
        <v>500</v>
      </c>
      <c r="K2434">
        <v>0</v>
      </c>
      <c r="L2434" t="str">
        <f>INDEX(MatriceGrade,MATCH(Employé!G2434,Filières!$A$1:$A$13,0),MATCH(Employé!H2434,Filières!$A$1:$E$1,0))</f>
        <v>Développeur confirmé</v>
      </c>
      <c r="M2434" s="5" t="str">
        <f t="shared" ref="M2434:M2497" si="192">IF(ISERROR(VLOOKUP(A2434,InfoN1,9,FALSE)),"nouvel arrivant",VLOOKUP(A2434,InfoN1,9,FALSE))</f>
        <v>nouvel arrivant</v>
      </c>
      <c r="N2434" s="6">
        <f t="shared" ref="N2434:N2497" ca="1" si="193">IF(DATE(2017,MONTH(F2434),DAY(F2434))&gt;TODAY(),2017-YEAR(F2434)-1,2017-YEAR(F2434))</f>
        <v>24</v>
      </c>
      <c r="O2434" s="8">
        <f t="shared" si="189"/>
        <v>0</v>
      </c>
    </row>
    <row r="2435" spans="1:15" x14ac:dyDescent="0.25">
      <c r="A2435" t="str">
        <f t="shared" si="190"/>
        <v>MicSi25426</v>
      </c>
      <c r="B2435" t="str">
        <f t="shared" si="191"/>
        <v>MichaelSims25426</v>
      </c>
      <c r="C2435" t="s">
        <v>205</v>
      </c>
      <c r="D2435" t="s">
        <v>1970</v>
      </c>
      <c r="E2435" t="s">
        <v>2698</v>
      </c>
      <c r="F2435" s="1">
        <v>25426</v>
      </c>
      <c r="G2435" t="s">
        <v>3027</v>
      </c>
      <c r="H2435" t="s">
        <v>2701</v>
      </c>
      <c r="I2435" s="5">
        <v>71400</v>
      </c>
      <c r="J2435" s="5">
        <v>8000</v>
      </c>
      <c r="K2435">
        <v>20</v>
      </c>
      <c r="L2435" t="str">
        <f>INDEX(MatriceGrade,MATCH(Employé!G2435,Filières!$A$1:$A$13,0),MATCH(Employé!H2435,Filières!$A$1:$E$1,0))</f>
        <v>Directeur technique</v>
      </c>
      <c r="M2435" s="5">
        <f t="shared" si="192"/>
        <v>64900</v>
      </c>
      <c r="N2435" s="6">
        <f t="shared" ca="1" si="193"/>
        <v>47</v>
      </c>
      <c r="O2435" s="8">
        <f t="shared" ref="O2435:O2498" si="194">IF(ISNUMBER(M2435),(I2435-M2435)/M2435,0)</f>
        <v>0.10015408320493066</v>
      </c>
    </row>
    <row r="2436" spans="1:15" x14ac:dyDescent="0.25">
      <c r="A2436" t="str">
        <f t="shared" si="190"/>
        <v>RoySi26572</v>
      </c>
      <c r="B2436" t="str">
        <f t="shared" si="191"/>
        <v>RoySims26572</v>
      </c>
      <c r="C2436" t="s">
        <v>728</v>
      </c>
      <c r="D2436" t="s">
        <v>1970</v>
      </c>
      <c r="E2436" t="s">
        <v>2698</v>
      </c>
      <c r="F2436" s="1">
        <v>26572</v>
      </c>
      <c r="G2436" t="s">
        <v>3027</v>
      </c>
      <c r="H2436" t="s">
        <v>2700</v>
      </c>
      <c r="I2436" s="5">
        <v>79700</v>
      </c>
      <c r="J2436" s="5">
        <v>3000</v>
      </c>
      <c r="K2436">
        <v>12</v>
      </c>
      <c r="L2436" t="str">
        <f>INDEX(MatriceGrade,MATCH(Employé!G2436,Filières!$A$1:$A$13,0),MATCH(Employé!H2436,Filières!$A$1:$E$1,0))</f>
        <v>Directeur de projet</v>
      </c>
      <c r="M2436" s="5">
        <f t="shared" si="192"/>
        <v>72500</v>
      </c>
      <c r="N2436" s="6">
        <f t="shared" ca="1" si="193"/>
        <v>44</v>
      </c>
      <c r="O2436" s="8">
        <f t="shared" si="194"/>
        <v>9.9310344827586203E-2</v>
      </c>
    </row>
    <row r="2437" spans="1:15" x14ac:dyDescent="0.25">
      <c r="A2437" t="str">
        <f t="shared" si="190"/>
        <v>JimSi28465</v>
      </c>
      <c r="B2437" t="str">
        <f t="shared" si="191"/>
        <v>JimmieSing28465</v>
      </c>
      <c r="C2437" t="s">
        <v>1821</v>
      </c>
      <c r="D2437" t="s">
        <v>1822</v>
      </c>
      <c r="E2437" t="s">
        <v>2698</v>
      </c>
      <c r="F2437" s="1">
        <v>28465</v>
      </c>
      <c r="G2437" t="s">
        <v>3026</v>
      </c>
      <c r="H2437" t="s">
        <v>2701</v>
      </c>
      <c r="I2437" s="5">
        <v>55700</v>
      </c>
      <c r="J2437" s="5">
        <v>4000</v>
      </c>
      <c r="K2437">
        <v>7</v>
      </c>
      <c r="L2437" t="str">
        <f>INDEX(MatriceGrade,MATCH(Employé!G2437,Filières!$A$1:$A$13,0),MATCH(Employé!H2437,Filières!$A$1:$E$1,0))</f>
        <v>Expert technique</v>
      </c>
      <c r="M2437" s="5">
        <f t="shared" si="192"/>
        <v>51000</v>
      </c>
      <c r="N2437" s="6">
        <f t="shared" ca="1" si="193"/>
        <v>39</v>
      </c>
      <c r="O2437" s="8">
        <f t="shared" si="194"/>
        <v>9.2156862745098045E-2</v>
      </c>
    </row>
    <row r="2438" spans="1:15" x14ac:dyDescent="0.25">
      <c r="A2438" t="str">
        <f t="shared" si="190"/>
        <v>NeiSi27511</v>
      </c>
      <c r="B2438" t="str">
        <f t="shared" si="191"/>
        <v>NeilSinger27511</v>
      </c>
      <c r="C2438" t="s">
        <v>851</v>
      </c>
      <c r="D2438" t="s">
        <v>852</v>
      </c>
      <c r="E2438" t="s">
        <v>2698</v>
      </c>
      <c r="F2438" s="1">
        <v>27511</v>
      </c>
      <c r="G2438" t="s">
        <v>3025</v>
      </c>
      <c r="H2438" t="s">
        <v>2701</v>
      </c>
      <c r="I2438" s="5">
        <v>40300</v>
      </c>
      <c r="J2438" s="5">
        <v>0</v>
      </c>
      <c r="K2438">
        <v>14</v>
      </c>
      <c r="L2438" t="str">
        <f>INDEX(MatriceGrade,MATCH(Employé!G2438,Filières!$A$1:$A$13,0),MATCH(Employé!H2438,Filières!$A$1:$E$1,0))</f>
        <v>Consultant technique sénior</v>
      </c>
      <c r="M2438" s="5">
        <f t="shared" si="192"/>
        <v>37700</v>
      </c>
      <c r="N2438" s="6">
        <f t="shared" ca="1" si="193"/>
        <v>42</v>
      </c>
      <c r="O2438" s="8">
        <f t="shared" si="194"/>
        <v>6.8965517241379309E-2</v>
      </c>
    </row>
    <row r="2439" spans="1:15" x14ac:dyDescent="0.25">
      <c r="A2439" t="str">
        <f t="shared" si="190"/>
        <v>RodSi27865</v>
      </c>
      <c r="B2439" t="str">
        <f t="shared" si="191"/>
        <v>RodrickSingh27865</v>
      </c>
      <c r="C2439" t="s">
        <v>1965</v>
      </c>
      <c r="D2439" t="s">
        <v>1966</v>
      </c>
      <c r="E2439" t="s">
        <v>2698</v>
      </c>
      <c r="F2439" s="1">
        <v>27865</v>
      </c>
      <c r="G2439" t="s">
        <v>3027</v>
      </c>
      <c r="H2439" t="s">
        <v>2700</v>
      </c>
      <c r="I2439" s="5">
        <v>56800</v>
      </c>
      <c r="J2439" s="5">
        <v>6500</v>
      </c>
      <c r="K2439">
        <v>4</v>
      </c>
      <c r="L2439" t="str">
        <f>INDEX(MatriceGrade,MATCH(Employé!G2439,Filières!$A$1:$A$13,0),MATCH(Employé!H2439,Filières!$A$1:$E$1,0))</f>
        <v>Directeur de projet</v>
      </c>
      <c r="M2439" s="5">
        <f t="shared" si="192"/>
        <v>53400</v>
      </c>
      <c r="N2439" s="6">
        <f t="shared" ca="1" si="193"/>
        <v>41</v>
      </c>
      <c r="O2439" s="8">
        <f t="shared" si="194"/>
        <v>6.3670411985018729E-2</v>
      </c>
    </row>
    <row r="2440" spans="1:15" x14ac:dyDescent="0.25">
      <c r="A2440" t="str">
        <f t="shared" si="190"/>
        <v>DeaSi33250</v>
      </c>
      <c r="B2440" t="str">
        <f t="shared" si="191"/>
        <v>DeannaSingleton33250</v>
      </c>
      <c r="C2440" t="s">
        <v>2139</v>
      </c>
      <c r="D2440" t="s">
        <v>688</v>
      </c>
      <c r="E2440" t="s">
        <v>2699</v>
      </c>
      <c r="F2440" s="1">
        <v>33250</v>
      </c>
      <c r="G2440" t="s">
        <v>3020</v>
      </c>
      <c r="H2440" t="s">
        <v>2701</v>
      </c>
      <c r="I2440" s="5">
        <v>29200</v>
      </c>
      <c r="J2440" s="5">
        <v>0</v>
      </c>
      <c r="K2440">
        <v>0</v>
      </c>
      <c r="L2440" t="str">
        <f>INDEX(MatriceGrade,MATCH(Employé!G2440,Filières!$A$1:$A$13,0),MATCH(Employé!H2440,Filières!$A$1:$E$1,0))</f>
        <v>Développeur junior</v>
      </c>
      <c r="M2440" s="5" t="str">
        <f t="shared" si="192"/>
        <v>nouvel arrivant</v>
      </c>
      <c r="N2440" s="6">
        <f t="shared" ca="1" si="193"/>
        <v>26</v>
      </c>
      <c r="O2440" s="8">
        <f t="shared" si="194"/>
        <v>0</v>
      </c>
    </row>
    <row r="2441" spans="1:15" x14ac:dyDescent="0.25">
      <c r="A2441" t="str">
        <f t="shared" si="190"/>
        <v>NanSi31450</v>
      </c>
      <c r="B2441" t="str">
        <f t="shared" si="191"/>
        <v>NancySingleton31450</v>
      </c>
      <c r="C2441" t="s">
        <v>687</v>
      </c>
      <c r="D2441" t="s">
        <v>688</v>
      </c>
      <c r="E2441" t="s">
        <v>2699</v>
      </c>
      <c r="F2441" s="1">
        <v>31450</v>
      </c>
      <c r="G2441" t="s">
        <v>3023</v>
      </c>
      <c r="H2441" t="s">
        <v>2701</v>
      </c>
      <c r="I2441" s="5">
        <v>45900</v>
      </c>
      <c r="J2441" s="5">
        <v>500</v>
      </c>
      <c r="K2441">
        <v>1</v>
      </c>
      <c r="L2441" t="str">
        <f>INDEX(MatriceGrade,MATCH(Employé!G2441,Filières!$A$1:$A$13,0),MATCH(Employé!H2441,Filières!$A$1:$E$1,0))</f>
        <v>Consultant technique junior</v>
      </c>
      <c r="M2441" s="5">
        <f t="shared" si="192"/>
        <v>44100</v>
      </c>
      <c r="N2441" s="6">
        <f t="shared" ca="1" si="193"/>
        <v>31</v>
      </c>
      <c r="O2441" s="8">
        <f t="shared" si="194"/>
        <v>4.0816326530612242E-2</v>
      </c>
    </row>
    <row r="2442" spans="1:15" x14ac:dyDescent="0.25">
      <c r="A2442" t="str">
        <f t="shared" si="190"/>
        <v>TinSi27807</v>
      </c>
      <c r="B2442" t="str">
        <f t="shared" si="191"/>
        <v>TinaSingleton27807</v>
      </c>
      <c r="C2442" t="s">
        <v>257</v>
      </c>
      <c r="D2442" t="s">
        <v>688</v>
      </c>
      <c r="E2442" t="s">
        <v>2699</v>
      </c>
      <c r="F2442" s="1">
        <v>27807</v>
      </c>
      <c r="G2442" t="s">
        <v>3028</v>
      </c>
      <c r="H2442" t="s">
        <v>2703</v>
      </c>
      <c r="I2442" s="5">
        <v>103500</v>
      </c>
      <c r="J2442" s="5">
        <v>6000</v>
      </c>
      <c r="K2442">
        <v>14</v>
      </c>
      <c r="L2442" t="str">
        <f>INDEX(MatriceGrade,MATCH(Employé!G2442,Filières!$A$1:$A$13,0),MATCH(Employé!H2442,Filières!$A$1:$E$1,0))</f>
        <v>Responsable d'un secteur</v>
      </c>
      <c r="M2442" s="5">
        <f t="shared" si="192"/>
        <v>95800</v>
      </c>
      <c r="N2442" s="6">
        <f t="shared" ca="1" si="193"/>
        <v>41</v>
      </c>
      <c r="O2442" s="8">
        <f t="shared" si="194"/>
        <v>8.0375782881002084E-2</v>
      </c>
    </row>
    <row r="2443" spans="1:15" x14ac:dyDescent="0.25">
      <c r="A2443" t="str">
        <f t="shared" si="190"/>
        <v>MarSi28893</v>
      </c>
      <c r="B2443" t="str">
        <f t="shared" si="191"/>
        <v>MargaretSites28893</v>
      </c>
      <c r="C2443" t="s">
        <v>554</v>
      </c>
      <c r="D2443" t="s">
        <v>555</v>
      </c>
      <c r="E2443" t="s">
        <v>2699</v>
      </c>
      <c r="F2443" s="1">
        <v>28893</v>
      </c>
      <c r="G2443" t="s">
        <v>3027</v>
      </c>
      <c r="H2443" t="s">
        <v>2702</v>
      </c>
      <c r="I2443" s="5">
        <v>97600</v>
      </c>
      <c r="J2443" s="5">
        <v>2500</v>
      </c>
      <c r="K2443">
        <v>0</v>
      </c>
      <c r="L2443" t="str">
        <f>INDEX(MatriceGrade,MATCH(Employé!G2443,Filières!$A$1:$A$13,0),MATCH(Employé!H2443,Filières!$A$1:$E$1,0))</f>
        <v>Directeur business</v>
      </c>
      <c r="M2443" s="5" t="str">
        <f t="shared" si="192"/>
        <v>nouvel arrivant</v>
      </c>
      <c r="N2443" s="6">
        <f t="shared" ca="1" si="193"/>
        <v>38</v>
      </c>
      <c r="O2443" s="8">
        <f t="shared" si="194"/>
        <v>0</v>
      </c>
    </row>
    <row r="2444" spans="1:15" x14ac:dyDescent="0.25">
      <c r="A2444" t="str">
        <f t="shared" si="190"/>
        <v>AmaSl27970</v>
      </c>
      <c r="B2444" t="str">
        <f t="shared" si="191"/>
        <v>AmandaSlater27970</v>
      </c>
      <c r="C2444" t="s">
        <v>30</v>
      </c>
      <c r="D2444" t="s">
        <v>1481</v>
      </c>
      <c r="E2444" t="s">
        <v>2699</v>
      </c>
      <c r="F2444" s="1">
        <v>27970</v>
      </c>
      <c r="G2444" t="s">
        <v>3027</v>
      </c>
      <c r="H2444" t="s">
        <v>2701</v>
      </c>
      <c r="I2444" s="5">
        <v>68400</v>
      </c>
      <c r="J2444" s="5">
        <v>7000</v>
      </c>
      <c r="K2444">
        <v>13</v>
      </c>
      <c r="L2444" t="str">
        <f>INDEX(MatriceGrade,MATCH(Employé!G2444,Filières!$A$1:$A$13,0),MATCH(Employé!H2444,Filières!$A$1:$E$1,0))</f>
        <v>Directeur technique</v>
      </c>
      <c r="M2444" s="5">
        <f t="shared" si="192"/>
        <v>63300</v>
      </c>
      <c r="N2444" s="6">
        <f t="shared" ca="1" si="193"/>
        <v>40</v>
      </c>
      <c r="O2444" s="8">
        <f t="shared" si="194"/>
        <v>8.0568720379146919E-2</v>
      </c>
    </row>
    <row r="2445" spans="1:15" x14ac:dyDescent="0.25">
      <c r="A2445" t="str">
        <f t="shared" si="190"/>
        <v>TamSl28128</v>
      </c>
      <c r="B2445" t="str">
        <f t="shared" si="191"/>
        <v>TamikaSlater28128</v>
      </c>
      <c r="C2445" t="s">
        <v>2126</v>
      </c>
      <c r="D2445" t="s">
        <v>1481</v>
      </c>
      <c r="E2445" t="s">
        <v>2699</v>
      </c>
      <c r="F2445" s="1">
        <v>28128</v>
      </c>
      <c r="G2445" t="s">
        <v>3027</v>
      </c>
      <c r="H2445" t="s">
        <v>2703</v>
      </c>
      <c r="I2445" s="5">
        <v>72200</v>
      </c>
      <c r="J2445" s="5">
        <v>2000</v>
      </c>
      <c r="K2445">
        <v>2</v>
      </c>
      <c r="L2445" t="str">
        <f>INDEX(MatriceGrade,MATCH(Employé!G2445,Filières!$A$1:$A$13,0),MATCH(Employé!H2445,Filières!$A$1:$E$1,0))</f>
        <v>Directeur d'agence</v>
      </c>
      <c r="M2445" s="5">
        <f t="shared" si="192"/>
        <v>67400</v>
      </c>
      <c r="N2445" s="6">
        <f t="shared" ca="1" si="193"/>
        <v>40</v>
      </c>
      <c r="O2445" s="8">
        <f t="shared" si="194"/>
        <v>7.1216617210682495E-2</v>
      </c>
    </row>
    <row r="2446" spans="1:15" x14ac:dyDescent="0.25">
      <c r="A2446" t="str">
        <f t="shared" si="190"/>
        <v>ChrSl33911</v>
      </c>
      <c r="B2446" t="str">
        <f t="shared" si="191"/>
        <v>ChristopherSlattery33911</v>
      </c>
      <c r="C2446" t="s">
        <v>71</v>
      </c>
      <c r="D2446" t="s">
        <v>2382</v>
      </c>
      <c r="E2446" t="s">
        <v>2698</v>
      </c>
      <c r="F2446" s="1">
        <v>33911</v>
      </c>
      <c r="G2446" t="s">
        <v>3021</v>
      </c>
      <c r="H2446" t="s">
        <v>2702</v>
      </c>
      <c r="I2446" s="5">
        <v>43200</v>
      </c>
      <c r="J2446" s="5">
        <v>1000</v>
      </c>
      <c r="K2446">
        <v>1</v>
      </c>
      <c r="L2446" t="str">
        <f>INDEX(MatriceGrade,MATCH(Employé!G2446,Filières!$A$1:$A$13,0),MATCH(Employé!H2446,Filières!$A$1:$E$1,0))</f>
        <v>Consultant business junior</v>
      </c>
      <c r="M2446" s="5">
        <f t="shared" si="192"/>
        <v>39400</v>
      </c>
      <c r="N2446" s="6">
        <f t="shared" ca="1" si="193"/>
        <v>24</v>
      </c>
      <c r="O2446" s="8">
        <f t="shared" si="194"/>
        <v>9.6446700507614211E-2</v>
      </c>
    </row>
    <row r="2447" spans="1:15" x14ac:dyDescent="0.25">
      <c r="A2447" t="str">
        <f t="shared" si="190"/>
        <v>JohSl28926</v>
      </c>
      <c r="B2447" t="str">
        <f t="shared" si="191"/>
        <v>JohnSlaughter28926</v>
      </c>
      <c r="C2447" t="s">
        <v>213</v>
      </c>
      <c r="D2447" t="s">
        <v>410</v>
      </c>
      <c r="E2447" t="s">
        <v>2698</v>
      </c>
      <c r="F2447" s="1">
        <v>28926</v>
      </c>
      <c r="G2447" t="s">
        <v>3025</v>
      </c>
      <c r="H2447" t="s">
        <v>2701</v>
      </c>
      <c r="I2447" s="5">
        <v>48300</v>
      </c>
      <c r="J2447" s="5">
        <v>1500</v>
      </c>
      <c r="K2447">
        <v>14</v>
      </c>
      <c r="L2447" t="str">
        <f>INDEX(MatriceGrade,MATCH(Employé!G2447,Filières!$A$1:$A$13,0),MATCH(Employé!H2447,Filières!$A$1:$E$1,0))</f>
        <v>Consultant technique sénior</v>
      </c>
      <c r="M2447" s="5">
        <f t="shared" si="192"/>
        <v>43500</v>
      </c>
      <c r="N2447" s="6">
        <f t="shared" ca="1" si="193"/>
        <v>38</v>
      </c>
      <c r="O2447" s="8">
        <f t="shared" si="194"/>
        <v>0.1103448275862069</v>
      </c>
    </row>
    <row r="2448" spans="1:15" x14ac:dyDescent="0.25">
      <c r="A2448" t="str">
        <f t="shared" si="190"/>
        <v>HenSl33620</v>
      </c>
      <c r="B2448" t="str">
        <f t="shared" si="191"/>
        <v>HenrySlemp33620</v>
      </c>
      <c r="C2448" t="s">
        <v>23</v>
      </c>
      <c r="D2448" t="s">
        <v>1309</v>
      </c>
      <c r="E2448" t="s">
        <v>2698</v>
      </c>
      <c r="F2448" s="1">
        <v>33620</v>
      </c>
      <c r="G2448" t="s">
        <v>3023</v>
      </c>
      <c r="H2448" t="s">
        <v>2700</v>
      </c>
      <c r="I2448" s="5">
        <v>45000</v>
      </c>
      <c r="J2448" s="5">
        <v>1500</v>
      </c>
      <c r="K2448">
        <v>1</v>
      </c>
      <c r="L2448" t="str">
        <f>INDEX(MatriceGrade,MATCH(Employé!G2448,Filières!$A$1:$A$13,0),MATCH(Employé!H2448,Filières!$A$1:$E$1,0))</f>
        <v>Consultant fonctionnel junior</v>
      </c>
      <c r="M2448" s="5">
        <f t="shared" si="192"/>
        <v>41300</v>
      </c>
      <c r="N2448" s="6">
        <f t="shared" ca="1" si="193"/>
        <v>25</v>
      </c>
      <c r="O2448" s="8">
        <f t="shared" si="194"/>
        <v>8.9588377723970949E-2</v>
      </c>
    </row>
    <row r="2449" spans="1:15" x14ac:dyDescent="0.25">
      <c r="A2449" t="str">
        <f t="shared" si="190"/>
        <v>EriSl28252</v>
      </c>
      <c r="B2449" t="str">
        <f t="shared" si="191"/>
        <v>EricSloan28252</v>
      </c>
      <c r="C2449" t="s">
        <v>121</v>
      </c>
      <c r="D2449" t="s">
        <v>1607</v>
      </c>
      <c r="E2449" t="s">
        <v>2698</v>
      </c>
      <c r="F2449" s="1">
        <v>28252</v>
      </c>
      <c r="G2449" t="s">
        <v>3025</v>
      </c>
      <c r="H2449" t="s">
        <v>2700</v>
      </c>
      <c r="I2449" s="5">
        <v>63400</v>
      </c>
      <c r="J2449" s="5">
        <v>2000</v>
      </c>
      <c r="K2449">
        <v>11</v>
      </c>
      <c r="L2449" t="str">
        <f>INDEX(MatriceGrade,MATCH(Employé!G2449,Filières!$A$1:$A$13,0),MATCH(Employé!H2449,Filières!$A$1:$E$1,0))</f>
        <v>Consultant fonctionnel sénior</v>
      </c>
      <c r="M2449" s="5">
        <f t="shared" si="192"/>
        <v>59300</v>
      </c>
      <c r="N2449" s="6">
        <f t="shared" ca="1" si="193"/>
        <v>40</v>
      </c>
      <c r="O2449" s="8">
        <f t="shared" si="194"/>
        <v>6.9139966273187178E-2</v>
      </c>
    </row>
    <row r="2450" spans="1:15" x14ac:dyDescent="0.25">
      <c r="A2450" t="str">
        <f t="shared" si="190"/>
        <v>CarSm33297</v>
      </c>
      <c r="B2450" t="str">
        <f t="shared" si="191"/>
        <v>CarolSmall33297</v>
      </c>
      <c r="C2450" t="s">
        <v>849</v>
      </c>
      <c r="D2450" t="s">
        <v>1311</v>
      </c>
      <c r="E2450" t="s">
        <v>2699</v>
      </c>
      <c r="F2450" s="1">
        <v>33297</v>
      </c>
      <c r="G2450" t="s">
        <v>3020</v>
      </c>
      <c r="H2450" t="s">
        <v>2701</v>
      </c>
      <c r="I2450" s="5">
        <v>31600</v>
      </c>
      <c r="J2450" s="5">
        <v>0</v>
      </c>
      <c r="K2450">
        <v>0</v>
      </c>
      <c r="L2450" t="str">
        <f>INDEX(MatriceGrade,MATCH(Employé!G2450,Filières!$A$1:$A$13,0),MATCH(Employé!H2450,Filières!$A$1:$E$1,0))</f>
        <v>Développeur junior</v>
      </c>
      <c r="M2450" s="5" t="str">
        <f t="shared" si="192"/>
        <v>nouvel arrivant</v>
      </c>
      <c r="N2450" s="6">
        <f t="shared" ca="1" si="193"/>
        <v>26</v>
      </c>
      <c r="O2450" s="8">
        <f t="shared" si="194"/>
        <v>0</v>
      </c>
    </row>
    <row r="2451" spans="1:15" x14ac:dyDescent="0.25">
      <c r="A2451" t="str">
        <f t="shared" si="190"/>
        <v>GraSm33300</v>
      </c>
      <c r="B2451" t="str">
        <f t="shared" si="191"/>
        <v>GracielaSmall33300</v>
      </c>
      <c r="C2451" t="s">
        <v>2275</v>
      </c>
      <c r="D2451" t="s">
        <v>1311</v>
      </c>
      <c r="E2451" t="s">
        <v>2699</v>
      </c>
      <c r="F2451" s="1">
        <v>33300</v>
      </c>
      <c r="G2451" t="s">
        <v>3021</v>
      </c>
      <c r="H2451" t="s">
        <v>2701</v>
      </c>
      <c r="I2451" s="5">
        <v>34400</v>
      </c>
      <c r="J2451" s="5">
        <v>1000</v>
      </c>
      <c r="K2451">
        <v>1</v>
      </c>
      <c r="L2451" t="str">
        <f>INDEX(MatriceGrade,MATCH(Employé!G2451,Filières!$A$1:$A$13,0),MATCH(Employé!H2451,Filières!$A$1:$E$1,0))</f>
        <v>Développeur</v>
      </c>
      <c r="M2451" s="5">
        <f t="shared" si="192"/>
        <v>31300</v>
      </c>
      <c r="N2451" s="6">
        <f t="shared" ca="1" si="193"/>
        <v>26</v>
      </c>
      <c r="O2451" s="8">
        <f t="shared" si="194"/>
        <v>9.9041533546325874E-2</v>
      </c>
    </row>
    <row r="2452" spans="1:15" x14ac:dyDescent="0.25">
      <c r="A2452" t="str">
        <f t="shared" si="190"/>
        <v>AliSm31080</v>
      </c>
      <c r="B2452" t="str">
        <f t="shared" si="191"/>
        <v>AliceSmalls31080</v>
      </c>
      <c r="C2452" t="s">
        <v>1071</v>
      </c>
      <c r="D2452" t="s">
        <v>1848</v>
      </c>
      <c r="E2452" t="s">
        <v>2699</v>
      </c>
      <c r="F2452" s="1">
        <v>31080</v>
      </c>
      <c r="G2452" t="s">
        <v>3028</v>
      </c>
      <c r="H2452" t="s">
        <v>2703</v>
      </c>
      <c r="I2452" s="5">
        <v>90600</v>
      </c>
      <c r="J2452" s="5">
        <v>1500</v>
      </c>
      <c r="K2452">
        <v>9</v>
      </c>
      <c r="L2452" t="str">
        <f>INDEX(MatriceGrade,MATCH(Employé!G2452,Filières!$A$1:$A$13,0),MATCH(Employé!H2452,Filières!$A$1:$E$1,0))</f>
        <v>Responsable d'un secteur</v>
      </c>
      <c r="M2452" s="5">
        <f t="shared" si="192"/>
        <v>88000</v>
      </c>
      <c r="N2452" s="6">
        <f t="shared" ca="1" si="193"/>
        <v>32</v>
      </c>
      <c r="O2452" s="8">
        <f t="shared" si="194"/>
        <v>2.9545454545454545E-2</v>
      </c>
    </row>
    <row r="2453" spans="1:15" x14ac:dyDescent="0.25">
      <c r="A2453" t="str">
        <f t="shared" si="190"/>
        <v>AdoSm26058</v>
      </c>
      <c r="B2453" t="str">
        <f t="shared" si="191"/>
        <v>AdolphSmith26058</v>
      </c>
      <c r="C2453" t="s">
        <v>2600</v>
      </c>
      <c r="D2453" t="s">
        <v>322</v>
      </c>
      <c r="E2453" t="s">
        <v>2698</v>
      </c>
      <c r="F2453" s="1">
        <v>26058</v>
      </c>
      <c r="G2453" t="s">
        <v>3027</v>
      </c>
      <c r="H2453" t="s">
        <v>2703</v>
      </c>
      <c r="I2453" s="5">
        <v>72800</v>
      </c>
      <c r="J2453" s="5">
        <v>7000</v>
      </c>
      <c r="K2453">
        <v>17</v>
      </c>
      <c r="L2453" t="str">
        <f>INDEX(MatriceGrade,MATCH(Employé!G2453,Filières!$A$1:$A$13,0),MATCH(Employé!H2453,Filières!$A$1:$E$1,0))</f>
        <v>Directeur d'agence</v>
      </c>
      <c r="M2453" s="5">
        <f t="shared" si="192"/>
        <v>66100</v>
      </c>
      <c r="N2453" s="6">
        <f t="shared" ca="1" si="193"/>
        <v>46</v>
      </c>
      <c r="O2453" s="8">
        <f t="shared" si="194"/>
        <v>0.10136157337367625</v>
      </c>
    </row>
    <row r="2454" spans="1:15" x14ac:dyDescent="0.25">
      <c r="A2454" t="str">
        <f t="shared" si="190"/>
        <v>AloSm32236</v>
      </c>
      <c r="B2454" t="str">
        <f t="shared" si="191"/>
        <v>AlonsoSmith32236</v>
      </c>
      <c r="C2454" t="s">
        <v>2568</v>
      </c>
      <c r="D2454" t="s">
        <v>322</v>
      </c>
      <c r="E2454" t="s">
        <v>2698</v>
      </c>
      <c r="F2454" s="1">
        <v>32236</v>
      </c>
      <c r="G2454" t="s">
        <v>3022</v>
      </c>
      <c r="H2454" t="s">
        <v>2701</v>
      </c>
      <c r="I2454" s="5">
        <v>36300</v>
      </c>
      <c r="J2454" s="5">
        <v>500</v>
      </c>
      <c r="K2454">
        <v>1</v>
      </c>
      <c r="L2454" t="str">
        <f>INDEX(MatriceGrade,MATCH(Employé!G2454,Filières!$A$1:$A$13,0),MATCH(Employé!H2454,Filières!$A$1:$E$1,0))</f>
        <v>Développeur confirmé</v>
      </c>
      <c r="M2454" s="5">
        <f t="shared" si="192"/>
        <v>34100</v>
      </c>
      <c r="N2454" s="6">
        <f t="shared" ca="1" si="193"/>
        <v>29</v>
      </c>
      <c r="O2454" s="8">
        <f t="shared" si="194"/>
        <v>6.4516129032258063E-2</v>
      </c>
    </row>
    <row r="2455" spans="1:15" x14ac:dyDescent="0.25">
      <c r="A2455" t="str">
        <f t="shared" si="190"/>
        <v>AshSm31102</v>
      </c>
      <c r="B2455" t="str">
        <f t="shared" si="191"/>
        <v>AshleySmith31102</v>
      </c>
      <c r="C2455" t="s">
        <v>1606</v>
      </c>
      <c r="D2455" t="s">
        <v>322</v>
      </c>
      <c r="E2455" t="s">
        <v>2699</v>
      </c>
      <c r="F2455" s="1">
        <v>31102</v>
      </c>
      <c r="G2455" t="s">
        <v>3028</v>
      </c>
      <c r="H2455" t="s">
        <v>2700</v>
      </c>
      <c r="I2455" s="5">
        <v>86100</v>
      </c>
      <c r="J2455" s="5">
        <v>3500</v>
      </c>
      <c r="K2455">
        <v>9</v>
      </c>
      <c r="L2455" t="str">
        <f>INDEX(MatriceGrade,MATCH(Employé!G2455,Filières!$A$1:$A$13,0),MATCH(Employé!H2455,Filières!$A$1:$E$1,0))</f>
        <v>Responsable de Grands comptes</v>
      </c>
      <c r="M2455" s="5">
        <f t="shared" si="192"/>
        <v>82000</v>
      </c>
      <c r="N2455" s="6">
        <f t="shared" ca="1" si="193"/>
        <v>32</v>
      </c>
      <c r="O2455" s="8">
        <f t="shared" si="194"/>
        <v>0.05</v>
      </c>
    </row>
    <row r="2456" spans="1:15" x14ac:dyDescent="0.25">
      <c r="A2456" t="str">
        <f t="shared" si="190"/>
        <v>CalSm33546</v>
      </c>
      <c r="B2456" t="str">
        <f t="shared" si="191"/>
        <v>CalebSmith33546</v>
      </c>
      <c r="C2456" t="s">
        <v>2136</v>
      </c>
      <c r="D2456" t="s">
        <v>322</v>
      </c>
      <c r="E2456" t="s">
        <v>2698</v>
      </c>
      <c r="F2456" s="1">
        <v>33546</v>
      </c>
      <c r="G2456" t="s">
        <v>3022</v>
      </c>
      <c r="H2456" t="s">
        <v>2700</v>
      </c>
      <c r="I2456" s="5">
        <v>45100</v>
      </c>
      <c r="J2456" s="5">
        <v>0</v>
      </c>
      <c r="K2456">
        <v>0</v>
      </c>
      <c r="L2456" t="str">
        <f>INDEX(MatriceGrade,MATCH(Employé!G2456,Filières!$A$1:$A$13,0),MATCH(Employé!H2456,Filières!$A$1:$E$1,0))</f>
        <v>Analyste confirmé</v>
      </c>
      <c r="M2456" s="5" t="str">
        <f t="shared" si="192"/>
        <v>nouvel arrivant</v>
      </c>
      <c r="N2456" s="6">
        <f t="shared" ca="1" si="193"/>
        <v>25</v>
      </c>
      <c r="O2456" s="8">
        <f t="shared" si="194"/>
        <v>0</v>
      </c>
    </row>
    <row r="2457" spans="1:15" x14ac:dyDescent="0.25">
      <c r="A2457" t="str">
        <f t="shared" si="190"/>
        <v>CarSm27901</v>
      </c>
      <c r="B2457" t="str">
        <f t="shared" si="191"/>
        <v>CarlSmith27901</v>
      </c>
      <c r="C2457" t="s">
        <v>414</v>
      </c>
      <c r="D2457" t="s">
        <v>322</v>
      </c>
      <c r="E2457" t="s">
        <v>2698</v>
      </c>
      <c r="F2457" s="1">
        <v>27901</v>
      </c>
      <c r="G2457" t="s">
        <v>3025</v>
      </c>
      <c r="H2457" t="s">
        <v>2702</v>
      </c>
      <c r="I2457" s="5">
        <v>72500</v>
      </c>
      <c r="J2457" s="5">
        <v>4000</v>
      </c>
      <c r="K2457">
        <v>11</v>
      </c>
      <c r="L2457" t="str">
        <f>INDEX(MatriceGrade,MATCH(Employé!G2457,Filières!$A$1:$A$13,0),MATCH(Employé!H2457,Filières!$A$1:$E$1,0))</f>
        <v>Consultant business sénior</v>
      </c>
      <c r="M2457" s="5">
        <f t="shared" si="192"/>
        <v>72500</v>
      </c>
      <c r="N2457" s="6">
        <f t="shared" ca="1" si="193"/>
        <v>41</v>
      </c>
      <c r="O2457" s="8">
        <f t="shared" si="194"/>
        <v>0</v>
      </c>
    </row>
    <row r="2458" spans="1:15" x14ac:dyDescent="0.25">
      <c r="A2458" t="str">
        <f t="shared" si="190"/>
        <v>ChaSm31741</v>
      </c>
      <c r="B2458" t="str">
        <f t="shared" si="191"/>
        <v>CharlesSmith31741</v>
      </c>
      <c r="C2458" t="s">
        <v>82</v>
      </c>
      <c r="D2458" t="s">
        <v>322</v>
      </c>
      <c r="E2458" t="s">
        <v>2698</v>
      </c>
      <c r="F2458" s="1">
        <v>31741</v>
      </c>
      <c r="G2458" t="s">
        <v>3024</v>
      </c>
      <c r="H2458" t="s">
        <v>2702</v>
      </c>
      <c r="I2458" s="5">
        <v>48200</v>
      </c>
      <c r="J2458" s="5">
        <v>1500</v>
      </c>
      <c r="K2458">
        <v>0</v>
      </c>
      <c r="L2458" t="str">
        <f>INDEX(MatriceGrade,MATCH(Employé!G2458,Filières!$A$1:$A$13,0),MATCH(Employé!H2458,Filières!$A$1:$E$1,0))</f>
        <v>Consultant business confirmé</v>
      </c>
      <c r="M2458" s="5" t="str">
        <f t="shared" si="192"/>
        <v>nouvel arrivant</v>
      </c>
      <c r="N2458" s="6">
        <f t="shared" ca="1" si="193"/>
        <v>30</v>
      </c>
      <c r="O2458" s="8">
        <f t="shared" si="194"/>
        <v>0</v>
      </c>
    </row>
    <row r="2459" spans="1:15" x14ac:dyDescent="0.25">
      <c r="A2459" t="str">
        <f t="shared" si="190"/>
        <v>CraSm33779</v>
      </c>
      <c r="B2459" t="str">
        <f t="shared" si="191"/>
        <v>CraigSmith33779</v>
      </c>
      <c r="C2459" t="s">
        <v>887</v>
      </c>
      <c r="D2459" t="s">
        <v>322</v>
      </c>
      <c r="E2459" t="s">
        <v>2698</v>
      </c>
      <c r="F2459" s="1">
        <v>33779</v>
      </c>
      <c r="G2459" t="s">
        <v>3022</v>
      </c>
      <c r="H2459" t="s">
        <v>2701</v>
      </c>
      <c r="I2459" s="5">
        <v>38500</v>
      </c>
      <c r="J2459" s="5">
        <v>500</v>
      </c>
      <c r="K2459">
        <v>1</v>
      </c>
      <c r="L2459" t="str">
        <f>INDEX(MatriceGrade,MATCH(Employé!G2459,Filières!$A$1:$A$13,0),MATCH(Employé!H2459,Filières!$A$1:$E$1,0))</f>
        <v>Développeur confirmé</v>
      </c>
      <c r="M2459" s="5">
        <f t="shared" si="192"/>
        <v>34800</v>
      </c>
      <c r="N2459" s="6">
        <f t="shared" ca="1" si="193"/>
        <v>25</v>
      </c>
      <c r="O2459" s="8">
        <f t="shared" si="194"/>
        <v>0.10632183908045977</v>
      </c>
    </row>
    <row r="2460" spans="1:15" x14ac:dyDescent="0.25">
      <c r="A2460" t="str">
        <f t="shared" si="190"/>
        <v>DawSm31123</v>
      </c>
      <c r="B2460" t="str">
        <f t="shared" si="191"/>
        <v>DawnSmith31123</v>
      </c>
      <c r="C2460" t="s">
        <v>532</v>
      </c>
      <c r="D2460" t="s">
        <v>322</v>
      </c>
      <c r="E2460" t="s">
        <v>2699</v>
      </c>
      <c r="F2460" s="1">
        <v>31123</v>
      </c>
      <c r="G2460" t="s">
        <v>3028</v>
      </c>
      <c r="H2460" t="s">
        <v>2701</v>
      </c>
      <c r="I2460" s="5">
        <v>81000</v>
      </c>
      <c r="J2460" s="5">
        <v>4000</v>
      </c>
      <c r="K2460">
        <v>9</v>
      </c>
      <c r="L2460" t="str">
        <f>INDEX(MatriceGrade,MATCH(Employé!G2460,Filières!$A$1:$A$13,0),MATCH(Employé!H2460,Filières!$A$1:$E$1,0))</f>
        <v>Responsable technique Grands Comptes</v>
      </c>
      <c r="M2460" s="5">
        <f t="shared" si="192"/>
        <v>75000</v>
      </c>
      <c r="N2460" s="6">
        <f t="shared" ca="1" si="193"/>
        <v>32</v>
      </c>
      <c r="O2460" s="8">
        <f t="shared" si="194"/>
        <v>0.08</v>
      </c>
    </row>
    <row r="2461" spans="1:15" x14ac:dyDescent="0.25">
      <c r="A2461" t="str">
        <f t="shared" si="190"/>
        <v>DesSm31118</v>
      </c>
      <c r="B2461" t="str">
        <f t="shared" si="191"/>
        <v>DesireeSmith31118</v>
      </c>
      <c r="C2461" t="s">
        <v>808</v>
      </c>
      <c r="D2461" t="s">
        <v>322</v>
      </c>
      <c r="E2461" t="s">
        <v>2699</v>
      </c>
      <c r="F2461" s="1">
        <v>31118</v>
      </c>
      <c r="G2461" t="s">
        <v>3025</v>
      </c>
      <c r="H2461" t="s">
        <v>2703</v>
      </c>
      <c r="I2461" s="5">
        <v>45300</v>
      </c>
      <c r="J2461" s="5">
        <v>2000</v>
      </c>
      <c r="K2461">
        <v>8</v>
      </c>
      <c r="L2461" t="str">
        <f>INDEX(MatriceGrade,MATCH(Employé!G2461,Filières!$A$1:$A$13,0),MATCH(Employé!H2461,Filières!$A$1:$E$1,0))</f>
        <v>Directeur des agents de maîtrise</v>
      </c>
      <c r="M2461" s="5">
        <f t="shared" si="192"/>
        <v>42300</v>
      </c>
      <c r="N2461" s="6">
        <f t="shared" ca="1" si="193"/>
        <v>32</v>
      </c>
      <c r="O2461" s="8">
        <f t="shared" si="194"/>
        <v>7.0921985815602842E-2</v>
      </c>
    </row>
    <row r="2462" spans="1:15" x14ac:dyDescent="0.25">
      <c r="A2462" t="str">
        <f t="shared" si="190"/>
        <v>EugSm30926</v>
      </c>
      <c r="B2462" t="str">
        <f t="shared" si="191"/>
        <v>EugeneSmith30926</v>
      </c>
      <c r="C2462" t="s">
        <v>909</v>
      </c>
      <c r="D2462" t="s">
        <v>322</v>
      </c>
      <c r="E2462" t="s">
        <v>2698</v>
      </c>
      <c r="F2462" s="1">
        <v>30926</v>
      </c>
      <c r="G2462" t="s">
        <v>3025</v>
      </c>
      <c r="H2462" t="s">
        <v>2703</v>
      </c>
      <c r="I2462" s="5">
        <v>43300</v>
      </c>
      <c r="J2462" s="5">
        <v>0</v>
      </c>
      <c r="K2462">
        <v>0</v>
      </c>
      <c r="L2462" t="str">
        <f>INDEX(MatriceGrade,MATCH(Employé!G2462,Filières!$A$1:$A$13,0),MATCH(Employé!H2462,Filières!$A$1:$E$1,0))</f>
        <v>Directeur des agents de maîtrise</v>
      </c>
      <c r="M2462" s="5" t="str">
        <f t="shared" si="192"/>
        <v>nouvel arrivant</v>
      </c>
      <c r="N2462" s="6">
        <f t="shared" ca="1" si="193"/>
        <v>32</v>
      </c>
      <c r="O2462" s="8">
        <f t="shared" si="194"/>
        <v>0</v>
      </c>
    </row>
    <row r="2463" spans="1:15" x14ac:dyDescent="0.25">
      <c r="A2463" t="str">
        <f t="shared" si="190"/>
        <v>FerSm27190</v>
      </c>
      <c r="B2463" t="str">
        <f t="shared" si="191"/>
        <v>FernandoSmith27190</v>
      </c>
      <c r="C2463" t="s">
        <v>2537</v>
      </c>
      <c r="D2463" t="s">
        <v>322</v>
      </c>
      <c r="E2463" t="s">
        <v>2698</v>
      </c>
      <c r="F2463" s="1">
        <v>27190</v>
      </c>
      <c r="G2463" t="s">
        <v>3027</v>
      </c>
      <c r="H2463" t="s">
        <v>2700</v>
      </c>
      <c r="I2463" s="5">
        <v>65500</v>
      </c>
      <c r="J2463" s="5">
        <v>6500</v>
      </c>
      <c r="K2463">
        <v>1</v>
      </c>
      <c r="L2463" t="str">
        <f>INDEX(MatriceGrade,MATCH(Employé!G2463,Filières!$A$1:$A$13,0),MATCH(Employé!H2463,Filières!$A$1:$E$1,0))</f>
        <v>Directeur de projet</v>
      </c>
      <c r="M2463" s="5">
        <f t="shared" si="192"/>
        <v>62300</v>
      </c>
      <c r="N2463" s="6">
        <f t="shared" ca="1" si="193"/>
        <v>43</v>
      </c>
      <c r="O2463" s="8">
        <f t="shared" si="194"/>
        <v>5.1364365971107544E-2</v>
      </c>
    </row>
    <row r="2464" spans="1:15" x14ac:dyDescent="0.25">
      <c r="A2464" t="str">
        <f t="shared" si="190"/>
        <v>FraSm33893</v>
      </c>
      <c r="B2464" t="str">
        <f t="shared" si="191"/>
        <v>FrancisSmith33893</v>
      </c>
      <c r="C2464" t="s">
        <v>715</v>
      </c>
      <c r="D2464" t="s">
        <v>322</v>
      </c>
      <c r="E2464" t="s">
        <v>2698</v>
      </c>
      <c r="F2464" s="1">
        <v>33893</v>
      </c>
      <c r="G2464" t="s">
        <v>3023</v>
      </c>
      <c r="H2464" t="s">
        <v>2702</v>
      </c>
      <c r="I2464" s="5">
        <v>52400</v>
      </c>
      <c r="J2464" s="5">
        <v>0</v>
      </c>
      <c r="K2464">
        <v>1</v>
      </c>
      <c r="L2464" t="str">
        <f>INDEX(MatriceGrade,MATCH(Employé!G2464,Filières!$A$1:$A$13,0),MATCH(Employé!H2464,Filières!$A$1:$E$1,0))</f>
        <v>Consultant business</v>
      </c>
      <c r="M2464" s="5">
        <f t="shared" si="192"/>
        <v>47200</v>
      </c>
      <c r="N2464" s="6">
        <f t="shared" ca="1" si="193"/>
        <v>24</v>
      </c>
      <c r="O2464" s="8">
        <f t="shared" si="194"/>
        <v>0.11016949152542373</v>
      </c>
    </row>
    <row r="2465" spans="1:15" x14ac:dyDescent="0.25">
      <c r="A2465" t="str">
        <f t="shared" si="190"/>
        <v>GarSm23198</v>
      </c>
      <c r="B2465" t="str">
        <f t="shared" si="191"/>
        <v>GarySmith23198</v>
      </c>
      <c r="C2465" t="s">
        <v>1271</v>
      </c>
      <c r="D2465" t="s">
        <v>322</v>
      </c>
      <c r="E2465" t="s">
        <v>2698</v>
      </c>
      <c r="F2465" s="1">
        <v>23198</v>
      </c>
      <c r="G2465" t="s">
        <v>3028</v>
      </c>
      <c r="H2465" t="s">
        <v>2702</v>
      </c>
      <c r="I2465" s="5">
        <v>118400</v>
      </c>
      <c r="J2465" s="5">
        <v>2500</v>
      </c>
      <c r="K2465">
        <v>10</v>
      </c>
      <c r="L2465" t="str">
        <f>INDEX(MatriceGrade,MATCH(Employé!G2465,Filières!$A$1:$A$13,0),MATCH(Employé!H2465,Filières!$A$1:$E$1,0))</f>
        <v>Responsable secteur business</v>
      </c>
      <c r="M2465" s="5">
        <f t="shared" si="192"/>
        <v>111700</v>
      </c>
      <c r="N2465" s="6">
        <f t="shared" ca="1" si="193"/>
        <v>54</v>
      </c>
      <c r="O2465" s="8">
        <f t="shared" si="194"/>
        <v>5.998209489704566E-2</v>
      </c>
    </row>
    <row r="2466" spans="1:15" x14ac:dyDescent="0.25">
      <c r="A2466" t="str">
        <f t="shared" si="190"/>
        <v>GerSm28263</v>
      </c>
      <c r="B2466" t="str">
        <f t="shared" si="191"/>
        <v>GeraldSmith28263</v>
      </c>
      <c r="C2466" t="s">
        <v>766</v>
      </c>
      <c r="D2466" t="s">
        <v>322</v>
      </c>
      <c r="E2466" t="s">
        <v>2698</v>
      </c>
      <c r="F2466" s="1">
        <v>28263</v>
      </c>
      <c r="G2466" t="s">
        <v>3027</v>
      </c>
      <c r="H2466" t="s">
        <v>2701</v>
      </c>
      <c r="I2466" s="5">
        <v>49800</v>
      </c>
      <c r="J2466" s="5">
        <v>7000</v>
      </c>
      <c r="K2466">
        <v>6</v>
      </c>
      <c r="L2466" t="str">
        <f>INDEX(MatriceGrade,MATCH(Employé!G2466,Filières!$A$1:$A$13,0),MATCH(Employé!H2466,Filières!$A$1:$E$1,0))</f>
        <v>Directeur technique</v>
      </c>
      <c r="M2466" s="5">
        <f t="shared" si="192"/>
        <v>46200</v>
      </c>
      <c r="N2466" s="6">
        <f t="shared" ca="1" si="193"/>
        <v>40</v>
      </c>
      <c r="O2466" s="8">
        <f t="shared" si="194"/>
        <v>7.792207792207792E-2</v>
      </c>
    </row>
    <row r="2467" spans="1:15" x14ac:dyDescent="0.25">
      <c r="A2467" t="str">
        <f t="shared" si="190"/>
        <v>JamSm23925</v>
      </c>
      <c r="B2467" t="str">
        <f t="shared" si="191"/>
        <v>JamesSmith23925</v>
      </c>
      <c r="C2467" t="s">
        <v>147</v>
      </c>
      <c r="D2467" t="s">
        <v>322</v>
      </c>
      <c r="E2467" t="s">
        <v>2698</v>
      </c>
      <c r="F2467" s="1">
        <v>23925</v>
      </c>
      <c r="G2467" t="s">
        <v>3025</v>
      </c>
      <c r="H2467" t="s">
        <v>2701</v>
      </c>
      <c r="I2467" s="5">
        <v>45200</v>
      </c>
      <c r="J2467" s="5">
        <v>1500</v>
      </c>
      <c r="K2467">
        <v>14</v>
      </c>
      <c r="L2467" t="str">
        <f>INDEX(MatriceGrade,MATCH(Employé!G2467,Filières!$A$1:$A$13,0),MATCH(Employé!H2467,Filières!$A$1:$E$1,0))</f>
        <v>Consultant technique sénior</v>
      </c>
      <c r="M2467" s="5">
        <f t="shared" si="192"/>
        <v>41900</v>
      </c>
      <c r="N2467" s="6">
        <f t="shared" ca="1" si="193"/>
        <v>52</v>
      </c>
      <c r="O2467" s="8">
        <f t="shared" si="194"/>
        <v>7.8758949880668255E-2</v>
      </c>
    </row>
    <row r="2468" spans="1:15" x14ac:dyDescent="0.25">
      <c r="A2468" t="str">
        <f t="shared" si="190"/>
        <v>JamSm23563</v>
      </c>
      <c r="B2468" t="str">
        <f t="shared" si="191"/>
        <v>JamesSmith23563</v>
      </c>
      <c r="C2468" t="s">
        <v>147</v>
      </c>
      <c r="D2468" t="s">
        <v>322</v>
      </c>
      <c r="E2468" t="s">
        <v>2698</v>
      </c>
      <c r="F2468" s="1">
        <v>23563</v>
      </c>
      <c r="G2468" t="s">
        <v>3027</v>
      </c>
      <c r="H2468" t="s">
        <v>2701</v>
      </c>
      <c r="I2468" s="5">
        <v>57700</v>
      </c>
      <c r="J2468" s="5">
        <v>500</v>
      </c>
      <c r="K2468">
        <v>14</v>
      </c>
      <c r="L2468" t="str">
        <f>INDEX(MatriceGrade,MATCH(Employé!G2468,Filières!$A$1:$A$13,0),MATCH(Employé!H2468,Filières!$A$1:$E$1,0))</f>
        <v>Directeur technique</v>
      </c>
      <c r="M2468" s="5" t="str">
        <f t="shared" si="192"/>
        <v>nouvel arrivant</v>
      </c>
      <c r="N2468" s="6">
        <f t="shared" ca="1" si="193"/>
        <v>53</v>
      </c>
      <c r="O2468" s="8">
        <f t="shared" si="194"/>
        <v>0</v>
      </c>
    </row>
    <row r="2469" spans="1:15" x14ac:dyDescent="0.25">
      <c r="A2469" t="str">
        <f t="shared" si="190"/>
        <v>JerSm32332</v>
      </c>
      <c r="B2469" t="str">
        <f t="shared" si="191"/>
        <v>JerrySmith32332</v>
      </c>
      <c r="C2469" t="s">
        <v>632</v>
      </c>
      <c r="D2469" t="s">
        <v>322</v>
      </c>
      <c r="E2469" t="s">
        <v>2698</v>
      </c>
      <c r="F2469" s="1">
        <v>32332</v>
      </c>
      <c r="G2469" t="s">
        <v>3022</v>
      </c>
      <c r="H2469" t="s">
        <v>2700</v>
      </c>
      <c r="I2469" s="5">
        <v>45500</v>
      </c>
      <c r="J2469" s="5">
        <v>500</v>
      </c>
      <c r="K2469">
        <v>2</v>
      </c>
      <c r="L2469" t="str">
        <f>INDEX(MatriceGrade,MATCH(Employé!G2469,Filières!$A$1:$A$13,0),MATCH(Employé!H2469,Filières!$A$1:$E$1,0))</f>
        <v>Analyste confirmé</v>
      </c>
      <c r="M2469" s="5">
        <f t="shared" si="192"/>
        <v>42500</v>
      </c>
      <c r="N2469" s="6">
        <f t="shared" ca="1" si="193"/>
        <v>29</v>
      </c>
      <c r="O2469" s="8">
        <f t="shared" si="194"/>
        <v>7.0588235294117646E-2</v>
      </c>
    </row>
    <row r="2470" spans="1:15" x14ac:dyDescent="0.25">
      <c r="A2470" t="str">
        <f t="shared" si="190"/>
        <v>JoeSm30466</v>
      </c>
      <c r="B2470" t="str">
        <f t="shared" si="191"/>
        <v>JoeSmith30466</v>
      </c>
      <c r="C2470" t="s">
        <v>585</v>
      </c>
      <c r="D2470" t="s">
        <v>322</v>
      </c>
      <c r="E2470" t="s">
        <v>2698</v>
      </c>
      <c r="F2470" s="1">
        <v>30466</v>
      </c>
      <c r="G2470" t="s">
        <v>3026</v>
      </c>
      <c r="H2470" t="s">
        <v>2701</v>
      </c>
      <c r="I2470" s="5">
        <v>53400</v>
      </c>
      <c r="J2470" s="5">
        <v>2500</v>
      </c>
      <c r="K2470">
        <v>1</v>
      </c>
      <c r="L2470" t="str">
        <f>INDEX(MatriceGrade,MATCH(Employé!G2470,Filières!$A$1:$A$13,0),MATCH(Employé!H2470,Filières!$A$1:$E$1,0))</f>
        <v>Expert technique</v>
      </c>
      <c r="M2470" s="5">
        <f t="shared" si="192"/>
        <v>49000</v>
      </c>
      <c r="N2470" s="6">
        <f t="shared" ca="1" si="193"/>
        <v>34</v>
      </c>
      <c r="O2470" s="8">
        <f t="shared" si="194"/>
        <v>8.9795918367346933E-2</v>
      </c>
    </row>
    <row r="2471" spans="1:15" x14ac:dyDescent="0.25">
      <c r="A2471" t="str">
        <f t="shared" si="190"/>
        <v>JosSm26483</v>
      </c>
      <c r="B2471" t="str">
        <f t="shared" si="191"/>
        <v>JosephSmith26483</v>
      </c>
      <c r="C2471" t="s">
        <v>90</v>
      </c>
      <c r="D2471" t="s">
        <v>322</v>
      </c>
      <c r="E2471" t="s">
        <v>2698</v>
      </c>
      <c r="F2471" s="1">
        <v>26483</v>
      </c>
      <c r="G2471" t="s">
        <v>3025</v>
      </c>
      <c r="H2471" t="s">
        <v>2702</v>
      </c>
      <c r="I2471" s="5">
        <v>50600</v>
      </c>
      <c r="J2471" s="5">
        <v>3500</v>
      </c>
      <c r="K2471">
        <v>21</v>
      </c>
      <c r="L2471" t="str">
        <f>INDEX(MatriceGrade,MATCH(Employé!G2471,Filières!$A$1:$A$13,0),MATCH(Employé!H2471,Filières!$A$1:$E$1,0))</f>
        <v>Consultant business sénior</v>
      </c>
      <c r="M2471" s="5">
        <f t="shared" si="192"/>
        <v>34900</v>
      </c>
      <c r="N2471" s="6">
        <f t="shared" ca="1" si="193"/>
        <v>45</v>
      </c>
      <c r="O2471" s="8">
        <f t="shared" si="194"/>
        <v>0.44985673352435529</v>
      </c>
    </row>
    <row r="2472" spans="1:15" x14ac:dyDescent="0.25">
      <c r="A2472" t="str">
        <f t="shared" si="190"/>
        <v>JosSm24042</v>
      </c>
      <c r="B2472" t="str">
        <f t="shared" si="191"/>
        <v>JosephSmith24042</v>
      </c>
      <c r="C2472" t="s">
        <v>90</v>
      </c>
      <c r="D2472" t="s">
        <v>322</v>
      </c>
      <c r="E2472" t="s">
        <v>2698</v>
      </c>
      <c r="F2472" s="1">
        <v>24042</v>
      </c>
      <c r="G2472" t="s">
        <v>3025</v>
      </c>
      <c r="H2472" t="s">
        <v>2701</v>
      </c>
      <c r="I2472" s="5">
        <v>39100</v>
      </c>
      <c r="J2472" s="5">
        <v>1500</v>
      </c>
      <c r="K2472">
        <v>4</v>
      </c>
      <c r="L2472" t="str">
        <f>INDEX(MatriceGrade,MATCH(Employé!G2472,Filières!$A$1:$A$13,0),MATCH(Employé!H2472,Filières!$A$1:$E$1,0))</f>
        <v>Consultant technique sénior</v>
      </c>
      <c r="M2472" s="5" t="str">
        <f t="shared" si="192"/>
        <v>nouvel arrivant</v>
      </c>
      <c r="N2472" s="6">
        <f t="shared" ca="1" si="193"/>
        <v>51</v>
      </c>
      <c r="O2472" s="8">
        <f t="shared" si="194"/>
        <v>0</v>
      </c>
    </row>
    <row r="2473" spans="1:15" x14ac:dyDescent="0.25">
      <c r="A2473" t="str">
        <f t="shared" si="190"/>
        <v>JudSm27648</v>
      </c>
      <c r="B2473" t="str">
        <f t="shared" si="191"/>
        <v>JudithSmith27648</v>
      </c>
      <c r="C2473" t="s">
        <v>107</v>
      </c>
      <c r="D2473" t="s">
        <v>322</v>
      </c>
      <c r="E2473" t="s">
        <v>2699</v>
      </c>
      <c r="F2473" s="1">
        <v>27648</v>
      </c>
      <c r="G2473" t="s">
        <v>3028</v>
      </c>
      <c r="H2473" t="s">
        <v>2701</v>
      </c>
      <c r="I2473" s="5">
        <v>69200</v>
      </c>
      <c r="J2473" s="5">
        <v>1000</v>
      </c>
      <c r="K2473">
        <v>10</v>
      </c>
      <c r="L2473" t="str">
        <f>INDEX(MatriceGrade,MATCH(Employé!G2473,Filières!$A$1:$A$13,0),MATCH(Employé!H2473,Filières!$A$1:$E$1,0))</f>
        <v>Responsable technique Grands Comptes</v>
      </c>
      <c r="M2473" s="5">
        <f t="shared" si="192"/>
        <v>65900</v>
      </c>
      <c r="N2473" s="6">
        <f t="shared" ca="1" si="193"/>
        <v>41</v>
      </c>
      <c r="O2473" s="8">
        <f t="shared" si="194"/>
        <v>5.007587253414264E-2</v>
      </c>
    </row>
    <row r="2474" spans="1:15" x14ac:dyDescent="0.25">
      <c r="A2474" t="str">
        <f t="shared" si="190"/>
        <v>KarSm22390</v>
      </c>
      <c r="B2474" t="str">
        <f t="shared" si="191"/>
        <v>KarlSmith22390</v>
      </c>
      <c r="C2474" t="s">
        <v>378</v>
      </c>
      <c r="D2474" t="s">
        <v>322</v>
      </c>
      <c r="E2474" t="s">
        <v>2698</v>
      </c>
      <c r="F2474" s="1">
        <v>22390</v>
      </c>
      <c r="G2474" t="s">
        <v>3029</v>
      </c>
      <c r="H2474" t="s">
        <v>2701</v>
      </c>
      <c r="I2474" s="5">
        <v>84100</v>
      </c>
      <c r="J2474" s="5">
        <v>12000</v>
      </c>
      <c r="K2474">
        <v>18</v>
      </c>
      <c r="L2474" t="str">
        <f>INDEX(MatriceGrade,MATCH(Employé!G2474,Filières!$A$1:$A$13,0),MATCH(Employé!H2474,Filières!$A$1:$E$1,0))</f>
        <v>Associé filière technique</v>
      </c>
      <c r="M2474" s="5">
        <f t="shared" si="192"/>
        <v>82500</v>
      </c>
      <c r="N2474" s="6">
        <f t="shared" ca="1" si="193"/>
        <v>56</v>
      </c>
      <c r="O2474" s="8">
        <f t="shared" si="194"/>
        <v>1.9393939393939394E-2</v>
      </c>
    </row>
    <row r="2475" spans="1:15" x14ac:dyDescent="0.25">
      <c r="A2475" t="str">
        <f t="shared" si="190"/>
        <v>KeiSm31494</v>
      </c>
      <c r="B2475" t="str">
        <f t="shared" si="191"/>
        <v>KeithSmith31494</v>
      </c>
      <c r="C2475" t="s">
        <v>162</v>
      </c>
      <c r="D2475" t="s">
        <v>322</v>
      </c>
      <c r="E2475" t="s">
        <v>2698</v>
      </c>
      <c r="F2475" s="1">
        <v>31494</v>
      </c>
      <c r="G2475" t="s">
        <v>3023</v>
      </c>
      <c r="H2475" t="s">
        <v>2700</v>
      </c>
      <c r="I2475" s="5">
        <v>49400</v>
      </c>
      <c r="J2475" s="5">
        <v>1000</v>
      </c>
      <c r="K2475">
        <v>0</v>
      </c>
      <c r="L2475" t="str">
        <f>INDEX(MatriceGrade,MATCH(Employé!G2475,Filières!$A$1:$A$13,0),MATCH(Employé!H2475,Filières!$A$1:$E$1,0))</f>
        <v>Consultant fonctionnel junior</v>
      </c>
      <c r="M2475" s="5" t="str">
        <f t="shared" si="192"/>
        <v>nouvel arrivant</v>
      </c>
      <c r="N2475" s="6">
        <f t="shared" ca="1" si="193"/>
        <v>31</v>
      </c>
      <c r="O2475" s="8">
        <f t="shared" si="194"/>
        <v>0</v>
      </c>
    </row>
    <row r="2476" spans="1:15" x14ac:dyDescent="0.25">
      <c r="A2476" t="str">
        <f t="shared" si="190"/>
        <v>KriSm28444</v>
      </c>
      <c r="B2476" t="str">
        <f t="shared" si="191"/>
        <v>KristieSmith28444</v>
      </c>
      <c r="C2476" t="s">
        <v>1828</v>
      </c>
      <c r="D2476" t="s">
        <v>322</v>
      </c>
      <c r="E2476" t="s">
        <v>2699</v>
      </c>
      <c r="F2476" s="1">
        <v>28444</v>
      </c>
      <c r="G2476" t="s">
        <v>3026</v>
      </c>
      <c r="H2476" t="s">
        <v>2702</v>
      </c>
      <c r="I2476" s="5">
        <v>80900</v>
      </c>
      <c r="J2476" s="5">
        <v>3500</v>
      </c>
      <c r="K2476">
        <v>13</v>
      </c>
      <c r="L2476" t="str">
        <f>INDEX(MatriceGrade,MATCH(Employé!G2476,Filières!$A$1:$A$13,0),MATCH(Employé!H2476,Filières!$A$1:$E$1,0))</f>
        <v>Responsable de consultant</v>
      </c>
      <c r="M2476" s="5">
        <f t="shared" si="192"/>
        <v>73500</v>
      </c>
      <c r="N2476" s="6">
        <f t="shared" ca="1" si="193"/>
        <v>39</v>
      </c>
      <c r="O2476" s="8">
        <f t="shared" si="194"/>
        <v>0.10068027210884353</v>
      </c>
    </row>
    <row r="2477" spans="1:15" x14ac:dyDescent="0.25">
      <c r="A2477" t="str">
        <f t="shared" si="190"/>
        <v>LarSm25809</v>
      </c>
      <c r="B2477" t="str">
        <f t="shared" si="191"/>
        <v>LarrySmith25809</v>
      </c>
      <c r="C2477" t="s">
        <v>73</v>
      </c>
      <c r="D2477" t="s">
        <v>322</v>
      </c>
      <c r="E2477" t="s">
        <v>2698</v>
      </c>
      <c r="F2477" s="1">
        <v>25809</v>
      </c>
      <c r="G2477" t="s">
        <v>3025</v>
      </c>
      <c r="H2477" t="s">
        <v>2702</v>
      </c>
      <c r="I2477" s="5">
        <v>74600</v>
      </c>
      <c r="J2477" s="5">
        <v>2000</v>
      </c>
      <c r="K2477">
        <v>20</v>
      </c>
      <c r="L2477" t="str">
        <f>INDEX(MatriceGrade,MATCH(Employé!G2477,Filières!$A$1:$A$13,0),MATCH(Employé!H2477,Filières!$A$1:$E$1,0))</f>
        <v>Consultant business sénior</v>
      </c>
      <c r="M2477" s="5">
        <f t="shared" si="192"/>
        <v>67200</v>
      </c>
      <c r="N2477" s="6">
        <f t="shared" ca="1" si="193"/>
        <v>46</v>
      </c>
      <c r="O2477" s="8">
        <f t="shared" si="194"/>
        <v>0.11011904761904762</v>
      </c>
    </row>
    <row r="2478" spans="1:15" x14ac:dyDescent="0.25">
      <c r="A2478" t="str">
        <f t="shared" si="190"/>
        <v>MarSm28636</v>
      </c>
      <c r="B2478" t="str">
        <f t="shared" si="191"/>
        <v>MarioSmith28636</v>
      </c>
      <c r="C2478" t="s">
        <v>1417</v>
      </c>
      <c r="D2478" t="s">
        <v>322</v>
      </c>
      <c r="E2478" t="s">
        <v>2698</v>
      </c>
      <c r="F2478" s="1">
        <v>28636</v>
      </c>
      <c r="G2478" t="s">
        <v>3027</v>
      </c>
      <c r="H2478" t="s">
        <v>2702</v>
      </c>
      <c r="I2478" s="5">
        <v>80900</v>
      </c>
      <c r="J2478" s="5">
        <v>500</v>
      </c>
      <c r="K2478">
        <v>3</v>
      </c>
      <c r="L2478" t="str">
        <f>INDEX(MatriceGrade,MATCH(Employé!G2478,Filières!$A$1:$A$13,0),MATCH(Employé!H2478,Filières!$A$1:$E$1,0))</f>
        <v>Directeur business</v>
      </c>
      <c r="M2478" s="5">
        <f t="shared" si="192"/>
        <v>78500</v>
      </c>
      <c r="N2478" s="6">
        <f t="shared" ca="1" si="193"/>
        <v>39</v>
      </c>
      <c r="O2478" s="8">
        <f t="shared" si="194"/>
        <v>3.0573248407643312E-2</v>
      </c>
    </row>
    <row r="2479" spans="1:15" x14ac:dyDescent="0.25">
      <c r="A2479" t="str">
        <f t="shared" si="190"/>
        <v>MarSm29979</v>
      </c>
      <c r="B2479" t="str">
        <f t="shared" si="191"/>
        <v>MarySmith29979</v>
      </c>
      <c r="C2479" t="s">
        <v>156</v>
      </c>
      <c r="D2479" t="s">
        <v>322</v>
      </c>
      <c r="E2479" t="s">
        <v>2699</v>
      </c>
      <c r="F2479" s="1">
        <v>29979</v>
      </c>
      <c r="G2479" t="s">
        <v>3027</v>
      </c>
      <c r="H2479" t="s">
        <v>2703</v>
      </c>
      <c r="I2479" s="5">
        <v>72600</v>
      </c>
      <c r="J2479" s="5">
        <v>4000</v>
      </c>
      <c r="K2479">
        <v>12</v>
      </c>
      <c r="L2479" t="str">
        <f>INDEX(MatriceGrade,MATCH(Employé!G2479,Filières!$A$1:$A$13,0),MATCH(Employé!H2479,Filières!$A$1:$E$1,0))</f>
        <v>Directeur d'agence</v>
      </c>
      <c r="M2479" s="5">
        <f t="shared" si="192"/>
        <v>70800</v>
      </c>
      <c r="N2479" s="6">
        <f t="shared" ca="1" si="193"/>
        <v>35</v>
      </c>
      <c r="O2479" s="8">
        <f t="shared" si="194"/>
        <v>2.5423728813559324E-2</v>
      </c>
    </row>
    <row r="2480" spans="1:15" x14ac:dyDescent="0.25">
      <c r="A2480" t="str">
        <f t="shared" si="190"/>
        <v>MatSm33548</v>
      </c>
      <c r="B2480" t="str">
        <f t="shared" si="191"/>
        <v>MatthewSmith33548</v>
      </c>
      <c r="C2480" t="s">
        <v>130</v>
      </c>
      <c r="D2480" t="s">
        <v>322</v>
      </c>
      <c r="E2480" t="s">
        <v>2698</v>
      </c>
      <c r="F2480" s="1">
        <v>33548</v>
      </c>
      <c r="G2480" t="s">
        <v>3021</v>
      </c>
      <c r="H2480" t="s">
        <v>2702</v>
      </c>
      <c r="I2480" s="5">
        <v>45400</v>
      </c>
      <c r="J2480" s="5">
        <v>500</v>
      </c>
      <c r="K2480">
        <v>0</v>
      </c>
      <c r="L2480" t="str">
        <f>INDEX(MatriceGrade,MATCH(Employé!G2480,Filières!$A$1:$A$13,0),MATCH(Employé!H2480,Filières!$A$1:$E$1,0))</f>
        <v>Consultant business junior</v>
      </c>
      <c r="M2480" s="5" t="str">
        <f t="shared" si="192"/>
        <v>nouvel arrivant</v>
      </c>
      <c r="N2480" s="6">
        <f t="shared" ca="1" si="193"/>
        <v>25</v>
      </c>
      <c r="O2480" s="8">
        <f t="shared" si="194"/>
        <v>0</v>
      </c>
    </row>
    <row r="2481" spans="1:15" x14ac:dyDescent="0.25">
      <c r="A2481" t="str">
        <f t="shared" si="190"/>
        <v>PauSm27070</v>
      </c>
      <c r="B2481" t="str">
        <f t="shared" si="191"/>
        <v>PaulSmith27070</v>
      </c>
      <c r="C2481" t="s">
        <v>119</v>
      </c>
      <c r="D2481" t="s">
        <v>322</v>
      </c>
      <c r="E2481" t="s">
        <v>2698</v>
      </c>
      <c r="F2481" s="1">
        <v>27070</v>
      </c>
      <c r="G2481" t="s">
        <v>3028</v>
      </c>
      <c r="H2481" t="s">
        <v>2703</v>
      </c>
      <c r="I2481" s="5">
        <v>103500</v>
      </c>
      <c r="J2481" s="5">
        <v>2000</v>
      </c>
      <c r="K2481">
        <v>7</v>
      </c>
      <c r="L2481" t="str">
        <f>INDEX(MatriceGrade,MATCH(Employé!G2481,Filières!$A$1:$A$13,0),MATCH(Employé!H2481,Filières!$A$1:$E$1,0))</f>
        <v>Responsable d'un secteur</v>
      </c>
      <c r="M2481" s="5">
        <f t="shared" si="192"/>
        <v>99000</v>
      </c>
      <c r="N2481" s="6">
        <f t="shared" ca="1" si="193"/>
        <v>43</v>
      </c>
      <c r="O2481" s="8">
        <f t="shared" si="194"/>
        <v>4.5454545454545456E-2</v>
      </c>
    </row>
    <row r="2482" spans="1:15" x14ac:dyDescent="0.25">
      <c r="A2482" t="str">
        <f t="shared" si="190"/>
        <v>RicSm34091</v>
      </c>
      <c r="B2482" t="str">
        <f t="shared" si="191"/>
        <v>RicardoSmith34091</v>
      </c>
      <c r="C2482" t="s">
        <v>1236</v>
      </c>
      <c r="D2482" t="s">
        <v>322</v>
      </c>
      <c r="E2482" t="s">
        <v>2698</v>
      </c>
      <c r="F2482" s="1">
        <v>34091</v>
      </c>
      <c r="G2482" t="s">
        <v>3020</v>
      </c>
      <c r="H2482" t="s">
        <v>2703</v>
      </c>
      <c r="I2482" s="5">
        <v>27500</v>
      </c>
      <c r="J2482" s="5">
        <v>500</v>
      </c>
      <c r="K2482">
        <v>1</v>
      </c>
      <c r="L2482" t="str">
        <f>INDEX(MatriceGrade,MATCH(Employé!G2482,Filières!$A$1:$A$13,0),MATCH(Employé!H2482,Filières!$A$1:$E$1,0))</f>
        <v>Agent confirmé</v>
      </c>
      <c r="M2482" s="5">
        <f t="shared" si="192"/>
        <v>25300</v>
      </c>
      <c r="N2482" s="6">
        <f t="shared" ca="1" si="193"/>
        <v>24</v>
      </c>
      <c r="O2482" s="8">
        <f t="shared" si="194"/>
        <v>8.6956521739130432E-2</v>
      </c>
    </row>
    <row r="2483" spans="1:15" x14ac:dyDescent="0.25">
      <c r="A2483" t="str">
        <f t="shared" si="190"/>
        <v>RicSm23809</v>
      </c>
      <c r="B2483" t="str">
        <f t="shared" si="191"/>
        <v>RichardSmith23809</v>
      </c>
      <c r="C2483" t="s">
        <v>9</v>
      </c>
      <c r="D2483" t="s">
        <v>322</v>
      </c>
      <c r="E2483" t="s">
        <v>2698</v>
      </c>
      <c r="F2483" s="1">
        <v>23809</v>
      </c>
      <c r="G2483" t="s">
        <v>3028</v>
      </c>
      <c r="H2483" t="s">
        <v>2701</v>
      </c>
      <c r="I2483" s="5">
        <v>74300</v>
      </c>
      <c r="J2483" s="5">
        <v>500</v>
      </c>
      <c r="K2483">
        <v>27</v>
      </c>
      <c r="L2483" t="str">
        <f>INDEX(MatriceGrade,MATCH(Employé!G2483,Filières!$A$1:$A$13,0),MATCH(Employé!H2483,Filières!$A$1:$E$1,0))</f>
        <v>Responsable technique Grands Comptes</v>
      </c>
      <c r="M2483" s="5">
        <f t="shared" si="192"/>
        <v>65800</v>
      </c>
      <c r="N2483" s="6">
        <f t="shared" ca="1" si="193"/>
        <v>52</v>
      </c>
      <c r="O2483" s="8">
        <f t="shared" si="194"/>
        <v>0.12917933130699089</v>
      </c>
    </row>
    <row r="2484" spans="1:15" x14ac:dyDescent="0.25">
      <c r="A2484" t="str">
        <f t="shared" si="190"/>
        <v>RobSm30430</v>
      </c>
      <c r="B2484" t="str">
        <f t="shared" si="191"/>
        <v>RobertSmith30430</v>
      </c>
      <c r="C2484" t="s">
        <v>25</v>
      </c>
      <c r="D2484" t="s">
        <v>322</v>
      </c>
      <c r="E2484" t="s">
        <v>2698</v>
      </c>
      <c r="F2484" s="1">
        <v>30430</v>
      </c>
      <c r="G2484" t="s">
        <v>3025</v>
      </c>
      <c r="H2484" t="s">
        <v>2702</v>
      </c>
      <c r="I2484" s="5">
        <v>65500</v>
      </c>
      <c r="J2484" s="5">
        <v>3500</v>
      </c>
      <c r="K2484">
        <v>10</v>
      </c>
      <c r="L2484" t="str">
        <f>INDEX(MatriceGrade,MATCH(Employé!G2484,Filières!$A$1:$A$13,0),MATCH(Employé!H2484,Filières!$A$1:$E$1,0))</f>
        <v>Consultant business sénior</v>
      </c>
      <c r="M2484" s="5">
        <f t="shared" si="192"/>
        <v>59300</v>
      </c>
      <c r="N2484" s="6">
        <f t="shared" ca="1" si="193"/>
        <v>34</v>
      </c>
      <c r="O2484" s="8">
        <f t="shared" si="194"/>
        <v>0.1045531197301855</v>
      </c>
    </row>
    <row r="2485" spans="1:15" x14ac:dyDescent="0.25">
      <c r="A2485" t="str">
        <f t="shared" si="190"/>
        <v>RobSm27577</v>
      </c>
      <c r="B2485" t="str">
        <f t="shared" si="191"/>
        <v>RobertSmith27577</v>
      </c>
      <c r="C2485" t="s">
        <v>25</v>
      </c>
      <c r="D2485" t="s">
        <v>322</v>
      </c>
      <c r="E2485" t="s">
        <v>2698</v>
      </c>
      <c r="F2485" s="1">
        <v>27577</v>
      </c>
      <c r="G2485" t="s">
        <v>3028</v>
      </c>
      <c r="H2485" t="s">
        <v>2703</v>
      </c>
      <c r="I2485" s="5">
        <v>95200</v>
      </c>
      <c r="J2485" s="5">
        <v>9000</v>
      </c>
      <c r="K2485">
        <v>15</v>
      </c>
      <c r="L2485" t="str">
        <f>INDEX(MatriceGrade,MATCH(Employé!G2485,Filières!$A$1:$A$13,0),MATCH(Employé!H2485,Filières!$A$1:$E$1,0))</f>
        <v>Responsable d'un secteur</v>
      </c>
      <c r="M2485" s="5" t="str">
        <f t="shared" si="192"/>
        <v>nouvel arrivant</v>
      </c>
      <c r="N2485" s="6">
        <f t="shared" ca="1" si="193"/>
        <v>42</v>
      </c>
      <c r="O2485" s="8">
        <f t="shared" si="194"/>
        <v>0</v>
      </c>
    </row>
    <row r="2486" spans="1:15" x14ac:dyDescent="0.25">
      <c r="A2486" t="str">
        <f t="shared" si="190"/>
        <v>RutSm31944</v>
      </c>
      <c r="B2486" t="str">
        <f t="shared" si="191"/>
        <v>RuthieSmith31944</v>
      </c>
      <c r="C2486" t="s">
        <v>1577</v>
      </c>
      <c r="D2486" t="s">
        <v>322</v>
      </c>
      <c r="E2486" t="s">
        <v>2699</v>
      </c>
      <c r="F2486" s="1">
        <v>31944</v>
      </c>
      <c r="G2486" t="s">
        <v>3023</v>
      </c>
      <c r="H2486" t="s">
        <v>2703</v>
      </c>
      <c r="I2486" s="5">
        <v>36200</v>
      </c>
      <c r="J2486" s="5">
        <v>500</v>
      </c>
      <c r="K2486">
        <v>3</v>
      </c>
      <c r="L2486" t="str">
        <f>INDEX(MatriceGrade,MATCH(Employé!G2486,Filières!$A$1:$A$13,0),MATCH(Employé!H2486,Filières!$A$1:$E$1,0))</f>
        <v>Assistant agent de maîtrise</v>
      </c>
      <c r="M2486" s="5">
        <f t="shared" si="192"/>
        <v>33100</v>
      </c>
      <c r="N2486" s="6">
        <f t="shared" ca="1" si="193"/>
        <v>30</v>
      </c>
      <c r="O2486" s="8">
        <f t="shared" si="194"/>
        <v>9.3655589123867067E-2</v>
      </c>
    </row>
    <row r="2487" spans="1:15" x14ac:dyDescent="0.25">
      <c r="A2487" t="str">
        <f t="shared" si="190"/>
        <v>RyaSm33519</v>
      </c>
      <c r="B2487" t="str">
        <f t="shared" si="191"/>
        <v>RyanSmith33519</v>
      </c>
      <c r="C2487" t="s">
        <v>438</v>
      </c>
      <c r="D2487" t="s">
        <v>322</v>
      </c>
      <c r="E2487" t="s">
        <v>2698</v>
      </c>
      <c r="F2487" s="1">
        <v>33519</v>
      </c>
      <c r="G2487" t="s">
        <v>3019</v>
      </c>
      <c r="H2487" t="s">
        <v>2701</v>
      </c>
      <c r="I2487" s="5">
        <v>27400</v>
      </c>
      <c r="J2487" s="5">
        <v>0</v>
      </c>
      <c r="K2487">
        <v>0</v>
      </c>
      <c r="L2487" t="str">
        <f>INDEX(MatriceGrade,MATCH(Employé!G2487,Filières!$A$1:$A$13,0),MATCH(Employé!H2487,Filières!$A$1:$E$1,0))</f>
        <v>Développeur novice</v>
      </c>
      <c r="M2487" s="5" t="str">
        <f t="shared" si="192"/>
        <v>nouvel arrivant</v>
      </c>
      <c r="N2487" s="6">
        <f t="shared" ca="1" si="193"/>
        <v>25</v>
      </c>
      <c r="O2487" s="8">
        <f t="shared" si="194"/>
        <v>0</v>
      </c>
    </row>
    <row r="2488" spans="1:15" x14ac:dyDescent="0.25">
      <c r="A2488" t="str">
        <f t="shared" si="190"/>
        <v>SalSm23987</v>
      </c>
      <c r="B2488" t="str">
        <f t="shared" si="191"/>
        <v>SalvatoreSmith23987</v>
      </c>
      <c r="C2488" t="s">
        <v>1412</v>
      </c>
      <c r="D2488" t="s">
        <v>322</v>
      </c>
      <c r="E2488" t="s">
        <v>2698</v>
      </c>
      <c r="F2488" s="1">
        <v>23987</v>
      </c>
      <c r="G2488" t="s">
        <v>3025</v>
      </c>
      <c r="H2488" t="s">
        <v>2702</v>
      </c>
      <c r="I2488" s="5">
        <v>59600</v>
      </c>
      <c r="J2488" s="5">
        <v>4000</v>
      </c>
      <c r="K2488">
        <v>25</v>
      </c>
      <c r="L2488" t="str">
        <f>INDEX(MatriceGrade,MATCH(Employé!G2488,Filières!$A$1:$A$13,0),MATCH(Employé!H2488,Filières!$A$1:$E$1,0))</f>
        <v>Consultant business sénior</v>
      </c>
      <c r="M2488" s="5">
        <f t="shared" si="192"/>
        <v>55700</v>
      </c>
      <c r="N2488" s="6">
        <f t="shared" ca="1" si="193"/>
        <v>51</v>
      </c>
      <c r="O2488" s="8">
        <f t="shared" si="194"/>
        <v>7.0017953321364457E-2</v>
      </c>
    </row>
    <row r="2489" spans="1:15" x14ac:dyDescent="0.25">
      <c r="A2489" t="str">
        <f t="shared" si="190"/>
        <v>SamSm23798</v>
      </c>
      <c r="B2489" t="str">
        <f t="shared" si="191"/>
        <v>SamSmith23798</v>
      </c>
      <c r="C2489" t="s">
        <v>2484</v>
      </c>
      <c r="D2489" t="s">
        <v>322</v>
      </c>
      <c r="E2489" t="s">
        <v>2698</v>
      </c>
      <c r="F2489" s="1">
        <v>23798</v>
      </c>
      <c r="G2489" t="s">
        <v>3029</v>
      </c>
      <c r="H2489" t="s">
        <v>2700</v>
      </c>
      <c r="I2489" s="5">
        <v>101300</v>
      </c>
      <c r="J2489" s="5">
        <v>4500</v>
      </c>
      <c r="K2489">
        <v>11</v>
      </c>
      <c r="L2489" t="str">
        <f>INDEX(MatriceGrade,MATCH(Employé!G2489,Filières!$A$1:$A$13,0),MATCH(Employé!H2489,Filières!$A$1:$E$1,0))</f>
        <v>Associé filière fonctionnelle</v>
      </c>
      <c r="M2489" s="5">
        <f t="shared" si="192"/>
        <v>95600</v>
      </c>
      <c r="N2489" s="6">
        <f t="shared" ca="1" si="193"/>
        <v>52</v>
      </c>
      <c r="O2489" s="8">
        <f t="shared" si="194"/>
        <v>5.9623430962343099E-2</v>
      </c>
    </row>
    <row r="2490" spans="1:15" x14ac:dyDescent="0.25">
      <c r="A2490" t="str">
        <f t="shared" si="190"/>
        <v>ScoSm32125</v>
      </c>
      <c r="B2490" t="str">
        <f t="shared" si="191"/>
        <v>ScottSmith32125</v>
      </c>
      <c r="C2490" t="s">
        <v>341</v>
      </c>
      <c r="D2490" t="s">
        <v>322</v>
      </c>
      <c r="E2490" t="s">
        <v>2699</v>
      </c>
      <c r="F2490" s="1">
        <v>32125</v>
      </c>
      <c r="G2490" t="s">
        <v>3023</v>
      </c>
      <c r="H2490" t="s">
        <v>2701</v>
      </c>
      <c r="I2490" s="5">
        <v>43200</v>
      </c>
      <c r="J2490" s="5">
        <v>500</v>
      </c>
      <c r="K2490">
        <v>1</v>
      </c>
      <c r="L2490" t="str">
        <f>INDEX(MatriceGrade,MATCH(Employé!G2490,Filières!$A$1:$A$13,0),MATCH(Employé!H2490,Filières!$A$1:$E$1,0))</f>
        <v>Consultant technique junior</v>
      </c>
      <c r="M2490" s="5">
        <f t="shared" si="192"/>
        <v>41500</v>
      </c>
      <c r="N2490" s="6">
        <f t="shared" ca="1" si="193"/>
        <v>29</v>
      </c>
      <c r="O2490" s="8">
        <f t="shared" si="194"/>
        <v>4.0963855421686748E-2</v>
      </c>
    </row>
    <row r="2491" spans="1:15" x14ac:dyDescent="0.25">
      <c r="A2491" t="str">
        <f t="shared" si="190"/>
        <v>ThoSm32981</v>
      </c>
      <c r="B2491" t="str">
        <f t="shared" si="191"/>
        <v>ThomasSmith32981</v>
      </c>
      <c r="C2491" t="s">
        <v>269</v>
      </c>
      <c r="D2491" t="s">
        <v>322</v>
      </c>
      <c r="E2491" t="s">
        <v>2698</v>
      </c>
      <c r="F2491" s="1">
        <v>32981</v>
      </c>
      <c r="G2491" t="s">
        <v>3020</v>
      </c>
      <c r="H2491" t="s">
        <v>2702</v>
      </c>
      <c r="I2491" s="5">
        <v>39200</v>
      </c>
      <c r="J2491" s="5">
        <v>0</v>
      </c>
      <c r="K2491">
        <v>0</v>
      </c>
      <c r="L2491" t="str">
        <f>INDEX(MatriceGrade,MATCH(Employé!G2491,Filières!$A$1:$A$13,0),MATCH(Employé!H2491,Filières!$A$1:$E$1,0))</f>
        <v>Consultant business junior</v>
      </c>
      <c r="M2491" s="5" t="str">
        <f t="shared" si="192"/>
        <v>nouvel arrivant</v>
      </c>
      <c r="N2491" s="6">
        <f t="shared" ca="1" si="193"/>
        <v>27</v>
      </c>
      <c r="O2491" s="8">
        <f t="shared" si="194"/>
        <v>0</v>
      </c>
    </row>
    <row r="2492" spans="1:15" x14ac:dyDescent="0.25">
      <c r="A2492" t="str">
        <f t="shared" si="190"/>
        <v>WilSm27068</v>
      </c>
      <c r="B2492" t="str">
        <f t="shared" si="191"/>
        <v>WilliamSmith27068</v>
      </c>
      <c r="C2492" t="s">
        <v>63</v>
      </c>
      <c r="D2492" t="s">
        <v>322</v>
      </c>
      <c r="E2492" t="s">
        <v>2698</v>
      </c>
      <c r="F2492" s="1">
        <v>27068</v>
      </c>
      <c r="G2492" t="s">
        <v>3028</v>
      </c>
      <c r="H2492" t="s">
        <v>2703</v>
      </c>
      <c r="I2492" s="5">
        <v>96200</v>
      </c>
      <c r="J2492" s="5">
        <v>9500</v>
      </c>
      <c r="K2492">
        <v>0</v>
      </c>
      <c r="L2492" t="str">
        <f>INDEX(MatriceGrade,MATCH(Employé!G2492,Filières!$A$1:$A$13,0),MATCH(Employé!H2492,Filières!$A$1:$E$1,0))</f>
        <v>Responsable d'un secteur</v>
      </c>
      <c r="M2492" s="5" t="str">
        <f t="shared" si="192"/>
        <v>nouvel arrivant</v>
      </c>
      <c r="N2492" s="6">
        <f t="shared" ca="1" si="193"/>
        <v>43</v>
      </c>
      <c r="O2492" s="8">
        <f t="shared" si="194"/>
        <v>0</v>
      </c>
    </row>
    <row r="2493" spans="1:15" x14ac:dyDescent="0.25">
      <c r="A2493" t="str">
        <f t="shared" si="190"/>
        <v>ZacSm30917</v>
      </c>
      <c r="B2493" t="str">
        <f t="shared" si="191"/>
        <v>ZacharySmith30917</v>
      </c>
      <c r="C2493" t="s">
        <v>1838</v>
      </c>
      <c r="D2493" t="s">
        <v>322</v>
      </c>
      <c r="E2493" t="s">
        <v>2698</v>
      </c>
      <c r="F2493" s="1">
        <v>30917</v>
      </c>
      <c r="G2493" t="s">
        <v>3027</v>
      </c>
      <c r="H2493" t="s">
        <v>2702</v>
      </c>
      <c r="I2493" s="5">
        <v>82100</v>
      </c>
      <c r="J2493" s="5">
        <v>3500</v>
      </c>
      <c r="K2493">
        <v>3</v>
      </c>
      <c r="L2493" t="str">
        <f>INDEX(MatriceGrade,MATCH(Employé!G2493,Filières!$A$1:$A$13,0),MATCH(Employé!H2493,Filières!$A$1:$E$1,0))</f>
        <v>Directeur business</v>
      </c>
      <c r="M2493" s="5">
        <f t="shared" si="192"/>
        <v>77500</v>
      </c>
      <c r="N2493" s="6">
        <f t="shared" ca="1" si="193"/>
        <v>32</v>
      </c>
      <c r="O2493" s="8">
        <f t="shared" si="194"/>
        <v>5.9354838709677421E-2</v>
      </c>
    </row>
    <row r="2494" spans="1:15" x14ac:dyDescent="0.25">
      <c r="A2494" t="str">
        <f t="shared" si="190"/>
        <v>MarSn28275</v>
      </c>
      <c r="B2494" t="str">
        <f t="shared" si="191"/>
        <v>MarilynSnell28275</v>
      </c>
      <c r="C2494" t="s">
        <v>503</v>
      </c>
      <c r="D2494" t="s">
        <v>1784</v>
      </c>
      <c r="E2494" t="s">
        <v>2699</v>
      </c>
      <c r="F2494" s="1">
        <v>28275</v>
      </c>
      <c r="G2494" t="s">
        <v>3028</v>
      </c>
      <c r="H2494" t="s">
        <v>2702</v>
      </c>
      <c r="I2494" s="5">
        <v>86600</v>
      </c>
      <c r="J2494" s="5">
        <v>8000</v>
      </c>
      <c r="K2494">
        <v>12</v>
      </c>
      <c r="L2494" t="str">
        <f>INDEX(MatriceGrade,MATCH(Employé!G2494,Filières!$A$1:$A$13,0),MATCH(Employé!H2494,Filières!$A$1:$E$1,0))</f>
        <v>Responsable secteur business</v>
      </c>
      <c r="M2494" s="5">
        <f t="shared" si="192"/>
        <v>82500</v>
      </c>
      <c r="N2494" s="6">
        <f t="shared" ca="1" si="193"/>
        <v>40</v>
      </c>
      <c r="O2494" s="8">
        <f t="shared" si="194"/>
        <v>4.9696969696969698E-2</v>
      </c>
    </row>
    <row r="2495" spans="1:15" x14ac:dyDescent="0.25">
      <c r="A2495" t="str">
        <f t="shared" si="190"/>
        <v>ChaSn29782</v>
      </c>
      <c r="B2495" t="str">
        <f t="shared" si="191"/>
        <v>CharlesSnider29782</v>
      </c>
      <c r="C2495" t="s">
        <v>82</v>
      </c>
      <c r="D2495" t="s">
        <v>279</v>
      </c>
      <c r="E2495" t="s">
        <v>2698</v>
      </c>
      <c r="F2495" s="1">
        <v>29782</v>
      </c>
      <c r="G2495" t="s">
        <v>3025</v>
      </c>
      <c r="H2495" t="s">
        <v>2700</v>
      </c>
      <c r="I2495" s="5">
        <v>46200</v>
      </c>
      <c r="J2495" s="5">
        <v>1000</v>
      </c>
      <c r="K2495">
        <v>12</v>
      </c>
      <c r="L2495" t="str">
        <f>INDEX(MatriceGrade,MATCH(Employé!G2495,Filières!$A$1:$A$13,0),MATCH(Employé!H2495,Filières!$A$1:$E$1,0))</f>
        <v>Consultant fonctionnel sénior</v>
      </c>
      <c r="M2495" s="5">
        <f t="shared" si="192"/>
        <v>41200</v>
      </c>
      <c r="N2495" s="6">
        <f t="shared" ca="1" si="193"/>
        <v>36</v>
      </c>
      <c r="O2495" s="8">
        <f t="shared" si="194"/>
        <v>0.12135922330097088</v>
      </c>
    </row>
    <row r="2496" spans="1:15" x14ac:dyDescent="0.25">
      <c r="A2496" t="str">
        <f t="shared" si="190"/>
        <v>DenSn27730</v>
      </c>
      <c r="B2496" t="str">
        <f t="shared" si="191"/>
        <v>DeniseSnow27730</v>
      </c>
      <c r="C2496" t="s">
        <v>753</v>
      </c>
      <c r="D2496" t="s">
        <v>2242</v>
      </c>
      <c r="E2496" t="s">
        <v>2699</v>
      </c>
      <c r="F2496" s="1">
        <v>27730</v>
      </c>
      <c r="G2496" t="s">
        <v>3026</v>
      </c>
      <c r="H2496" t="s">
        <v>2703</v>
      </c>
      <c r="I2496" s="5">
        <v>65900</v>
      </c>
      <c r="J2496" s="5">
        <v>1500</v>
      </c>
      <c r="K2496">
        <v>10</v>
      </c>
      <c r="L2496" t="str">
        <f>INDEX(MatriceGrade,MATCH(Employé!G2496,Filières!$A$1:$A$13,0),MATCH(Employé!H2496,Filières!$A$1:$E$1,0))</f>
        <v>Responsable d'entité</v>
      </c>
      <c r="M2496" s="5">
        <f t="shared" si="192"/>
        <v>61800</v>
      </c>
      <c r="N2496" s="6">
        <f t="shared" ca="1" si="193"/>
        <v>41</v>
      </c>
      <c r="O2496" s="8">
        <f t="shared" si="194"/>
        <v>6.6343042071197414E-2</v>
      </c>
    </row>
    <row r="2497" spans="1:15" x14ac:dyDescent="0.25">
      <c r="A2497" t="str">
        <f t="shared" si="190"/>
        <v>PauSn26784</v>
      </c>
      <c r="B2497" t="str">
        <f t="shared" si="191"/>
        <v>PaulSnyder26784</v>
      </c>
      <c r="C2497" t="s">
        <v>119</v>
      </c>
      <c r="D2497" t="s">
        <v>625</v>
      </c>
      <c r="E2497" t="s">
        <v>2698</v>
      </c>
      <c r="F2497" s="1">
        <v>26784</v>
      </c>
      <c r="G2497" t="s">
        <v>3027</v>
      </c>
      <c r="H2497" t="s">
        <v>2700</v>
      </c>
      <c r="I2497" s="5">
        <v>75800</v>
      </c>
      <c r="J2497" s="5">
        <v>500</v>
      </c>
      <c r="K2497">
        <v>14</v>
      </c>
      <c r="L2497" t="str">
        <f>INDEX(MatriceGrade,MATCH(Employé!G2497,Filières!$A$1:$A$13,0),MATCH(Employé!H2497,Filières!$A$1:$E$1,0))</f>
        <v>Directeur de projet</v>
      </c>
      <c r="M2497" s="5">
        <f t="shared" si="192"/>
        <v>70800</v>
      </c>
      <c r="N2497" s="6">
        <f t="shared" ca="1" si="193"/>
        <v>44</v>
      </c>
      <c r="O2497" s="8">
        <f t="shared" si="194"/>
        <v>7.0621468926553674E-2</v>
      </c>
    </row>
    <row r="2498" spans="1:15" x14ac:dyDescent="0.25">
      <c r="A2498" t="str">
        <f t="shared" ref="A2498:A2561" si="195">_xlfn.CONCAT(LEFT(C2498,3),LEFT(D2498,2),F2498)</f>
        <v>RobSn27808</v>
      </c>
      <c r="B2498" t="str">
        <f t="shared" ref="B2498:B2561" si="196">_xlfn.CONCAT(C2498,D2498,F2498)</f>
        <v>RobertSnyder27808</v>
      </c>
      <c r="C2498" t="s">
        <v>25</v>
      </c>
      <c r="D2498" t="s">
        <v>625</v>
      </c>
      <c r="E2498" t="s">
        <v>2698</v>
      </c>
      <c r="F2498" s="1">
        <v>27808</v>
      </c>
      <c r="G2498" t="s">
        <v>3025</v>
      </c>
      <c r="H2498" t="s">
        <v>2701</v>
      </c>
      <c r="I2498" s="5">
        <v>41000</v>
      </c>
      <c r="J2498" s="5">
        <v>0</v>
      </c>
      <c r="K2498">
        <v>10</v>
      </c>
      <c r="L2498" t="str">
        <f>INDEX(MatriceGrade,MATCH(Employé!G2498,Filières!$A$1:$A$13,0),MATCH(Employé!H2498,Filières!$A$1:$E$1,0))</f>
        <v>Consultant technique sénior</v>
      </c>
      <c r="M2498" s="5">
        <f t="shared" ref="M2498:M2561" si="197">IF(ISERROR(VLOOKUP(A2498,InfoN1,9,FALSE)),"nouvel arrivant",VLOOKUP(A2498,InfoN1,9,FALSE))</f>
        <v>36900</v>
      </c>
      <c r="N2498" s="6">
        <f t="shared" ref="N2498:N2561" ca="1" si="198">IF(DATE(2017,MONTH(F2498),DAY(F2498))&gt;TODAY(),2017-YEAR(F2498)-1,2017-YEAR(F2498))</f>
        <v>41</v>
      </c>
      <c r="O2498" s="8">
        <f t="shared" si="194"/>
        <v>0.1111111111111111</v>
      </c>
    </row>
    <row r="2499" spans="1:15" x14ac:dyDescent="0.25">
      <c r="A2499" t="str">
        <f t="shared" si="195"/>
        <v>ThoSn29251</v>
      </c>
      <c r="B2499" t="str">
        <f t="shared" si="196"/>
        <v>ThomasSnyder29251</v>
      </c>
      <c r="C2499" t="s">
        <v>269</v>
      </c>
      <c r="D2499" t="s">
        <v>625</v>
      </c>
      <c r="E2499" t="s">
        <v>2698</v>
      </c>
      <c r="F2499" s="1">
        <v>29251</v>
      </c>
      <c r="G2499" t="s">
        <v>3026</v>
      </c>
      <c r="H2499" t="s">
        <v>2701</v>
      </c>
      <c r="I2499" s="5">
        <v>51200</v>
      </c>
      <c r="J2499" s="5">
        <v>1500</v>
      </c>
      <c r="K2499">
        <v>9</v>
      </c>
      <c r="L2499" t="str">
        <f>INDEX(MatriceGrade,MATCH(Employé!G2499,Filières!$A$1:$A$13,0),MATCH(Employé!H2499,Filières!$A$1:$E$1,0))</f>
        <v>Expert technique</v>
      </c>
      <c r="M2499" s="5">
        <f t="shared" si="197"/>
        <v>46500</v>
      </c>
      <c r="N2499" s="6">
        <f t="shared" ca="1" si="198"/>
        <v>37</v>
      </c>
      <c r="O2499" s="8">
        <f t="shared" ref="O2499:O2562" si="199">IF(ISNUMBER(M2499),(I2499-M2499)/M2499,0)</f>
        <v>0.1010752688172043</v>
      </c>
    </row>
    <row r="2500" spans="1:15" x14ac:dyDescent="0.25">
      <c r="A2500" t="str">
        <f t="shared" si="195"/>
        <v>HecSo27695</v>
      </c>
      <c r="B2500" t="str">
        <f t="shared" si="196"/>
        <v>HectorSoares27695</v>
      </c>
      <c r="C2500" t="s">
        <v>1697</v>
      </c>
      <c r="D2500" t="s">
        <v>1698</v>
      </c>
      <c r="E2500" t="s">
        <v>2698</v>
      </c>
      <c r="F2500" s="1">
        <v>27695</v>
      </c>
      <c r="G2500" t="s">
        <v>3026</v>
      </c>
      <c r="H2500" t="s">
        <v>2703</v>
      </c>
      <c r="I2500" s="5">
        <v>57500</v>
      </c>
      <c r="J2500" s="5">
        <v>500</v>
      </c>
      <c r="K2500">
        <v>5</v>
      </c>
      <c r="L2500" t="str">
        <f>INDEX(MatriceGrade,MATCH(Employé!G2500,Filières!$A$1:$A$13,0),MATCH(Employé!H2500,Filières!$A$1:$E$1,0))</f>
        <v>Responsable d'entité</v>
      </c>
      <c r="M2500" s="5">
        <f t="shared" si="197"/>
        <v>50700</v>
      </c>
      <c r="N2500" s="6">
        <f t="shared" ca="1" si="198"/>
        <v>41</v>
      </c>
      <c r="O2500" s="8">
        <f t="shared" si="199"/>
        <v>0.13412228796844181</v>
      </c>
    </row>
    <row r="2501" spans="1:15" x14ac:dyDescent="0.25">
      <c r="A2501" t="str">
        <f t="shared" si="195"/>
        <v>EdwSo23872</v>
      </c>
      <c r="B2501" t="str">
        <f t="shared" si="196"/>
        <v>EdwardSoto23872</v>
      </c>
      <c r="C2501" t="s">
        <v>1040</v>
      </c>
      <c r="D2501" t="s">
        <v>452</v>
      </c>
      <c r="E2501" t="s">
        <v>2698</v>
      </c>
      <c r="F2501" s="1">
        <v>23872</v>
      </c>
      <c r="G2501" t="s">
        <v>3025</v>
      </c>
      <c r="H2501" t="s">
        <v>2701</v>
      </c>
      <c r="I2501" s="5">
        <v>37900</v>
      </c>
      <c r="J2501" s="5">
        <v>2000</v>
      </c>
      <c r="K2501">
        <v>19</v>
      </c>
      <c r="L2501" t="str">
        <f>INDEX(MatriceGrade,MATCH(Employé!G2501,Filières!$A$1:$A$13,0),MATCH(Employé!H2501,Filières!$A$1:$E$1,0))</f>
        <v>Consultant technique sénior</v>
      </c>
      <c r="M2501" s="5">
        <f t="shared" si="197"/>
        <v>34500</v>
      </c>
      <c r="N2501" s="6">
        <f t="shared" ca="1" si="198"/>
        <v>52</v>
      </c>
      <c r="O2501" s="8">
        <f t="shared" si="199"/>
        <v>9.8550724637681164E-2</v>
      </c>
    </row>
    <row r="2502" spans="1:15" x14ac:dyDescent="0.25">
      <c r="A2502" t="str">
        <f t="shared" si="195"/>
        <v>JamSo23542</v>
      </c>
      <c r="B2502" t="str">
        <f t="shared" si="196"/>
        <v>JamesSoto23542</v>
      </c>
      <c r="C2502" t="s">
        <v>147</v>
      </c>
      <c r="D2502" t="s">
        <v>452</v>
      </c>
      <c r="E2502" t="s">
        <v>2698</v>
      </c>
      <c r="F2502" s="1">
        <v>23542</v>
      </c>
      <c r="G2502" t="s">
        <v>3028</v>
      </c>
      <c r="H2502" t="s">
        <v>2700</v>
      </c>
      <c r="I2502" s="5">
        <v>102700</v>
      </c>
      <c r="J2502" s="5">
        <v>3500</v>
      </c>
      <c r="K2502">
        <v>9</v>
      </c>
      <c r="L2502" t="str">
        <f>INDEX(MatriceGrade,MATCH(Employé!G2502,Filières!$A$1:$A$13,0),MATCH(Employé!H2502,Filières!$A$1:$E$1,0))</f>
        <v>Responsable de Grands comptes</v>
      </c>
      <c r="M2502" s="5">
        <f t="shared" si="197"/>
        <v>92500</v>
      </c>
      <c r="N2502" s="6">
        <f t="shared" ca="1" si="198"/>
        <v>53</v>
      </c>
      <c r="O2502" s="8">
        <f t="shared" si="199"/>
        <v>0.11027027027027027</v>
      </c>
    </row>
    <row r="2503" spans="1:15" x14ac:dyDescent="0.25">
      <c r="A2503" t="str">
        <f t="shared" si="195"/>
        <v>JosSo32104</v>
      </c>
      <c r="B2503" t="str">
        <f t="shared" si="196"/>
        <v>JosefinaSoto32104</v>
      </c>
      <c r="C2503" t="s">
        <v>451</v>
      </c>
      <c r="D2503" t="s">
        <v>452</v>
      </c>
      <c r="E2503" t="s">
        <v>2699</v>
      </c>
      <c r="F2503" s="1">
        <v>32104</v>
      </c>
      <c r="G2503" t="s">
        <v>3023</v>
      </c>
      <c r="H2503" t="s">
        <v>2702</v>
      </c>
      <c r="I2503" s="5">
        <v>52400</v>
      </c>
      <c r="J2503" s="5">
        <v>1000</v>
      </c>
      <c r="K2503">
        <v>0</v>
      </c>
      <c r="L2503" t="str">
        <f>INDEX(MatriceGrade,MATCH(Employé!G2503,Filières!$A$1:$A$13,0),MATCH(Employé!H2503,Filières!$A$1:$E$1,0))</f>
        <v>Consultant business</v>
      </c>
      <c r="M2503" s="5" t="str">
        <f t="shared" si="197"/>
        <v>nouvel arrivant</v>
      </c>
      <c r="N2503" s="6">
        <f t="shared" ca="1" si="198"/>
        <v>29</v>
      </c>
      <c r="O2503" s="8">
        <f t="shared" si="199"/>
        <v>0</v>
      </c>
    </row>
    <row r="2504" spans="1:15" x14ac:dyDescent="0.25">
      <c r="A2504" t="str">
        <f t="shared" si="195"/>
        <v>RosSo25682</v>
      </c>
      <c r="B2504" t="str">
        <f t="shared" si="196"/>
        <v>RoseSoucy25682</v>
      </c>
      <c r="C2504" t="s">
        <v>456</v>
      </c>
      <c r="D2504" t="s">
        <v>1031</v>
      </c>
      <c r="E2504" t="s">
        <v>2699</v>
      </c>
      <c r="F2504" s="1">
        <v>25682</v>
      </c>
      <c r="G2504" t="s">
        <v>3028</v>
      </c>
      <c r="H2504" t="s">
        <v>2701</v>
      </c>
      <c r="I2504" s="5">
        <v>73800</v>
      </c>
      <c r="J2504" s="5">
        <v>500</v>
      </c>
      <c r="K2504">
        <v>23</v>
      </c>
      <c r="L2504" t="str">
        <f>INDEX(MatriceGrade,MATCH(Employé!G2504,Filières!$A$1:$A$13,0),MATCH(Employé!H2504,Filières!$A$1:$E$1,0))</f>
        <v>Responsable technique Grands Comptes</v>
      </c>
      <c r="M2504" s="5">
        <f t="shared" si="197"/>
        <v>67700</v>
      </c>
      <c r="N2504" s="6">
        <f t="shared" ca="1" si="198"/>
        <v>47</v>
      </c>
      <c r="O2504" s="8">
        <f t="shared" si="199"/>
        <v>9.0103397341211228E-2</v>
      </c>
    </row>
    <row r="2505" spans="1:15" x14ac:dyDescent="0.25">
      <c r="A2505" t="str">
        <f t="shared" si="195"/>
        <v>DavSo29066</v>
      </c>
      <c r="B2505" t="str">
        <f t="shared" si="196"/>
        <v>DavidSouth29066</v>
      </c>
      <c r="C2505" t="s">
        <v>65</v>
      </c>
      <c r="D2505" t="s">
        <v>693</v>
      </c>
      <c r="E2505" t="s">
        <v>2698</v>
      </c>
      <c r="F2505" s="1">
        <v>29066</v>
      </c>
      <c r="G2505" t="s">
        <v>3025</v>
      </c>
      <c r="H2505" t="s">
        <v>2702</v>
      </c>
      <c r="I2505" s="5">
        <v>69900</v>
      </c>
      <c r="J2505" s="5">
        <v>500</v>
      </c>
      <c r="K2505">
        <v>6</v>
      </c>
      <c r="L2505" t="str">
        <f>INDEX(MatriceGrade,MATCH(Employé!G2505,Filières!$A$1:$A$13,0),MATCH(Employé!H2505,Filières!$A$1:$E$1,0))</f>
        <v>Consultant business sénior</v>
      </c>
      <c r="M2505" s="5">
        <f t="shared" si="197"/>
        <v>69700</v>
      </c>
      <c r="N2505" s="6">
        <f t="shared" ca="1" si="198"/>
        <v>37</v>
      </c>
      <c r="O2505" s="8">
        <f t="shared" si="199"/>
        <v>2.8694404591104736E-3</v>
      </c>
    </row>
    <row r="2506" spans="1:15" x14ac:dyDescent="0.25">
      <c r="A2506" t="str">
        <f t="shared" si="195"/>
        <v>MikSo32399</v>
      </c>
      <c r="B2506" t="str">
        <f t="shared" si="196"/>
        <v>MikeSouth32399</v>
      </c>
      <c r="C2506" t="s">
        <v>692</v>
      </c>
      <c r="D2506" t="s">
        <v>693</v>
      </c>
      <c r="E2506" t="s">
        <v>2698</v>
      </c>
      <c r="F2506" s="1">
        <v>32399</v>
      </c>
      <c r="G2506" t="s">
        <v>3023</v>
      </c>
      <c r="H2506" t="s">
        <v>2702</v>
      </c>
      <c r="I2506" s="5">
        <v>51000</v>
      </c>
      <c r="J2506" s="5">
        <v>2000</v>
      </c>
      <c r="K2506">
        <v>0</v>
      </c>
      <c r="L2506" t="str">
        <f>INDEX(MatriceGrade,MATCH(Employé!G2506,Filières!$A$1:$A$13,0),MATCH(Employé!H2506,Filières!$A$1:$E$1,0))</f>
        <v>Consultant business</v>
      </c>
      <c r="M2506" s="5" t="str">
        <f t="shared" si="197"/>
        <v>nouvel arrivant</v>
      </c>
      <c r="N2506" s="6">
        <f t="shared" ca="1" si="198"/>
        <v>28</v>
      </c>
      <c r="O2506" s="8">
        <f t="shared" si="199"/>
        <v>0</v>
      </c>
    </row>
    <row r="2507" spans="1:15" x14ac:dyDescent="0.25">
      <c r="A2507" t="str">
        <f t="shared" si="195"/>
        <v>DavSo24220</v>
      </c>
      <c r="B2507" t="str">
        <f t="shared" si="196"/>
        <v>DavidSouthworth24220</v>
      </c>
      <c r="C2507" t="s">
        <v>65</v>
      </c>
      <c r="D2507" t="s">
        <v>1278</v>
      </c>
      <c r="E2507" t="s">
        <v>2698</v>
      </c>
      <c r="F2507" s="1">
        <v>24220</v>
      </c>
      <c r="G2507" t="s">
        <v>3027</v>
      </c>
      <c r="H2507" t="s">
        <v>2701</v>
      </c>
      <c r="I2507" s="5">
        <v>61600</v>
      </c>
      <c r="J2507" s="5">
        <v>4500</v>
      </c>
      <c r="K2507">
        <v>25</v>
      </c>
      <c r="L2507" t="str">
        <f>INDEX(MatriceGrade,MATCH(Employé!G2507,Filières!$A$1:$A$13,0),MATCH(Employé!H2507,Filières!$A$1:$E$1,0))</f>
        <v>Directeur technique</v>
      </c>
      <c r="M2507" s="5">
        <f t="shared" si="197"/>
        <v>57200</v>
      </c>
      <c r="N2507" s="6">
        <f t="shared" ca="1" si="198"/>
        <v>51</v>
      </c>
      <c r="O2507" s="8">
        <f t="shared" si="199"/>
        <v>7.6923076923076927E-2</v>
      </c>
    </row>
    <row r="2508" spans="1:15" x14ac:dyDescent="0.25">
      <c r="A2508" t="str">
        <f t="shared" si="195"/>
        <v>HarSo28461</v>
      </c>
      <c r="B2508" t="str">
        <f t="shared" si="196"/>
        <v>HaroldSouthworth28461</v>
      </c>
      <c r="C2508" t="s">
        <v>842</v>
      </c>
      <c r="D2508" t="s">
        <v>1278</v>
      </c>
      <c r="E2508" t="s">
        <v>2698</v>
      </c>
      <c r="F2508" s="1">
        <v>28461</v>
      </c>
      <c r="G2508" t="s">
        <v>3028</v>
      </c>
      <c r="H2508" t="s">
        <v>2700</v>
      </c>
      <c r="I2508" s="5">
        <v>84000</v>
      </c>
      <c r="J2508" s="5">
        <v>5500</v>
      </c>
      <c r="K2508">
        <v>15</v>
      </c>
      <c r="L2508" t="str">
        <f>INDEX(MatriceGrade,MATCH(Employé!G2508,Filières!$A$1:$A$13,0),MATCH(Employé!H2508,Filières!$A$1:$E$1,0))</f>
        <v>Responsable de Grands comptes</v>
      </c>
      <c r="M2508" s="5">
        <f t="shared" si="197"/>
        <v>78500</v>
      </c>
      <c r="N2508" s="6">
        <f t="shared" ca="1" si="198"/>
        <v>39</v>
      </c>
      <c r="O2508" s="8">
        <f t="shared" si="199"/>
        <v>7.0063694267515922E-2</v>
      </c>
    </row>
    <row r="2509" spans="1:15" x14ac:dyDescent="0.25">
      <c r="A2509" t="str">
        <f t="shared" si="195"/>
        <v>BenSp31385</v>
      </c>
      <c r="B2509" t="str">
        <f t="shared" si="196"/>
        <v>BenjaminSpangler31385</v>
      </c>
      <c r="C2509" t="s">
        <v>927</v>
      </c>
      <c r="D2509" t="s">
        <v>1423</v>
      </c>
      <c r="E2509" t="s">
        <v>2698</v>
      </c>
      <c r="F2509" s="1">
        <v>31385</v>
      </c>
      <c r="G2509" t="s">
        <v>3022</v>
      </c>
      <c r="H2509" t="s">
        <v>2701</v>
      </c>
      <c r="I2509" s="5">
        <v>43700</v>
      </c>
      <c r="J2509" s="5">
        <v>1000</v>
      </c>
      <c r="K2509">
        <v>4</v>
      </c>
      <c r="L2509" t="str">
        <f>INDEX(MatriceGrade,MATCH(Employé!G2509,Filières!$A$1:$A$13,0),MATCH(Employé!H2509,Filières!$A$1:$E$1,0))</f>
        <v>Développeur confirmé</v>
      </c>
      <c r="M2509" s="5">
        <f t="shared" si="197"/>
        <v>40700</v>
      </c>
      <c r="N2509" s="6">
        <f t="shared" ca="1" si="198"/>
        <v>31</v>
      </c>
      <c r="O2509" s="8">
        <f t="shared" si="199"/>
        <v>7.3710073710073709E-2</v>
      </c>
    </row>
    <row r="2510" spans="1:15" x14ac:dyDescent="0.25">
      <c r="A2510" t="str">
        <f t="shared" si="195"/>
        <v>LilSp26186</v>
      </c>
      <c r="B2510" t="str">
        <f t="shared" si="196"/>
        <v>LillianSpangler26186</v>
      </c>
      <c r="C2510" t="s">
        <v>293</v>
      </c>
      <c r="D2510" t="s">
        <v>1423</v>
      </c>
      <c r="E2510" t="s">
        <v>2699</v>
      </c>
      <c r="F2510" s="1">
        <v>26186</v>
      </c>
      <c r="G2510" t="s">
        <v>3027</v>
      </c>
      <c r="H2510" t="s">
        <v>2702</v>
      </c>
      <c r="I2510" s="5">
        <v>101800</v>
      </c>
      <c r="J2510" s="5">
        <v>6000</v>
      </c>
      <c r="K2510">
        <v>5</v>
      </c>
      <c r="L2510" t="str">
        <f>INDEX(MatriceGrade,MATCH(Employé!G2510,Filières!$A$1:$A$13,0),MATCH(Employé!H2510,Filières!$A$1:$E$1,0))</f>
        <v>Directeur business</v>
      </c>
      <c r="M2510" s="5">
        <f t="shared" si="197"/>
        <v>96000</v>
      </c>
      <c r="N2510" s="6">
        <f t="shared" ca="1" si="198"/>
        <v>45</v>
      </c>
      <c r="O2510" s="8">
        <f t="shared" si="199"/>
        <v>6.0416666666666667E-2</v>
      </c>
    </row>
    <row r="2511" spans="1:15" x14ac:dyDescent="0.25">
      <c r="A2511" t="str">
        <f t="shared" si="195"/>
        <v>JerSp28029</v>
      </c>
      <c r="B2511" t="str">
        <f t="shared" si="196"/>
        <v>JerrySpells28029</v>
      </c>
      <c r="C2511" t="s">
        <v>632</v>
      </c>
      <c r="D2511" t="s">
        <v>2144</v>
      </c>
      <c r="E2511" t="s">
        <v>2698</v>
      </c>
      <c r="F2511" s="1">
        <v>28029</v>
      </c>
      <c r="G2511" t="s">
        <v>3026</v>
      </c>
      <c r="H2511" t="s">
        <v>2703</v>
      </c>
      <c r="I2511" s="5">
        <v>62600</v>
      </c>
      <c r="J2511" s="5">
        <v>500</v>
      </c>
      <c r="K2511">
        <v>7</v>
      </c>
      <c r="L2511" t="str">
        <f>INDEX(MatriceGrade,MATCH(Employé!G2511,Filières!$A$1:$A$13,0),MATCH(Employé!H2511,Filières!$A$1:$E$1,0))</f>
        <v>Responsable d'entité</v>
      </c>
      <c r="M2511" s="5">
        <f t="shared" si="197"/>
        <v>57300</v>
      </c>
      <c r="N2511" s="6">
        <f t="shared" ca="1" si="198"/>
        <v>40</v>
      </c>
      <c r="O2511" s="8">
        <f t="shared" si="199"/>
        <v>9.2495636998254804E-2</v>
      </c>
    </row>
    <row r="2512" spans="1:15" x14ac:dyDescent="0.25">
      <c r="A2512" t="str">
        <f t="shared" si="195"/>
        <v>MicSp27594</v>
      </c>
      <c r="B2512" t="str">
        <f t="shared" si="196"/>
        <v>MichaelSpence27594</v>
      </c>
      <c r="C2512" t="s">
        <v>205</v>
      </c>
      <c r="D2512" t="s">
        <v>1331</v>
      </c>
      <c r="E2512" t="s">
        <v>2698</v>
      </c>
      <c r="F2512" s="1">
        <v>27594</v>
      </c>
      <c r="G2512" t="s">
        <v>3026</v>
      </c>
      <c r="H2512" t="s">
        <v>2702</v>
      </c>
      <c r="I2512" s="5">
        <v>80400</v>
      </c>
      <c r="J2512" s="5">
        <v>3500</v>
      </c>
      <c r="K2512">
        <v>3</v>
      </c>
      <c r="L2512" t="str">
        <f>INDEX(MatriceGrade,MATCH(Employé!G2512,Filières!$A$1:$A$13,0),MATCH(Employé!H2512,Filières!$A$1:$E$1,0))</f>
        <v>Responsable de consultant</v>
      </c>
      <c r="M2512" s="5">
        <f t="shared" si="197"/>
        <v>75800</v>
      </c>
      <c r="N2512" s="6">
        <f t="shared" ca="1" si="198"/>
        <v>42</v>
      </c>
      <c r="O2512" s="8">
        <f t="shared" si="199"/>
        <v>6.0686015831134567E-2</v>
      </c>
    </row>
    <row r="2513" spans="1:15" x14ac:dyDescent="0.25">
      <c r="A2513" t="str">
        <f t="shared" si="195"/>
        <v>AnnSp26190</v>
      </c>
      <c r="B2513" t="str">
        <f t="shared" si="196"/>
        <v>AnnaSpencer26190</v>
      </c>
      <c r="C2513" t="s">
        <v>419</v>
      </c>
      <c r="D2513" t="s">
        <v>1182</v>
      </c>
      <c r="E2513" t="s">
        <v>2699</v>
      </c>
      <c r="F2513" s="1">
        <v>26190</v>
      </c>
      <c r="G2513" t="s">
        <v>3026</v>
      </c>
      <c r="H2513" t="s">
        <v>2701</v>
      </c>
      <c r="I2513" s="5">
        <v>54700</v>
      </c>
      <c r="J2513" s="5">
        <v>2000</v>
      </c>
      <c r="K2513">
        <v>1</v>
      </c>
      <c r="L2513" t="str">
        <f>INDEX(MatriceGrade,MATCH(Employé!G2513,Filières!$A$1:$A$13,0),MATCH(Employé!H2513,Filières!$A$1:$E$1,0))</f>
        <v>Expert technique</v>
      </c>
      <c r="M2513" s="5">
        <f t="shared" si="197"/>
        <v>50000</v>
      </c>
      <c r="N2513" s="6">
        <f t="shared" ca="1" si="198"/>
        <v>45</v>
      </c>
      <c r="O2513" s="8">
        <f t="shared" si="199"/>
        <v>9.4E-2</v>
      </c>
    </row>
    <row r="2514" spans="1:15" x14ac:dyDescent="0.25">
      <c r="A2514" t="str">
        <f t="shared" si="195"/>
        <v>EriSp29126</v>
      </c>
      <c r="B2514" t="str">
        <f t="shared" si="196"/>
        <v>EricSpiva29126</v>
      </c>
      <c r="C2514" t="s">
        <v>121</v>
      </c>
      <c r="D2514" t="s">
        <v>2559</v>
      </c>
      <c r="E2514" t="s">
        <v>2698</v>
      </c>
      <c r="F2514" s="1">
        <v>29126</v>
      </c>
      <c r="G2514" t="s">
        <v>3026</v>
      </c>
      <c r="H2514" t="s">
        <v>2700</v>
      </c>
      <c r="I2514" s="5">
        <v>67800</v>
      </c>
      <c r="J2514" s="5">
        <v>4000</v>
      </c>
      <c r="K2514">
        <v>12</v>
      </c>
      <c r="L2514" t="str">
        <f>INDEX(MatriceGrade,MATCH(Employé!G2514,Filières!$A$1:$A$13,0),MATCH(Employé!H2514,Filières!$A$1:$E$1,0))</f>
        <v>Chef de projet</v>
      </c>
      <c r="M2514" s="5">
        <f t="shared" si="197"/>
        <v>61900</v>
      </c>
      <c r="N2514" s="6">
        <f t="shared" ca="1" si="198"/>
        <v>37</v>
      </c>
      <c r="O2514" s="8">
        <f t="shared" si="199"/>
        <v>9.5315024232633286E-2</v>
      </c>
    </row>
    <row r="2515" spans="1:15" x14ac:dyDescent="0.25">
      <c r="A2515" t="str">
        <f t="shared" si="195"/>
        <v>TimSp26203</v>
      </c>
      <c r="B2515" t="str">
        <f t="shared" si="196"/>
        <v>TimothySpivey26203</v>
      </c>
      <c r="C2515" t="s">
        <v>501</v>
      </c>
      <c r="D2515" t="s">
        <v>1567</v>
      </c>
      <c r="E2515" t="s">
        <v>2698</v>
      </c>
      <c r="F2515" s="1">
        <v>26203</v>
      </c>
      <c r="G2515" t="s">
        <v>3026</v>
      </c>
      <c r="H2515" t="s">
        <v>2701</v>
      </c>
      <c r="I2515" s="5">
        <v>64600</v>
      </c>
      <c r="J2515" s="5">
        <v>2500</v>
      </c>
      <c r="K2515">
        <v>18</v>
      </c>
      <c r="L2515" t="str">
        <f>INDEX(MatriceGrade,MATCH(Employé!G2515,Filières!$A$1:$A$13,0),MATCH(Employé!H2515,Filières!$A$1:$E$1,0))</f>
        <v>Expert technique</v>
      </c>
      <c r="M2515" s="5">
        <f t="shared" si="197"/>
        <v>62700</v>
      </c>
      <c r="N2515" s="6">
        <f t="shared" ca="1" si="198"/>
        <v>45</v>
      </c>
      <c r="O2515" s="8">
        <f t="shared" si="199"/>
        <v>3.0303030303030304E-2</v>
      </c>
    </row>
    <row r="2516" spans="1:15" x14ac:dyDescent="0.25">
      <c r="A2516" t="str">
        <f t="shared" si="195"/>
        <v>VicSp34051</v>
      </c>
      <c r="B2516" t="str">
        <f t="shared" si="196"/>
        <v>VictoriaSpratt34051</v>
      </c>
      <c r="C2516" t="s">
        <v>313</v>
      </c>
      <c r="D2516" t="s">
        <v>2391</v>
      </c>
      <c r="E2516" t="s">
        <v>2699</v>
      </c>
      <c r="F2516" s="1">
        <v>34051</v>
      </c>
      <c r="G2516" t="s">
        <v>3023</v>
      </c>
      <c r="H2516" t="s">
        <v>2703</v>
      </c>
      <c r="I2516" s="5">
        <v>34800</v>
      </c>
      <c r="J2516" s="5">
        <v>1500</v>
      </c>
      <c r="K2516">
        <v>1</v>
      </c>
      <c r="L2516" t="str">
        <f>INDEX(MatriceGrade,MATCH(Employé!G2516,Filières!$A$1:$A$13,0),MATCH(Employé!H2516,Filières!$A$1:$E$1,0))</f>
        <v>Assistant agent de maîtrise</v>
      </c>
      <c r="M2516" s="5">
        <f t="shared" si="197"/>
        <v>31300</v>
      </c>
      <c r="N2516" s="6">
        <f t="shared" ca="1" si="198"/>
        <v>24</v>
      </c>
      <c r="O2516" s="8">
        <f t="shared" si="199"/>
        <v>0.11182108626198083</v>
      </c>
    </row>
    <row r="2517" spans="1:15" x14ac:dyDescent="0.25">
      <c r="A2517" t="str">
        <f t="shared" si="195"/>
        <v>EmiSp33926</v>
      </c>
      <c r="B2517" t="str">
        <f t="shared" si="196"/>
        <v>EmilySpruill33926</v>
      </c>
      <c r="C2517" t="s">
        <v>145</v>
      </c>
      <c r="D2517" t="s">
        <v>2138</v>
      </c>
      <c r="E2517" t="s">
        <v>2699</v>
      </c>
      <c r="F2517" s="1">
        <v>33926</v>
      </c>
      <c r="G2517" t="s">
        <v>3021</v>
      </c>
      <c r="H2517" t="s">
        <v>2703</v>
      </c>
      <c r="I2517" s="5">
        <v>29200</v>
      </c>
      <c r="J2517" s="5">
        <v>0</v>
      </c>
      <c r="K2517">
        <v>1</v>
      </c>
      <c r="L2517" t="str">
        <f>INDEX(MatriceGrade,MATCH(Employé!G2517,Filières!$A$1:$A$13,0),MATCH(Employé!H2517,Filières!$A$1:$E$1,0))</f>
        <v>Agent opérationnel</v>
      </c>
      <c r="M2517" s="5">
        <f t="shared" si="197"/>
        <v>27100</v>
      </c>
      <c r="N2517" s="6">
        <f t="shared" ca="1" si="198"/>
        <v>24</v>
      </c>
      <c r="O2517" s="8">
        <f t="shared" si="199"/>
        <v>7.7490774907749083E-2</v>
      </c>
    </row>
    <row r="2518" spans="1:15" x14ac:dyDescent="0.25">
      <c r="A2518" t="str">
        <f t="shared" si="195"/>
        <v>DreSp30178</v>
      </c>
      <c r="B2518" t="str">
        <f t="shared" si="196"/>
        <v>DrewSpry30178</v>
      </c>
      <c r="C2518" t="s">
        <v>302</v>
      </c>
      <c r="D2518" t="s">
        <v>303</v>
      </c>
      <c r="E2518" t="s">
        <v>2698</v>
      </c>
      <c r="F2518" s="1">
        <v>30178</v>
      </c>
      <c r="G2518" t="s">
        <v>3027</v>
      </c>
      <c r="H2518" t="s">
        <v>2700</v>
      </c>
      <c r="I2518" s="5">
        <v>79800</v>
      </c>
      <c r="J2518" s="5">
        <v>1000</v>
      </c>
      <c r="K2518">
        <v>0</v>
      </c>
      <c r="L2518" t="str">
        <f>INDEX(MatriceGrade,MATCH(Employé!G2518,Filières!$A$1:$A$13,0),MATCH(Employé!H2518,Filières!$A$1:$E$1,0))</f>
        <v>Directeur de projet</v>
      </c>
      <c r="M2518" s="5" t="str">
        <f t="shared" si="197"/>
        <v>nouvel arrivant</v>
      </c>
      <c r="N2518" s="6">
        <f t="shared" ca="1" si="198"/>
        <v>34</v>
      </c>
      <c r="O2518" s="8">
        <f t="shared" si="199"/>
        <v>0</v>
      </c>
    </row>
    <row r="2519" spans="1:15" x14ac:dyDescent="0.25">
      <c r="A2519" t="str">
        <f t="shared" si="195"/>
        <v>FreSt27260</v>
      </c>
      <c r="B2519" t="str">
        <f t="shared" si="196"/>
        <v>FreddieStaats27260</v>
      </c>
      <c r="C2519" t="s">
        <v>2220</v>
      </c>
      <c r="D2519" t="s">
        <v>2221</v>
      </c>
      <c r="E2519" t="s">
        <v>2698</v>
      </c>
      <c r="F2519" s="1">
        <v>27260</v>
      </c>
      <c r="G2519" t="s">
        <v>3029</v>
      </c>
      <c r="H2519" t="s">
        <v>2701</v>
      </c>
      <c r="I2519" s="5">
        <v>83200</v>
      </c>
      <c r="J2519" s="5">
        <v>5000</v>
      </c>
      <c r="K2519">
        <v>16</v>
      </c>
      <c r="L2519" t="str">
        <f>INDEX(MatriceGrade,MATCH(Employé!G2519,Filières!$A$1:$A$13,0),MATCH(Employé!H2519,Filières!$A$1:$E$1,0))</f>
        <v>Associé filière technique</v>
      </c>
      <c r="M2519" s="5">
        <f t="shared" si="197"/>
        <v>73600</v>
      </c>
      <c r="N2519" s="6">
        <f t="shared" ca="1" si="198"/>
        <v>42</v>
      </c>
      <c r="O2519" s="8">
        <f t="shared" si="199"/>
        <v>0.13043478260869565</v>
      </c>
    </row>
    <row r="2520" spans="1:15" x14ac:dyDescent="0.25">
      <c r="A2520" t="str">
        <f t="shared" si="195"/>
        <v>LilSt30690</v>
      </c>
      <c r="B2520" t="str">
        <f t="shared" si="196"/>
        <v>LilaStach30690</v>
      </c>
      <c r="C2520" t="s">
        <v>300</v>
      </c>
      <c r="D2520" t="s">
        <v>2417</v>
      </c>
      <c r="E2520" t="s">
        <v>2699</v>
      </c>
      <c r="F2520" s="1">
        <v>30690</v>
      </c>
      <c r="G2520" t="s">
        <v>3025</v>
      </c>
      <c r="H2520" t="s">
        <v>2701</v>
      </c>
      <c r="I2520" s="5">
        <v>52800</v>
      </c>
      <c r="J2520" s="5">
        <v>3500</v>
      </c>
      <c r="K2520">
        <v>9</v>
      </c>
      <c r="L2520" t="str">
        <f>INDEX(MatriceGrade,MATCH(Employé!G2520,Filières!$A$1:$A$13,0),MATCH(Employé!H2520,Filières!$A$1:$E$1,0))</f>
        <v>Consultant technique sénior</v>
      </c>
      <c r="M2520" s="5">
        <f t="shared" si="197"/>
        <v>49300</v>
      </c>
      <c r="N2520" s="6">
        <f t="shared" ca="1" si="198"/>
        <v>33</v>
      </c>
      <c r="O2520" s="8">
        <f t="shared" si="199"/>
        <v>7.099391480730223E-2</v>
      </c>
    </row>
    <row r="2521" spans="1:15" x14ac:dyDescent="0.25">
      <c r="A2521" t="str">
        <f t="shared" si="195"/>
        <v>DavSt32895</v>
      </c>
      <c r="B2521" t="str">
        <f t="shared" si="196"/>
        <v>DavidStafford32895</v>
      </c>
      <c r="C2521" t="s">
        <v>65</v>
      </c>
      <c r="D2521" t="s">
        <v>1564</v>
      </c>
      <c r="E2521" t="s">
        <v>2698</v>
      </c>
      <c r="F2521" s="1">
        <v>32895</v>
      </c>
      <c r="G2521" t="s">
        <v>3024</v>
      </c>
      <c r="H2521" t="s">
        <v>2700</v>
      </c>
      <c r="I2521" s="5">
        <v>48400</v>
      </c>
      <c r="J2521" s="5">
        <v>3000</v>
      </c>
      <c r="K2521">
        <v>4</v>
      </c>
      <c r="L2521" t="str">
        <f>INDEX(MatriceGrade,MATCH(Employé!G2521,Filières!$A$1:$A$13,0),MATCH(Employé!H2521,Filières!$A$1:$E$1,0))</f>
        <v>Consultant fonctionnel</v>
      </c>
      <c r="M2521" s="5">
        <f t="shared" si="197"/>
        <v>45300</v>
      </c>
      <c r="N2521" s="6">
        <f t="shared" ca="1" si="198"/>
        <v>27</v>
      </c>
      <c r="O2521" s="8">
        <f t="shared" si="199"/>
        <v>6.8432671081677707E-2</v>
      </c>
    </row>
    <row r="2522" spans="1:15" x14ac:dyDescent="0.25">
      <c r="A2522" t="str">
        <f t="shared" si="195"/>
        <v>GeoSt30001</v>
      </c>
      <c r="B2522" t="str">
        <f t="shared" si="196"/>
        <v>GeoffreyStaggs30001</v>
      </c>
      <c r="C2522" t="s">
        <v>1671</v>
      </c>
      <c r="D2522" t="s">
        <v>1672</v>
      </c>
      <c r="E2522" t="s">
        <v>2698</v>
      </c>
      <c r="F2522" s="1">
        <v>30001</v>
      </c>
      <c r="G2522" t="s">
        <v>3027</v>
      </c>
      <c r="H2522" t="s">
        <v>2701</v>
      </c>
      <c r="I2522" s="5">
        <v>57800</v>
      </c>
      <c r="J2522" s="5">
        <v>10000</v>
      </c>
      <c r="K2522">
        <v>12</v>
      </c>
      <c r="L2522" t="str">
        <f>INDEX(MatriceGrade,MATCH(Employé!G2522,Filières!$A$1:$A$13,0),MATCH(Employé!H2522,Filières!$A$1:$E$1,0))</f>
        <v>Directeur technique</v>
      </c>
      <c r="M2522" s="5">
        <f t="shared" si="197"/>
        <v>53800</v>
      </c>
      <c r="N2522" s="6">
        <f t="shared" ca="1" si="198"/>
        <v>35</v>
      </c>
      <c r="O2522" s="8">
        <f t="shared" si="199"/>
        <v>7.434944237918216E-2</v>
      </c>
    </row>
    <row r="2523" spans="1:15" x14ac:dyDescent="0.25">
      <c r="A2523" t="str">
        <f t="shared" si="195"/>
        <v>LorSt31698</v>
      </c>
      <c r="B2523" t="str">
        <f t="shared" si="196"/>
        <v>LoriStallings31698</v>
      </c>
      <c r="C2523" t="s">
        <v>374</v>
      </c>
      <c r="D2523" t="s">
        <v>1515</v>
      </c>
      <c r="E2523" t="s">
        <v>2699</v>
      </c>
      <c r="F2523" s="1">
        <v>31698</v>
      </c>
      <c r="G2523" t="s">
        <v>3023</v>
      </c>
      <c r="H2523" t="s">
        <v>2701</v>
      </c>
      <c r="I2523" s="5">
        <v>40800</v>
      </c>
      <c r="J2523" s="5">
        <v>0</v>
      </c>
      <c r="K2523">
        <v>2</v>
      </c>
      <c r="L2523" t="str">
        <f>INDEX(MatriceGrade,MATCH(Employé!G2523,Filières!$A$1:$A$13,0),MATCH(Employé!H2523,Filières!$A$1:$E$1,0))</f>
        <v>Consultant technique junior</v>
      </c>
      <c r="M2523" s="5">
        <f t="shared" si="197"/>
        <v>37800</v>
      </c>
      <c r="N2523" s="6">
        <f t="shared" ca="1" si="198"/>
        <v>30</v>
      </c>
      <c r="O2523" s="8">
        <f t="shared" si="199"/>
        <v>7.9365079365079361E-2</v>
      </c>
    </row>
    <row r="2524" spans="1:15" x14ac:dyDescent="0.25">
      <c r="A2524" t="str">
        <f t="shared" si="195"/>
        <v>DanSt26415</v>
      </c>
      <c r="B2524" t="str">
        <f t="shared" si="196"/>
        <v>DanielleStamey26415</v>
      </c>
      <c r="C2524" t="s">
        <v>821</v>
      </c>
      <c r="D2524" t="s">
        <v>822</v>
      </c>
      <c r="E2524" t="s">
        <v>2699</v>
      </c>
      <c r="F2524" s="1">
        <v>26415</v>
      </c>
      <c r="G2524" t="s">
        <v>3028</v>
      </c>
      <c r="H2524" t="s">
        <v>2700</v>
      </c>
      <c r="I2524" s="5">
        <v>77200</v>
      </c>
      <c r="J2524" s="5">
        <v>500</v>
      </c>
      <c r="K2524">
        <v>15</v>
      </c>
      <c r="L2524" t="str">
        <f>INDEX(MatriceGrade,MATCH(Employé!G2524,Filières!$A$1:$A$13,0),MATCH(Employé!H2524,Filières!$A$1:$E$1,0))</f>
        <v>Responsable de Grands comptes</v>
      </c>
      <c r="M2524" s="5">
        <f t="shared" si="197"/>
        <v>71500</v>
      </c>
      <c r="N2524" s="6">
        <f t="shared" ca="1" si="198"/>
        <v>45</v>
      </c>
      <c r="O2524" s="8">
        <f t="shared" si="199"/>
        <v>7.9720279720279716E-2</v>
      </c>
    </row>
    <row r="2525" spans="1:15" x14ac:dyDescent="0.25">
      <c r="A2525" t="str">
        <f t="shared" si="195"/>
        <v>BobSt23952</v>
      </c>
      <c r="B2525" t="str">
        <f t="shared" si="196"/>
        <v>BobStanley23952</v>
      </c>
      <c r="C2525" t="s">
        <v>614</v>
      </c>
      <c r="D2525" t="s">
        <v>615</v>
      </c>
      <c r="E2525" t="s">
        <v>2698</v>
      </c>
      <c r="F2525" s="1">
        <v>23952</v>
      </c>
      <c r="G2525" t="s">
        <v>3026</v>
      </c>
      <c r="H2525" t="s">
        <v>2701</v>
      </c>
      <c r="I2525" s="5">
        <v>47000</v>
      </c>
      <c r="J2525" s="5">
        <v>3000</v>
      </c>
      <c r="K2525">
        <v>3</v>
      </c>
      <c r="L2525" t="str">
        <f>INDEX(MatriceGrade,MATCH(Employé!G2525,Filières!$A$1:$A$13,0),MATCH(Employé!H2525,Filières!$A$1:$E$1,0))</f>
        <v>Expert technique</v>
      </c>
      <c r="M2525" s="5">
        <f t="shared" si="197"/>
        <v>42300</v>
      </c>
      <c r="N2525" s="6">
        <f t="shared" ca="1" si="198"/>
        <v>51</v>
      </c>
      <c r="O2525" s="8">
        <f t="shared" si="199"/>
        <v>0.1111111111111111</v>
      </c>
    </row>
    <row r="2526" spans="1:15" x14ac:dyDescent="0.25">
      <c r="A2526" t="str">
        <f t="shared" si="195"/>
        <v>DonSt32562</v>
      </c>
      <c r="B2526" t="str">
        <f t="shared" si="196"/>
        <v>DonaldStanley32562</v>
      </c>
      <c r="C2526" t="s">
        <v>133</v>
      </c>
      <c r="D2526" t="s">
        <v>615</v>
      </c>
      <c r="E2526" t="s">
        <v>2698</v>
      </c>
      <c r="F2526" s="1">
        <v>32562</v>
      </c>
      <c r="G2526" t="s">
        <v>3022</v>
      </c>
      <c r="H2526" t="s">
        <v>2701</v>
      </c>
      <c r="I2526" s="5">
        <v>38200</v>
      </c>
      <c r="J2526" s="5">
        <v>1500</v>
      </c>
      <c r="K2526">
        <v>1</v>
      </c>
      <c r="L2526" t="str">
        <f>INDEX(MatriceGrade,MATCH(Employé!G2526,Filières!$A$1:$A$13,0),MATCH(Employé!H2526,Filières!$A$1:$E$1,0))</f>
        <v>Développeur confirmé</v>
      </c>
      <c r="M2526" s="5">
        <f t="shared" si="197"/>
        <v>36200</v>
      </c>
      <c r="N2526" s="6">
        <f t="shared" ca="1" si="198"/>
        <v>28</v>
      </c>
      <c r="O2526" s="8">
        <f t="shared" si="199"/>
        <v>5.5248618784530384E-2</v>
      </c>
    </row>
    <row r="2527" spans="1:15" x14ac:dyDescent="0.25">
      <c r="A2527" t="str">
        <f t="shared" si="195"/>
        <v>MilSt23740</v>
      </c>
      <c r="B2527" t="str">
        <f t="shared" si="196"/>
        <v>MiltonStanton23740</v>
      </c>
      <c r="C2527" t="s">
        <v>408</v>
      </c>
      <c r="D2527" t="s">
        <v>409</v>
      </c>
      <c r="E2527" t="s">
        <v>2698</v>
      </c>
      <c r="F2527" s="1">
        <v>23740</v>
      </c>
      <c r="G2527" t="s">
        <v>3028</v>
      </c>
      <c r="H2527" t="s">
        <v>2700</v>
      </c>
      <c r="I2527" s="5">
        <v>87000</v>
      </c>
      <c r="J2527" s="5">
        <v>3500</v>
      </c>
      <c r="K2527">
        <v>25</v>
      </c>
      <c r="L2527" t="str">
        <f>INDEX(MatriceGrade,MATCH(Employé!G2527,Filières!$A$1:$A$13,0),MATCH(Employé!H2527,Filières!$A$1:$E$1,0))</f>
        <v>Responsable de Grands comptes</v>
      </c>
      <c r="M2527" s="5">
        <f t="shared" si="197"/>
        <v>80600</v>
      </c>
      <c r="N2527" s="6">
        <f t="shared" ca="1" si="198"/>
        <v>52</v>
      </c>
      <c r="O2527" s="8">
        <f t="shared" si="199"/>
        <v>7.9404466501240695E-2</v>
      </c>
    </row>
    <row r="2528" spans="1:15" x14ac:dyDescent="0.25">
      <c r="A2528" t="str">
        <f t="shared" si="195"/>
        <v>JesSt29279</v>
      </c>
      <c r="B2528" t="str">
        <f t="shared" si="196"/>
        <v>JesseStaples29279</v>
      </c>
      <c r="C2528" t="s">
        <v>876</v>
      </c>
      <c r="D2528" t="s">
        <v>1137</v>
      </c>
      <c r="E2528" t="s">
        <v>2698</v>
      </c>
      <c r="F2528" s="1">
        <v>29279</v>
      </c>
      <c r="G2528" t="s">
        <v>3026</v>
      </c>
      <c r="H2528" t="s">
        <v>2702</v>
      </c>
      <c r="I2528" s="5">
        <v>84800</v>
      </c>
      <c r="J2528" s="5">
        <v>4000</v>
      </c>
      <c r="K2528">
        <v>11</v>
      </c>
      <c r="L2528" t="str">
        <f>INDEX(MatriceGrade,MATCH(Employé!G2528,Filières!$A$1:$A$13,0),MATCH(Employé!H2528,Filières!$A$1:$E$1,0))</f>
        <v>Responsable de consultant</v>
      </c>
      <c r="M2528" s="5">
        <f t="shared" si="197"/>
        <v>79300</v>
      </c>
      <c r="N2528" s="6">
        <f t="shared" ca="1" si="198"/>
        <v>37</v>
      </c>
      <c r="O2528" s="8">
        <f t="shared" si="199"/>
        <v>6.9356872635561159E-2</v>
      </c>
    </row>
    <row r="2529" spans="1:15" x14ac:dyDescent="0.25">
      <c r="A2529" t="str">
        <f t="shared" si="195"/>
        <v>ThoSt28785</v>
      </c>
      <c r="B2529" t="str">
        <f t="shared" si="196"/>
        <v>ThomasStaples28785</v>
      </c>
      <c r="C2529" t="s">
        <v>269</v>
      </c>
      <c r="D2529" t="s">
        <v>1137</v>
      </c>
      <c r="E2529" t="s">
        <v>2698</v>
      </c>
      <c r="F2529" s="1">
        <v>28785</v>
      </c>
      <c r="G2529" t="s">
        <v>3027</v>
      </c>
      <c r="H2529" t="s">
        <v>2701</v>
      </c>
      <c r="I2529" s="5">
        <v>54900</v>
      </c>
      <c r="J2529" s="5">
        <v>1000</v>
      </c>
      <c r="K2529">
        <v>0</v>
      </c>
      <c r="L2529" t="str">
        <f>INDEX(MatriceGrade,MATCH(Employé!G2529,Filières!$A$1:$A$13,0),MATCH(Employé!H2529,Filières!$A$1:$E$1,0))</f>
        <v>Directeur technique</v>
      </c>
      <c r="M2529" s="5" t="str">
        <f t="shared" si="197"/>
        <v>nouvel arrivant</v>
      </c>
      <c r="N2529" s="6">
        <f t="shared" ca="1" si="198"/>
        <v>38</v>
      </c>
      <c r="O2529" s="8">
        <f t="shared" si="199"/>
        <v>0</v>
      </c>
    </row>
    <row r="2530" spans="1:15" x14ac:dyDescent="0.25">
      <c r="A2530" t="str">
        <f t="shared" si="195"/>
        <v>RobSt32641</v>
      </c>
      <c r="B2530" t="str">
        <f t="shared" si="196"/>
        <v>RobertStapleton32641</v>
      </c>
      <c r="C2530" t="s">
        <v>25</v>
      </c>
      <c r="D2530" t="s">
        <v>168</v>
      </c>
      <c r="E2530" t="s">
        <v>2698</v>
      </c>
      <c r="F2530" s="1">
        <v>32641</v>
      </c>
      <c r="G2530" t="s">
        <v>3023</v>
      </c>
      <c r="H2530" t="s">
        <v>2700</v>
      </c>
      <c r="I2530" s="5">
        <v>53400</v>
      </c>
      <c r="J2530" s="5">
        <v>1000</v>
      </c>
      <c r="K2530">
        <v>4</v>
      </c>
      <c r="L2530" t="str">
        <f>INDEX(MatriceGrade,MATCH(Employé!G2530,Filières!$A$1:$A$13,0),MATCH(Employé!H2530,Filières!$A$1:$E$1,0))</f>
        <v>Consultant fonctionnel junior</v>
      </c>
      <c r="M2530" s="5">
        <f t="shared" si="197"/>
        <v>49000</v>
      </c>
      <c r="N2530" s="6">
        <f t="shared" ca="1" si="198"/>
        <v>28</v>
      </c>
      <c r="O2530" s="8">
        <f t="shared" si="199"/>
        <v>8.9795918367346933E-2</v>
      </c>
    </row>
    <row r="2531" spans="1:15" x14ac:dyDescent="0.25">
      <c r="A2531" t="str">
        <f t="shared" si="195"/>
        <v>DerSt28050</v>
      </c>
      <c r="B2531" t="str">
        <f t="shared" si="196"/>
        <v>DerekStarcher28050</v>
      </c>
      <c r="C2531" t="s">
        <v>1279</v>
      </c>
      <c r="D2531" t="s">
        <v>1280</v>
      </c>
      <c r="E2531" t="s">
        <v>2698</v>
      </c>
      <c r="F2531" s="1">
        <v>28050</v>
      </c>
      <c r="G2531" t="s">
        <v>3027</v>
      </c>
      <c r="H2531" t="s">
        <v>2700</v>
      </c>
      <c r="I2531" s="5">
        <v>58800</v>
      </c>
      <c r="J2531" s="5">
        <v>6000</v>
      </c>
      <c r="K2531">
        <v>8</v>
      </c>
      <c r="L2531" t="str">
        <f>INDEX(MatriceGrade,MATCH(Employé!G2531,Filières!$A$1:$A$13,0),MATCH(Employé!H2531,Filières!$A$1:$E$1,0))</f>
        <v>Directeur de projet</v>
      </c>
      <c r="M2531" s="5">
        <f t="shared" si="197"/>
        <v>52500</v>
      </c>
      <c r="N2531" s="6">
        <f t="shared" ca="1" si="198"/>
        <v>40</v>
      </c>
      <c r="O2531" s="8">
        <f t="shared" si="199"/>
        <v>0.12</v>
      </c>
    </row>
    <row r="2532" spans="1:15" x14ac:dyDescent="0.25">
      <c r="A2532" t="str">
        <f t="shared" si="195"/>
        <v>JohSt28706</v>
      </c>
      <c r="B2532" t="str">
        <f t="shared" si="196"/>
        <v>JohnStark28706</v>
      </c>
      <c r="C2532" t="s">
        <v>213</v>
      </c>
      <c r="D2532" t="s">
        <v>381</v>
      </c>
      <c r="E2532" t="s">
        <v>2698</v>
      </c>
      <c r="F2532" s="1">
        <v>28706</v>
      </c>
      <c r="G2532" t="s">
        <v>3027</v>
      </c>
      <c r="H2532" t="s">
        <v>2703</v>
      </c>
      <c r="I2532" s="5">
        <v>74700</v>
      </c>
      <c r="J2532" s="5">
        <v>7500</v>
      </c>
      <c r="K2532">
        <v>8</v>
      </c>
      <c r="L2532" t="str">
        <f>INDEX(MatriceGrade,MATCH(Employé!G2532,Filières!$A$1:$A$13,0),MATCH(Employé!H2532,Filières!$A$1:$E$1,0))</f>
        <v>Directeur d'agence</v>
      </c>
      <c r="M2532" s="5">
        <f t="shared" si="197"/>
        <v>67300</v>
      </c>
      <c r="N2532" s="6">
        <f t="shared" ca="1" si="198"/>
        <v>38</v>
      </c>
      <c r="O2532" s="8">
        <f t="shared" si="199"/>
        <v>0.10995542347696879</v>
      </c>
    </row>
    <row r="2533" spans="1:15" x14ac:dyDescent="0.25">
      <c r="A2533" t="str">
        <f t="shared" si="195"/>
        <v>KimSt32794</v>
      </c>
      <c r="B2533" t="str">
        <f t="shared" si="196"/>
        <v>KimStarnes32794</v>
      </c>
      <c r="C2533" t="s">
        <v>1519</v>
      </c>
      <c r="D2533" t="s">
        <v>2084</v>
      </c>
      <c r="E2533" t="s">
        <v>2698</v>
      </c>
      <c r="F2533" s="1">
        <v>32794</v>
      </c>
      <c r="G2533" t="s">
        <v>3022</v>
      </c>
      <c r="H2533" t="s">
        <v>2700</v>
      </c>
      <c r="I2533" s="5">
        <v>42900</v>
      </c>
      <c r="J2533" s="5">
        <v>500</v>
      </c>
      <c r="K2533">
        <v>1</v>
      </c>
      <c r="L2533" t="str">
        <f>INDEX(MatriceGrade,MATCH(Employé!G2533,Filières!$A$1:$A$13,0),MATCH(Employé!H2533,Filières!$A$1:$E$1,0))</f>
        <v>Analyste confirmé</v>
      </c>
      <c r="M2533" s="5">
        <f t="shared" si="197"/>
        <v>42100</v>
      </c>
      <c r="N2533" s="6">
        <f t="shared" ca="1" si="198"/>
        <v>27</v>
      </c>
      <c r="O2533" s="8">
        <f t="shared" si="199"/>
        <v>1.9002375296912115E-2</v>
      </c>
    </row>
    <row r="2534" spans="1:15" x14ac:dyDescent="0.25">
      <c r="A2534" t="str">
        <f t="shared" si="195"/>
        <v>EstSt34358</v>
      </c>
      <c r="B2534" t="str">
        <f t="shared" si="196"/>
        <v>EstelleSteed34358</v>
      </c>
      <c r="C2534" t="s">
        <v>246</v>
      </c>
      <c r="D2534" t="s">
        <v>247</v>
      </c>
      <c r="E2534" t="s">
        <v>2699</v>
      </c>
      <c r="F2534" s="1">
        <v>34358</v>
      </c>
      <c r="G2534" t="s">
        <v>3021</v>
      </c>
      <c r="H2534" t="s">
        <v>2702</v>
      </c>
      <c r="I2534" s="5">
        <v>45700</v>
      </c>
      <c r="J2534" s="5">
        <v>1000</v>
      </c>
      <c r="K2534">
        <v>0</v>
      </c>
      <c r="L2534" t="str">
        <f>INDEX(MatriceGrade,MATCH(Employé!G2534,Filières!$A$1:$A$13,0),MATCH(Employé!H2534,Filières!$A$1:$E$1,0))</f>
        <v>Consultant business junior</v>
      </c>
      <c r="M2534" s="5" t="str">
        <f t="shared" si="197"/>
        <v>nouvel arrivant</v>
      </c>
      <c r="N2534" s="6">
        <f t="shared" ca="1" si="198"/>
        <v>23</v>
      </c>
      <c r="O2534" s="8">
        <f t="shared" si="199"/>
        <v>0</v>
      </c>
    </row>
    <row r="2535" spans="1:15" x14ac:dyDescent="0.25">
      <c r="A2535" t="str">
        <f t="shared" si="195"/>
        <v>MarSt34287</v>
      </c>
      <c r="B2535" t="str">
        <f t="shared" si="196"/>
        <v>MarcellaSteele34287</v>
      </c>
      <c r="C2535" t="s">
        <v>597</v>
      </c>
      <c r="D2535" t="s">
        <v>598</v>
      </c>
      <c r="E2535" t="s">
        <v>2699</v>
      </c>
      <c r="F2535" s="1">
        <v>34287</v>
      </c>
      <c r="G2535" t="s">
        <v>3019</v>
      </c>
      <c r="H2535" t="s">
        <v>2702</v>
      </c>
      <c r="I2535" s="5">
        <v>30600</v>
      </c>
      <c r="J2535" s="5">
        <v>0</v>
      </c>
      <c r="K2535">
        <v>1</v>
      </c>
      <c r="L2535" t="str">
        <f>INDEX(MatriceGrade,MATCH(Employé!G2535,Filières!$A$1:$A$13,0),MATCH(Employé!H2535,Filières!$A$1:$E$1,0))</f>
        <v>Apprenti business</v>
      </c>
      <c r="M2535" s="5">
        <f t="shared" si="197"/>
        <v>27600</v>
      </c>
      <c r="N2535" s="6">
        <f t="shared" ca="1" si="198"/>
        <v>23</v>
      </c>
      <c r="O2535" s="8">
        <f t="shared" si="199"/>
        <v>0.10869565217391304</v>
      </c>
    </row>
    <row r="2536" spans="1:15" x14ac:dyDescent="0.25">
      <c r="A2536" t="str">
        <f t="shared" si="195"/>
        <v>AlbSt32565</v>
      </c>
      <c r="B2536" t="str">
        <f t="shared" si="196"/>
        <v>AlbertStein32565</v>
      </c>
      <c r="C2536" t="s">
        <v>507</v>
      </c>
      <c r="D2536" t="s">
        <v>2405</v>
      </c>
      <c r="E2536" t="s">
        <v>2698</v>
      </c>
      <c r="F2536" s="1">
        <v>32565</v>
      </c>
      <c r="G2536" t="s">
        <v>3023</v>
      </c>
      <c r="H2536" t="s">
        <v>2701</v>
      </c>
      <c r="I2536" s="5">
        <v>45400</v>
      </c>
      <c r="J2536" s="5">
        <v>1000</v>
      </c>
      <c r="K2536">
        <v>0</v>
      </c>
      <c r="L2536" t="str">
        <f>INDEX(MatriceGrade,MATCH(Employé!G2536,Filières!$A$1:$A$13,0),MATCH(Employé!H2536,Filières!$A$1:$E$1,0))</f>
        <v>Consultant technique junior</v>
      </c>
      <c r="M2536" s="5" t="str">
        <f t="shared" si="197"/>
        <v>nouvel arrivant</v>
      </c>
      <c r="N2536" s="6">
        <f t="shared" ca="1" si="198"/>
        <v>28</v>
      </c>
      <c r="O2536" s="8">
        <f t="shared" si="199"/>
        <v>0</v>
      </c>
    </row>
    <row r="2537" spans="1:15" x14ac:dyDescent="0.25">
      <c r="A2537" t="str">
        <f t="shared" si="195"/>
        <v>GuaSt29286</v>
      </c>
      <c r="B2537" t="str">
        <f t="shared" si="196"/>
        <v>GuadalupeSteinberg29286</v>
      </c>
      <c r="C2537" t="s">
        <v>2512</v>
      </c>
      <c r="D2537" t="s">
        <v>2513</v>
      </c>
      <c r="E2537" t="s">
        <v>2698</v>
      </c>
      <c r="F2537" s="1">
        <v>29286</v>
      </c>
      <c r="G2537" t="s">
        <v>3026</v>
      </c>
      <c r="H2537" t="s">
        <v>2702</v>
      </c>
      <c r="I2537" s="5">
        <v>82300</v>
      </c>
      <c r="J2537" s="5">
        <v>2000</v>
      </c>
      <c r="K2537">
        <v>9</v>
      </c>
      <c r="L2537" t="str">
        <f>INDEX(MatriceGrade,MATCH(Employé!G2537,Filières!$A$1:$A$13,0),MATCH(Employé!H2537,Filières!$A$1:$E$1,0))</f>
        <v>Responsable de consultant</v>
      </c>
      <c r="M2537" s="5">
        <f t="shared" si="197"/>
        <v>81600</v>
      </c>
      <c r="N2537" s="6">
        <f t="shared" ca="1" si="198"/>
        <v>37</v>
      </c>
      <c r="O2537" s="8">
        <f t="shared" si="199"/>
        <v>8.5784313725490204E-3</v>
      </c>
    </row>
    <row r="2538" spans="1:15" x14ac:dyDescent="0.25">
      <c r="A2538" t="str">
        <f t="shared" si="195"/>
        <v>WilSt32887</v>
      </c>
      <c r="B2538" t="str">
        <f t="shared" si="196"/>
        <v>WilliamStengel32887</v>
      </c>
      <c r="C2538" t="s">
        <v>63</v>
      </c>
      <c r="D2538" t="s">
        <v>2661</v>
      </c>
      <c r="E2538" t="s">
        <v>2698</v>
      </c>
      <c r="F2538" s="1">
        <v>32887</v>
      </c>
      <c r="G2538" t="s">
        <v>3022</v>
      </c>
      <c r="H2538" t="s">
        <v>2701</v>
      </c>
      <c r="I2538" s="5">
        <v>40300</v>
      </c>
      <c r="J2538" s="5">
        <v>1500</v>
      </c>
      <c r="K2538">
        <v>3</v>
      </c>
      <c r="L2538" t="str">
        <f>INDEX(MatriceGrade,MATCH(Employé!G2538,Filières!$A$1:$A$13,0),MATCH(Employé!H2538,Filières!$A$1:$E$1,0))</f>
        <v>Développeur confirmé</v>
      </c>
      <c r="M2538" s="5">
        <f t="shared" si="197"/>
        <v>36700</v>
      </c>
      <c r="N2538" s="6">
        <f t="shared" ca="1" si="198"/>
        <v>27</v>
      </c>
      <c r="O2538" s="8">
        <f t="shared" si="199"/>
        <v>9.8092643051771122E-2</v>
      </c>
    </row>
    <row r="2539" spans="1:15" x14ac:dyDescent="0.25">
      <c r="A2539" t="str">
        <f t="shared" si="195"/>
        <v>LawSt23242</v>
      </c>
      <c r="B2539" t="str">
        <f t="shared" si="196"/>
        <v>LawrenceStephen23242</v>
      </c>
      <c r="C2539" t="s">
        <v>593</v>
      </c>
      <c r="D2539" t="s">
        <v>401</v>
      </c>
      <c r="E2539" t="s">
        <v>2698</v>
      </c>
      <c r="F2539" s="1">
        <v>23242</v>
      </c>
      <c r="G2539" t="s">
        <v>3029</v>
      </c>
      <c r="H2539" t="s">
        <v>2702</v>
      </c>
      <c r="I2539" s="5">
        <v>116500</v>
      </c>
      <c r="J2539" s="5">
        <v>7000</v>
      </c>
      <c r="K2539">
        <v>14</v>
      </c>
      <c r="L2539" t="str">
        <f>INDEX(MatriceGrade,MATCH(Employé!G2539,Filières!$A$1:$A$13,0),MATCH(Employé!H2539,Filières!$A$1:$E$1,0))</f>
        <v>Associé filière business</v>
      </c>
      <c r="M2539" s="5">
        <f t="shared" si="197"/>
        <v>108900</v>
      </c>
      <c r="N2539" s="6">
        <f t="shared" ca="1" si="198"/>
        <v>53</v>
      </c>
      <c r="O2539" s="8">
        <f t="shared" si="199"/>
        <v>6.9788797061524341E-2</v>
      </c>
    </row>
    <row r="2540" spans="1:15" x14ac:dyDescent="0.25">
      <c r="A2540" t="str">
        <f t="shared" si="195"/>
        <v>AnnSt32967</v>
      </c>
      <c r="B2540" t="str">
        <f t="shared" si="196"/>
        <v>AnnieStephens32967</v>
      </c>
      <c r="C2540" t="s">
        <v>1783</v>
      </c>
      <c r="D2540" t="s">
        <v>193</v>
      </c>
      <c r="E2540" t="s">
        <v>2699</v>
      </c>
      <c r="F2540" s="1">
        <v>32967</v>
      </c>
      <c r="G2540" t="s">
        <v>3022</v>
      </c>
      <c r="H2540" t="s">
        <v>2700</v>
      </c>
      <c r="I2540" s="5">
        <v>42500</v>
      </c>
      <c r="J2540" s="5">
        <v>500</v>
      </c>
      <c r="K2540">
        <v>0</v>
      </c>
      <c r="L2540" t="str">
        <f>INDEX(MatriceGrade,MATCH(Employé!G2540,Filières!$A$1:$A$13,0),MATCH(Employé!H2540,Filières!$A$1:$E$1,0))</f>
        <v>Analyste confirmé</v>
      </c>
      <c r="M2540" s="5" t="str">
        <f t="shared" si="197"/>
        <v>nouvel arrivant</v>
      </c>
      <c r="N2540" s="6">
        <f t="shared" ca="1" si="198"/>
        <v>27</v>
      </c>
      <c r="O2540" s="8">
        <f t="shared" si="199"/>
        <v>0</v>
      </c>
    </row>
    <row r="2541" spans="1:15" x14ac:dyDescent="0.25">
      <c r="A2541" t="str">
        <f t="shared" si="195"/>
        <v>EriSt31977</v>
      </c>
      <c r="B2541" t="str">
        <f t="shared" si="196"/>
        <v>EricStephens31977</v>
      </c>
      <c r="C2541" t="s">
        <v>121</v>
      </c>
      <c r="D2541" t="s">
        <v>193</v>
      </c>
      <c r="E2541" t="s">
        <v>2698</v>
      </c>
      <c r="F2541" s="1">
        <v>31977</v>
      </c>
      <c r="G2541" t="s">
        <v>3021</v>
      </c>
      <c r="H2541" t="s">
        <v>2700</v>
      </c>
      <c r="I2541" s="5">
        <v>36200</v>
      </c>
      <c r="J2541" s="5">
        <v>500</v>
      </c>
      <c r="K2541">
        <v>3</v>
      </c>
      <c r="L2541" t="str">
        <f>INDEX(MatriceGrade,MATCH(Employé!G2541,Filières!$A$1:$A$13,0),MATCH(Employé!H2541,Filières!$A$1:$E$1,0))</f>
        <v xml:space="preserve">Analyste </v>
      </c>
      <c r="M2541" s="5">
        <f t="shared" si="197"/>
        <v>34200</v>
      </c>
      <c r="N2541" s="6">
        <f t="shared" ca="1" si="198"/>
        <v>30</v>
      </c>
      <c r="O2541" s="8">
        <f t="shared" si="199"/>
        <v>5.8479532163742687E-2</v>
      </c>
    </row>
    <row r="2542" spans="1:15" x14ac:dyDescent="0.25">
      <c r="A2542" t="str">
        <f t="shared" si="195"/>
        <v>JeaSt27212</v>
      </c>
      <c r="B2542" t="str">
        <f t="shared" si="196"/>
        <v>JeanStephens27212</v>
      </c>
      <c r="C2542" t="s">
        <v>125</v>
      </c>
      <c r="D2542" t="s">
        <v>193</v>
      </c>
      <c r="E2542" t="s">
        <v>2699</v>
      </c>
      <c r="F2542" s="1">
        <v>27212</v>
      </c>
      <c r="G2542" t="s">
        <v>3027</v>
      </c>
      <c r="H2542" t="s">
        <v>2701</v>
      </c>
      <c r="I2542" s="5">
        <v>57900</v>
      </c>
      <c r="J2542" s="5">
        <v>500</v>
      </c>
      <c r="K2542">
        <v>0</v>
      </c>
      <c r="L2542" t="str">
        <f>INDEX(MatriceGrade,MATCH(Employé!G2542,Filières!$A$1:$A$13,0),MATCH(Employé!H2542,Filières!$A$1:$E$1,0))</f>
        <v>Directeur technique</v>
      </c>
      <c r="M2542" s="5" t="str">
        <f t="shared" si="197"/>
        <v>nouvel arrivant</v>
      </c>
      <c r="N2542" s="6">
        <f t="shared" ca="1" si="198"/>
        <v>43</v>
      </c>
      <c r="O2542" s="8">
        <f t="shared" si="199"/>
        <v>0</v>
      </c>
    </row>
    <row r="2543" spans="1:15" x14ac:dyDescent="0.25">
      <c r="A2543" t="str">
        <f t="shared" si="195"/>
        <v>JohSt32392</v>
      </c>
      <c r="B2543" t="str">
        <f t="shared" si="196"/>
        <v>JohnStephenson32392</v>
      </c>
      <c r="C2543" t="s">
        <v>213</v>
      </c>
      <c r="D2543" t="s">
        <v>1193</v>
      </c>
      <c r="E2543" t="s">
        <v>2698</v>
      </c>
      <c r="F2543" s="1">
        <v>32392</v>
      </c>
      <c r="G2543" t="s">
        <v>3023</v>
      </c>
      <c r="H2543" t="s">
        <v>2701</v>
      </c>
      <c r="I2543" s="5">
        <v>43600</v>
      </c>
      <c r="J2543" s="5">
        <v>1500</v>
      </c>
      <c r="K2543">
        <v>3</v>
      </c>
      <c r="L2543" t="str">
        <f>INDEX(MatriceGrade,MATCH(Employé!G2543,Filières!$A$1:$A$13,0),MATCH(Employé!H2543,Filières!$A$1:$E$1,0))</f>
        <v>Consultant technique junior</v>
      </c>
      <c r="M2543" s="5">
        <f t="shared" si="197"/>
        <v>42700</v>
      </c>
      <c r="N2543" s="6">
        <f t="shared" ca="1" si="198"/>
        <v>28</v>
      </c>
      <c r="O2543" s="8">
        <f t="shared" si="199"/>
        <v>2.1077283372365339E-2</v>
      </c>
    </row>
    <row r="2544" spans="1:15" x14ac:dyDescent="0.25">
      <c r="A2544" t="str">
        <f t="shared" si="195"/>
        <v>LarSt25248</v>
      </c>
      <c r="B2544" t="str">
        <f t="shared" si="196"/>
        <v>LarrySteppe25248</v>
      </c>
      <c r="C2544" t="s">
        <v>73</v>
      </c>
      <c r="D2544" t="s">
        <v>2254</v>
      </c>
      <c r="E2544" t="s">
        <v>2698</v>
      </c>
      <c r="F2544" s="1">
        <v>25248</v>
      </c>
      <c r="G2544" t="s">
        <v>3027</v>
      </c>
      <c r="H2544" t="s">
        <v>2701</v>
      </c>
      <c r="I2544" s="5">
        <v>65400</v>
      </c>
      <c r="J2544" s="5">
        <v>2500</v>
      </c>
      <c r="K2544">
        <v>11</v>
      </c>
      <c r="L2544" t="str">
        <f>INDEX(MatriceGrade,MATCH(Employé!G2544,Filières!$A$1:$A$13,0),MATCH(Employé!H2544,Filières!$A$1:$E$1,0))</f>
        <v>Directeur technique</v>
      </c>
      <c r="M2544" s="5">
        <f t="shared" si="197"/>
        <v>58100</v>
      </c>
      <c r="N2544" s="6">
        <f t="shared" ca="1" si="198"/>
        <v>48</v>
      </c>
      <c r="O2544" s="8">
        <f t="shared" si="199"/>
        <v>0.12564543889845095</v>
      </c>
    </row>
    <row r="2545" spans="1:15" x14ac:dyDescent="0.25">
      <c r="A2545" t="str">
        <f t="shared" si="195"/>
        <v>TerSt33228</v>
      </c>
      <c r="B2545" t="str">
        <f t="shared" si="196"/>
        <v>TeresaSterrett33228</v>
      </c>
      <c r="C2545" t="s">
        <v>1069</v>
      </c>
      <c r="D2545" t="s">
        <v>1075</v>
      </c>
      <c r="E2545" t="s">
        <v>2699</v>
      </c>
      <c r="F2545" s="1">
        <v>33228</v>
      </c>
      <c r="G2545" t="s">
        <v>3023</v>
      </c>
      <c r="H2545" t="s">
        <v>2700</v>
      </c>
      <c r="I2545" s="5">
        <v>50900</v>
      </c>
      <c r="J2545" s="5">
        <v>2000</v>
      </c>
      <c r="K2545">
        <v>0</v>
      </c>
      <c r="L2545" t="str">
        <f>INDEX(MatriceGrade,MATCH(Employé!G2545,Filières!$A$1:$A$13,0),MATCH(Employé!H2545,Filières!$A$1:$E$1,0))</f>
        <v>Consultant fonctionnel junior</v>
      </c>
      <c r="M2545" s="5" t="str">
        <f t="shared" si="197"/>
        <v>nouvel arrivant</v>
      </c>
      <c r="N2545" s="6">
        <f t="shared" ca="1" si="198"/>
        <v>26</v>
      </c>
      <c r="O2545" s="8">
        <f t="shared" si="199"/>
        <v>0</v>
      </c>
    </row>
    <row r="2546" spans="1:15" x14ac:dyDescent="0.25">
      <c r="A2546" t="str">
        <f t="shared" si="195"/>
        <v>ChrSt27304</v>
      </c>
      <c r="B2546" t="str">
        <f t="shared" si="196"/>
        <v>ChrisStevens27304</v>
      </c>
      <c r="C2546" t="s">
        <v>184</v>
      </c>
      <c r="D2546" t="s">
        <v>1488</v>
      </c>
      <c r="E2546" t="s">
        <v>2698</v>
      </c>
      <c r="F2546" s="1">
        <v>27304</v>
      </c>
      <c r="G2546" t="s">
        <v>3028</v>
      </c>
      <c r="H2546" t="s">
        <v>2702</v>
      </c>
      <c r="I2546" s="5">
        <v>114400</v>
      </c>
      <c r="J2546" s="5">
        <v>1500</v>
      </c>
      <c r="K2546">
        <v>1</v>
      </c>
      <c r="L2546" t="str">
        <f>INDEX(MatriceGrade,MATCH(Employé!G2546,Filières!$A$1:$A$13,0),MATCH(Employé!H2546,Filières!$A$1:$E$1,0))</f>
        <v>Responsable secteur business</v>
      </c>
      <c r="M2546" s="5">
        <f t="shared" si="197"/>
        <v>105900</v>
      </c>
      <c r="N2546" s="6">
        <f t="shared" ca="1" si="198"/>
        <v>42</v>
      </c>
      <c r="O2546" s="8">
        <f t="shared" si="199"/>
        <v>8.0264400377714831E-2</v>
      </c>
    </row>
    <row r="2547" spans="1:15" x14ac:dyDescent="0.25">
      <c r="A2547" t="str">
        <f t="shared" si="195"/>
        <v>DonSt26461</v>
      </c>
      <c r="B2547" t="str">
        <f t="shared" si="196"/>
        <v>DonnaStevens26461</v>
      </c>
      <c r="C2547" t="s">
        <v>15</v>
      </c>
      <c r="D2547" t="s">
        <v>1488</v>
      </c>
      <c r="E2547" t="s">
        <v>2699</v>
      </c>
      <c r="F2547" s="1">
        <v>26461</v>
      </c>
      <c r="G2547" t="s">
        <v>3027</v>
      </c>
      <c r="H2547" t="s">
        <v>2701</v>
      </c>
      <c r="I2547" s="5">
        <v>60100</v>
      </c>
      <c r="J2547" s="5">
        <v>500</v>
      </c>
      <c r="K2547">
        <v>0</v>
      </c>
      <c r="L2547" t="str">
        <f>INDEX(MatriceGrade,MATCH(Employé!G2547,Filières!$A$1:$A$13,0),MATCH(Employé!H2547,Filières!$A$1:$E$1,0))</f>
        <v>Directeur technique</v>
      </c>
      <c r="M2547" s="5" t="str">
        <f t="shared" si="197"/>
        <v>nouvel arrivant</v>
      </c>
      <c r="N2547" s="6">
        <f t="shared" ca="1" si="198"/>
        <v>45</v>
      </c>
      <c r="O2547" s="8">
        <f t="shared" si="199"/>
        <v>0</v>
      </c>
    </row>
    <row r="2548" spans="1:15" x14ac:dyDescent="0.25">
      <c r="A2548" t="str">
        <f t="shared" si="195"/>
        <v>ElaSt26175</v>
      </c>
      <c r="B2548" t="str">
        <f t="shared" si="196"/>
        <v>ElaineStevens26175</v>
      </c>
      <c r="C2548" t="s">
        <v>608</v>
      </c>
      <c r="D2548" t="s">
        <v>1488</v>
      </c>
      <c r="E2548" t="s">
        <v>2699</v>
      </c>
      <c r="F2548" s="1">
        <v>26175</v>
      </c>
      <c r="G2548" t="s">
        <v>3027</v>
      </c>
      <c r="H2548" t="s">
        <v>2702</v>
      </c>
      <c r="I2548" s="5">
        <v>70800</v>
      </c>
      <c r="J2548" s="5">
        <v>2000</v>
      </c>
      <c r="K2548">
        <v>17</v>
      </c>
      <c r="L2548" t="str">
        <f>INDEX(MatriceGrade,MATCH(Employé!G2548,Filières!$A$1:$A$13,0),MATCH(Employé!H2548,Filières!$A$1:$E$1,0))</f>
        <v>Directeur business</v>
      </c>
      <c r="M2548" s="5">
        <f t="shared" si="197"/>
        <v>63200</v>
      </c>
      <c r="N2548" s="6">
        <f t="shared" ca="1" si="198"/>
        <v>45</v>
      </c>
      <c r="O2548" s="8">
        <f t="shared" si="199"/>
        <v>0.12025316455696203</v>
      </c>
    </row>
    <row r="2549" spans="1:15" x14ac:dyDescent="0.25">
      <c r="A2549" t="str">
        <f t="shared" si="195"/>
        <v>GorSt29733</v>
      </c>
      <c r="B2549" t="str">
        <f t="shared" si="196"/>
        <v>GordonStevens29733</v>
      </c>
      <c r="C2549" t="s">
        <v>58</v>
      </c>
      <c r="D2549" t="s">
        <v>1488</v>
      </c>
      <c r="E2549" t="s">
        <v>2698</v>
      </c>
      <c r="F2549" s="1">
        <v>29733</v>
      </c>
      <c r="G2549" t="s">
        <v>3027</v>
      </c>
      <c r="H2549" t="s">
        <v>2703</v>
      </c>
      <c r="I2549" s="5">
        <v>61100</v>
      </c>
      <c r="J2549" s="5">
        <v>6000</v>
      </c>
      <c r="K2549">
        <v>3</v>
      </c>
      <c r="L2549" t="str">
        <f>INDEX(MatriceGrade,MATCH(Employé!G2549,Filières!$A$1:$A$13,0),MATCH(Employé!H2549,Filières!$A$1:$E$1,0))</f>
        <v>Directeur d'agence</v>
      </c>
      <c r="M2549" s="5">
        <f t="shared" si="197"/>
        <v>55000</v>
      </c>
      <c r="N2549" s="6">
        <f t="shared" ca="1" si="198"/>
        <v>36</v>
      </c>
      <c r="O2549" s="8">
        <f t="shared" si="199"/>
        <v>0.11090909090909092</v>
      </c>
    </row>
    <row r="2550" spans="1:15" x14ac:dyDescent="0.25">
      <c r="A2550" t="str">
        <f t="shared" si="195"/>
        <v>JulSt24124</v>
      </c>
      <c r="B2550" t="str">
        <f t="shared" si="196"/>
        <v>JulieStevens24124</v>
      </c>
      <c r="C2550" t="s">
        <v>171</v>
      </c>
      <c r="D2550" t="s">
        <v>1488</v>
      </c>
      <c r="E2550" t="s">
        <v>2699</v>
      </c>
      <c r="F2550" s="1">
        <v>24124</v>
      </c>
      <c r="G2550" t="s">
        <v>3025</v>
      </c>
      <c r="H2550" t="s">
        <v>2702</v>
      </c>
      <c r="I2550" s="5">
        <v>50000</v>
      </c>
      <c r="J2550" s="5">
        <v>0</v>
      </c>
      <c r="K2550">
        <v>7</v>
      </c>
      <c r="L2550" t="str">
        <f>INDEX(MatriceGrade,MATCH(Employé!G2550,Filières!$A$1:$A$13,0),MATCH(Employé!H2550,Filières!$A$1:$E$1,0))</f>
        <v>Consultant business sénior</v>
      </c>
      <c r="M2550" s="5">
        <f t="shared" si="197"/>
        <v>48000</v>
      </c>
      <c r="N2550" s="6">
        <f t="shared" ca="1" si="198"/>
        <v>51</v>
      </c>
      <c r="O2550" s="8">
        <f t="shared" si="199"/>
        <v>4.1666666666666664E-2</v>
      </c>
    </row>
    <row r="2551" spans="1:15" x14ac:dyDescent="0.25">
      <c r="A2551" t="str">
        <f t="shared" si="195"/>
        <v>LisSt26245</v>
      </c>
      <c r="B2551" t="str">
        <f t="shared" si="196"/>
        <v>LisaStevens26245</v>
      </c>
      <c r="C2551" t="s">
        <v>493</v>
      </c>
      <c r="D2551" t="s">
        <v>1488</v>
      </c>
      <c r="E2551" t="s">
        <v>2699</v>
      </c>
      <c r="F2551" s="1">
        <v>26245</v>
      </c>
      <c r="G2551" t="s">
        <v>3027</v>
      </c>
      <c r="H2551" t="s">
        <v>2702</v>
      </c>
      <c r="I2551" s="5">
        <v>72600</v>
      </c>
      <c r="J2551" s="5">
        <v>3500</v>
      </c>
      <c r="K2551">
        <v>22</v>
      </c>
      <c r="L2551" t="str">
        <f>INDEX(MatriceGrade,MATCH(Employé!G2551,Filières!$A$1:$A$13,0),MATCH(Employé!H2551,Filières!$A$1:$E$1,0))</f>
        <v>Directeur business</v>
      </c>
      <c r="M2551" s="5">
        <f t="shared" si="197"/>
        <v>71200</v>
      </c>
      <c r="N2551" s="6">
        <f t="shared" ca="1" si="198"/>
        <v>45</v>
      </c>
      <c r="O2551" s="8">
        <f t="shared" si="199"/>
        <v>1.9662921348314606E-2</v>
      </c>
    </row>
    <row r="2552" spans="1:15" x14ac:dyDescent="0.25">
      <c r="A2552" t="str">
        <f t="shared" si="195"/>
        <v>JulSt29421</v>
      </c>
      <c r="B2552" t="str">
        <f t="shared" si="196"/>
        <v>JuliusSteward29421</v>
      </c>
      <c r="C2552" t="s">
        <v>2464</v>
      </c>
      <c r="D2552" t="s">
        <v>2465</v>
      </c>
      <c r="E2552" t="s">
        <v>2698</v>
      </c>
      <c r="F2552" s="1">
        <v>29421</v>
      </c>
      <c r="G2552" t="s">
        <v>3027</v>
      </c>
      <c r="H2552" t="s">
        <v>2700</v>
      </c>
      <c r="I2552" s="5">
        <v>71300</v>
      </c>
      <c r="J2552" s="5">
        <v>2500</v>
      </c>
      <c r="K2552">
        <v>13</v>
      </c>
      <c r="L2552" t="str">
        <f>INDEX(MatriceGrade,MATCH(Employé!G2552,Filières!$A$1:$A$13,0),MATCH(Employé!H2552,Filières!$A$1:$E$1,0))</f>
        <v>Directeur de projet</v>
      </c>
      <c r="M2552" s="5">
        <f t="shared" si="197"/>
        <v>69300</v>
      </c>
      <c r="N2552" s="6">
        <f t="shared" ca="1" si="198"/>
        <v>37</v>
      </c>
      <c r="O2552" s="8">
        <f t="shared" si="199"/>
        <v>2.886002886002886E-2</v>
      </c>
    </row>
    <row r="2553" spans="1:15" x14ac:dyDescent="0.25">
      <c r="A2553" t="str">
        <f t="shared" si="195"/>
        <v>DavSt34129</v>
      </c>
      <c r="B2553" t="str">
        <f t="shared" si="196"/>
        <v>DavidStewart34129</v>
      </c>
      <c r="C2553" t="s">
        <v>65</v>
      </c>
      <c r="D2553" t="s">
        <v>17</v>
      </c>
      <c r="E2553" t="s">
        <v>2698</v>
      </c>
      <c r="F2553" s="1">
        <v>34129</v>
      </c>
      <c r="G2553" t="s">
        <v>3021</v>
      </c>
      <c r="H2553" t="s">
        <v>2701</v>
      </c>
      <c r="I2553" s="5">
        <v>34400</v>
      </c>
      <c r="J2553" s="5">
        <v>1000</v>
      </c>
      <c r="K2553">
        <v>1</v>
      </c>
      <c r="L2553" t="str">
        <f>INDEX(MatriceGrade,MATCH(Employé!G2553,Filières!$A$1:$A$13,0),MATCH(Employé!H2553,Filières!$A$1:$E$1,0))</f>
        <v>Développeur</v>
      </c>
      <c r="M2553" s="5">
        <f t="shared" si="197"/>
        <v>33900</v>
      </c>
      <c r="N2553" s="6">
        <f t="shared" ca="1" si="198"/>
        <v>24</v>
      </c>
      <c r="O2553" s="8">
        <f t="shared" si="199"/>
        <v>1.4749262536873156E-2</v>
      </c>
    </row>
    <row r="2554" spans="1:15" x14ac:dyDescent="0.25">
      <c r="A2554" t="str">
        <f t="shared" si="195"/>
        <v>EdwSt27014</v>
      </c>
      <c r="B2554" t="str">
        <f t="shared" si="196"/>
        <v>EdwardStewart27014</v>
      </c>
      <c r="C2554" t="s">
        <v>1040</v>
      </c>
      <c r="D2554" t="s">
        <v>17</v>
      </c>
      <c r="E2554" t="s">
        <v>2698</v>
      </c>
      <c r="F2554" s="1">
        <v>27014</v>
      </c>
      <c r="G2554" t="s">
        <v>3029</v>
      </c>
      <c r="H2554" t="s">
        <v>2700</v>
      </c>
      <c r="I2554" s="5">
        <v>112900</v>
      </c>
      <c r="J2554" s="5">
        <v>1500</v>
      </c>
      <c r="K2554">
        <v>17</v>
      </c>
      <c r="L2554" t="str">
        <f>INDEX(MatriceGrade,MATCH(Employé!G2554,Filières!$A$1:$A$13,0),MATCH(Employé!H2554,Filières!$A$1:$E$1,0))</f>
        <v>Associé filière fonctionnelle</v>
      </c>
      <c r="M2554" s="5">
        <f t="shared" si="197"/>
        <v>101700</v>
      </c>
      <c r="N2554" s="6">
        <f t="shared" ca="1" si="198"/>
        <v>43</v>
      </c>
      <c r="O2554" s="8">
        <f t="shared" si="199"/>
        <v>0.11012782694198624</v>
      </c>
    </row>
    <row r="2555" spans="1:15" x14ac:dyDescent="0.25">
      <c r="A2555" t="str">
        <f t="shared" si="195"/>
        <v>JoeSt27582</v>
      </c>
      <c r="B2555" t="str">
        <f t="shared" si="196"/>
        <v>JoeStewart27582</v>
      </c>
      <c r="C2555" t="s">
        <v>585</v>
      </c>
      <c r="D2555" t="s">
        <v>17</v>
      </c>
      <c r="E2555" t="s">
        <v>2698</v>
      </c>
      <c r="F2555" s="1">
        <v>27582</v>
      </c>
      <c r="G2555" t="s">
        <v>3025</v>
      </c>
      <c r="H2555" t="s">
        <v>2703</v>
      </c>
      <c r="I2555" s="5">
        <v>38000</v>
      </c>
      <c r="J2555" s="5">
        <v>2500</v>
      </c>
      <c r="K2555">
        <v>10</v>
      </c>
      <c r="L2555" t="str">
        <f>INDEX(MatriceGrade,MATCH(Employé!G2555,Filières!$A$1:$A$13,0),MATCH(Employé!H2555,Filières!$A$1:$E$1,0))</f>
        <v>Directeur des agents de maîtrise</v>
      </c>
      <c r="M2555" s="5">
        <f t="shared" si="197"/>
        <v>33500</v>
      </c>
      <c r="N2555" s="6">
        <f t="shared" ca="1" si="198"/>
        <v>42</v>
      </c>
      <c r="O2555" s="8">
        <f t="shared" si="199"/>
        <v>0.13432835820895522</v>
      </c>
    </row>
    <row r="2556" spans="1:15" x14ac:dyDescent="0.25">
      <c r="A2556" t="str">
        <f t="shared" si="195"/>
        <v>MagSt33755</v>
      </c>
      <c r="B2556" t="str">
        <f t="shared" si="196"/>
        <v>MagdalenaStewart33755</v>
      </c>
      <c r="C2556" t="s">
        <v>1039</v>
      </c>
      <c r="D2556" t="s">
        <v>17</v>
      </c>
      <c r="E2556" t="s">
        <v>2699</v>
      </c>
      <c r="F2556" s="1">
        <v>33755</v>
      </c>
      <c r="G2556" t="s">
        <v>3021</v>
      </c>
      <c r="H2556" t="s">
        <v>2700</v>
      </c>
      <c r="I2556" s="5">
        <v>35300</v>
      </c>
      <c r="J2556" s="5">
        <v>0</v>
      </c>
      <c r="K2556">
        <v>0</v>
      </c>
      <c r="L2556" t="str">
        <f>INDEX(MatriceGrade,MATCH(Employé!G2556,Filières!$A$1:$A$13,0),MATCH(Employé!H2556,Filières!$A$1:$E$1,0))</f>
        <v xml:space="preserve">Analyste </v>
      </c>
      <c r="M2556" s="5" t="str">
        <f t="shared" si="197"/>
        <v>nouvel arrivant</v>
      </c>
      <c r="N2556" s="6">
        <f t="shared" ca="1" si="198"/>
        <v>25</v>
      </c>
      <c r="O2556" s="8">
        <f t="shared" si="199"/>
        <v>0</v>
      </c>
    </row>
    <row r="2557" spans="1:15" x14ac:dyDescent="0.25">
      <c r="A2557" t="str">
        <f t="shared" si="195"/>
        <v>TerSt31584</v>
      </c>
      <c r="B2557" t="str">
        <f t="shared" si="196"/>
        <v>TerryStewart31584</v>
      </c>
      <c r="C2557" t="s">
        <v>157</v>
      </c>
      <c r="D2557" t="s">
        <v>17</v>
      </c>
      <c r="E2557" t="s">
        <v>2699</v>
      </c>
      <c r="F2557" s="1">
        <v>31584</v>
      </c>
      <c r="G2557" t="s">
        <v>3023</v>
      </c>
      <c r="H2557" t="s">
        <v>2701</v>
      </c>
      <c r="I2557" s="5">
        <v>45800</v>
      </c>
      <c r="J2557" s="5">
        <v>500</v>
      </c>
      <c r="K2557">
        <v>2</v>
      </c>
      <c r="L2557" t="str">
        <f>INDEX(MatriceGrade,MATCH(Employé!G2557,Filières!$A$1:$A$13,0),MATCH(Employé!H2557,Filières!$A$1:$E$1,0))</f>
        <v>Consultant technique junior</v>
      </c>
      <c r="M2557" s="5">
        <f t="shared" si="197"/>
        <v>44500</v>
      </c>
      <c r="N2557" s="6">
        <f t="shared" ca="1" si="198"/>
        <v>31</v>
      </c>
      <c r="O2557" s="8">
        <f t="shared" si="199"/>
        <v>2.9213483146067417E-2</v>
      </c>
    </row>
    <row r="2558" spans="1:15" x14ac:dyDescent="0.25">
      <c r="A2558" t="str">
        <f t="shared" si="195"/>
        <v>ErnSt28141</v>
      </c>
      <c r="B2558" t="str">
        <f t="shared" si="196"/>
        <v>ErnestStickel28141</v>
      </c>
      <c r="C2558" t="s">
        <v>1001</v>
      </c>
      <c r="D2558" t="s">
        <v>1856</v>
      </c>
      <c r="E2558" t="s">
        <v>2698</v>
      </c>
      <c r="F2558" s="1">
        <v>28141</v>
      </c>
      <c r="G2558" t="s">
        <v>3026</v>
      </c>
      <c r="H2558" t="s">
        <v>2700</v>
      </c>
      <c r="I2558" s="5">
        <v>58000</v>
      </c>
      <c r="J2558" s="5">
        <v>1000</v>
      </c>
      <c r="K2558">
        <v>12</v>
      </c>
      <c r="L2558" t="str">
        <f>INDEX(MatriceGrade,MATCH(Employé!G2558,Filières!$A$1:$A$13,0),MATCH(Employé!H2558,Filières!$A$1:$E$1,0))</f>
        <v>Chef de projet</v>
      </c>
      <c r="M2558" s="5">
        <f t="shared" si="197"/>
        <v>55600</v>
      </c>
      <c r="N2558" s="6">
        <f t="shared" ca="1" si="198"/>
        <v>40</v>
      </c>
      <c r="O2558" s="8">
        <f t="shared" si="199"/>
        <v>4.3165467625899283E-2</v>
      </c>
    </row>
    <row r="2559" spans="1:15" x14ac:dyDescent="0.25">
      <c r="A2559" t="str">
        <f t="shared" si="195"/>
        <v>JosSt23548</v>
      </c>
      <c r="B2559" t="str">
        <f t="shared" si="196"/>
        <v>JoseStickney23548</v>
      </c>
      <c r="C2559" t="s">
        <v>284</v>
      </c>
      <c r="D2559" t="s">
        <v>299</v>
      </c>
      <c r="E2559" t="s">
        <v>2698</v>
      </c>
      <c r="F2559" s="1">
        <v>23548</v>
      </c>
      <c r="G2559" t="s">
        <v>3028</v>
      </c>
      <c r="H2559" t="s">
        <v>2702</v>
      </c>
      <c r="I2559" s="5">
        <v>109200</v>
      </c>
      <c r="J2559" s="5">
        <v>7000</v>
      </c>
      <c r="K2559">
        <v>19</v>
      </c>
      <c r="L2559" t="str">
        <f>INDEX(MatriceGrade,MATCH(Employé!G2559,Filières!$A$1:$A$13,0),MATCH(Employé!H2559,Filières!$A$1:$E$1,0))</f>
        <v>Responsable secteur business</v>
      </c>
      <c r="M2559" s="5">
        <f t="shared" si="197"/>
        <v>102100</v>
      </c>
      <c r="N2559" s="6">
        <f t="shared" ca="1" si="198"/>
        <v>53</v>
      </c>
      <c r="O2559" s="8">
        <f t="shared" si="199"/>
        <v>6.953966699314397E-2</v>
      </c>
    </row>
    <row r="2560" spans="1:15" x14ac:dyDescent="0.25">
      <c r="A2560" t="str">
        <f t="shared" si="195"/>
        <v>WilSt31434</v>
      </c>
      <c r="B2560" t="str">
        <f t="shared" si="196"/>
        <v>WilliamStiffler31434</v>
      </c>
      <c r="C2560" t="s">
        <v>63</v>
      </c>
      <c r="D2560" t="s">
        <v>1684</v>
      </c>
      <c r="E2560" t="s">
        <v>2698</v>
      </c>
      <c r="F2560" s="1">
        <v>31434</v>
      </c>
      <c r="G2560" t="s">
        <v>3024</v>
      </c>
      <c r="H2560" t="s">
        <v>2701</v>
      </c>
      <c r="I2560" s="5">
        <v>41300</v>
      </c>
      <c r="J2560" s="5">
        <v>2000</v>
      </c>
      <c r="K2560">
        <v>4</v>
      </c>
      <c r="L2560" t="str">
        <f>INDEX(MatriceGrade,MATCH(Employé!G2560,Filières!$A$1:$A$13,0),MATCH(Employé!H2560,Filières!$A$1:$E$1,0))</f>
        <v>Consultant technique</v>
      </c>
      <c r="M2560" s="5">
        <f t="shared" si="197"/>
        <v>40200</v>
      </c>
      <c r="N2560" s="6">
        <f t="shared" ca="1" si="198"/>
        <v>31</v>
      </c>
      <c r="O2560" s="8">
        <f t="shared" si="199"/>
        <v>2.736318407960199E-2</v>
      </c>
    </row>
    <row r="2561" spans="1:15" x14ac:dyDescent="0.25">
      <c r="A2561" t="str">
        <f t="shared" si="195"/>
        <v>IsmSt26405</v>
      </c>
      <c r="B2561" t="str">
        <f t="shared" si="196"/>
        <v>IsmaelStinson26405</v>
      </c>
      <c r="C2561" t="s">
        <v>2183</v>
      </c>
      <c r="D2561" t="s">
        <v>2184</v>
      </c>
      <c r="E2561" t="s">
        <v>2698</v>
      </c>
      <c r="F2561" s="1">
        <v>26405</v>
      </c>
      <c r="G2561" t="s">
        <v>3026</v>
      </c>
      <c r="H2561" t="s">
        <v>2701</v>
      </c>
      <c r="I2561" s="5">
        <v>55500</v>
      </c>
      <c r="J2561" s="5">
        <v>5000</v>
      </c>
      <c r="K2561">
        <v>20</v>
      </c>
      <c r="L2561" t="str">
        <f>INDEX(MatriceGrade,MATCH(Employé!G2561,Filières!$A$1:$A$13,0),MATCH(Employé!H2561,Filières!$A$1:$E$1,0))</f>
        <v>Expert technique</v>
      </c>
      <c r="M2561" s="5">
        <f t="shared" si="197"/>
        <v>54800</v>
      </c>
      <c r="N2561" s="6">
        <f t="shared" ca="1" si="198"/>
        <v>45</v>
      </c>
      <c r="O2561" s="8">
        <f t="shared" si="199"/>
        <v>1.2773722627737226E-2</v>
      </c>
    </row>
    <row r="2562" spans="1:15" x14ac:dyDescent="0.25">
      <c r="A2562" t="str">
        <f t="shared" ref="A2562:A2625" si="200">_xlfn.CONCAT(LEFT(C2562,3),LEFT(D2562,2),F2562)</f>
        <v>LarSt33133</v>
      </c>
      <c r="B2562" t="str">
        <f t="shared" ref="B2562:B2625" si="201">_xlfn.CONCAT(C2562,D2562,F2562)</f>
        <v>LarryStlouis33133</v>
      </c>
      <c r="C2562" t="s">
        <v>73</v>
      </c>
      <c r="D2562" t="s">
        <v>298</v>
      </c>
      <c r="E2562" t="s">
        <v>2698</v>
      </c>
      <c r="F2562" s="1">
        <v>33133</v>
      </c>
      <c r="G2562" t="s">
        <v>3022</v>
      </c>
      <c r="H2562" t="s">
        <v>2703</v>
      </c>
      <c r="I2562" s="5">
        <v>31500</v>
      </c>
      <c r="J2562" s="5">
        <v>500</v>
      </c>
      <c r="K2562">
        <v>0</v>
      </c>
      <c r="L2562" t="str">
        <f>INDEX(MatriceGrade,MATCH(Employé!G2562,Filières!$A$1:$A$13,0),MATCH(Employé!H2562,Filières!$A$1:$E$1,0))</f>
        <v>Agent expérimenté</v>
      </c>
      <c r="M2562" s="5" t="str">
        <f t="shared" ref="M2562:M2625" si="202">IF(ISERROR(VLOOKUP(A2562,InfoN1,9,FALSE)),"nouvel arrivant",VLOOKUP(A2562,InfoN1,9,FALSE))</f>
        <v>nouvel arrivant</v>
      </c>
      <c r="N2562" s="6">
        <f t="shared" ref="N2562:N2625" ca="1" si="203">IF(DATE(2017,MONTH(F2562),DAY(F2562))&gt;TODAY(),2017-YEAR(F2562)-1,2017-YEAR(F2562))</f>
        <v>26</v>
      </c>
      <c r="O2562" s="8">
        <f t="shared" si="199"/>
        <v>0</v>
      </c>
    </row>
    <row r="2563" spans="1:15" x14ac:dyDescent="0.25">
      <c r="A2563" t="str">
        <f t="shared" si="200"/>
        <v>WilSt25172</v>
      </c>
      <c r="B2563" t="str">
        <f t="shared" si="201"/>
        <v>WilliamStocking25172</v>
      </c>
      <c r="C2563" t="s">
        <v>63</v>
      </c>
      <c r="D2563" t="s">
        <v>2518</v>
      </c>
      <c r="E2563" t="s">
        <v>2698</v>
      </c>
      <c r="F2563" s="1">
        <v>25172</v>
      </c>
      <c r="G2563" t="s">
        <v>3028</v>
      </c>
      <c r="H2563" t="s">
        <v>2701</v>
      </c>
      <c r="I2563" s="5">
        <v>76400</v>
      </c>
      <c r="J2563" s="5">
        <v>8000</v>
      </c>
      <c r="K2563">
        <v>4</v>
      </c>
      <c r="L2563" t="str">
        <f>INDEX(MatriceGrade,MATCH(Employé!G2563,Filières!$A$1:$A$13,0),MATCH(Employé!H2563,Filières!$A$1:$E$1,0))</f>
        <v>Responsable technique Grands Comptes</v>
      </c>
      <c r="M2563" s="5">
        <f t="shared" si="202"/>
        <v>73400</v>
      </c>
      <c r="N2563" s="6">
        <f t="shared" ca="1" si="203"/>
        <v>48</v>
      </c>
      <c r="O2563" s="8">
        <f t="shared" ref="O2563:O2626" si="204">IF(ISNUMBER(M2563),(I2563-M2563)/M2563,0)</f>
        <v>4.0871934604904632E-2</v>
      </c>
    </row>
    <row r="2564" spans="1:15" x14ac:dyDescent="0.25">
      <c r="A2564" t="str">
        <f t="shared" si="200"/>
        <v>KevSt29333</v>
      </c>
      <c r="B2564" t="str">
        <f t="shared" si="201"/>
        <v>KevinStockton29333</v>
      </c>
      <c r="C2564" t="s">
        <v>223</v>
      </c>
      <c r="D2564" t="s">
        <v>1254</v>
      </c>
      <c r="E2564" t="s">
        <v>2698</v>
      </c>
      <c r="F2564" s="1">
        <v>29333</v>
      </c>
      <c r="G2564" t="s">
        <v>3028</v>
      </c>
      <c r="H2564" t="s">
        <v>2702</v>
      </c>
      <c r="I2564" s="5">
        <v>114600</v>
      </c>
      <c r="J2564" s="5">
        <v>1000</v>
      </c>
      <c r="K2564">
        <v>1</v>
      </c>
      <c r="L2564" t="str">
        <f>INDEX(MatriceGrade,MATCH(Employé!G2564,Filières!$A$1:$A$13,0),MATCH(Employé!H2564,Filières!$A$1:$E$1,0))</f>
        <v>Responsable secteur business</v>
      </c>
      <c r="M2564" s="5">
        <f t="shared" si="202"/>
        <v>110200</v>
      </c>
      <c r="N2564" s="6">
        <f t="shared" ca="1" si="203"/>
        <v>37</v>
      </c>
      <c r="O2564" s="8">
        <f t="shared" si="204"/>
        <v>3.9927404718693285E-2</v>
      </c>
    </row>
    <row r="2565" spans="1:15" x14ac:dyDescent="0.25">
      <c r="A2565" t="str">
        <f t="shared" si="200"/>
        <v>AdrSt23524</v>
      </c>
      <c r="B2565" t="str">
        <f t="shared" si="201"/>
        <v>AdrianStoker23524</v>
      </c>
      <c r="C2565" t="s">
        <v>1494</v>
      </c>
      <c r="D2565" t="s">
        <v>1495</v>
      </c>
      <c r="E2565" t="s">
        <v>2698</v>
      </c>
      <c r="F2565" s="1">
        <v>23524</v>
      </c>
      <c r="G2565" t="s">
        <v>3028</v>
      </c>
      <c r="H2565" t="s">
        <v>2702</v>
      </c>
      <c r="I2565" s="5">
        <v>128300</v>
      </c>
      <c r="J2565" s="5">
        <v>6000</v>
      </c>
      <c r="K2565">
        <v>4</v>
      </c>
      <c r="L2565" t="str">
        <f>INDEX(MatriceGrade,MATCH(Employé!G2565,Filières!$A$1:$A$13,0),MATCH(Employé!H2565,Filières!$A$1:$E$1,0))</f>
        <v>Responsable secteur business</v>
      </c>
      <c r="M2565" s="5">
        <f t="shared" si="202"/>
        <v>114600</v>
      </c>
      <c r="N2565" s="6">
        <f t="shared" ca="1" si="203"/>
        <v>53</v>
      </c>
      <c r="O2565" s="8">
        <f t="shared" si="204"/>
        <v>0.11954624781849912</v>
      </c>
    </row>
    <row r="2566" spans="1:15" x14ac:dyDescent="0.25">
      <c r="A2566" t="str">
        <f t="shared" si="200"/>
        <v>JohSt28849</v>
      </c>
      <c r="B2566" t="str">
        <f t="shared" si="201"/>
        <v>JohnStokes28849</v>
      </c>
      <c r="C2566" t="s">
        <v>213</v>
      </c>
      <c r="D2566" t="s">
        <v>1248</v>
      </c>
      <c r="E2566" t="s">
        <v>2698</v>
      </c>
      <c r="F2566" s="1">
        <v>28849</v>
      </c>
      <c r="G2566" t="s">
        <v>3025</v>
      </c>
      <c r="H2566" t="s">
        <v>2702</v>
      </c>
      <c r="I2566" s="5">
        <v>69100</v>
      </c>
      <c r="J2566" s="5">
        <v>1000</v>
      </c>
      <c r="K2566">
        <v>3</v>
      </c>
      <c r="L2566" t="str">
        <f>INDEX(MatriceGrade,MATCH(Employé!G2566,Filières!$A$1:$A$13,0),MATCH(Employé!H2566,Filières!$A$1:$E$1,0))</f>
        <v>Consultant business sénior</v>
      </c>
      <c r="M2566" s="5">
        <f t="shared" si="202"/>
        <v>67100</v>
      </c>
      <c r="N2566" s="6">
        <f t="shared" ca="1" si="203"/>
        <v>38</v>
      </c>
      <c r="O2566" s="8">
        <f t="shared" si="204"/>
        <v>2.9806259314456036E-2</v>
      </c>
    </row>
    <row r="2567" spans="1:15" x14ac:dyDescent="0.25">
      <c r="A2567" t="str">
        <f t="shared" si="200"/>
        <v>JulSt32858</v>
      </c>
      <c r="B2567" t="str">
        <f t="shared" si="201"/>
        <v>JuliaStokes32858</v>
      </c>
      <c r="C2567" t="s">
        <v>1870</v>
      </c>
      <c r="D2567" t="s">
        <v>1248</v>
      </c>
      <c r="E2567" t="s">
        <v>2699</v>
      </c>
      <c r="F2567" s="1">
        <v>32858</v>
      </c>
      <c r="G2567" t="s">
        <v>3023</v>
      </c>
      <c r="H2567" t="s">
        <v>2701</v>
      </c>
      <c r="I2567" s="5">
        <v>45300</v>
      </c>
      <c r="J2567" s="5">
        <v>0</v>
      </c>
      <c r="K2567">
        <v>3</v>
      </c>
      <c r="L2567" t="str">
        <f>INDEX(MatriceGrade,MATCH(Employé!G2567,Filières!$A$1:$A$13,0),MATCH(Employé!H2567,Filières!$A$1:$E$1,0))</f>
        <v>Consultant technique junior</v>
      </c>
      <c r="M2567" s="5">
        <f t="shared" si="202"/>
        <v>40600</v>
      </c>
      <c r="N2567" s="6">
        <f t="shared" ca="1" si="203"/>
        <v>27</v>
      </c>
      <c r="O2567" s="8">
        <f t="shared" si="204"/>
        <v>0.11576354679802955</v>
      </c>
    </row>
    <row r="2568" spans="1:15" x14ac:dyDescent="0.25">
      <c r="A2568" t="str">
        <f t="shared" si="200"/>
        <v>MitSt27487</v>
      </c>
      <c r="B2568" t="str">
        <f t="shared" si="201"/>
        <v>MitchellStolp27487</v>
      </c>
      <c r="C2568" t="s">
        <v>396</v>
      </c>
      <c r="D2568" t="s">
        <v>2621</v>
      </c>
      <c r="E2568" t="s">
        <v>2698</v>
      </c>
      <c r="F2568" s="1">
        <v>27487</v>
      </c>
      <c r="G2568" t="s">
        <v>3028</v>
      </c>
      <c r="H2568" t="s">
        <v>2703</v>
      </c>
      <c r="I2568" s="5">
        <v>115800</v>
      </c>
      <c r="J2568" s="5">
        <v>6500</v>
      </c>
      <c r="K2568">
        <v>8</v>
      </c>
      <c r="L2568" t="str">
        <f>INDEX(MatriceGrade,MATCH(Employé!G2568,Filières!$A$1:$A$13,0),MATCH(Employé!H2568,Filières!$A$1:$E$1,0))</f>
        <v>Responsable d'un secteur</v>
      </c>
      <c r="M2568" s="5">
        <f t="shared" si="202"/>
        <v>111300</v>
      </c>
      <c r="N2568" s="6">
        <f t="shared" ca="1" si="203"/>
        <v>42</v>
      </c>
      <c r="O2568" s="8">
        <f t="shared" si="204"/>
        <v>4.0431266846361183E-2</v>
      </c>
    </row>
    <row r="2569" spans="1:15" x14ac:dyDescent="0.25">
      <c r="A2569" t="str">
        <f t="shared" si="200"/>
        <v>AarSt30391</v>
      </c>
      <c r="B2569" t="str">
        <f t="shared" si="201"/>
        <v>AaronStone30391</v>
      </c>
      <c r="C2569" t="s">
        <v>380</v>
      </c>
      <c r="D2569" t="s">
        <v>2182</v>
      </c>
      <c r="E2569" t="s">
        <v>2698</v>
      </c>
      <c r="F2569" s="1">
        <v>30391</v>
      </c>
      <c r="G2569" t="s">
        <v>3026</v>
      </c>
      <c r="H2569" t="s">
        <v>2700</v>
      </c>
      <c r="I2569" s="5">
        <v>50500</v>
      </c>
      <c r="J2569" s="5">
        <v>5000</v>
      </c>
      <c r="K2569">
        <v>11</v>
      </c>
      <c r="L2569" t="str">
        <f>INDEX(MatriceGrade,MATCH(Employé!G2569,Filières!$A$1:$A$13,0),MATCH(Employé!H2569,Filières!$A$1:$E$1,0))</f>
        <v>Chef de projet</v>
      </c>
      <c r="M2569" s="5">
        <f t="shared" si="202"/>
        <v>46600</v>
      </c>
      <c r="N2569" s="6">
        <f t="shared" ca="1" si="203"/>
        <v>34</v>
      </c>
      <c r="O2569" s="8">
        <f t="shared" si="204"/>
        <v>8.3690987124463517E-2</v>
      </c>
    </row>
    <row r="2570" spans="1:15" x14ac:dyDescent="0.25">
      <c r="A2570" t="str">
        <f t="shared" si="200"/>
        <v>RoySt33861</v>
      </c>
      <c r="B2570" t="str">
        <f t="shared" si="201"/>
        <v>RoyStout33861</v>
      </c>
      <c r="C2570" t="s">
        <v>728</v>
      </c>
      <c r="D2570" t="s">
        <v>2524</v>
      </c>
      <c r="E2570" t="s">
        <v>2698</v>
      </c>
      <c r="F2570" s="1">
        <v>33861</v>
      </c>
      <c r="G2570" t="s">
        <v>3022</v>
      </c>
      <c r="H2570" t="s">
        <v>2700</v>
      </c>
      <c r="I2570" s="5">
        <v>42600</v>
      </c>
      <c r="J2570" s="5">
        <v>500</v>
      </c>
      <c r="K2570">
        <v>1</v>
      </c>
      <c r="L2570" t="str">
        <f>INDEX(MatriceGrade,MATCH(Employé!G2570,Filières!$A$1:$A$13,0),MATCH(Employé!H2570,Filières!$A$1:$E$1,0))</f>
        <v>Analyste confirmé</v>
      </c>
      <c r="M2570" s="5">
        <f t="shared" si="202"/>
        <v>38900</v>
      </c>
      <c r="N2570" s="6">
        <f t="shared" ca="1" si="203"/>
        <v>24</v>
      </c>
      <c r="O2570" s="8">
        <f t="shared" si="204"/>
        <v>9.5115681233933158E-2</v>
      </c>
    </row>
    <row r="2571" spans="1:15" x14ac:dyDescent="0.25">
      <c r="A2571" t="str">
        <f t="shared" si="200"/>
        <v>DanSt28200</v>
      </c>
      <c r="B2571" t="str">
        <f t="shared" si="201"/>
        <v>DanielStraight28200</v>
      </c>
      <c r="C2571" t="s">
        <v>105</v>
      </c>
      <c r="D2571" t="s">
        <v>1779</v>
      </c>
      <c r="E2571" t="s">
        <v>2698</v>
      </c>
      <c r="F2571" s="1">
        <v>28200</v>
      </c>
      <c r="G2571" t="s">
        <v>3026</v>
      </c>
      <c r="H2571" t="s">
        <v>2700</v>
      </c>
      <c r="I2571" s="5">
        <v>54100</v>
      </c>
      <c r="J2571" s="5">
        <v>1500</v>
      </c>
      <c r="K2571">
        <v>12</v>
      </c>
      <c r="L2571" t="str">
        <f>INDEX(MatriceGrade,MATCH(Employé!G2571,Filières!$A$1:$A$13,0),MATCH(Employé!H2571,Filières!$A$1:$E$1,0))</f>
        <v>Chef de projet</v>
      </c>
      <c r="M2571" s="5">
        <f t="shared" si="202"/>
        <v>50200</v>
      </c>
      <c r="N2571" s="6">
        <f t="shared" ca="1" si="203"/>
        <v>40</v>
      </c>
      <c r="O2571" s="8">
        <f t="shared" si="204"/>
        <v>7.7689243027888447E-2</v>
      </c>
    </row>
    <row r="2572" spans="1:15" x14ac:dyDescent="0.25">
      <c r="A2572" t="str">
        <f t="shared" si="200"/>
        <v>RonSt31308</v>
      </c>
      <c r="B2572" t="str">
        <f t="shared" si="201"/>
        <v>RonaldStrasser31308</v>
      </c>
      <c r="C2572" t="s">
        <v>32</v>
      </c>
      <c r="D2572" t="s">
        <v>1664</v>
      </c>
      <c r="E2572" t="s">
        <v>2698</v>
      </c>
      <c r="F2572" s="1">
        <v>31308</v>
      </c>
      <c r="G2572" t="s">
        <v>3022</v>
      </c>
      <c r="H2572" t="s">
        <v>2703</v>
      </c>
      <c r="I2572" s="5">
        <v>33500</v>
      </c>
      <c r="J2572" s="5">
        <v>500</v>
      </c>
      <c r="K2572">
        <v>5</v>
      </c>
      <c r="L2572" t="str">
        <f>INDEX(MatriceGrade,MATCH(Employé!G2572,Filières!$A$1:$A$13,0),MATCH(Employé!H2572,Filières!$A$1:$E$1,0))</f>
        <v>Agent expérimenté</v>
      </c>
      <c r="M2572" s="5">
        <f t="shared" si="202"/>
        <v>30100</v>
      </c>
      <c r="N2572" s="6">
        <f t="shared" ca="1" si="203"/>
        <v>31</v>
      </c>
      <c r="O2572" s="8">
        <f t="shared" si="204"/>
        <v>0.11295681063122924</v>
      </c>
    </row>
    <row r="2573" spans="1:15" x14ac:dyDescent="0.25">
      <c r="A2573" t="str">
        <f t="shared" si="200"/>
        <v>FreSt25073</v>
      </c>
      <c r="B2573" t="str">
        <f t="shared" si="201"/>
        <v>FredStraub25073</v>
      </c>
      <c r="C2573" t="s">
        <v>829</v>
      </c>
      <c r="D2573" t="s">
        <v>1237</v>
      </c>
      <c r="E2573" t="s">
        <v>2698</v>
      </c>
      <c r="F2573" s="1">
        <v>25073</v>
      </c>
      <c r="G2573" t="s">
        <v>3025</v>
      </c>
      <c r="H2573" t="s">
        <v>2700</v>
      </c>
      <c r="I2573" s="5">
        <v>58300</v>
      </c>
      <c r="J2573" s="5">
        <v>4000</v>
      </c>
      <c r="K2573">
        <v>9</v>
      </c>
      <c r="L2573" t="str">
        <f>INDEX(MatriceGrade,MATCH(Employé!G2573,Filières!$A$1:$A$13,0),MATCH(Employé!H2573,Filières!$A$1:$E$1,0))</f>
        <v>Consultant fonctionnel sénior</v>
      </c>
      <c r="M2573" s="5">
        <f t="shared" si="202"/>
        <v>52500</v>
      </c>
      <c r="N2573" s="6">
        <f t="shared" ca="1" si="203"/>
        <v>48</v>
      </c>
      <c r="O2573" s="8">
        <f t="shared" si="204"/>
        <v>0.11047619047619048</v>
      </c>
    </row>
    <row r="2574" spans="1:15" x14ac:dyDescent="0.25">
      <c r="A2574" t="str">
        <f t="shared" si="200"/>
        <v>EvaSt27691</v>
      </c>
      <c r="B2574" t="str">
        <f t="shared" si="201"/>
        <v>EvaStrayer27691</v>
      </c>
      <c r="C2574" t="s">
        <v>2029</v>
      </c>
      <c r="D2574" t="s">
        <v>2030</v>
      </c>
      <c r="E2574" t="s">
        <v>2699</v>
      </c>
      <c r="F2574" s="1">
        <v>27691</v>
      </c>
      <c r="G2574" t="s">
        <v>3026</v>
      </c>
      <c r="H2574" t="s">
        <v>2702</v>
      </c>
      <c r="I2574" s="5">
        <v>65500</v>
      </c>
      <c r="J2574" s="5">
        <v>4000</v>
      </c>
      <c r="K2574">
        <v>5</v>
      </c>
      <c r="L2574" t="str">
        <f>INDEX(MatriceGrade,MATCH(Employé!G2574,Filières!$A$1:$A$13,0),MATCH(Employé!H2574,Filières!$A$1:$E$1,0))</f>
        <v>Responsable de consultant</v>
      </c>
      <c r="M2574" s="5">
        <f t="shared" si="202"/>
        <v>57400</v>
      </c>
      <c r="N2574" s="6">
        <f t="shared" ca="1" si="203"/>
        <v>41</v>
      </c>
      <c r="O2574" s="8">
        <f t="shared" si="204"/>
        <v>0.14111498257839722</v>
      </c>
    </row>
    <row r="2575" spans="1:15" x14ac:dyDescent="0.25">
      <c r="A2575" t="str">
        <f t="shared" si="200"/>
        <v>LarSt26803</v>
      </c>
      <c r="B2575" t="str">
        <f t="shared" si="201"/>
        <v>LarryStreeter26803</v>
      </c>
      <c r="C2575" t="s">
        <v>73</v>
      </c>
      <c r="D2575" t="s">
        <v>100</v>
      </c>
      <c r="E2575" t="s">
        <v>2698</v>
      </c>
      <c r="F2575" s="1">
        <v>26803</v>
      </c>
      <c r="G2575" t="s">
        <v>3026</v>
      </c>
      <c r="H2575" t="s">
        <v>2700</v>
      </c>
      <c r="I2575" s="5">
        <v>74000</v>
      </c>
      <c r="J2575" s="5">
        <v>5500</v>
      </c>
      <c r="K2575">
        <v>4</v>
      </c>
      <c r="L2575" t="str">
        <f>INDEX(MatriceGrade,MATCH(Employé!G2575,Filières!$A$1:$A$13,0),MATCH(Employé!H2575,Filières!$A$1:$E$1,0))</f>
        <v>Chef de projet</v>
      </c>
      <c r="M2575" s="5">
        <f t="shared" si="202"/>
        <v>67900</v>
      </c>
      <c r="N2575" s="6">
        <f t="shared" ca="1" si="203"/>
        <v>44</v>
      </c>
      <c r="O2575" s="8">
        <f t="shared" si="204"/>
        <v>8.98379970544919E-2</v>
      </c>
    </row>
    <row r="2576" spans="1:15" x14ac:dyDescent="0.25">
      <c r="A2576" t="str">
        <f t="shared" si="200"/>
        <v>AndSt32187</v>
      </c>
      <c r="B2576" t="str">
        <f t="shared" si="201"/>
        <v>AndrewStrickland32187</v>
      </c>
      <c r="C2576" t="s">
        <v>874</v>
      </c>
      <c r="D2576" t="s">
        <v>772</v>
      </c>
      <c r="E2576" t="s">
        <v>2698</v>
      </c>
      <c r="F2576" s="1">
        <v>32187</v>
      </c>
      <c r="G2576" t="s">
        <v>3022</v>
      </c>
      <c r="H2576" t="s">
        <v>2703</v>
      </c>
      <c r="I2576" s="5">
        <v>35300</v>
      </c>
      <c r="J2576" s="5">
        <v>500</v>
      </c>
      <c r="K2576">
        <v>1</v>
      </c>
      <c r="L2576" t="str">
        <f>INDEX(MatriceGrade,MATCH(Employé!G2576,Filières!$A$1:$A$13,0),MATCH(Employé!H2576,Filières!$A$1:$E$1,0))</f>
        <v>Agent expérimenté</v>
      </c>
      <c r="M2576" s="5">
        <f t="shared" si="202"/>
        <v>33300</v>
      </c>
      <c r="N2576" s="6">
        <f t="shared" ca="1" si="203"/>
        <v>29</v>
      </c>
      <c r="O2576" s="8">
        <f t="shared" si="204"/>
        <v>6.006006006006006E-2</v>
      </c>
    </row>
    <row r="2577" spans="1:15" x14ac:dyDescent="0.25">
      <c r="A2577" t="str">
        <f t="shared" si="200"/>
        <v>CalSt29117</v>
      </c>
      <c r="B2577" t="str">
        <f t="shared" si="201"/>
        <v>CalvinStrickland29117</v>
      </c>
      <c r="C2577" t="s">
        <v>1861</v>
      </c>
      <c r="D2577" t="s">
        <v>772</v>
      </c>
      <c r="E2577" t="s">
        <v>2698</v>
      </c>
      <c r="F2577" s="1">
        <v>29117</v>
      </c>
      <c r="G2577" t="s">
        <v>3027</v>
      </c>
      <c r="H2577" t="s">
        <v>2701</v>
      </c>
      <c r="I2577" s="5">
        <v>56200</v>
      </c>
      <c r="J2577" s="5">
        <v>2500</v>
      </c>
      <c r="K2577">
        <v>3</v>
      </c>
      <c r="L2577" t="str">
        <f>INDEX(MatriceGrade,MATCH(Employé!G2577,Filières!$A$1:$A$13,0),MATCH(Employé!H2577,Filières!$A$1:$E$1,0))</f>
        <v>Directeur technique</v>
      </c>
      <c r="M2577" s="5">
        <f t="shared" si="202"/>
        <v>51400</v>
      </c>
      <c r="N2577" s="6">
        <f t="shared" ca="1" si="203"/>
        <v>37</v>
      </c>
      <c r="O2577" s="8">
        <f t="shared" si="204"/>
        <v>9.3385214007782102E-2</v>
      </c>
    </row>
    <row r="2578" spans="1:15" x14ac:dyDescent="0.25">
      <c r="A2578" t="str">
        <f t="shared" si="200"/>
        <v>JamSt25141</v>
      </c>
      <c r="B2578" t="str">
        <f t="shared" si="201"/>
        <v>JamesStrickland25141</v>
      </c>
      <c r="C2578" t="s">
        <v>147</v>
      </c>
      <c r="D2578" t="s">
        <v>772</v>
      </c>
      <c r="E2578" t="s">
        <v>2698</v>
      </c>
      <c r="F2578" s="1">
        <v>25141</v>
      </c>
      <c r="G2578" t="s">
        <v>3029</v>
      </c>
      <c r="H2578" t="s">
        <v>2700</v>
      </c>
      <c r="I2578" s="5">
        <v>106300</v>
      </c>
      <c r="J2578" s="5">
        <v>2000</v>
      </c>
      <c r="K2578">
        <v>22</v>
      </c>
      <c r="L2578" t="str">
        <f>INDEX(MatriceGrade,MATCH(Employé!G2578,Filières!$A$1:$A$13,0),MATCH(Employé!H2578,Filières!$A$1:$E$1,0))</f>
        <v>Associé filière fonctionnelle</v>
      </c>
      <c r="M2578" s="5">
        <f t="shared" si="202"/>
        <v>97500</v>
      </c>
      <c r="N2578" s="6">
        <f t="shared" ca="1" si="203"/>
        <v>48</v>
      </c>
      <c r="O2578" s="8">
        <f t="shared" si="204"/>
        <v>9.0256410256410263E-2</v>
      </c>
    </row>
    <row r="2579" spans="1:15" x14ac:dyDescent="0.25">
      <c r="A2579" t="str">
        <f t="shared" si="200"/>
        <v>LuiSt28892</v>
      </c>
      <c r="B2579" t="str">
        <f t="shared" si="201"/>
        <v>LuigiStrickland28892</v>
      </c>
      <c r="C2579" t="s">
        <v>1949</v>
      </c>
      <c r="D2579" t="s">
        <v>772</v>
      </c>
      <c r="E2579" t="s">
        <v>2698</v>
      </c>
      <c r="F2579" s="1">
        <v>28892</v>
      </c>
      <c r="G2579" t="s">
        <v>3027</v>
      </c>
      <c r="H2579" t="s">
        <v>2700</v>
      </c>
      <c r="I2579" s="5">
        <v>81200</v>
      </c>
      <c r="J2579" s="5">
        <v>6500</v>
      </c>
      <c r="K2579">
        <v>12</v>
      </c>
      <c r="L2579" t="str">
        <f>INDEX(MatriceGrade,MATCH(Employé!G2579,Filières!$A$1:$A$13,0),MATCH(Employé!H2579,Filières!$A$1:$E$1,0))</f>
        <v>Directeur de projet</v>
      </c>
      <c r="M2579" s="5">
        <f t="shared" si="202"/>
        <v>78100</v>
      </c>
      <c r="N2579" s="6">
        <f t="shared" ca="1" si="203"/>
        <v>38</v>
      </c>
      <c r="O2579" s="8">
        <f t="shared" si="204"/>
        <v>3.9692701664532648E-2</v>
      </c>
    </row>
    <row r="2580" spans="1:15" x14ac:dyDescent="0.25">
      <c r="A2580" t="str">
        <f t="shared" si="200"/>
        <v>YvoSt31795</v>
      </c>
      <c r="B2580" t="str">
        <f t="shared" si="201"/>
        <v>YvonneStrickland31795</v>
      </c>
      <c r="C2580" t="s">
        <v>1413</v>
      </c>
      <c r="D2580" t="s">
        <v>772</v>
      </c>
      <c r="E2580" t="s">
        <v>2699</v>
      </c>
      <c r="F2580" s="1">
        <v>31795</v>
      </c>
      <c r="G2580" t="s">
        <v>3023</v>
      </c>
      <c r="H2580" t="s">
        <v>2700</v>
      </c>
      <c r="I2580" s="5">
        <v>45800</v>
      </c>
      <c r="J2580" s="5">
        <v>2000</v>
      </c>
      <c r="K2580">
        <v>3</v>
      </c>
      <c r="L2580" t="str">
        <f>INDEX(MatriceGrade,MATCH(Employé!G2580,Filières!$A$1:$A$13,0),MATCH(Employé!H2580,Filières!$A$1:$E$1,0))</f>
        <v>Consultant fonctionnel junior</v>
      </c>
      <c r="M2580" s="5">
        <f t="shared" si="202"/>
        <v>42700</v>
      </c>
      <c r="N2580" s="6">
        <f t="shared" ca="1" si="203"/>
        <v>30</v>
      </c>
      <c r="O2580" s="8">
        <f t="shared" si="204"/>
        <v>7.2599531615925056E-2</v>
      </c>
    </row>
    <row r="2581" spans="1:15" x14ac:dyDescent="0.25">
      <c r="A2581" t="str">
        <f t="shared" si="200"/>
        <v>LutSt29775</v>
      </c>
      <c r="B2581" t="str">
        <f t="shared" si="201"/>
        <v>LutherStrong29775</v>
      </c>
      <c r="C2581" t="s">
        <v>1647</v>
      </c>
      <c r="D2581" t="s">
        <v>1648</v>
      </c>
      <c r="E2581" t="s">
        <v>2698</v>
      </c>
      <c r="F2581" s="1">
        <v>29775</v>
      </c>
      <c r="G2581" t="s">
        <v>3025</v>
      </c>
      <c r="H2581" t="s">
        <v>2701</v>
      </c>
      <c r="I2581" s="5">
        <v>41500</v>
      </c>
      <c r="J2581" s="5">
        <v>1500</v>
      </c>
      <c r="K2581">
        <v>4</v>
      </c>
      <c r="L2581" t="str">
        <f>INDEX(MatriceGrade,MATCH(Employé!G2581,Filières!$A$1:$A$13,0),MATCH(Employé!H2581,Filières!$A$1:$E$1,0))</f>
        <v>Consultant technique sénior</v>
      </c>
      <c r="M2581" s="5">
        <f t="shared" si="202"/>
        <v>36600</v>
      </c>
      <c r="N2581" s="6">
        <f t="shared" ca="1" si="203"/>
        <v>36</v>
      </c>
      <c r="O2581" s="8">
        <f t="shared" si="204"/>
        <v>0.13387978142076504</v>
      </c>
    </row>
    <row r="2582" spans="1:15" x14ac:dyDescent="0.25">
      <c r="A2582" t="str">
        <f t="shared" si="200"/>
        <v>DioSt25680</v>
      </c>
      <c r="B2582" t="str">
        <f t="shared" si="201"/>
        <v>DionStrother25680</v>
      </c>
      <c r="C2582" t="s">
        <v>360</v>
      </c>
      <c r="D2582" t="s">
        <v>361</v>
      </c>
      <c r="E2582" t="s">
        <v>2698</v>
      </c>
      <c r="F2582" s="1">
        <v>25680</v>
      </c>
      <c r="G2582" t="s">
        <v>3026</v>
      </c>
      <c r="H2582" t="s">
        <v>2701</v>
      </c>
      <c r="I2582" s="5">
        <v>55900</v>
      </c>
      <c r="J2582" s="5">
        <v>1000</v>
      </c>
      <c r="K2582">
        <v>1</v>
      </c>
      <c r="L2582" t="str">
        <f>INDEX(MatriceGrade,MATCH(Employé!G2582,Filières!$A$1:$A$13,0),MATCH(Employé!H2582,Filières!$A$1:$E$1,0))</f>
        <v>Expert technique</v>
      </c>
      <c r="M2582" s="5">
        <f t="shared" si="202"/>
        <v>50800</v>
      </c>
      <c r="N2582" s="6">
        <f t="shared" ca="1" si="203"/>
        <v>47</v>
      </c>
      <c r="O2582" s="8">
        <f t="shared" si="204"/>
        <v>0.10039370078740158</v>
      </c>
    </row>
    <row r="2583" spans="1:15" x14ac:dyDescent="0.25">
      <c r="A2583" t="str">
        <f t="shared" si="200"/>
        <v>BrySt32566</v>
      </c>
      <c r="B2583" t="str">
        <f t="shared" si="201"/>
        <v>BryanSturgill32566</v>
      </c>
      <c r="C2583" t="s">
        <v>268</v>
      </c>
      <c r="D2583" t="s">
        <v>549</v>
      </c>
      <c r="E2583" t="s">
        <v>2698</v>
      </c>
      <c r="F2583" s="1">
        <v>32566</v>
      </c>
      <c r="G2583" t="s">
        <v>3022</v>
      </c>
      <c r="H2583" t="s">
        <v>2700</v>
      </c>
      <c r="I2583" s="5">
        <v>38100</v>
      </c>
      <c r="J2583" s="5">
        <v>1000</v>
      </c>
      <c r="K2583">
        <v>5</v>
      </c>
      <c r="L2583" t="str">
        <f>INDEX(MatriceGrade,MATCH(Employé!G2583,Filières!$A$1:$A$13,0),MATCH(Employé!H2583,Filières!$A$1:$E$1,0))</f>
        <v>Analyste confirmé</v>
      </c>
      <c r="M2583" s="5">
        <f t="shared" si="202"/>
        <v>36800</v>
      </c>
      <c r="N2583" s="6">
        <f t="shared" ca="1" si="203"/>
        <v>28</v>
      </c>
      <c r="O2583" s="8">
        <f t="shared" si="204"/>
        <v>3.5326086956521736E-2</v>
      </c>
    </row>
    <row r="2584" spans="1:15" x14ac:dyDescent="0.25">
      <c r="A2584" t="str">
        <f t="shared" si="200"/>
        <v>GerSu28739</v>
      </c>
      <c r="B2584" t="str">
        <f t="shared" si="201"/>
        <v>GerardSuarez28739</v>
      </c>
      <c r="C2584" t="s">
        <v>796</v>
      </c>
      <c r="D2584" t="s">
        <v>2412</v>
      </c>
      <c r="E2584" t="s">
        <v>2698</v>
      </c>
      <c r="F2584" s="1">
        <v>28739</v>
      </c>
      <c r="G2584" t="s">
        <v>3025</v>
      </c>
      <c r="H2584" t="s">
        <v>2700</v>
      </c>
      <c r="I2584" s="5">
        <v>58700</v>
      </c>
      <c r="J2584" s="5">
        <v>500</v>
      </c>
      <c r="K2584">
        <v>1</v>
      </c>
      <c r="L2584" t="str">
        <f>INDEX(MatriceGrade,MATCH(Employé!G2584,Filières!$A$1:$A$13,0),MATCH(Employé!H2584,Filières!$A$1:$E$1,0))</f>
        <v>Consultant fonctionnel sénior</v>
      </c>
      <c r="M2584" s="5">
        <f t="shared" si="202"/>
        <v>53700</v>
      </c>
      <c r="N2584" s="6">
        <f t="shared" ca="1" si="203"/>
        <v>38</v>
      </c>
      <c r="O2584" s="8">
        <f t="shared" si="204"/>
        <v>9.3109869646182494E-2</v>
      </c>
    </row>
    <row r="2585" spans="1:15" x14ac:dyDescent="0.25">
      <c r="A2585" t="str">
        <f t="shared" si="200"/>
        <v>EnrSu34302</v>
      </c>
      <c r="B2585" t="str">
        <f t="shared" si="201"/>
        <v>EnriqueSuggs34302</v>
      </c>
      <c r="C2585" t="s">
        <v>932</v>
      </c>
      <c r="D2585" t="s">
        <v>933</v>
      </c>
      <c r="E2585" t="s">
        <v>2698</v>
      </c>
      <c r="F2585" s="1">
        <v>34302</v>
      </c>
      <c r="G2585" t="s">
        <v>3020</v>
      </c>
      <c r="H2585" t="s">
        <v>2702</v>
      </c>
      <c r="I2585" s="5">
        <v>39000</v>
      </c>
      <c r="J2585" s="5">
        <v>500</v>
      </c>
      <c r="K2585">
        <v>1</v>
      </c>
      <c r="L2585" t="str">
        <f>INDEX(MatriceGrade,MATCH(Employé!G2585,Filières!$A$1:$A$13,0),MATCH(Employé!H2585,Filières!$A$1:$E$1,0))</f>
        <v>Consultant business junior</v>
      </c>
      <c r="M2585" s="5">
        <f t="shared" si="202"/>
        <v>36100</v>
      </c>
      <c r="N2585" s="6">
        <f t="shared" ca="1" si="203"/>
        <v>23</v>
      </c>
      <c r="O2585" s="8">
        <f t="shared" si="204"/>
        <v>8.0332409972299165E-2</v>
      </c>
    </row>
    <row r="2586" spans="1:15" x14ac:dyDescent="0.25">
      <c r="A2586" t="str">
        <f t="shared" si="200"/>
        <v>KatSu27504</v>
      </c>
      <c r="B2586" t="str">
        <f t="shared" si="201"/>
        <v>KatherineSuggs27504</v>
      </c>
      <c r="C2586" t="s">
        <v>218</v>
      </c>
      <c r="D2586" t="s">
        <v>933</v>
      </c>
      <c r="E2586" t="s">
        <v>2699</v>
      </c>
      <c r="F2586" s="1">
        <v>27504</v>
      </c>
      <c r="G2586" t="s">
        <v>3025</v>
      </c>
      <c r="H2586" t="s">
        <v>2701</v>
      </c>
      <c r="I2586" s="5">
        <v>55500</v>
      </c>
      <c r="J2586" s="5">
        <v>2000</v>
      </c>
      <c r="K2586">
        <v>8</v>
      </c>
      <c r="L2586" t="str">
        <f>INDEX(MatriceGrade,MATCH(Employé!G2586,Filières!$A$1:$A$13,0),MATCH(Employé!H2586,Filières!$A$1:$E$1,0))</f>
        <v>Consultant technique sénior</v>
      </c>
      <c r="M2586" s="5">
        <f t="shared" si="202"/>
        <v>52800</v>
      </c>
      <c r="N2586" s="6">
        <f t="shared" ca="1" si="203"/>
        <v>42</v>
      </c>
      <c r="O2586" s="8">
        <f t="shared" si="204"/>
        <v>5.113636363636364E-2</v>
      </c>
    </row>
    <row r="2587" spans="1:15" x14ac:dyDescent="0.25">
      <c r="A2587" t="str">
        <f t="shared" si="200"/>
        <v>JamSu23628</v>
      </c>
      <c r="B2587" t="str">
        <f t="shared" si="201"/>
        <v>JamesSullivan23628</v>
      </c>
      <c r="C2587" t="s">
        <v>147</v>
      </c>
      <c r="D2587" t="s">
        <v>1164</v>
      </c>
      <c r="E2587" t="s">
        <v>2698</v>
      </c>
      <c r="F2587" s="1">
        <v>23628</v>
      </c>
      <c r="G2587" t="s">
        <v>3029</v>
      </c>
      <c r="H2587" t="s">
        <v>2700</v>
      </c>
      <c r="I2587" s="5">
        <v>117500</v>
      </c>
      <c r="J2587" s="5">
        <v>8000</v>
      </c>
      <c r="K2587">
        <v>13</v>
      </c>
      <c r="L2587" t="str">
        <f>INDEX(MatriceGrade,MATCH(Employé!G2587,Filières!$A$1:$A$13,0),MATCH(Employé!H2587,Filières!$A$1:$E$1,0))</f>
        <v>Associé filière fonctionnelle</v>
      </c>
      <c r="M2587" s="5">
        <f t="shared" si="202"/>
        <v>110800</v>
      </c>
      <c r="N2587" s="6">
        <f t="shared" ca="1" si="203"/>
        <v>52</v>
      </c>
      <c r="O2587" s="8">
        <f t="shared" si="204"/>
        <v>6.0469314079422382E-2</v>
      </c>
    </row>
    <row r="2588" spans="1:15" x14ac:dyDescent="0.25">
      <c r="A2588" t="str">
        <f t="shared" si="200"/>
        <v>MarSu24766</v>
      </c>
      <c r="B2588" t="str">
        <f t="shared" si="201"/>
        <v>MarisaSullivan24766</v>
      </c>
      <c r="C2588" t="s">
        <v>1163</v>
      </c>
      <c r="D2588" t="s">
        <v>1164</v>
      </c>
      <c r="E2588" t="s">
        <v>2699</v>
      </c>
      <c r="F2588" s="1">
        <v>24766</v>
      </c>
      <c r="G2588" t="s">
        <v>3025</v>
      </c>
      <c r="H2588" t="s">
        <v>2700</v>
      </c>
      <c r="I2588" s="5">
        <v>64000</v>
      </c>
      <c r="J2588" s="5">
        <v>500</v>
      </c>
      <c r="K2588">
        <v>18</v>
      </c>
      <c r="L2588" t="str">
        <f>INDEX(MatriceGrade,MATCH(Employé!G2588,Filières!$A$1:$A$13,0),MATCH(Employé!H2588,Filières!$A$1:$E$1,0))</f>
        <v>Consultant fonctionnel sénior</v>
      </c>
      <c r="M2588" s="5">
        <f t="shared" si="202"/>
        <v>59300</v>
      </c>
      <c r="N2588" s="6">
        <f t="shared" ca="1" si="203"/>
        <v>49</v>
      </c>
      <c r="O2588" s="8">
        <f t="shared" si="204"/>
        <v>7.9258010118043842E-2</v>
      </c>
    </row>
    <row r="2589" spans="1:15" x14ac:dyDescent="0.25">
      <c r="A2589" t="str">
        <f t="shared" si="200"/>
        <v>RicSu27597</v>
      </c>
      <c r="B2589" t="str">
        <f t="shared" si="201"/>
        <v>RichardSullivan27597</v>
      </c>
      <c r="C2589" t="s">
        <v>9</v>
      </c>
      <c r="D2589" t="s">
        <v>1164</v>
      </c>
      <c r="E2589" t="s">
        <v>2698</v>
      </c>
      <c r="F2589" s="1">
        <v>27597</v>
      </c>
      <c r="G2589" t="s">
        <v>3027</v>
      </c>
      <c r="H2589" t="s">
        <v>2702</v>
      </c>
      <c r="I2589" s="5">
        <v>91900</v>
      </c>
      <c r="J2589" s="5">
        <v>6000</v>
      </c>
      <c r="K2589">
        <v>13</v>
      </c>
      <c r="L2589" t="str">
        <f>INDEX(MatriceGrade,MATCH(Employé!G2589,Filières!$A$1:$A$13,0),MATCH(Employé!H2589,Filières!$A$1:$E$1,0))</f>
        <v>Directeur business</v>
      </c>
      <c r="M2589" s="5">
        <f t="shared" si="202"/>
        <v>88400</v>
      </c>
      <c r="N2589" s="6">
        <f t="shared" ca="1" si="203"/>
        <v>42</v>
      </c>
      <c r="O2589" s="8">
        <f t="shared" si="204"/>
        <v>3.9592760180995473E-2</v>
      </c>
    </row>
    <row r="2590" spans="1:15" x14ac:dyDescent="0.25">
      <c r="A2590" t="str">
        <f t="shared" si="200"/>
        <v>DolSu25637</v>
      </c>
      <c r="B2590" t="str">
        <f t="shared" si="201"/>
        <v>DoloresSumner25637</v>
      </c>
      <c r="C2590" t="s">
        <v>639</v>
      </c>
      <c r="D2590" t="s">
        <v>640</v>
      </c>
      <c r="E2590" t="s">
        <v>2699</v>
      </c>
      <c r="F2590" s="1">
        <v>25637</v>
      </c>
      <c r="G2590" t="s">
        <v>3027</v>
      </c>
      <c r="H2590" t="s">
        <v>2702</v>
      </c>
      <c r="I2590" s="5">
        <v>77200</v>
      </c>
      <c r="J2590" s="5">
        <v>1500</v>
      </c>
      <c r="K2590">
        <v>19</v>
      </c>
      <c r="L2590" t="str">
        <f>INDEX(MatriceGrade,MATCH(Employé!G2590,Filières!$A$1:$A$13,0),MATCH(Employé!H2590,Filières!$A$1:$E$1,0))</f>
        <v>Directeur business</v>
      </c>
      <c r="M2590" s="5">
        <f t="shared" si="202"/>
        <v>75700</v>
      </c>
      <c r="N2590" s="6">
        <f t="shared" ca="1" si="203"/>
        <v>47</v>
      </c>
      <c r="O2590" s="8">
        <f t="shared" si="204"/>
        <v>1.9815059445178335E-2</v>
      </c>
    </row>
    <row r="2591" spans="1:15" x14ac:dyDescent="0.25">
      <c r="A2591" t="str">
        <f t="shared" si="200"/>
        <v>JefSu29536</v>
      </c>
      <c r="B2591" t="str">
        <f t="shared" si="201"/>
        <v>JeffereySumter29536</v>
      </c>
      <c r="C2591" t="s">
        <v>2158</v>
      </c>
      <c r="D2591" t="s">
        <v>2159</v>
      </c>
      <c r="E2591" t="s">
        <v>2698</v>
      </c>
      <c r="F2591" s="1">
        <v>29536</v>
      </c>
      <c r="G2591" t="s">
        <v>3025</v>
      </c>
      <c r="H2591" t="s">
        <v>2702</v>
      </c>
      <c r="I2591" s="5">
        <v>68800</v>
      </c>
      <c r="J2591" s="5">
        <v>2000</v>
      </c>
      <c r="K2591">
        <v>13</v>
      </c>
      <c r="L2591" t="str">
        <f>INDEX(MatriceGrade,MATCH(Employé!G2591,Filières!$A$1:$A$13,0),MATCH(Employé!H2591,Filières!$A$1:$E$1,0))</f>
        <v>Consultant business sénior</v>
      </c>
      <c r="M2591" s="5">
        <f t="shared" si="202"/>
        <v>68100</v>
      </c>
      <c r="N2591" s="6">
        <f t="shared" ca="1" si="203"/>
        <v>36</v>
      </c>
      <c r="O2591" s="8">
        <f t="shared" si="204"/>
        <v>1.0279001468428781E-2</v>
      </c>
    </row>
    <row r="2592" spans="1:15" x14ac:dyDescent="0.25">
      <c r="A2592" t="str">
        <f t="shared" si="200"/>
        <v>LinSu32947</v>
      </c>
      <c r="B2592" t="str">
        <f t="shared" si="201"/>
        <v>LindaSund32947</v>
      </c>
      <c r="C2592" t="s">
        <v>491</v>
      </c>
      <c r="D2592" t="s">
        <v>573</v>
      </c>
      <c r="E2592" t="s">
        <v>2699</v>
      </c>
      <c r="F2592" s="1">
        <v>32947</v>
      </c>
      <c r="G2592" t="s">
        <v>3023</v>
      </c>
      <c r="H2592" t="s">
        <v>2700</v>
      </c>
      <c r="I2592" s="5">
        <v>41400</v>
      </c>
      <c r="J2592" s="5">
        <v>500</v>
      </c>
      <c r="K2592">
        <v>3</v>
      </c>
      <c r="L2592" t="str">
        <f>INDEX(MatriceGrade,MATCH(Employé!G2592,Filières!$A$1:$A$13,0),MATCH(Employé!H2592,Filières!$A$1:$E$1,0))</f>
        <v>Consultant fonctionnel junior</v>
      </c>
      <c r="M2592" s="5">
        <f t="shared" si="202"/>
        <v>38000</v>
      </c>
      <c r="N2592" s="6">
        <f t="shared" ca="1" si="203"/>
        <v>27</v>
      </c>
      <c r="O2592" s="8">
        <f t="shared" si="204"/>
        <v>8.9473684210526316E-2</v>
      </c>
    </row>
    <row r="2593" spans="1:15" x14ac:dyDescent="0.25">
      <c r="A2593" t="str">
        <f t="shared" si="200"/>
        <v>MajSu30398</v>
      </c>
      <c r="B2593" t="str">
        <f t="shared" si="201"/>
        <v>MajorSunderman30398</v>
      </c>
      <c r="C2593" t="s">
        <v>331</v>
      </c>
      <c r="D2593" t="s">
        <v>332</v>
      </c>
      <c r="E2593" t="s">
        <v>2698</v>
      </c>
      <c r="F2593" s="1">
        <v>30398</v>
      </c>
      <c r="G2593" t="s">
        <v>3026</v>
      </c>
      <c r="H2593" t="s">
        <v>2700</v>
      </c>
      <c r="I2593" s="5">
        <v>57000</v>
      </c>
      <c r="J2593" s="5">
        <v>1000</v>
      </c>
      <c r="K2593">
        <v>10</v>
      </c>
      <c r="L2593" t="str">
        <f>INDEX(MatriceGrade,MATCH(Employé!G2593,Filières!$A$1:$A$13,0),MATCH(Employé!H2593,Filières!$A$1:$E$1,0))</f>
        <v>Chef de projet</v>
      </c>
      <c r="M2593" s="5">
        <f t="shared" si="202"/>
        <v>52800</v>
      </c>
      <c r="N2593" s="6">
        <f t="shared" ca="1" si="203"/>
        <v>34</v>
      </c>
      <c r="O2593" s="8">
        <f t="shared" si="204"/>
        <v>7.9545454545454544E-2</v>
      </c>
    </row>
    <row r="2594" spans="1:15" x14ac:dyDescent="0.25">
      <c r="A2594" t="str">
        <f t="shared" si="200"/>
        <v>PatSu31489</v>
      </c>
      <c r="B2594" t="str">
        <f t="shared" si="201"/>
        <v>PatriciaSuper31489</v>
      </c>
      <c r="C2594" t="s">
        <v>232</v>
      </c>
      <c r="D2594" t="s">
        <v>2236</v>
      </c>
      <c r="E2594" t="s">
        <v>2699</v>
      </c>
      <c r="F2594" s="1">
        <v>31489</v>
      </c>
      <c r="G2594" t="s">
        <v>3021</v>
      </c>
      <c r="H2594" t="s">
        <v>2702</v>
      </c>
      <c r="I2594" s="5">
        <v>43800</v>
      </c>
      <c r="J2594" s="5">
        <v>500</v>
      </c>
      <c r="K2594">
        <v>3</v>
      </c>
      <c r="L2594" t="str">
        <f>INDEX(MatriceGrade,MATCH(Employé!G2594,Filières!$A$1:$A$13,0),MATCH(Employé!H2594,Filières!$A$1:$E$1,0))</f>
        <v>Consultant business junior</v>
      </c>
      <c r="M2594" s="5">
        <f t="shared" si="202"/>
        <v>42600</v>
      </c>
      <c r="N2594" s="6">
        <f t="shared" ca="1" si="203"/>
        <v>31</v>
      </c>
      <c r="O2594" s="8">
        <f t="shared" si="204"/>
        <v>2.8169014084507043E-2</v>
      </c>
    </row>
    <row r="2595" spans="1:15" x14ac:dyDescent="0.25">
      <c r="A2595" t="str">
        <f t="shared" si="200"/>
        <v>CesSu29752</v>
      </c>
      <c r="B2595" t="str">
        <f t="shared" si="201"/>
        <v>CesarSutphin29752</v>
      </c>
      <c r="C2595" t="s">
        <v>1844</v>
      </c>
      <c r="D2595" t="s">
        <v>1845</v>
      </c>
      <c r="E2595" t="s">
        <v>2698</v>
      </c>
      <c r="F2595" s="1">
        <v>29752</v>
      </c>
      <c r="G2595" t="s">
        <v>3026</v>
      </c>
      <c r="H2595" t="s">
        <v>2700</v>
      </c>
      <c r="I2595" s="5">
        <v>57600</v>
      </c>
      <c r="J2595" s="5">
        <v>3000</v>
      </c>
      <c r="K2595">
        <v>12</v>
      </c>
      <c r="L2595" t="str">
        <f>INDEX(MatriceGrade,MATCH(Employé!G2595,Filières!$A$1:$A$13,0),MATCH(Employé!H2595,Filières!$A$1:$E$1,0))</f>
        <v>Chef de projet</v>
      </c>
      <c r="M2595" s="5">
        <f t="shared" si="202"/>
        <v>53900</v>
      </c>
      <c r="N2595" s="6">
        <f t="shared" ca="1" si="203"/>
        <v>36</v>
      </c>
      <c r="O2595" s="8">
        <f t="shared" si="204"/>
        <v>6.8645640074211506E-2</v>
      </c>
    </row>
    <row r="2596" spans="1:15" x14ac:dyDescent="0.25">
      <c r="A2596" t="str">
        <f t="shared" si="200"/>
        <v>DebSu28128</v>
      </c>
      <c r="B2596" t="str">
        <f t="shared" si="201"/>
        <v>DeborahSutton28128</v>
      </c>
      <c r="C2596" t="s">
        <v>1128</v>
      </c>
      <c r="D2596" t="s">
        <v>1659</v>
      </c>
      <c r="E2596" t="s">
        <v>2699</v>
      </c>
      <c r="F2596" s="1">
        <v>28128</v>
      </c>
      <c r="G2596" t="s">
        <v>3026</v>
      </c>
      <c r="H2596" t="s">
        <v>2701</v>
      </c>
      <c r="I2596" s="5">
        <v>60500</v>
      </c>
      <c r="J2596" s="5">
        <v>5000</v>
      </c>
      <c r="K2596">
        <v>0</v>
      </c>
      <c r="L2596" t="str">
        <f>INDEX(MatriceGrade,MATCH(Employé!G2596,Filières!$A$1:$A$13,0),MATCH(Employé!H2596,Filières!$A$1:$E$1,0))</f>
        <v>Expert technique</v>
      </c>
      <c r="M2596" s="5" t="str">
        <f t="shared" si="202"/>
        <v>nouvel arrivant</v>
      </c>
      <c r="N2596" s="6">
        <f t="shared" ca="1" si="203"/>
        <v>40</v>
      </c>
      <c r="O2596" s="8">
        <f t="shared" si="204"/>
        <v>0</v>
      </c>
    </row>
    <row r="2597" spans="1:15" x14ac:dyDescent="0.25">
      <c r="A2597" t="str">
        <f t="shared" si="200"/>
        <v>DouSu31362</v>
      </c>
      <c r="B2597" t="str">
        <f t="shared" si="201"/>
        <v>DougSutton31362</v>
      </c>
      <c r="C2597" t="s">
        <v>1042</v>
      </c>
      <c r="D2597" t="s">
        <v>1659</v>
      </c>
      <c r="E2597" t="s">
        <v>2698</v>
      </c>
      <c r="F2597" s="1">
        <v>31362</v>
      </c>
      <c r="G2597" t="s">
        <v>3022</v>
      </c>
      <c r="H2597" t="s">
        <v>2701</v>
      </c>
      <c r="I2597" s="5">
        <v>41800</v>
      </c>
      <c r="J2597" s="5">
        <v>1000</v>
      </c>
      <c r="K2597">
        <v>3</v>
      </c>
      <c r="L2597" t="str">
        <f>INDEX(MatriceGrade,MATCH(Employé!G2597,Filières!$A$1:$A$13,0),MATCH(Employé!H2597,Filières!$A$1:$E$1,0))</f>
        <v>Développeur confirmé</v>
      </c>
      <c r="M2597" s="5">
        <f t="shared" si="202"/>
        <v>40400</v>
      </c>
      <c r="N2597" s="6">
        <f t="shared" ca="1" si="203"/>
        <v>31</v>
      </c>
      <c r="O2597" s="8">
        <f t="shared" si="204"/>
        <v>3.4653465346534656E-2</v>
      </c>
    </row>
    <row r="2598" spans="1:15" x14ac:dyDescent="0.25">
      <c r="A2598" t="str">
        <f t="shared" si="200"/>
        <v>RobSw23173</v>
      </c>
      <c r="B2598" t="str">
        <f t="shared" si="201"/>
        <v>RobertSwanson23173</v>
      </c>
      <c r="C2598" t="s">
        <v>25</v>
      </c>
      <c r="D2598" t="s">
        <v>571</v>
      </c>
      <c r="E2598" t="s">
        <v>2698</v>
      </c>
      <c r="F2598" s="1">
        <v>23173</v>
      </c>
      <c r="G2598" t="s">
        <v>3029</v>
      </c>
      <c r="H2598" t="s">
        <v>2700</v>
      </c>
      <c r="I2598" s="5">
        <v>113700</v>
      </c>
      <c r="J2598" s="5">
        <v>7500</v>
      </c>
      <c r="K2598">
        <v>20</v>
      </c>
      <c r="L2598" t="str">
        <f>INDEX(MatriceGrade,MATCH(Employé!G2598,Filières!$A$1:$A$13,0),MATCH(Employé!H2598,Filières!$A$1:$E$1,0))</f>
        <v>Associé filière fonctionnelle</v>
      </c>
      <c r="M2598" s="5">
        <f t="shared" si="202"/>
        <v>106300</v>
      </c>
      <c r="N2598" s="6">
        <f t="shared" ca="1" si="203"/>
        <v>54</v>
      </c>
      <c r="O2598" s="8">
        <f t="shared" si="204"/>
        <v>6.9614299153339609E-2</v>
      </c>
    </row>
    <row r="2599" spans="1:15" x14ac:dyDescent="0.25">
      <c r="A2599" t="str">
        <f t="shared" si="200"/>
        <v>CarSw24111</v>
      </c>
      <c r="B2599" t="str">
        <f t="shared" si="201"/>
        <v>CarolynSwasey24111</v>
      </c>
      <c r="C2599" t="s">
        <v>234</v>
      </c>
      <c r="D2599" t="s">
        <v>235</v>
      </c>
      <c r="E2599" t="s">
        <v>2699</v>
      </c>
      <c r="F2599" s="1">
        <v>24111</v>
      </c>
      <c r="G2599" t="s">
        <v>3027</v>
      </c>
      <c r="H2599" t="s">
        <v>2701</v>
      </c>
      <c r="I2599" s="5">
        <v>52800</v>
      </c>
      <c r="J2599" s="5">
        <v>2500</v>
      </c>
      <c r="K2599">
        <v>18</v>
      </c>
      <c r="L2599" t="str">
        <f>INDEX(MatriceGrade,MATCH(Employé!G2599,Filières!$A$1:$A$13,0),MATCH(Employé!H2599,Filières!$A$1:$E$1,0))</f>
        <v>Directeur technique</v>
      </c>
      <c r="M2599" s="5">
        <f t="shared" si="202"/>
        <v>49800</v>
      </c>
      <c r="N2599" s="6">
        <f t="shared" ca="1" si="203"/>
        <v>51</v>
      </c>
      <c r="O2599" s="8">
        <f t="shared" si="204"/>
        <v>6.0240963855421686E-2</v>
      </c>
    </row>
    <row r="2600" spans="1:15" x14ac:dyDescent="0.25">
      <c r="A2600" t="str">
        <f t="shared" si="200"/>
        <v>JohSw32710</v>
      </c>
      <c r="B2600" t="str">
        <f t="shared" si="201"/>
        <v>JohnSwearingen32710</v>
      </c>
      <c r="C2600" t="s">
        <v>213</v>
      </c>
      <c r="D2600" t="s">
        <v>2076</v>
      </c>
      <c r="E2600" t="s">
        <v>2698</v>
      </c>
      <c r="F2600" s="1">
        <v>32710</v>
      </c>
      <c r="G2600" t="s">
        <v>3022</v>
      </c>
      <c r="H2600" t="s">
        <v>2701</v>
      </c>
      <c r="I2600" s="5">
        <v>40500</v>
      </c>
      <c r="J2600" s="5">
        <v>1000</v>
      </c>
      <c r="K2600">
        <v>4</v>
      </c>
      <c r="L2600" t="str">
        <f>INDEX(MatriceGrade,MATCH(Employé!G2600,Filières!$A$1:$A$13,0),MATCH(Employé!H2600,Filières!$A$1:$E$1,0))</f>
        <v>Développeur confirmé</v>
      </c>
      <c r="M2600" s="5">
        <f t="shared" si="202"/>
        <v>36400</v>
      </c>
      <c r="N2600" s="6">
        <f t="shared" ca="1" si="203"/>
        <v>28</v>
      </c>
      <c r="O2600" s="8">
        <f t="shared" si="204"/>
        <v>0.11263736263736264</v>
      </c>
    </row>
    <row r="2601" spans="1:15" x14ac:dyDescent="0.25">
      <c r="A2601" t="str">
        <f t="shared" si="200"/>
        <v>HelSw22167</v>
      </c>
      <c r="B2601" t="str">
        <f t="shared" si="201"/>
        <v>HelenSweeney22167</v>
      </c>
      <c r="C2601" t="s">
        <v>1205</v>
      </c>
      <c r="D2601" t="s">
        <v>1206</v>
      </c>
      <c r="E2601" t="s">
        <v>2699</v>
      </c>
      <c r="F2601" s="1">
        <v>22167</v>
      </c>
      <c r="G2601" t="s">
        <v>3029</v>
      </c>
      <c r="H2601" t="s">
        <v>2702</v>
      </c>
      <c r="I2601" s="5">
        <v>117200</v>
      </c>
      <c r="J2601" s="5">
        <v>11500</v>
      </c>
      <c r="K2601">
        <v>22</v>
      </c>
      <c r="L2601" t="str">
        <f>INDEX(MatriceGrade,MATCH(Employé!G2601,Filières!$A$1:$A$13,0),MATCH(Employé!H2601,Filières!$A$1:$E$1,0))</f>
        <v>Associé filière business</v>
      </c>
      <c r="M2601" s="5">
        <f t="shared" si="202"/>
        <v>111600</v>
      </c>
      <c r="N2601" s="6">
        <f t="shared" ca="1" si="203"/>
        <v>56</v>
      </c>
      <c r="O2601" s="8">
        <f t="shared" si="204"/>
        <v>5.0179211469534052E-2</v>
      </c>
    </row>
    <row r="2602" spans="1:15" x14ac:dyDescent="0.25">
      <c r="A2602" t="str">
        <f t="shared" si="200"/>
        <v>JasSw27590</v>
      </c>
      <c r="B2602" t="str">
        <f t="shared" si="201"/>
        <v>JasonSweeney27590</v>
      </c>
      <c r="C2602" t="s">
        <v>353</v>
      </c>
      <c r="D2602" t="s">
        <v>1206</v>
      </c>
      <c r="E2602" t="s">
        <v>2698</v>
      </c>
      <c r="F2602" s="1">
        <v>27590</v>
      </c>
      <c r="G2602" t="s">
        <v>3027</v>
      </c>
      <c r="H2602" t="s">
        <v>2700</v>
      </c>
      <c r="I2602" s="5">
        <v>66700</v>
      </c>
      <c r="J2602" s="5">
        <v>4500</v>
      </c>
      <c r="K2602">
        <v>0</v>
      </c>
      <c r="L2602" t="str">
        <f>INDEX(MatriceGrade,MATCH(Employé!G2602,Filières!$A$1:$A$13,0),MATCH(Employé!H2602,Filières!$A$1:$E$1,0))</f>
        <v>Directeur de projet</v>
      </c>
      <c r="M2602" s="5" t="str">
        <f t="shared" si="202"/>
        <v>nouvel arrivant</v>
      </c>
      <c r="N2602" s="6">
        <f t="shared" ca="1" si="203"/>
        <v>42</v>
      </c>
      <c r="O2602" s="8">
        <f t="shared" si="204"/>
        <v>0</v>
      </c>
    </row>
    <row r="2603" spans="1:15" x14ac:dyDescent="0.25">
      <c r="A2603" t="str">
        <f t="shared" si="200"/>
        <v>LerSw24844</v>
      </c>
      <c r="B2603" t="str">
        <f t="shared" si="201"/>
        <v>LeroySwinehart24844</v>
      </c>
      <c r="C2603" t="s">
        <v>351</v>
      </c>
      <c r="D2603" t="s">
        <v>1337</v>
      </c>
      <c r="E2603" t="s">
        <v>2698</v>
      </c>
      <c r="F2603" s="1">
        <v>24844</v>
      </c>
      <c r="G2603" t="s">
        <v>3028</v>
      </c>
      <c r="H2603" t="s">
        <v>2702</v>
      </c>
      <c r="I2603" s="5">
        <v>89000</v>
      </c>
      <c r="J2603" s="5">
        <v>9500</v>
      </c>
      <c r="K2603">
        <v>13</v>
      </c>
      <c r="L2603" t="str">
        <f>INDEX(MatriceGrade,MATCH(Employé!G2603,Filières!$A$1:$A$13,0),MATCH(Employé!H2603,Filières!$A$1:$E$1,0))</f>
        <v>Responsable secteur business</v>
      </c>
      <c r="M2603" s="5">
        <f t="shared" si="202"/>
        <v>84800</v>
      </c>
      <c r="N2603" s="6">
        <f t="shared" ca="1" si="203"/>
        <v>49</v>
      </c>
      <c r="O2603" s="8">
        <f t="shared" si="204"/>
        <v>4.9528301886792456E-2</v>
      </c>
    </row>
    <row r="2604" spans="1:15" x14ac:dyDescent="0.25">
      <c r="A2604" t="str">
        <f t="shared" si="200"/>
        <v>MarSw27758</v>
      </c>
      <c r="B2604" t="str">
        <f t="shared" si="201"/>
        <v>MarkSwinford27758</v>
      </c>
      <c r="C2604" t="s">
        <v>252</v>
      </c>
      <c r="D2604" t="s">
        <v>1744</v>
      </c>
      <c r="E2604" t="s">
        <v>2698</v>
      </c>
      <c r="F2604" s="1">
        <v>27758</v>
      </c>
      <c r="G2604" t="s">
        <v>3026</v>
      </c>
      <c r="H2604" t="s">
        <v>2700</v>
      </c>
      <c r="I2604" s="5">
        <v>62200</v>
      </c>
      <c r="J2604" s="5">
        <v>2000</v>
      </c>
      <c r="K2604">
        <v>0</v>
      </c>
      <c r="L2604" t="str">
        <f>INDEX(MatriceGrade,MATCH(Employé!G2604,Filières!$A$1:$A$13,0),MATCH(Employé!H2604,Filières!$A$1:$E$1,0))</f>
        <v>Chef de projet</v>
      </c>
      <c r="M2604" s="5" t="str">
        <f t="shared" si="202"/>
        <v>nouvel arrivant</v>
      </c>
      <c r="N2604" s="6">
        <f t="shared" ca="1" si="203"/>
        <v>41</v>
      </c>
      <c r="O2604" s="8">
        <f t="shared" si="204"/>
        <v>0</v>
      </c>
    </row>
    <row r="2605" spans="1:15" x14ac:dyDescent="0.25">
      <c r="A2605" t="str">
        <f t="shared" si="200"/>
        <v>BenSy30993</v>
      </c>
      <c r="B2605" t="str">
        <f t="shared" si="201"/>
        <v>BenjaminSy30993</v>
      </c>
      <c r="C2605" t="s">
        <v>927</v>
      </c>
      <c r="D2605" t="s">
        <v>1786</v>
      </c>
      <c r="E2605" t="s">
        <v>2698</v>
      </c>
      <c r="F2605" s="1">
        <v>30993</v>
      </c>
      <c r="G2605" t="s">
        <v>3025</v>
      </c>
      <c r="H2605" t="s">
        <v>2702</v>
      </c>
      <c r="I2605" s="5">
        <v>70300</v>
      </c>
      <c r="J2605" s="5">
        <v>500</v>
      </c>
      <c r="K2605">
        <v>6</v>
      </c>
      <c r="L2605" t="str">
        <f>INDEX(MatriceGrade,MATCH(Employé!G2605,Filières!$A$1:$A$13,0),MATCH(Employé!H2605,Filières!$A$1:$E$1,0))</f>
        <v>Consultant business sénior</v>
      </c>
      <c r="M2605" s="5">
        <f t="shared" si="202"/>
        <v>65700</v>
      </c>
      <c r="N2605" s="6">
        <f t="shared" ca="1" si="203"/>
        <v>32</v>
      </c>
      <c r="O2605" s="8">
        <f t="shared" si="204"/>
        <v>7.0015220700152203E-2</v>
      </c>
    </row>
    <row r="2606" spans="1:15" x14ac:dyDescent="0.25">
      <c r="A2606" t="str">
        <f t="shared" si="200"/>
        <v>NicSy25886</v>
      </c>
      <c r="B2606" t="str">
        <f t="shared" si="201"/>
        <v>NickieSyed25886</v>
      </c>
      <c r="C2606" t="s">
        <v>2380</v>
      </c>
      <c r="D2606" t="s">
        <v>2381</v>
      </c>
      <c r="E2606" t="s">
        <v>2699</v>
      </c>
      <c r="F2606" s="1">
        <v>25886</v>
      </c>
      <c r="G2606" t="s">
        <v>3027</v>
      </c>
      <c r="H2606" t="s">
        <v>2701</v>
      </c>
      <c r="I2606" s="5">
        <v>63000</v>
      </c>
      <c r="J2606" s="5">
        <v>1500</v>
      </c>
      <c r="K2606">
        <v>4</v>
      </c>
      <c r="L2606" t="str">
        <f>INDEX(MatriceGrade,MATCH(Employé!G2606,Filières!$A$1:$A$13,0),MATCH(Employé!H2606,Filières!$A$1:$E$1,0))</f>
        <v>Directeur technique</v>
      </c>
      <c r="M2606" s="5">
        <f t="shared" si="202"/>
        <v>58400</v>
      </c>
      <c r="N2606" s="6">
        <f t="shared" ca="1" si="203"/>
        <v>46</v>
      </c>
      <c r="O2606" s="8">
        <f t="shared" si="204"/>
        <v>7.8767123287671229E-2</v>
      </c>
    </row>
    <row r="2607" spans="1:15" x14ac:dyDescent="0.25">
      <c r="A2607" t="str">
        <f t="shared" si="200"/>
        <v>MicSy29677</v>
      </c>
      <c r="B2607" t="str">
        <f t="shared" si="201"/>
        <v>MichaelSylva29677</v>
      </c>
      <c r="C2607" t="s">
        <v>205</v>
      </c>
      <c r="D2607" t="s">
        <v>2155</v>
      </c>
      <c r="E2607" t="s">
        <v>2698</v>
      </c>
      <c r="F2607" s="1">
        <v>29677</v>
      </c>
      <c r="G2607" t="s">
        <v>3027</v>
      </c>
      <c r="H2607" t="s">
        <v>2700</v>
      </c>
      <c r="I2607" s="5">
        <v>68400</v>
      </c>
      <c r="J2607" s="5">
        <v>9000</v>
      </c>
      <c r="K2607">
        <v>6</v>
      </c>
      <c r="L2607" t="str">
        <f>INDEX(MatriceGrade,MATCH(Employé!G2607,Filières!$A$1:$A$13,0),MATCH(Employé!H2607,Filières!$A$1:$E$1,0))</f>
        <v>Directeur de projet</v>
      </c>
      <c r="M2607" s="5">
        <f t="shared" si="202"/>
        <v>67100</v>
      </c>
      <c r="N2607" s="6">
        <f t="shared" ca="1" si="203"/>
        <v>36</v>
      </c>
      <c r="O2607" s="8">
        <f t="shared" si="204"/>
        <v>1.9374068554396422E-2</v>
      </c>
    </row>
    <row r="2608" spans="1:15" x14ac:dyDescent="0.25">
      <c r="A2608" t="str">
        <f t="shared" si="200"/>
        <v>KelTa33528</v>
      </c>
      <c r="B2608" t="str">
        <f t="shared" si="201"/>
        <v>KellyTakahashi33528</v>
      </c>
      <c r="C2608" t="s">
        <v>1095</v>
      </c>
      <c r="D2608" t="s">
        <v>2153</v>
      </c>
      <c r="E2608" t="s">
        <v>2699</v>
      </c>
      <c r="F2608" s="1">
        <v>33528</v>
      </c>
      <c r="G2608" t="s">
        <v>3021</v>
      </c>
      <c r="H2608" t="s">
        <v>2700</v>
      </c>
      <c r="I2608" s="5">
        <v>40400</v>
      </c>
      <c r="J2608" s="5">
        <v>500</v>
      </c>
      <c r="K2608">
        <v>0</v>
      </c>
      <c r="L2608" t="str">
        <f>INDEX(MatriceGrade,MATCH(Employé!G2608,Filières!$A$1:$A$13,0),MATCH(Employé!H2608,Filières!$A$1:$E$1,0))</f>
        <v xml:space="preserve">Analyste </v>
      </c>
      <c r="M2608" s="5" t="str">
        <f t="shared" si="202"/>
        <v>nouvel arrivant</v>
      </c>
      <c r="N2608" s="6">
        <f t="shared" ca="1" si="203"/>
        <v>25</v>
      </c>
      <c r="O2608" s="8">
        <f t="shared" si="204"/>
        <v>0</v>
      </c>
    </row>
    <row r="2609" spans="1:15" x14ac:dyDescent="0.25">
      <c r="A2609" t="str">
        <f t="shared" si="200"/>
        <v>MatTa23515</v>
      </c>
      <c r="B2609" t="str">
        <f t="shared" si="201"/>
        <v>MatthewTalbert23515</v>
      </c>
      <c r="C2609" t="s">
        <v>130</v>
      </c>
      <c r="D2609" t="s">
        <v>2001</v>
      </c>
      <c r="E2609" t="s">
        <v>2698</v>
      </c>
      <c r="F2609" s="1">
        <v>23515</v>
      </c>
      <c r="G2609" t="s">
        <v>3026</v>
      </c>
      <c r="H2609" t="s">
        <v>2703</v>
      </c>
      <c r="I2609" s="5">
        <v>50800</v>
      </c>
      <c r="J2609" s="5">
        <v>5500</v>
      </c>
      <c r="K2609">
        <v>16</v>
      </c>
      <c r="L2609" t="str">
        <f>INDEX(MatriceGrade,MATCH(Employé!G2609,Filières!$A$1:$A$13,0),MATCH(Employé!H2609,Filières!$A$1:$E$1,0))</f>
        <v>Responsable d'entité</v>
      </c>
      <c r="M2609" s="5">
        <f t="shared" si="202"/>
        <v>49100</v>
      </c>
      <c r="N2609" s="6">
        <f t="shared" ca="1" si="203"/>
        <v>53</v>
      </c>
      <c r="O2609" s="8">
        <f t="shared" si="204"/>
        <v>3.4623217922606926E-2</v>
      </c>
    </row>
    <row r="2610" spans="1:15" x14ac:dyDescent="0.25">
      <c r="A2610" t="str">
        <f t="shared" si="200"/>
        <v>MarTa33147</v>
      </c>
      <c r="B2610" t="str">
        <f t="shared" si="201"/>
        <v>MaryTalbott33147</v>
      </c>
      <c r="C2610" t="s">
        <v>156</v>
      </c>
      <c r="D2610" t="s">
        <v>2527</v>
      </c>
      <c r="E2610" t="s">
        <v>2699</v>
      </c>
      <c r="F2610" s="1">
        <v>33147</v>
      </c>
      <c r="G2610" t="s">
        <v>3020</v>
      </c>
      <c r="H2610" t="s">
        <v>2703</v>
      </c>
      <c r="I2610" s="5">
        <v>30500</v>
      </c>
      <c r="J2610" s="5">
        <v>0</v>
      </c>
      <c r="K2610">
        <v>1</v>
      </c>
      <c r="L2610" t="str">
        <f>INDEX(MatriceGrade,MATCH(Employé!G2610,Filières!$A$1:$A$13,0),MATCH(Employé!H2610,Filières!$A$1:$E$1,0))</f>
        <v>Agent confirmé</v>
      </c>
      <c r="M2610" s="5">
        <f t="shared" si="202"/>
        <v>29100</v>
      </c>
      <c r="N2610" s="6">
        <f t="shared" ca="1" si="203"/>
        <v>26</v>
      </c>
      <c r="O2610" s="8">
        <f t="shared" si="204"/>
        <v>4.8109965635738834E-2</v>
      </c>
    </row>
    <row r="2611" spans="1:15" x14ac:dyDescent="0.25">
      <c r="A2611" t="str">
        <f t="shared" si="200"/>
        <v>DanTa33948</v>
      </c>
      <c r="B2611" t="str">
        <f t="shared" si="201"/>
        <v>DanielTamayo33948</v>
      </c>
      <c r="C2611" t="s">
        <v>105</v>
      </c>
      <c r="D2611" t="s">
        <v>1780</v>
      </c>
      <c r="E2611" t="s">
        <v>2698</v>
      </c>
      <c r="F2611" s="1">
        <v>33948</v>
      </c>
      <c r="G2611" t="s">
        <v>3021</v>
      </c>
      <c r="H2611" t="s">
        <v>2700</v>
      </c>
      <c r="I2611" s="5">
        <v>35900</v>
      </c>
      <c r="J2611" s="5">
        <v>500</v>
      </c>
      <c r="K2611">
        <v>1</v>
      </c>
      <c r="L2611" t="str">
        <f>INDEX(MatriceGrade,MATCH(Employé!G2611,Filières!$A$1:$A$13,0),MATCH(Employé!H2611,Filières!$A$1:$E$1,0))</f>
        <v xml:space="preserve">Analyste </v>
      </c>
      <c r="M2611" s="5">
        <f t="shared" si="202"/>
        <v>35600</v>
      </c>
      <c r="N2611" s="6">
        <f t="shared" ca="1" si="203"/>
        <v>24</v>
      </c>
      <c r="O2611" s="8">
        <f t="shared" si="204"/>
        <v>8.4269662921348312E-3</v>
      </c>
    </row>
    <row r="2612" spans="1:15" x14ac:dyDescent="0.25">
      <c r="A2612" t="str">
        <f t="shared" si="200"/>
        <v>AngTa30184</v>
      </c>
      <c r="B2612" t="str">
        <f t="shared" si="201"/>
        <v>AngelaTanner30184</v>
      </c>
      <c r="C2612" t="s">
        <v>1101</v>
      </c>
      <c r="D2612" t="s">
        <v>2596</v>
      </c>
      <c r="E2612" t="s">
        <v>2699</v>
      </c>
      <c r="F2612" s="1">
        <v>30184</v>
      </c>
      <c r="G2612" t="s">
        <v>3025</v>
      </c>
      <c r="H2612" t="s">
        <v>2701</v>
      </c>
      <c r="I2612" s="5">
        <v>44700</v>
      </c>
      <c r="J2612" s="5">
        <v>1500</v>
      </c>
      <c r="K2612">
        <v>11</v>
      </c>
      <c r="L2612" t="str">
        <f>INDEX(MatriceGrade,MATCH(Employé!G2612,Filières!$A$1:$A$13,0),MATCH(Employé!H2612,Filières!$A$1:$E$1,0))</f>
        <v>Consultant technique sénior</v>
      </c>
      <c r="M2612" s="5">
        <f t="shared" si="202"/>
        <v>41200</v>
      </c>
      <c r="N2612" s="6">
        <f t="shared" ca="1" si="203"/>
        <v>34</v>
      </c>
      <c r="O2612" s="8">
        <f t="shared" si="204"/>
        <v>8.4951456310679616E-2</v>
      </c>
    </row>
    <row r="2613" spans="1:15" x14ac:dyDescent="0.25">
      <c r="A2613" t="str">
        <f t="shared" si="200"/>
        <v>JudTa27319</v>
      </c>
      <c r="B2613" t="str">
        <f t="shared" si="201"/>
        <v>JudyTao27319</v>
      </c>
      <c r="C2613" t="s">
        <v>308</v>
      </c>
      <c r="D2613" t="s">
        <v>925</v>
      </c>
      <c r="E2613" t="s">
        <v>2699</v>
      </c>
      <c r="F2613" s="1">
        <v>27319</v>
      </c>
      <c r="G2613" t="s">
        <v>3027</v>
      </c>
      <c r="H2613" t="s">
        <v>2700</v>
      </c>
      <c r="I2613" s="5">
        <v>80400</v>
      </c>
      <c r="J2613" s="5">
        <v>5500</v>
      </c>
      <c r="K2613">
        <v>1</v>
      </c>
      <c r="L2613" t="str">
        <f>INDEX(MatriceGrade,MATCH(Employé!G2613,Filières!$A$1:$A$13,0),MATCH(Employé!H2613,Filières!$A$1:$E$1,0))</f>
        <v>Directeur de projet</v>
      </c>
      <c r="M2613" s="5">
        <f t="shared" si="202"/>
        <v>71800</v>
      </c>
      <c r="N2613" s="6">
        <f t="shared" ca="1" si="203"/>
        <v>42</v>
      </c>
      <c r="O2613" s="8">
        <f t="shared" si="204"/>
        <v>0.11977715877437325</v>
      </c>
    </row>
    <row r="2614" spans="1:15" x14ac:dyDescent="0.25">
      <c r="A2614" t="str">
        <f t="shared" si="200"/>
        <v>LazTa28326</v>
      </c>
      <c r="B2614" t="str">
        <f t="shared" si="201"/>
        <v>LazaroTarango28326</v>
      </c>
      <c r="C2614" t="s">
        <v>2515</v>
      </c>
      <c r="D2614" t="s">
        <v>2516</v>
      </c>
      <c r="E2614" t="s">
        <v>2698</v>
      </c>
      <c r="F2614" s="1">
        <v>28326</v>
      </c>
      <c r="G2614" t="s">
        <v>3025</v>
      </c>
      <c r="H2614" t="s">
        <v>2701</v>
      </c>
      <c r="I2614" s="5">
        <v>49400</v>
      </c>
      <c r="J2614" s="5">
        <v>2500</v>
      </c>
      <c r="K2614">
        <v>5</v>
      </c>
      <c r="L2614" t="str">
        <f>INDEX(MatriceGrade,MATCH(Employé!G2614,Filières!$A$1:$A$13,0),MATCH(Employé!H2614,Filières!$A$1:$E$1,0))</f>
        <v>Consultant technique sénior</v>
      </c>
      <c r="M2614" s="5">
        <f t="shared" si="202"/>
        <v>46000</v>
      </c>
      <c r="N2614" s="6">
        <f t="shared" ca="1" si="203"/>
        <v>40</v>
      </c>
      <c r="O2614" s="8">
        <f t="shared" si="204"/>
        <v>7.3913043478260873E-2</v>
      </c>
    </row>
    <row r="2615" spans="1:15" x14ac:dyDescent="0.25">
      <c r="A2615" t="str">
        <f t="shared" si="200"/>
        <v>RonTa26119</v>
      </c>
      <c r="B2615" t="str">
        <f t="shared" si="201"/>
        <v>RonaldTarr26119</v>
      </c>
      <c r="C2615" t="s">
        <v>32</v>
      </c>
      <c r="D2615" t="s">
        <v>1984</v>
      </c>
      <c r="E2615" t="s">
        <v>2698</v>
      </c>
      <c r="F2615" s="1">
        <v>26119</v>
      </c>
      <c r="G2615" t="s">
        <v>3029</v>
      </c>
      <c r="H2615" t="s">
        <v>2703</v>
      </c>
      <c r="I2615" s="5">
        <v>124100</v>
      </c>
      <c r="J2615" s="5">
        <v>5000</v>
      </c>
      <c r="K2615">
        <v>19</v>
      </c>
      <c r="L2615" t="str">
        <f>INDEX(MatriceGrade,MATCH(Employé!G2615,Filières!$A$1:$A$13,0),MATCH(Employé!H2615,Filières!$A$1:$E$1,0))</f>
        <v>Associé filière fonctions transverses</v>
      </c>
      <c r="M2615" s="5">
        <f t="shared" si="202"/>
        <v>120500</v>
      </c>
      <c r="N2615" s="6">
        <f t="shared" ca="1" si="203"/>
        <v>46</v>
      </c>
      <c r="O2615" s="8">
        <f t="shared" si="204"/>
        <v>2.9875518672199172E-2</v>
      </c>
    </row>
    <row r="2616" spans="1:15" x14ac:dyDescent="0.25">
      <c r="A2616" t="str">
        <f t="shared" si="200"/>
        <v>WilTa28683</v>
      </c>
      <c r="B2616" t="str">
        <f t="shared" si="201"/>
        <v>WilmaTate28683</v>
      </c>
      <c r="C2616" t="s">
        <v>2206</v>
      </c>
      <c r="D2616" t="s">
        <v>2207</v>
      </c>
      <c r="E2616" t="s">
        <v>2699</v>
      </c>
      <c r="F2616" s="1">
        <v>28683</v>
      </c>
      <c r="G2616" t="s">
        <v>3025</v>
      </c>
      <c r="H2616" t="s">
        <v>2700</v>
      </c>
      <c r="I2616" s="5">
        <v>50900</v>
      </c>
      <c r="J2616" s="5">
        <v>4000</v>
      </c>
      <c r="K2616">
        <v>1</v>
      </c>
      <c r="L2616" t="str">
        <f>INDEX(MatriceGrade,MATCH(Employé!G2616,Filières!$A$1:$A$13,0),MATCH(Employé!H2616,Filières!$A$1:$E$1,0))</f>
        <v>Consultant fonctionnel sénior</v>
      </c>
      <c r="M2616" s="5">
        <f t="shared" si="202"/>
        <v>47400</v>
      </c>
      <c r="N2616" s="6">
        <f t="shared" ca="1" si="203"/>
        <v>39</v>
      </c>
      <c r="O2616" s="8">
        <f t="shared" si="204"/>
        <v>7.3839662447257384E-2</v>
      </c>
    </row>
    <row r="2617" spans="1:15" x14ac:dyDescent="0.25">
      <c r="A2617" t="str">
        <f t="shared" si="200"/>
        <v>AarTa24604</v>
      </c>
      <c r="B2617" t="str">
        <f t="shared" si="201"/>
        <v>AaronTaylor24604</v>
      </c>
      <c r="C2617" t="s">
        <v>380</v>
      </c>
      <c r="D2617" t="s">
        <v>28</v>
      </c>
      <c r="E2617" t="s">
        <v>2698</v>
      </c>
      <c r="F2617" s="1">
        <v>24604</v>
      </c>
      <c r="G2617" t="s">
        <v>3029</v>
      </c>
      <c r="H2617" t="s">
        <v>2701</v>
      </c>
      <c r="I2617" s="5">
        <v>94300</v>
      </c>
      <c r="J2617" s="5">
        <v>0</v>
      </c>
      <c r="K2617">
        <v>23</v>
      </c>
      <c r="L2617" t="str">
        <f>INDEX(MatriceGrade,MATCH(Employé!G2617,Filières!$A$1:$A$13,0),MATCH(Employé!H2617,Filières!$A$1:$E$1,0))</f>
        <v>Associé filière technique</v>
      </c>
      <c r="M2617" s="5">
        <f t="shared" si="202"/>
        <v>89800</v>
      </c>
      <c r="N2617" s="6">
        <f t="shared" ca="1" si="203"/>
        <v>50</v>
      </c>
      <c r="O2617" s="8">
        <f t="shared" si="204"/>
        <v>5.0111358574610243E-2</v>
      </c>
    </row>
    <row r="2618" spans="1:15" x14ac:dyDescent="0.25">
      <c r="A2618" t="str">
        <f t="shared" si="200"/>
        <v>GarTa32962</v>
      </c>
      <c r="B2618" t="str">
        <f t="shared" si="201"/>
        <v>GaryTaylor32962</v>
      </c>
      <c r="C2618" t="s">
        <v>1271</v>
      </c>
      <c r="D2618" t="s">
        <v>28</v>
      </c>
      <c r="E2618" t="s">
        <v>2698</v>
      </c>
      <c r="F2618" s="1">
        <v>32962</v>
      </c>
      <c r="G2618" t="s">
        <v>3020</v>
      </c>
      <c r="H2618" t="s">
        <v>2701</v>
      </c>
      <c r="I2618" s="5">
        <v>30800</v>
      </c>
      <c r="J2618" s="5">
        <v>500</v>
      </c>
      <c r="K2618">
        <v>1</v>
      </c>
      <c r="L2618" t="str">
        <f>INDEX(MatriceGrade,MATCH(Employé!G2618,Filières!$A$1:$A$13,0),MATCH(Employé!H2618,Filières!$A$1:$E$1,0))</f>
        <v>Développeur junior</v>
      </c>
      <c r="M2618" s="5">
        <f t="shared" si="202"/>
        <v>27900</v>
      </c>
      <c r="N2618" s="6">
        <f t="shared" ca="1" si="203"/>
        <v>27</v>
      </c>
      <c r="O2618" s="8">
        <f t="shared" si="204"/>
        <v>0.1039426523297491</v>
      </c>
    </row>
    <row r="2619" spans="1:15" x14ac:dyDescent="0.25">
      <c r="A2619" t="str">
        <f t="shared" si="200"/>
        <v>LauTa23625</v>
      </c>
      <c r="B2619" t="str">
        <f t="shared" si="201"/>
        <v>LauraTaylor23625</v>
      </c>
      <c r="C2619" t="s">
        <v>646</v>
      </c>
      <c r="D2619" t="s">
        <v>28</v>
      </c>
      <c r="E2619" t="s">
        <v>2699</v>
      </c>
      <c r="F2619" s="1">
        <v>23625</v>
      </c>
      <c r="G2619" t="s">
        <v>3028</v>
      </c>
      <c r="H2619" t="s">
        <v>2703</v>
      </c>
      <c r="I2619" s="5">
        <v>80500</v>
      </c>
      <c r="J2619" s="5">
        <v>3500</v>
      </c>
      <c r="K2619">
        <v>16</v>
      </c>
      <c r="L2619" t="str">
        <f>INDEX(MatriceGrade,MATCH(Employé!G2619,Filières!$A$1:$A$13,0),MATCH(Employé!H2619,Filières!$A$1:$E$1,0))</f>
        <v>Responsable d'un secteur</v>
      </c>
      <c r="M2619" s="5">
        <f t="shared" si="202"/>
        <v>75200</v>
      </c>
      <c r="N2619" s="6">
        <f t="shared" ca="1" si="203"/>
        <v>52</v>
      </c>
      <c r="O2619" s="8">
        <f t="shared" si="204"/>
        <v>7.0478723404255317E-2</v>
      </c>
    </row>
    <row r="2620" spans="1:15" x14ac:dyDescent="0.25">
      <c r="A2620" t="str">
        <f t="shared" si="200"/>
        <v>MarTa24727</v>
      </c>
      <c r="B2620" t="str">
        <f t="shared" si="201"/>
        <v>MarkTaylor24727</v>
      </c>
      <c r="C2620" t="s">
        <v>252</v>
      </c>
      <c r="D2620" t="s">
        <v>28</v>
      </c>
      <c r="E2620" t="s">
        <v>2698</v>
      </c>
      <c r="F2620" s="1">
        <v>24727</v>
      </c>
      <c r="G2620" t="s">
        <v>3027</v>
      </c>
      <c r="H2620" t="s">
        <v>2700</v>
      </c>
      <c r="I2620" s="5">
        <v>63300</v>
      </c>
      <c r="J2620" s="5">
        <v>3000</v>
      </c>
      <c r="K2620">
        <v>24</v>
      </c>
      <c r="L2620" t="str">
        <f>INDEX(MatriceGrade,MATCH(Employé!G2620,Filières!$A$1:$A$13,0),MATCH(Employé!H2620,Filières!$A$1:$E$1,0))</f>
        <v>Directeur de projet</v>
      </c>
      <c r="M2620" s="5">
        <f t="shared" si="202"/>
        <v>59700</v>
      </c>
      <c r="N2620" s="6">
        <f t="shared" ca="1" si="203"/>
        <v>49</v>
      </c>
      <c r="O2620" s="8">
        <f t="shared" si="204"/>
        <v>6.030150753768844E-2</v>
      </c>
    </row>
    <row r="2621" spans="1:15" x14ac:dyDescent="0.25">
      <c r="A2621" t="str">
        <f t="shared" si="200"/>
        <v>MicTa30403</v>
      </c>
      <c r="B2621" t="str">
        <f t="shared" si="201"/>
        <v>MichaelTaylor30403</v>
      </c>
      <c r="C2621" t="s">
        <v>205</v>
      </c>
      <c r="D2621" t="s">
        <v>28</v>
      </c>
      <c r="E2621" t="s">
        <v>2698</v>
      </c>
      <c r="F2621" s="1">
        <v>30403</v>
      </c>
      <c r="G2621" t="s">
        <v>3026</v>
      </c>
      <c r="H2621" t="s">
        <v>2703</v>
      </c>
      <c r="I2621" s="5">
        <v>44100</v>
      </c>
      <c r="J2621" s="5">
        <v>5500</v>
      </c>
      <c r="K2621">
        <v>10</v>
      </c>
      <c r="L2621" t="str">
        <f>INDEX(MatriceGrade,MATCH(Employé!G2621,Filières!$A$1:$A$13,0),MATCH(Employé!H2621,Filières!$A$1:$E$1,0))</f>
        <v>Responsable d'entité</v>
      </c>
      <c r="M2621" s="5">
        <f t="shared" si="202"/>
        <v>42200</v>
      </c>
      <c r="N2621" s="6">
        <f t="shared" ca="1" si="203"/>
        <v>34</v>
      </c>
      <c r="O2621" s="8">
        <f t="shared" si="204"/>
        <v>4.5023696682464455E-2</v>
      </c>
    </row>
    <row r="2622" spans="1:15" x14ac:dyDescent="0.25">
      <c r="A2622" t="str">
        <f t="shared" si="200"/>
        <v>MicTa29171</v>
      </c>
      <c r="B2622" t="str">
        <f t="shared" si="201"/>
        <v>MichaelTaylor29171</v>
      </c>
      <c r="C2622" t="s">
        <v>205</v>
      </c>
      <c r="D2622" t="s">
        <v>28</v>
      </c>
      <c r="E2622" t="s">
        <v>2698</v>
      </c>
      <c r="F2622" s="1">
        <v>29171</v>
      </c>
      <c r="G2622" t="s">
        <v>3027</v>
      </c>
      <c r="H2622" t="s">
        <v>2700</v>
      </c>
      <c r="I2622" s="5">
        <v>58700</v>
      </c>
      <c r="J2622" s="5">
        <v>5000</v>
      </c>
      <c r="K2622">
        <v>13</v>
      </c>
      <c r="L2622" t="str">
        <f>INDEX(MatriceGrade,MATCH(Employé!G2622,Filières!$A$1:$A$13,0),MATCH(Employé!H2622,Filières!$A$1:$E$1,0))</f>
        <v>Directeur de projet</v>
      </c>
      <c r="M2622" s="5" t="str">
        <f t="shared" si="202"/>
        <v>nouvel arrivant</v>
      </c>
      <c r="N2622" s="6">
        <f t="shared" ca="1" si="203"/>
        <v>37</v>
      </c>
      <c r="O2622" s="8">
        <f t="shared" si="204"/>
        <v>0</v>
      </c>
    </row>
    <row r="2623" spans="1:15" x14ac:dyDescent="0.25">
      <c r="A2623" t="str">
        <f t="shared" si="200"/>
        <v>PauTa27032</v>
      </c>
      <c r="B2623" t="str">
        <f t="shared" si="201"/>
        <v>PaulTaylor27032</v>
      </c>
      <c r="C2623" t="s">
        <v>119</v>
      </c>
      <c r="D2623" t="s">
        <v>28</v>
      </c>
      <c r="E2623" t="s">
        <v>2698</v>
      </c>
      <c r="F2623" s="1">
        <v>27032</v>
      </c>
      <c r="G2623" t="s">
        <v>3029</v>
      </c>
      <c r="H2623" t="s">
        <v>2700</v>
      </c>
      <c r="I2623" s="5">
        <v>106000</v>
      </c>
      <c r="J2623" s="5">
        <v>11000</v>
      </c>
      <c r="K2623">
        <v>5</v>
      </c>
      <c r="L2623" t="str">
        <f>INDEX(MatriceGrade,MATCH(Employé!G2623,Filières!$A$1:$A$13,0),MATCH(Employé!H2623,Filières!$A$1:$E$1,0))</f>
        <v>Associé filière fonctionnelle</v>
      </c>
      <c r="M2623" s="5">
        <f t="shared" si="202"/>
        <v>102900</v>
      </c>
      <c r="N2623" s="6">
        <f t="shared" ca="1" si="203"/>
        <v>43</v>
      </c>
      <c r="O2623" s="8">
        <f t="shared" si="204"/>
        <v>3.0126336248785229E-2</v>
      </c>
    </row>
    <row r="2624" spans="1:15" x14ac:dyDescent="0.25">
      <c r="A2624" t="str">
        <f t="shared" si="200"/>
        <v>RosTa34215</v>
      </c>
      <c r="B2624" t="str">
        <f t="shared" si="201"/>
        <v>RosanneTaylor34215</v>
      </c>
      <c r="C2624" t="s">
        <v>2392</v>
      </c>
      <c r="D2624" t="s">
        <v>28</v>
      </c>
      <c r="E2624" t="s">
        <v>2699</v>
      </c>
      <c r="F2624" s="1">
        <v>34215</v>
      </c>
      <c r="G2624" t="s">
        <v>3020</v>
      </c>
      <c r="H2624" t="s">
        <v>2702</v>
      </c>
      <c r="I2624" s="5">
        <v>36600</v>
      </c>
      <c r="J2624" s="5">
        <v>0</v>
      </c>
      <c r="K2624">
        <v>1</v>
      </c>
      <c r="L2624" t="str">
        <f>INDEX(MatriceGrade,MATCH(Employé!G2624,Filières!$A$1:$A$13,0),MATCH(Employé!H2624,Filières!$A$1:$E$1,0))</f>
        <v>Consultant business junior</v>
      </c>
      <c r="M2624" s="5">
        <f t="shared" si="202"/>
        <v>34400</v>
      </c>
      <c r="N2624" s="6">
        <f t="shared" ca="1" si="203"/>
        <v>23</v>
      </c>
      <c r="O2624" s="8">
        <f t="shared" si="204"/>
        <v>6.3953488372093026E-2</v>
      </c>
    </row>
    <row r="2625" spans="1:15" x14ac:dyDescent="0.25">
      <c r="A2625" t="str">
        <f t="shared" si="200"/>
        <v>VicTa24988</v>
      </c>
      <c r="B2625" t="str">
        <f t="shared" si="201"/>
        <v>VictorTaylor24988</v>
      </c>
      <c r="C2625" t="s">
        <v>11</v>
      </c>
      <c r="D2625" t="s">
        <v>28</v>
      </c>
      <c r="E2625" t="s">
        <v>2698</v>
      </c>
      <c r="F2625" s="1">
        <v>24988</v>
      </c>
      <c r="G2625" t="s">
        <v>3028</v>
      </c>
      <c r="H2625" t="s">
        <v>2700</v>
      </c>
      <c r="I2625" s="5">
        <v>80900</v>
      </c>
      <c r="J2625" s="5">
        <v>7000</v>
      </c>
      <c r="K2625">
        <v>25</v>
      </c>
      <c r="L2625" t="str">
        <f>INDEX(MatriceGrade,MATCH(Employé!G2625,Filières!$A$1:$A$13,0),MATCH(Employé!H2625,Filières!$A$1:$E$1,0))</f>
        <v>Responsable de Grands comptes</v>
      </c>
      <c r="M2625" s="5">
        <f t="shared" si="202"/>
        <v>75000</v>
      </c>
      <c r="N2625" s="6">
        <f t="shared" ca="1" si="203"/>
        <v>49</v>
      </c>
      <c r="O2625" s="8">
        <f t="shared" si="204"/>
        <v>7.8666666666666663E-2</v>
      </c>
    </row>
    <row r="2626" spans="1:15" x14ac:dyDescent="0.25">
      <c r="A2626" t="str">
        <f t="shared" ref="A2626:A2689" si="205">_xlfn.CONCAT(LEFT(C2626,3),LEFT(D2626,2),F2626)</f>
        <v>ZacTa29965</v>
      </c>
      <c r="B2626" t="str">
        <f t="shared" ref="B2626:B2689" si="206">_xlfn.CONCAT(C2626,D2626,F2626)</f>
        <v>ZackTaylor29965</v>
      </c>
      <c r="C2626" t="s">
        <v>1150</v>
      </c>
      <c r="D2626" t="s">
        <v>28</v>
      </c>
      <c r="E2626" t="s">
        <v>2698</v>
      </c>
      <c r="F2626" s="1">
        <v>29965</v>
      </c>
      <c r="G2626" t="s">
        <v>3025</v>
      </c>
      <c r="H2626" t="s">
        <v>2702</v>
      </c>
      <c r="I2626" s="5">
        <v>56300</v>
      </c>
      <c r="J2626" s="5">
        <v>500</v>
      </c>
      <c r="K2626">
        <v>12</v>
      </c>
      <c r="L2626" t="str">
        <f>INDEX(MatriceGrade,MATCH(Employé!G2626,Filières!$A$1:$A$13,0),MATCH(Employé!H2626,Filières!$A$1:$E$1,0))</f>
        <v>Consultant business sénior</v>
      </c>
      <c r="M2626" s="5">
        <f t="shared" ref="M2626:M2689" si="207">IF(ISERROR(VLOOKUP(A2626,InfoN1,9,FALSE)),"nouvel arrivant",VLOOKUP(A2626,InfoN1,9,FALSE))</f>
        <v>53600</v>
      </c>
      <c r="N2626" s="6">
        <f t="shared" ref="N2626:N2689" ca="1" si="208">IF(DATE(2017,MONTH(F2626),DAY(F2626))&gt;TODAY(),2017-YEAR(F2626)-1,2017-YEAR(F2626))</f>
        <v>35</v>
      </c>
      <c r="O2626" s="8">
        <f t="shared" si="204"/>
        <v>5.0373134328358209E-2</v>
      </c>
    </row>
    <row r="2627" spans="1:15" x14ac:dyDescent="0.25">
      <c r="A2627" t="str">
        <f t="shared" si="205"/>
        <v>DorTe29314</v>
      </c>
      <c r="B2627" t="str">
        <f t="shared" si="206"/>
        <v>DorothyTea29314</v>
      </c>
      <c r="C2627" t="s">
        <v>512</v>
      </c>
      <c r="D2627" t="s">
        <v>1461</v>
      </c>
      <c r="E2627" t="s">
        <v>2699</v>
      </c>
      <c r="F2627" s="1">
        <v>29314</v>
      </c>
      <c r="G2627" t="s">
        <v>3028</v>
      </c>
      <c r="H2627" t="s">
        <v>2702</v>
      </c>
      <c r="I2627" s="5">
        <v>92200</v>
      </c>
      <c r="J2627" s="5">
        <v>3500</v>
      </c>
      <c r="K2627">
        <v>7</v>
      </c>
      <c r="L2627" t="str">
        <f>INDEX(MatriceGrade,MATCH(Employé!G2627,Filières!$A$1:$A$13,0),MATCH(Employé!H2627,Filières!$A$1:$E$1,0))</f>
        <v>Responsable secteur business</v>
      </c>
      <c r="M2627" s="5">
        <f t="shared" si="207"/>
        <v>89500</v>
      </c>
      <c r="N2627" s="6">
        <f t="shared" ca="1" si="208"/>
        <v>37</v>
      </c>
      <c r="O2627" s="8">
        <f t="shared" ref="O2627:O2690" si="209">IF(ISNUMBER(M2627),(I2627-M2627)/M2627,0)</f>
        <v>3.0167597765363128E-2</v>
      </c>
    </row>
    <row r="2628" spans="1:15" x14ac:dyDescent="0.25">
      <c r="A2628" t="str">
        <f t="shared" si="205"/>
        <v>JamTe25045</v>
      </c>
      <c r="B2628" t="str">
        <f t="shared" si="206"/>
        <v>JamesTeed25045</v>
      </c>
      <c r="C2628" t="s">
        <v>147</v>
      </c>
      <c r="D2628" t="s">
        <v>1860</v>
      </c>
      <c r="E2628" t="s">
        <v>2698</v>
      </c>
      <c r="F2628" s="1">
        <v>25045</v>
      </c>
      <c r="G2628" t="s">
        <v>3027</v>
      </c>
      <c r="H2628" t="s">
        <v>2703</v>
      </c>
      <c r="I2628" s="5">
        <v>91000</v>
      </c>
      <c r="J2628" s="5">
        <v>7500</v>
      </c>
      <c r="K2628">
        <v>10</v>
      </c>
      <c r="L2628" t="str">
        <f>INDEX(MatriceGrade,MATCH(Employé!G2628,Filières!$A$1:$A$13,0),MATCH(Employé!H2628,Filières!$A$1:$E$1,0))</f>
        <v>Directeur d'agence</v>
      </c>
      <c r="M2628" s="5">
        <f t="shared" si="207"/>
        <v>84300</v>
      </c>
      <c r="N2628" s="6">
        <f t="shared" ca="1" si="208"/>
        <v>49</v>
      </c>
      <c r="O2628" s="8">
        <f t="shared" si="209"/>
        <v>7.9478054567022532E-2</v>
      </c>
    </row>
    <row r="2629" spans="1:15" x14ac:dyDescent="0.25">
      <c r="A2629" t="str">
        <f t="shared" si="205"/>
        <v>VicTe31304</v>
      </c>
      <c r="B2629" t="str">
        <f t="shared" si="206"/>
        <v>VictorTeel31304</v>
      </c>
      <c r="C2629" t="s">
        <v>11</v>
      </c>
      <c r="D2629" t="s">
        <v>1496</v>
      </c>
      <c r="E2629" t="s">
        <v>2698</v>
      </c>
      <c r="F2629" s="1">
        <v>31304</v>
      </c>
      <c r="G2629" t="s">
        <v>3022</v>
      </c>
      <c r="H2629" t="s">
        <v>2700</v>
      </c>
      <c r="I2629" s="5">
        <v>40000</v>
      </c>
      <c r="J2629" s="5">
        <v>1000</v>
      </c>
      <c r="K2629">
        <v>3</v>
      </c>
      <c r="L2629" t="str">
        <f>INDEX(MatriceGrade,MATCH(Employé!G2629,Filières!$A$1:$A$13,0),MATCH(Employé!H2629,Filières!$A$1:$E$1,0))</f>
        <v>Analyste confirmé</v>
      </c>
      <c r="M2629" s="5">
        <f t="shared" si="207"/>
        <v>35600</v>
      </c>
      <c r="N2629" s="6">
        <f t="shared" ca="1" si="208"/>
        <v>31</v>
      </c>
      <c r="O2629" s="8">
        <f t="shared" si="209"/>
        <v>0.12359550561797752</v>
      </c>
    </row>
    <row r="2630" spans="1:15" x14ac:dyDescent="0.25">
      <c r="A2630" t="str">
        <f t="shared" si="205"/>
        <v>LinTe32534</v>
      </c>
      <c r="B2630" t="str">
        <f t="shared" si="206"/>
        <v>LindaTempleton32534</v>
      </c>
      <c r="C2630" t="s">
        <v>491</v>
      </c>
      <c r="D2630" t="s">
        <v>2035</v>
      </c>
      <c r="E2630" t="s">
        <v>2699</v>
      </c>
      <c r="F2630" s="1">
        <v>32534</v>
      </c>
      <c r="G2630" t="s">
        <v>3023</v>
      </c>
      <c r="H2630" t="s">
        <v>2701</v>
      </c>
      <c r="I2630" s="5">
        <v>35700</v>
      </c>
      <c r="J2630" s="5">
        <v>1000</v>
      </c>
      <c r="K2630">
        <v>3</v>
      </c>
      <c r="L2630" t="str">
        <f>INDEX(MatriceGrade,MATCH(Employé!G2630,Filières!$A$1:$A$13,0),MATCH(Employé!H2630,Filières!$A$1:$E$1,0))</f>
        <v>Consultant technique junior</v>
      </c>
      <c r="M2630" s="5">
        <f t="shared" si="207"/>
        <v>34900</v>
      </c>
      <c r="N2630" s="6">
        <f t="shared" ca="1" si="208"/>
        <v>28</v>
      </c>
      <c r="O2630" s="8">
        <f t="shared" si="209"/>
        <v>2.2922636103151862E-2</v>
      </c>
    </row>
    <row r="2631" spans="1:15" x14ac:dyDescent="0.25">
      <c r="A2631" t="str">
        <f t="shared" si="205"/>
        <v>SteTe31635</v>
      </c>
      <c r="B2631" t="str">
        <f t="shared" si="206"/>
        <v>SteveTempleton31635</v>
      </c>
      <c r="C2631" t="s">
        <v>21</v>
      </c>
      <c r="D2631" t="s">
        <v>2035</v>
      </c>
      <c r="E2631" t="s">
        <v>2698</v>
      </c>
      <c r="F2631" s="1">
        <v>31635</v>
      </c>
      <c r="G2631" t="s">
        <v>3023</v>
      </c>
      <c r="H2631" t="s">
        <v>2703</v>
      </c>
      <c r="I2631" s="5">
        <v>34300</v>
      </c>
      <c r="J2631" s="5">
        <v>1000</v>
      </c>
      <c r="K2631">
        <v>0</v>
      </c>
      <c r="L2631" t="str">
        <f>INDEX(MatriceGrade,MATCH(Employé!G2631,Filières!$A$1:$A$13,0),MATCH(Employé!H2631,Filières!$A$1:$E$1,0))</f>
        <v>Assistant agent de maîtrise</v>
      </c>
      <c r="M2631" s="5" t="str">
        <f t="shared" si="207"/>
        <v>nouvel arrivant</v>
      </c>
      <c r="N2631" s="6">
        <f t="shared" ca="1" si="208"/>
        <v>30</v>
      </c>
      <c r="O2631" s="8">
        <f t="shared" si="209"/>
        <v>0</v>
      </c>
    </row>
    <row r="2632" spans="1:15" x14ac:dyDescent="0.25">
      <c r="A2632" t="str">
        <f t="shared" si="205"/>
        <v>LarTe23775</v>
      </c>
      <c r="B2632" t="str">
        <f t="shared" si="206"/>
        <v>LarryTerrell23775</v>
      </c>
      <c r="C2632" t="s">
        <v>73</v>
      </c>
      <c r="D2632" t="s">
        <v>1342</v>
      </c>
      <c r="E2632" t="s">
        <v>2698</v>
      </c>
      <c r="F2632" s="1">
        <v>23775</v>
      </c>
      <c r="G2632" t="s">
        <v>3027</v>
      </c>
      <c r="H2632" t="s">
        <v>2701</v>
      </c>
      <c r="I2632" s="5">
        <v>50600</v>
      </c>
      <c r="J2632" s="5">
        <v>1500</v>
      </c>
      <c r="K2632">
        <v>23</v>
      </c>
      <c r="L2632" t="str">
        <f>INDEX(MatriceGrade,MATCH(Employé!G2632,Filières!$A$1:$A$13,0),MATCH(Employé!H2632,Filières!$A$1:$E$1,0))</f>
        <v>Directeur technique</v>
      </c>
      <c r="M2632" s="5">
        <f t="shared" si="207"/>
        <v>46600</v>
      </c>
      <c r="N2632" s="6">
        <f t="shared" ca="1" si="208"/>
        <v>52</v>
      </c>
      <c r="O2632" s="8">
        <f t="shared" si="209"/>
        <v>8.5836909871244635E-2</v>
      </c>
    </row>
    <row r="2633" spans="1:15" x14ac:dyDescent="0.25">
      <c r="A2633" t="str">
        <f t="shared" si="205"/>
        <v>MicTe29669</v>
      </c>
      <c r="B2633" t="str">
        <f t="shared" si="206"/>
        <v>MichaelTerrio29669</v>
      </c>
      <c r="C2633" t="s">
        <v>205</v>
      </c>
      <c r="D2633" t="s">
        <v>1421</v>
      </c>
      <c r="E2633" t="s">
        <v>2698</v>
      </c>
      <c r="F2633" s="1">
        <v>29669</v>
      </c>
      <c r="G2633" t="s">
        <v>3027</v>
      </c>
      <c r="H2633" t="s">
        <v>2703</v>
      </c>
      <c r="I2633" s="5">
        <v>82800</v>
      </c>
      <c r="J2633" s="5">
        <v>3000</v>
      </c>
      <c r="K2633">
        <v>12</v>
      </c>
      <c r="L2633" t="str">
        <f>INDEX(MatriceGrade,MATCH(Employé!G2633,Filières!$A$1:$A$13,0),MATCH(Employé!H2633,Filières!$A$1:$E$1,0))</f>
        <v>Directeur d'agence</v>
      </c>
      <c r="M2633" s="5">
        <f t="shared" si="207"/>
        <v>78900</v>
      </c>
      <c r="N2633" s="6">
        <f t="shared" ca="1" si="208"/>
        <v>36</v>
      </c>
      <c r="O2633" s="8">
        <f t="shared" si="209"/>
        <v>4.9429657794676805E-2</v>
      </c>
    </row>
    <row r="2634" spans="1:15" x14ac:dyDescent="0.25">
      <c r="A2634" t="str">
        <f t="shared" si="205"/>
        <v>DavTe22733</v>
      </c>
      <c r="B2634" t="str">
        <f t="shared" si="206"/>
        <v>DavidTerry22733</v>
      </c>
      <c r="C2634" t="s">
        <v>65</v>
      </c>
      <c r="D2634" t="s">
        <v>157</v>
      </c>
      <c r="E2634" t="s">
        <v>2698</v>
      </c>
      <c r="F2634" s="1">
        <v>22733</v>
      </c>
      <c r="G2634" t="s">
        <v>3029</v>
      </c>
      <c r="H2634" t="s">
        <v>2702</v>
      </c>
      <c r="I2634" s="5">
        <v>133300</v>
      </c>
      <c r="J2634" s="5">
        <v>2500</v>
      </c>
      <c r="K2634">
        <v>14</v>
      </c>
      <c r="L2634" t="str">
        <f>INDEX(MatriceGrade,MATCH(Employé!G2634,Filières!$A$1:$A$13,0),MATCH(Employé!H2634,Filières!$A$1:$E$1,0))</f>
        <v>Associé filière business</v>
      </c>
      <c r="M2634" s="5">
        <f t="shared" si="207"/>
        <v>124600</v>
      </c>
      <c r="N2634" s="6">
        <f t="shared" ca="1" si="208"/>
        <v>55</v>
      </c>
      <c r="O2634" s="8">
        <f t="shared" si="209"/>
        <v>6.9823434991974312E-2</v>
      </c>
    </row>
    <row r="2635" spans="1:15" x14ac:dyDescent="0.25">
      <c r="A2635" t="str">
        <f t="shared" si="205"/>
        <v>MarTe32199</v>
      </c>
      <c r="B2635" t="str">
        <f t="shared" si="206"/>
        <v>MaryTerry32199</v>
      </c>
      <c r="C2635" t="s">
        <v>156</v>
      </c>
      <c r="D2635" t="s">
        <v>157</v>
      </c>
      <c r="E2635" t="s">
        <v>2699</v>
      </c>
      <c r="F2635" s="1">
        <v>32199</v>
      </c>
      <c r="G2635" t="s">
        <v>3023</v>
      </c>
      <c r="H2635" t="s">
        <v>2701</v>
      </c>
      <c r="I2635" s="5">
        <v>36900</v>
      </c>
      <c r="J2635" s="5">
        <v>2000</v>
      </c>
      <c r="K2635">
        <v>0</v>
      </c>
      <c r="L2635" t="str">
        <f>INDEX(MatriceGrade,MATCH(Employé!G2635,Filières!$A$1:$A$13,0),MATCH(Employé!H2635,Filières!$A$1:$E$1,0))</f>
        <v>Consultant technique junior</v>
      </c>
      <c r="M2635" s="5" t="str">
        <f t="shared" si="207"/>
        <v>nouvel arrivant</v>
      </c>
      <c r="N2635" s="6">
        <f t="shared" ca="1" si="208"/>
        <v>29</v>
      </c>
      <c r="O2635" s="8">
        <f t="shared" si="209"/>
        <v>0</v>
      </c>
    </row>
    <row r="2636" spans="1:15" x14ac:dyDescent="0.25">
      <c r="A2636" t="str">
        <f t="shared" si="205"/>
        <v>MicTe25303</v>
      </c>
      <c r="B2636" t="str">
        <f t="shared" si="206"/>
        <v>MichaelTesch25303</v>
      </c>
      <c r="C2636" t="s">
        <v>205</v>
      </c>
      <c r="D2636" t="s">
        <v>1900</v>
      </c>
      <c r="E2636" t="s">
        <v>2698</v>
      </c>
      <c r="F2636" s="1">
        <v>25303</v>
      </c>
      <c r="G2636" t="s">
        <v>3026</v>
      </c>
      <c r="H2636" t="s">
        <v>2701</v>
      </c>
      <c r="I2636" s="5">
        <v>62500</v>
      </c>
      <c r="J2636" s="5">
        <v>500</v>
      </c>
      <c r="K2636">
        <v>8</v>
      </c>
      <c r="L2636" t="str">
        <f>INDEX(MatriceGrade,MATCH(Employé!G2636,Filières!$A$1:$A$13,0),MATCH(Employé!H2636,Filières!$A$1:$E$1,0))</f>
        <v>Expert technique</v>
      </c>
      <c r="M2636" s="5">
        <f t="shared" si="207"/>
        <v>55300</v>
      </c>
      <c r="N2636" s="6">
        <f t="shared" ca="1" si="208"/>
        <v>48</v>
      </c>
      <c r="O2636" s="8">
        <f t="shared" si="209"/>
        <v>0.1301989150090416</v>
      </c>
    </row>
    <row r="2637" spans="1:15" x14ac:dyDescent="0.25">
      <c r="A2637" t="str">
        <f t="shared" si="205"/>
        <v>FreTh24164</v>
      </c>
      <c r="B2637" t="str">
        <f t="shared" si="206"/>
        <v>FrederickThai24164</v>
      </c>
      <c r="C2637" t="s">
        <v>508</v>
      </c>
      <c r="D2637" t="s">
        <v>2619</v>
      </c>
      <c r="E2637" t="s">
        <v>2698</v>
      </c>
      <c r="F2637" s="1">
        <v>24164</v>
      </c>
      <c r="G2637" t="s">
        <v>3026</v>
      </c>
      <c r="H2637" t="s">
        <v>2700</v>
      </c>
      <c r="I2637" s="5">
        <v>57400</v>
      </c>
      <c r="J2637" s="5">
        <v>4000</v>
      </c>
      <c r="K2637">
        <v>7</v>
      </c>
      <c r="L2637" t="str">
        <f>INDEX(MatriceGrade,MATCH(Employé!G2637,Filières!$A$1:$A$13,0),MATCH(Employé!H2637,Filières!$A$1:$E$1,0))</f>
        <v>Chef de projet</v>
      </c>
      <c r="M2637" s="5">
        <f t="shared" si="207"/>
        <v>52900</v>
      </c>
      <c r="N2637" s="6">
        <f t="shared" ca="1" si="208"/>
        <v>51</v>
      </c>
      <c r="O2637" s="8">
        <f t="shared" si="209"/>
        <v>8.5066162570888462E-2</v>
      </c>
    </row>
    <row r="2638" spans="1:15" x14ac:dyDescent="0.25">
      <c r="A2638" t="str">
        <f t="shared" si="205"/>
        <v>DarTh32014</v>
      </c>
      <c r="B2638" t="str">
        <f t="shared" si="206"/>
        <v>DarylTheriault32014</v>
      </c>
      <c r="C2638" t="s">
        <v>736</v>
      </c>
      <c r="D2638" t="s">
        <v>737</v>
      </c>
      <c r="E2638" t="s">
        <v>2698</v>
      </c>
      <c r="F2638" s="1">
        <v>32014</v>
      </c>
      <c r="G2638" t="s">
        <v>3021</v>
      </c>
      <c r="H2638" t="s">
        <v>2702</v>
      </c>
      <c r="I2638" s="5">
        <v>37700</v>
      </c>
      <c r="J2638" s="5">
        <v>500</v>
      </c>
      <c r="K2638">
        <v>4</v>
      </c>
      <c r="L2638" t="str">
        <f>INDEX(MatriceGrade,MATCH(Employé!G2638,Filières!$A$1:$A$13,0),MATCH(Employé!H2638,Filières!$A$1:$E$1,0))</f>
        <v>Consultant business junior</v>
      </c>
      <c r="M2638" s="5">
        <f t="shared" si="207"/>
        <v>35600</v>
      </c>
      <c r="N2638" s="6">
        <f t="shared" ca="1" si="208"/>
        <v>29</v>
      </c>
      <c r="O2638" s="8">
        <f t="shared" si="209"/>
        <v>5.8988764044943819E-2</v>
      </c>
    </row>
    <row r="2639" spans="1:15" x14ac:dyDescent="0.25">
      <c r="A2639" t="str">
        <f t="shared" si="205"/>
        <v>AleTh27160</v>
      </c>
      <c r="B2639" t="str">
        <f t="shared" si="206"/>
        <v>AlexandraThomas27160</v>
      </c>
      <c r="C2639" t="s">
        <v>2075</v>
      </c>
      <c r="D2639" t="s">
        <v>269</v>
      </c>
      <c r="E2639" t="s">
        <v>2699</v>
      </c>
      <c r="F2639" s="1">
        <v>27160</v>
      </c>
      <c r="G2639" t="s">
        <v>3027</v>
      </c>
      <c r="H2639" t="s">
        <v>2703</v>
      </c>
      <c r="I2639" s="5">
        <v>87000</v>
      </c>
      <c r="J2639" s="5">
        <v>3500</v>
      </c>
      <c r="K2639">
        <v>19</v>
      </c>
      <c r="L2639" t="str">
        <f>INDEX(MatriceGrade,MATCH(Employé!G2639,Filières!$A$1:$A$13,0),MATCH(Employé!H2639,Filières!$A$1:$E$1,0))</f>
        <v>Directeur d'agence</v>
      </c>
      <c r="M2639" s="5">
        <f t="shared" si="207"/>
        <v>78400</v>
      </c>
      <c r="N2639" s="6">
        <f t="shared" ca="1" si="208"/>
        <v>43</v>
      </c>
      <c r="O2639" s="8">
        <f t="shared" si="209"/>
        <v>0.10969387755102041</v>
      </c>
    </row>
    <row r="2640" spans="1:15" x14ac:dyDescent="0.25">
      <c r="A2640" t="str">
        <f t="shared" si="205"/>
        <v>BobTh29014</v>
      </c>
      <c r="B2640" t="str">
        <f t="shared" si="206"/>
        <v>BobbyThomas29014</v>
      </c>
      <c r="C2640" t="s">
        <v>61</v>
      </c>
      <c r="D2640" t="s">
        <v>269</v>
      </c>
      <c r="E2640" t="s">
        <v>2698</v>
      </c>
      <c r="F2640" s="1">
        <v>29014</v>
      </c>
      <c r="G2640" t="s">
        <v>3026</v>
      </c>
      <c r="H2640" t="s">
        <v>2700</v>
      </c>
      <c r="I2640" s="5">
        <v>56400</v>
      </c>
      <c r="J2640" s="5">
        <v>3000</v>
      </c>
      <c r="K2640">
        <v>4</v>
      </c>
      <c r="L2640" t="str">
        <f>INDEX(MatriceGrade,MATCH(Employé!G2640,Filières!$A$1:$A$13,0),MATCH(Employé!H2640,Filières!$A$1:$E$1,0))</f>
        <v>Chef de projet</v>
      </c>
      <c r="M2640" s="5">
        <f t="shared" si="207"/>
        <v>53000</v>
      </c>
      <c r="N2640" s="6">
        <f t="shared" ca="1" si="208"/>
        <v>38</v>
      </c>
      <c r="O2640" s="8">
        <f t="shared" si="209"/>
        <v>6.4150943396226415E-2</v>
      </c>
    </row>
    <row r="2641" spans="1:15" x14ac:dyDescent="0.25">
      <c r="A2641" t="str">
        <f t="shared" si="205"/>
        <v>CalTh33084</v>
      </c>
      <c r="B2641" t="str">
        <f t="shared" si="206"/>
        <v>CalvinThomas33084</v>
      </c>
      <c r="C2641" t="s">
        <v>1861</v>
      </c>
      <c r="D2641" t="s">
        <v>269</v>
      </c>
      <c r="E2641" t="s">
        <v>2698</v>
      </c>
      <c r="F2641" s="1">
        <v>33084</v>
      </c>
      <c r="G2641" t="s">
        <v>3022</v>
      </c>
      <c r="H2641" t="s">
        <v>2701</v>
      </c>
      <c r="I2641" s="5">
        <v>38300</v>
      </c>
      <c r="J2641" s="5">
        <v>1000</v>
      </c>
      <c r="K2641">
        <v>0</v>
      </c>
      <c r="L2641" t="str">
        <f>INDEX(MatriceGrade,MATCH(Employé!G2641,Filières!$A$1:$A$13,0),MATCH(Employé!H2641,Filières!$A$1:$E$1,0))</f>
        <v>Développeur confirmé</v>
      </c>
      <c r="M2641" s="5" t="str">
        <f t="shared" si="207"/>
        <v>nouvel arrivant</v>
      </c>
      <c r="N2641" s="6">
        <f t="shared" ca="1" si="208"/>
        <v>26</v>
      </c>
      <c r="O2641" s="8">
        <f t="shared" si="209"/>
        <v>0</v>
      </c>
    </row>
    <row r="2642" spans="1:15" x14ac:dyDescent="0.25">
      <c r="A2642" t="str">
        <f t="shared" si="205"/>
        <v>CinTh32650</v>
      </c>
      <c r="B2642" t="str">
        <f t="shared" si="206"/>
        <v>CindyThomas32650</v>
      </c>
      <c r="C2642" t="s">
        <v>489</v>
      </c>
      <c r="D2642" t="s">
        <v>269</v>
      </c>
      <c r="E2642" t="s">
        <v>2699</v>
      </c>
      <c r="F2642" s="1">
        <v>32650</v>
      </c>
      <c r="G2642" t="s">
        <v>3021</v>
      </c>
      <c r="H2642" t="s">
        <v>2700</v>
      </c>
      <c r="I2642" s="5">
        <v>40400</v>
      </c>
      <c r="J2642" s="5">
        <v>500</v>
      </c>
      <c r="K2642">
        <v>4</v>
      </c>
      <c r="L2642" t="str">
        <f>INDEX(MatriceGrade,MATCH(Employé!G2642,Filières!$A$1:$A$13,0),MATCH(Employé!H2642,Filières!$A$1:$E$1,0))</f>
        <v xml:space="preserve">Analyste </v>
      </c>
      <c r="M2642" s="5">
        <f t="shared" si="207"/>
        <v>37400</v>
      </c>
      <c r="N2642" s="6">
        <f t="shared" ca="1" si="208"/>
        <v>28</v>
      </c>
      <c r="O2642" s="8">
        <f t="shared" si="209"/>
        <v>8.0213903743315509E-2</v>
      </c>
    </row>
    <row r="2643" spans="1:15" x14ac:dyDescent="0.25">
      <c r="A2643" t="str">
        <f t="shared" si="205"/>
        <v>DaiTh26204</v>
      </c>
      <c r="B2643" t="str">
        <f t="shared" si="206"/>
        <v>DaisyThomas26204</v>
      </c>
      <c r="C2643" t="s">
        <v>479</v>
      </c>
      <c r="D2643" t="s">
        <v>269</v>
      </c>
      <c r="E2643" t="s">
        <v>2699</v>
      </c>
      <c r="F2643" s="1">
        <v>26204</v>
      </c>
      <c r="G2643" t="s">
        <v>3028</v>
      </c>
      <c r="H2643" t="s">
        <v>2701</v>
      </c>
      <c r="I2643" s="5">
        <v>69100</v>
      </c>
      <c r="J2643" s="5">
        <v>7500</v>
      </c>
      <c r="K2643">
        <v>20</v>
      </c>
      <c r="L2643" t="str">
        <f>INDEX(MatriceGrade,MATCH(Employé!G2643,Filières!$A$1:$A$13,0),MATCH(Employé!H2643,Filières!$A$1:$E$1,0))</f>
        <v>Responsable technique Grands Comptes</v>
      </c>
      <c r="M2643" s="5">
        <f t="shared" si="207"/>
        <v>62800</v>
      </c>
      <c r="N2643" s="6">
        <f t="shared" ca="1" si="208"/>
        <v>45</v>
      </c>
      <c r="O2643" s="8">
        <f t="shared" si="209"/>
        <v>0.10031847133757962</v>
      </c>
    </row>
    <row r="2644" spans="1:15" x14ac:dyDescent="0.25">
      <c r="A2644" t="str">
        <f t="shared" si="205"/>
        <v>DavTh26418</v>
      </c>
      <c r="B2644" t="str">
        <f t="shared" si="206"/>
        <v>DavidThomas26418</v>
      </c>
      <c r="C2644" t="s">
        <v>65</v>
      </c>
      <c r="D2644" t="s">
        <v>269</v>
      </c>
      <c r="E2644" t="s">
        <v>2698</v>
      </c>
      <c r="F2644" s="1">
        <v>26418</v>
      </c>
      <c r="G2644" t="s">
        <v>3025</v>
      </c>
      <c r="H2644" t="s">
        <v>2702</v>
      </c>
      <c r="I2644" s="5">
        <v>64500</v>
      </c>
      <c r="J2644" s="5">
        <v>0</v>
      </c>
      <c r="K2644">
        <v>21</v>
      </c>
      <c r="L2644" t="str">
        <f>INDEX(MatriceGrade,MATCH(Employé!G2644,Filières!$A$1:$A$13,0),MATCH(Employé!H2644,Filières!$A$1:$E$1,0))</f>
        <v>Consultant business sénior</v>
      </c>
      <c r="M2644" s="5">
        <f t="shared" si="207"/>
        <v>61400</v>
      </c>
      <c r="N2644" s="6">
        <f t="shared" ca="1" si="208"/>
        <v>45</v>
      </c>
      <c r="O2644" s="8">
        <f t="shared" si="209"/>
        <v>5.0488599348534204E-2</v>
      </c>
    </row>
    <row r="2645" spans="1:15" x14ac:dyDescent="0.25">
      <c r="A2645" t="str">
        <f t="shared" si="205"/>
        <v>DemTh30247</v>
      </c>
      <c r="B2645" t="str">
        <f t="shared" si="206"/>
        <v>DemetriusThomas30247</v>
      </c>
      <c r="C2645" t="s">
        <v>529</v>
      </c>
      <c r="D2645" t="s">
        <v>269</v>
      </c>
      <c r="E2645" t="s">
        <v>2698</v>
      </c>
      <c r="F2645" s="1">
        <v>30247</v>
      </c>
      <c r="G2645" t="s">
        <v>3027</v>
      </c>
      <c r="H2645" t="s">
        <v>2701</v>
      </c>
      <c r="I2645" s="5">
        <v>56600</v>
      </c>
      <c r="J2645" s="5">
        <v>2000</v>
      </c>
      <c r="K2645">
        <v>11</v>
      </c>
      <c r="L2645" t="str">
        <f>INDEX(MatriceGrade,MATCH(Employé!G2645,Filières!$A$1:$A$13,0),MATCH(Employé!H2645,Filières!$A$1:$E$1,0))</f>
        <v>Directeur technique</v>
      </c>
      <c r="M2645" s="5">
        <f t="shared" si="207"/>
        <v>53400</v>
      </c>
      <c r="N2645" s="6">
        <f t="shared" ca="1" si="208"/>
        <v>34</v>
      </c>
      <c r="O2645" s="8">
        <f t="shared" si="209"/>
        <v>5.9925093632958802E-2</v>
      </c>
    </row>
    <row r="2646" spans="1:15" x14ac:dyDescent="0.25">
      <c r="A2646" t="str">
        <f t="shared" si="205"/>
        <v>DouTh24066</v>
      </c>
      <c r="B2646" t="str">
        <f t="shared" si="206"/>
        <v>DouglasThomas24066</v>
      </c>
      <c r="C2646" t="s">
        <v>499</v>
      </c>
      <c r="D2646" t="s">
        <v>269</v>
      </c>
      <c r="E2646" t="s">
        <v>2698</v>
      </c>
      <c r="F2646" s="1">
        <v>24066</v>
      </c>
      <c r="G2646" t="s">
        <v>3026</v>
      </c>
      <c r="H2646" t="s">
        <v>2701</v>
      </c>
      <c r="I2646" s="5">
        <v>66800</v>
      </c>
      <c r="J2646" s="5">
        <v>4000</v>
      </c>
      <c r="K2646">
        <v>21</v>
      </c>
      <c r="L2646" t="str">
        <f>INDEX(MatriceGrade,MATCH(Employé!G2646,Filières!$A$1:$A$13,0),MATCH(Employé!H2646,Filières!$A$1:$E$1,0))</f>
        <v>Expert technique</v>
      </c>
      <c r="M2646" s="5">
        <f t="shared" si="207"/>
        <v>61300</v>
      </c>
      <c r="N2646" s="6">
        <f t="shared" ca="1" si="208"/>
        <v>51</v>
      </c>
      <c r="O2646" s="8">
        <f t="shared" si="209"/>
        <v>8.9722675367047311E-2</v>
      </c>
    </row>
    <row r="2647" spans="1:15" x14ac:dyDescent="0.25">
      <c r="A2647" t="str">
        <f t="shared" si="205"/>
        <v>JacTh27160</v>
      </c>
      <c r="B2647" t="str">
        <f t="shared" si="206"/>
        <v>JacobThomas27160</v>
      </c>
      <c r="C2647" t="s">
        <v>117</v>
      </c>
      <c r="D2647" t="s">
        <v>269</v>
      </c>
      <c r="E2647" t="s">
        <v>2698</v>
      </c>
      <c r="F2647" s="1">
        <v>27160</v>
      </c>
      <c r="G2647" t="s">
        <v>3028</v>
      </c>
      <c r="H2647" t="s">
        <v>2702</v>
      </c>
      <c r="I2647" s="5">
        <v>115600</v>
      </c>
      <c r="J2647" s="5">
        <v>6500</v>
      </c>
      <c r="K2647">
        <v>0</v>
      </c>
      <c r="L2647" t="str">
        <f>INDEX(MatriceGrade,MATCH(Employé!G2647,Filières!$A$1:$A$13,0),MATCH(Employé!H2647,Filières!$A$1:$E$1,0))</f>
        <v>Responsable secteur business</v>
      </c>
      <c r="M2647" s="5" t="str">
        <f t="shared" si="207"/>
        <v>nouvel arrivant</v>
      </c>
      <c r="N2647" s="6">
        <f t="shared" ca="1" si="208"/>
        <v>43</v>
      </c>
      <c r="O2647" s="8">
        <f t="shared" si="209"/>
        <v>0</v>
      </c>
    </row>
    <row r="2648" spans="1:15" x14ac:dyDescent="0.25">
      <c r="A2648" t="str">
        <f t="shared" si="205"/>
        <v>MarTh27654</v>
      </c>
      <c r="B2648" t="str">
        <f t="shared" si="206"/>
        <v>MaryThomas27654</v>
      </c>
      <c r="C2648" t="s">
        <v>156</v>
      </c>
      <c r="D2648" t="s">
        <v>269</v>
      </c>
      <c r="E2648" t="s">
        <v>2699</v>
      </c>
      <c r="F2648" s="1">
        <v>27654</v>
      </c>
      <c r="G2648" t="s">
        <v>3026</v>
      </c>
      <c r="H2648" t="s">
        <v>2700</v>
      </c>
      <c r="I2648" s="5">
        <v>49000</v>
      </c>
      <c r="J2648" s="5">
        <v>6000</v>
      </c>
      <c r="K2648">
        <v>13</v>
      </c>
      <c r="L2648" t="str">
        <f>INDEX(MatriceGrade,MATCH(Employé!G2648,Filières!$A$1:$A$13,0),MATCH(Employé!H2648,Filières!$A$1:$E$1,0))</f>
        <v>Chef de projet</v>
      </c>
      <c r="M2648" s="5">
        <f t="shared" si="207"/>
        <v>46600</v>
      </c>
      <c r="N2648" s="6">
        <f t="shared" ca="1" si="208"/>
        <v>41</v>
      </c>
      <c r="O2648" s="8">
        <f t="shared" si="209"/>
        <v>5.1502145922746781E-2</v>
      </c>
    </row>
    <row r="2649" spans="1:15" x14ac:dyDescent="0.25">
      <c r="A2649" t="str">
        <f t="shared" si="205"/>
        <v>MatTh25584</v>
      </c>
      <c r="B2649" t="str">
        <f t="shared" si="206"/>
        <v>MatthewThomas25584</v>
      </c>
      <c r="C2649" t="s">
        <v>130</v>
      </c>
      <c r="D2649" t="s">
        <v>269</v>
      </c>
      <c r="E2649" t="s">
        <v>2698</v>
      </c>
      <c r="F2649" s="1">
        <v>25584</v>
      </c>
      <c r="G2649" t="s">
        <v>3025</v>
      </c>
      <c r="H2649" t="s">
        <v>2701</v>
      </c>
      <c r="I2649" s="5">
        <v>56800</v>
      </c>
      <c r="J2649" s="5">
        <v>3500</v>
      </c>
      <c r="K2649">
        <v>3</v>
      </c>
      <c r="L2649" t="str">
        <f>INDEX(MatriceGrade,MATCH(Employé!G2649,Filières!$A$1:$A$13,0),MATCH(Employé!H2649,Filières!$A$1:$E$1,0))</f>
        <v>Consultant technique sénior</v>
      </c>
      <c r="M2649" s="5">
        <f t="shared" si="207"/>
        <v>54500</v>
      </c>
      <c r="N2649" s="6">
        <f t="shared" ca="1" si="208"/>
        <v>47</v>
      </c>
      <c r="O2649" s="8">
        <f t="shared" si="209"/>
        <v>4.2201834862385323E-2</v>
      </c>
    </row>
    <row r="2650" spans="1:15" x14ac:dyDescent="0.25">
      <c r="A2650" t="str">
        <f t="shared" si="205"/>
        <v>PeaTh31500</v>
      </c>
      <c r="B2650" t="str">
        <f t="shared" si="206"/>
        <v>PearlThomas31500</v>
      </c>
      <c r="C2650" t="s">
        <v>1641</v>
      </c>
      <c r="D2650" t="s">
        <v>269</v>
      </c>
      <c r="E2650" t="s">
        <v>2699</v>
      </c>
      <c r="F2650" s="1">
        <v>31500</v>
      </c>
      <c r="G2650" t="s">
        <v>3023</v>
      </c>
      <c r="H2650" t="s">
        <v>2702</v>
      </c>
      <c r="I2650" s="5">
        <v>47100</v>
      </c>
      <c r="J2650" s="5">
        <v>1000</v>
      </c>
      <c r="K2650">
        <v>0</v>
      </c>
      <c r="L2650" t="str">
        <f>INDEX(MatriceGrade,MATCH(Employé!G2650,Filières!$A$1:$A$13,0),MATCH(Employé!H2650,Filières!$A$1:$E$1,0))</f>
        <v>Consultant business</v>
      </c>
      <c r="M2650" s="5" t="str">
        <f t="shared" si="207"/>
        <v>nouvel arrivant</v>
      </c>
      <c r="N2650" s="6">
        <f t="shared" ca="1" si="208"/>
        <v>31</v>
      </c>
      <c r="O2650" s="8">
        <f t="shared" si="209"/>
        <v>0</v>
      </c>
    </row>
    <row r="2651" spans="1:15" x14ac:dyDescent="0.25">
      <c r="A2651" t="str">
        <f t="shared" si="205"/>
        <v>RobTh29504</v>
      </c>
      <c r="B2651" t="str">
        <f t="shared" si="206"/>
        <v>RobertThomas29504</v>
      </c>
      <c r="C2651" t="s">
        <v>25</v>
      </c>
      <c r="D2651" t="s">
        <v>269</v>
      </c>
      <c r="E2651" t="s">
        <v>2698</v>
      </c>
      <c r="F2651" s="1">
        <v>29504</v>
      </c>
      <c r="G2651" t="s">
        <v>3026</v>
      </c>
      <c r="H2651" t="s">
        <v>2700</v>
      </c>
      <c r="I2651" s="5">
        <v>65200</v>
      </c>
      <c r="J2651" s="5">
        <v>4500</v>
      </c>
      <c r="K2651">
        <v>11</v>
      </c>
      <c r="L2651" t="str">
        <f>INDEX(MatriceGrade,MATCH(Employé!G2651,Filières!$A$1:$A$13,0),MATCH(Employé!H2651,Filières!$A$1:$E$1,0))</f>
        <v>Chef de projet</v>
      </c>
      <c r="M2651" s="5">
        <f t="shared" si="207"/>
        <v>59800</v>
      </c>
      <c r="N2651" s="6">
        <f t="shared" ca="1" si="208"/>
        <v>36</v>
      </c>
      <c r="O2651" s="8">
        <f t="shared" si="209"/>
        <v>9.0301003344481601E-2</v>
      </c>
    </row>
    <row r="2652" spans="1:15" x14ac:dyDescent="0.25">
      <c r="A2652" t="str">
        <f t="shared" si="205"/>
        <v>KatTh33902</v>
      </c>
      <c r="B2652" t="str">
        <f t="shared" si="206"/>
        <v>KathyThome33902</v>
      </c>
      <c r="C2652" t="s">
        <v>1215</v>
      </c>
      <c r="D2652" t="s">
        <v>1917</v>
      </c>
      <c r="E2652" t="s">
        <v>2699</v>
      </c>
      <c r="F2652" s="1">
        <v>33902</v>
      </c>
      <c r="G2652" t="s">
        <v>3023</v>
      </c>
      <c r="H2652" t="s">
        <v>2701</v>
      </c>
      <c r="I2652" s="5">
        <v>36600</v>
      </c>
      <c r="J2652" s="5">
        <v>1500</v>
      </c>
      <c r="K2652">
        <v>1</v>
      </c>
      <c r="L2652" t="str">
        <f>INDEX(MatriceGrade,MATCH(Employé!G2652,Filières!$A$1:$A$13,0),MATCH(Employé!H2652,Filières!$A$1:$E$1,0))</f>
        <v>Consultant technique junior</v>
      </c>
      <c r="M2652" s="5">
        <f t="shared" si="207"/>
        <v>36100</v>
      </c>
      <c r="N2652" s="6">
        <f t="shared" ca="1" si="208"/>
        <v>24</v>
      </c>
      <c r="O2652" s="8">
        <f t="shared" si="209"/>
        <v>1.3850415512465374E-2</v>
      </c>
    </row>
    <row r="2653" spans="1:15" x14ac:dyDescent="0.25">
      <c r="A2653" t="str">
        <f t="shared" si="205"/>
        <v>CarTh25811</v>
      </c>
      <c r="B2653" t="str">
        <f t="shared" si="206"/>
        <v>CarlosThompson25811</v>
      </c>
      <c r="C2653" t="s">
        <v>1223</v>
      </c>
      <c r="D2653" t="s">
        <v>789</v>
      </c>
      <c r="E2653" t="s">
        <v>2698</v>
      </c>
      <c r="F2653" s="1">
        <v>25811</v>
      </c>
      <c r="G2653" t="s">
        <v>3027</v>
      </c>
      <c r="H2653" t="s">
        <v>2701</v>
      </c>
      <c r="I2653" s="5">
        <v>64600</v>
      </c>
      <c r="J2653" s="5">
        <v>2500</v>
      </c>
      <c r="K2653">
        <v>10</v>
      </c>
      <c r="L2653" t="str">
        <f>INDEX(MatriceGrade,MATCH(Employé!G2653,Filières!$A$1:$A$13,0),MATCH(Employé!H2653,Filières!$A$1:$E$1,0))</f>
        <v>Directeur technique</v>
      </c>
      <c r="M2653" s="5">
        <f t="shared" si="207"/>
        <v>61500</v>
      </c>
      <c r="N2653" s="6">
        <f t="shared" ca="1" si="208"/>
        <v>46</v>
      </c>
      <c r="O2653" s="8">
        <f t="shared" si="209"/>
        <v>5.0406504065040651E-2</v>
      </c>
    </row>
    <row r="2654" spans="1:15" x14ac:dyDescent="0.25">
      <c r="A2654" t="str">
        <f t="shared" si="205"/>
        <v>DanTh33548</v>
      </c>
      <c r="B2654" t="str">
        <f t="shared" si="206"/>
        <v>DanielThompson33548</v>
      </c>
      <c r="C2654" t="s">
        <v>105</v>
      </c>
      <c r="D2654" t="s">
        <v>789</v>
      </c>
      <c r="E2654" t="s">
        <v>2698</v>
      </c>
      <c r="F2654" s="1">
        <v>33548</v>
      </c>
      <c r="G2654" t="s">
        <v>3022</v>
      </c>
      <c r="H2654" t="s">
        <v>2703</v>
      </c>
      <c r="I2654" s="5">
        <v>31800</v>
      </c>
      <c r="J2654" s="5">
        <v>500</v>
      </c>
      <c r="K2654">
        <v>0</v>
      </c>
      <c r="L2654" t="str">
        <f>INDEX(MatriceGrade,MATCH(Employé!G2654,Filières!$A$1:$A$13,0),MATCH(Employé!H2654,Filières!$A$1:$E$1,0))</f>
        <v>Agent expérimenté</v>
      </c>
      <c r="M2654" s="5" t="str">
        <f t="shared" si="207"/>
        <v>nouvel arrivant</v>
      </c>
      <c r="N2654" s="6">
        <f t="shared" ca="1" si="208"/>
        <v>25</v>
      </c>
      <c r="O2654" s="8">
        <f t="shared" si="209"/>
        <v>0</v>
      </c>
    </row>
    <row r="2655" spans="1:15" x14ac:dyDescent="0.25">
      <c r="A2655" t="str">
        <f t="shared" si="205"/>
        <v>DevTh33530</v>
      </c>
      <c r="B2655" t="str">
        <f t="shared" si="206"/>
        <v>DevinThompson33530</v>
      </c>
      <c r="C2655" t="s">
        <v>1180</v>
      </c>
      <c r="D2655" t="s">
        <v>789</v>
      </c>
      <c r="E2655" t="s">
        <v>2698</v>
      </c>
      <c r="F2655" s="1">
        <v>33530</v>
      </c>
      <c r="G2655" t="s">
        <v>3019</v>
      </c>
      <c r="H2655" t="s">
        <v>2700</v>
      </c>
      <c r="I2655" s="5">
        <v>30000</v>
      </c>
      <c r="J2655" s="5">
        <v>0</v>
      </c>
      <c r="K2655">
        <v>0</v>
      </c>
      <c r="L2655" t="str">
        <f>INDEX(MatriceGrade,MATCH(Employé!G2655,Filières!$A$1:$A$13,0),MATCH(Employé!H2655,Filières!$A$1:$E$1,0))</f>
        <v>Analyste débutant</v>
      </c>
      <c r="M2655" s="5" t="str">
        <f t="shared" si="207"/>
        <v>nouvel arrivant</v>
      </c>
      <c r="N2655" s="6">
        <f t="shared" ca="1" si="208"/>
        <v>25</v>
      </c>
      <c r="O2655" s="8">
        <f t="shared" si="209"/>
        <v>0</v>
      </c>
    </row>
    <row r="2656" spans="1:15" x14ac:dyDescent="0.25">
      <c r="A2656" t="str">
        <f t="shared" si="205"/>
        <v>JohTh28066</v>
      </c>
      <c r="B2656" t="str">
        <f t="shared" si="206"/>
        <v>JohnThompson28066</v>
      </c>
      <c r="C2656" t="s">
        <v>213</v>
      </c>
      <c r="D2656" t="s">
        <v>789</v>
      </c>
      <c r="E2656" t="s">
        <v>2698</v>
      </c>
      <c r="F2656" s="1">
        <v>28066</v>
      </c>
      <c r="G2656" t="s">
        <v>3025</v>
      </c>
      <c r="H2656" t="s">
        <v>2702</v>
      </c>
      <c r="I2656" s="5">
        <v>73800</v>
      </c>
      <c r="J2656" s="5">
        <v>1000</v>
      </c>
      <c r="K2656">
        <v>4</v>
      </c>
      <c r="L2656" t="str">
        <f>INDEX(MatriceGrade,MATCH(Employé!G2656,Filières!$A$1:$A$13,0),MATCH(Employé!H2656,Filières!$A$1:$E$1,0))</f>
        <v>Consultant business sénior</v>
      </c>
      <c r="M2656" s="5">
        <f t="shared" si="207"/>
        <v>71000</v>
      </c>
      <c r="N2656" s="6">
        <f t="shared" ca="1" si="208"/>
        <v>40</v>
      </c>
      <c r="O2656" s="8">
        <f t="shared" si="209"/>
        <v>3.9436619718309862E-2</v>
      </c>
    </row>
    <row r="2657" spans="1:15" x14ac:dyDescent="0.25">
      <c r="A2657" t="str">
        <f t="shared" si="205"/>
        <v>JosTh30015</v>
      </c>
      <c r="B2657" t="str">
        <f t="shared" si="206"/>
        <v>JosephThompson30015</v>
      </c>
      <c r="C2657" t="s">
        <v>90</v>
      </c>
      <c r="D2657" t="s">
        <v>789</v>
      </c>
      <c r="E2657" t="s">
        <v>2698</v>
      </c>
      <c r="F2657" s="1">
        <v>30015</v>
      </c>
      <c r="G2657" t="s">
        <v>3027</v>
      </c>
      <c r="H2657" t="s">
        <v>2700</v>
      </c>
      <c r="I2657" s="5">
        <v>80500</v>
      </c>
      <c r="J2657" s="5">
        <v>2500</v>
      </c>
      <c r="K2657">
        <v>7</v>
      </c>
      <c r="L2657" t="str">
        <f>INDEX(MatriceGrade,MATCH(Employé!G2657,Filières!$A$1:$A$13,0),MATCH(Employé!H2657,Filières!$A$1:$E$1,0))</f>
        <v>Directeur de projet</v>
      </c>
      <c r="M2657" s="5">
        <f t="shared" si="207"/>
        <v>77400</v>
      </c>
      <c r="N2657" s="6">
        <f t="shared" ca="1" si="208"/>
        <v>35</v>
      </c>
      <c r="O2657" s="8">
        <f t="shared" si="209"/>
        <v>4.0051679586563305E-2</v>
      </c>
    </row>
    <row r="2658" spans="1:15" x14ac:dyDescent="0.25">
      <c r="A2658" t="str">
        <f t="shared" si="205"/>
        <v>MarTh26240</v>
      </c>
      <c r="B2658" t="str">
        <f t="shared" si="206"/>
        <v>MarvinThompson26240</v>
      </c>
      <c r="C2658" t="s">
        <v>2008</v>
      </c>
      <c r="D2658" t="s">
        <v>789</v>
      </c>
      <c r="E2658" t="s">
        <v>2698</v>
      </c>
      <c r="F2658" s="1">
        <v>26240</v>
      </c>
      <c r="G2658" t="s">
        <v>3025</v>
      </c>
      <c r="H2658" t="s">
        <v>2701</v>
      </c>
      <c r="I2658" s="5">
        <v>39500</v>
      </c>
      <c r="J2658" s="5">
        <v>2500</v>
      </c>
      <c r="K2658">
        <v>19</v>
      </c>
      <c r="L2658" t="str">
        <f>INDEX(MatriceGrade,MATCH(Employé!G2658,Filières!$A$1:$A$13,0),MATCH(Employé!H2658,Filières!$A$1:$E$1,0))</f>
        <v>Consultant technique sénior</v>
      </c>
      <c r="M2658" s="5">
        <f t="shared" si="207"/>
        <v>35100</v>
      </c>
      <c r="N2658" s="6">
        <f t="shared" ca="1" si="208"/>
        <v>45</v>
      </c>
      <c r="O2658" s="8">
        <f t="shared" si="209"/>
        <v>0.12535612535612536</v>
      </c>
    </row>
    <row r="2659" spans="1:15" x14ac:dyDescent="0.25">
      <c r="A2659" t="str">
        <f t="shared" si="205"/>
        <v>RobTh34374</v>
      </c>
      <c r="B2659" t="str">
        <f t="shared" si="206"/>
        <v>RobertThompson34374</v>
      </c>
      <c r="C2659" t="s">
        <v>25</v>
      </c>
      <c r="D2659" t="s">
        <v>789</v>
      </c>
      <c r="E2659" t="s">
        <v>2698</v>
      </c>
      <c r="F2659" s="1">
        <v>34374</v>
      </c>
      <c r="G2659" t="s">
        <v>3021</v>
      </c>
      <c r="H2659" t="s">
        <v>2702</v>
      </c>
      <c r="I2659" s="5">
        <v>40900</v>
      </c>
      <c r="J2659" s="5">
        <v>1000</v>
      </c>
      <c r="K2659">
        <v>1</v>
      </c>
      <c r="L2659" t="str">
        <f>INDEX(MatriceGrade,MATCH(Employé!G2659,Filières!$A$1:$A$13,0),MATCH(Employé!H2659,Filières!$A$1:$E$1,0))</f>
        <v>Consultant business junior</v>
      </c>
      <c r="M2659" s="5">
        <f t="shared" si="207"/>
        <v>38600</v>
      </c>
      <c r="N2659" s="6">
        <f t="shared" ca="1" si="208"/>
        <v>23</v>
      </c>
      <c r="O2659" s="8">
        <f t="shared" si="209"/>
        <v>5.9585492227979271E-2</v>
      </c>
    </row>
    <row r="2660" spans="1:15" x14ac:dyDescent="0.25">
      <c r="A2660" t="str">
        <f t="shared" si="205"/>
        <v>RobTh31427</v>
      </c>
      <c r="B2660" t="str">
        <f t="shared" si="206"/>
        <v>RobertThompson31427</v>
      </c>
      <c r="C2660" t="s">
        <v>25</v>
      </c>
      <c r="D2660" t="s">
        <v>789</v>
      </c>
      <c r="E2660" t="s">
        <v>2698</v>
      </c>
      <c r="F2660" s="1">
        <v>31427</v>
      </c>
      <c r="G2660" t="s">
        <v>3023</v>
      </c>
      <c r="H2660" t="s">
        <v>2702</v>
      </c>
      <c r="I2660" s="5">
        <v>53900</v>
      </c>
      <c r="J2660" s="5">
        <v>1000</v>
      </c>
      <c r="K2660">
        <v>1</v>
      </c>
      <c r="L2660" t="str">
        <f>INDEX(MatriceGrade,MATCH(Employé!G2660,Filières!$A$1:$A$13,0),MATCH(Employé!H2660,Filières!$A$1:$E$1,0))</f>
        <v>Consultant business</v>
      </c>
      <c r="M2660" s="5" t="str">
        <f t="shared" si="207"/>
        <v>nouvel arrivant</v>
      </c>
      <c r="N2660" s="6">
        <f t="shared" ca="1" si="208"/>
        <v>31</v>
      </c>
      <c r="O2660" s="8">
        <f t="shared" si="209"/>
        <v>0</v>
      </c>
    </row>
    <row r="2661" spans="1:15" x14ac:dyDescent="0.25">
      <c r="A2661" t="str">
        <f t="shared" si="205"/>
        <v>RobTh26219</v>
      </c>
      <c r="B2661" t="str">
        <f t="shared" si="206"/>
        <v>RobertThompson26219</v>
      </c>
      <c r="C2661" t="s">
        <v>25</v>
      </c>
      <c r="D2661" t="s">
        <v>789</v>
      </c>
      <c r="E2661" t="s">
        <v>2698</v>
      </c>
      <c r="F2661" s="1">
        <v>26219</v>
      </c>
      <c r="G2661" t="s">
        <v>3025</v>
      </c>
      <c r="H2661" t="s">
        <v>2702</v>
      </c>
      <c r="I2661" s="5">
        <v>74600</v>
      </c>
      <c r="J2661" s="5">
        <v>1000</v>
      </c>
      <c r="K2661">
        <v>17</v>
      </c>
      <c r="L2661" t="str">
        <f>INDEX(MatriceGrade,MATCH(Employé!G2661,Filières!$A$1:$A$13,0),MATCH(Employé!H2661,Filières!$A$1:$E$1,0))</f>
        <v>Consultant business sénior</v>
      </c>
      <c r="M2661" s="5" t="str">
        <f t="shared" si="207"/>
        <v>nouvel arrivant</v>
      </c>
      <c r="N2661" s="6">
        <f t="shared" ca="1" si="208"/>
        <v>45</v>
      </c>
      <c r="O2661" s="8">
        <f t="shared" si="209"/>
        <v>0</v>
      </c>
    </row>
    <row r="2662" spans="1:15" x14ac:dyDescent="0.25">
      <c r="A2662" t="str">
        <f t="shared" si="205"/>
        <v>RosTh31414</v>
      </c>
      <c r="B2662" t="str">
        <f t="shared" si="206"/>
        <v>RosemarieThompson31414</v>
      </c>
      <c r="C2662" t="s">
        <v>1992</v>
      </c>
      <c r="D2662" t="s">
        <v>789</v>
      </c>
      <c r="E2662" t="s">
        <v>2699</v>
      </c>
      <c r="F2662" s="1">
        <v>31414</v>
      </c>
      <c r="G2662" t="s">
        <v>3023</v>
      </c>
      <c r="H2662" t="s">
        <v>2701</v>
      </c>
      <c r="I2662" s="5">
        <v>43300</v>
      </c>
      <c r="J2662" s="5">
        <v>1000</v>
      </c>
      <c r="K2662">
        <v>4</v>
      </c>
      <c r="L2662" t="str">
        <f>INDEX(MatriceGrade,MATCH(Employé!G2662,Filières!$A$1:$A$13,0),MATCH(Employé!H2662,Filières!$A$1:$E$1,0))</f>
        <v>Consultant technique junior</v>
      </c>
      <c r="M2662" s="5">
        <f t="shared" si="207"/>
        <v>41900</v>
      </c>
      <c r="N2662" s="6">
        <f t="shared" ca="1" si="208"/>
        <v>31</v>
      </c>
      <c r="O2662" s="8">
        <f t="shared" si="209"/>
        <v>3.3412887828162291E-2</v>
      </c>
    </row>
    <row r="2663" spans="1:15" x14ac:dyDescent="0.25">
      <c r="A2663" t="str">
        <f t="shared" si="205"/>
        <v>SalTh32397</v>
      </c>
      <c r="B2663" t="str">
        <f t="shared" si="206"/>
        <v>SalvadorThompson32397</v>
      </c>
      <c r="C2663" t="s">
        <v>1134</v>
      </c>
      <c r="D2663" t="s">
        <v>789</v>
      </c>
      <c r="E2663" t="s">
        <v>2698</v>
      </c>
      <c r="F2663" s="1">
        <v>32397</v>
      </c>
      <c r="G2663" t="s">
        <v>3023</v>
      </c>
      <c r="H2663" t="s">
        <v>2702</v>
      </c>
      <c r="I2663" s="5">
        <v>45800</v>
      </c>
      <c r="J2663" s="5">
        <v>1000</v>
      </c>
      <c r="K2663">
        <v>1</v>
      </c>
      <c r="L2663" t="str">
        <f>INDEX(MatriceGrade,MATCH(Employé!G2663,Filières!$A$1:$A$13,0),MATCH(Employé!H2663,Filières!$A$1:$E$1,0))</f>
        <v>Consultant business</v>
      </c>
      <c r="M2663" s="5">
        <f t="shared" si="207"/>
        <v>43600</v>
      </c>
      <c r="N2663" s="6">
        <f t="shared" ca="1" si="208"/>
        <v>28</v>
      </c>
      <c r="O2663" s="8">
        <f t="shared" si="209"/>
        <v>5.0458715596330278E-2</v>
      </c>
    </row>
    <row r="2664" spans="1:15" x14ac:dyDescent="0.25">
      <c r="A2664" t="str">
        <f t="shared" si="205"/>
        <v>ThoTh23220</v>
      </c>
      <c r="B2664" t="str">
        <f t="shared" si="206"/>
        <v>ThomasThompson23220</v>
      </c>
      <c r="C2664" t="s">
        <v>269</v>
      </c>
      <c r="D2664" t="s">
        <v>789</v>
      </c>
      <c r="E2664" t="s">
        <v>2698</v>
      </c>
      <c r="F2664" s="1">
        <v>23220</v>
      </c>
      <c r="G2664" t="s">
        <v>3026</v>
      </c>
      <c r="H2664" t="s">
        <v>2701</v>
      </c>
      <c r="I2664" s="5">
        <v>65800</v>
      </c>
      <c r="J2664" s="5">
        <v>1000</v>
      </c>
      <c r="K2664">
        <v>20</v>
      </c>
      <c r="L2664" t="str">
        <f>INDEX(MatriceGrade,MATCH(Employé!G2664,Filières!$A$1:$A$13,0),MATCH(Employé!H2664,Filières!$A$1:$E$1,0))</f>
        <v>Expert technique</v>
      </c>
      <c r="M2664" s="5">
        <f t="shared" si="207"/>
        <v>59300</v>
      </c>
      <c r="N2664" s="6">
        <f t="shared" ca="1" si="208"/>
        <v>53</v>
      </c>
      <c r="O2664" s="8">
        <f t="shared" si="209"/>
        <v>0.10961214165261383</v>
      </c>
    </row>
    <row r="2665" spans="1:15" x14ac:dyDescent="0.25">
      <c r="A2665" t="str">
        <f t="shared" si="205"/>
        <v>DonTh28650</v>
      </c>
      <c r="B2665" t="str">
        <f t="shared" si="206"/>
        <v>DonaldThornton28650</v>
      </c>
      <c r="C2665" t="s">
        <v>133</v>
      </c>
      <c r="D2665" t="s">
        <v>187</v>
      </c>
      <c r="E2665" t="s">
        <v>2698</v>
      </c>
      <c r="F2665" s="1">
        <v>28650</v>
      </c>
      <c r="G2665" t="s">
        <v>3027</v>
      </c>
      <c r="H2665" t="s">
        <v>2702</v>
      </c>
      <c r="I2665" s="5">
        <v>71700</v>
      </c>
      <c r="J2665" s="5">
        <v>0</v>
      </c>
      <c r="K2665">
        <v>8</v>
      </c>
      <c r="L2665" t="str">
        <f>INDEX(MatriceGrade,MATCH(Employé!G2665,Filières!$A$1:$A$13,0),MATCH(Employé!H2665,Filières!$A$1:$E$1,0))</f>
        <v>Directeur business</v>
      </c>
      <c r="M2665" s="5">
        <f t="shared" si="207"/>
        <v>65200</v>
      </c>
      <c r="N2665" s="6">
        <f t="shared" ca="1" si="208"/>
        <v>39</v>
      </c>
      <c r="O2665" s="8">
        <f t="shared" si="209"/>
        <v>9.9693251533742325E-2</v>
      </c>
    </row>
    <row r="2666" spans="1:15" x14ac:dyDescent="0.25">
      <c r="A2666" t="str">
        <f t="shared" si="205"/>
        <v>JilTh27910</v>
      </c>
      <c r="B2666" t="str">
        <f t="shared" si="206"/>
        <v>JillThornton27910</v>
      </c>
      <c r="C2666" t="s">
        <v>186</v>
      </c>
      <c r="D2666" t="s">
        <v>187</v>
      </c>
      <c r="E2666" t="s">
        <v>2699</v>
      </c>
      <c r="F2666" s="1">
        <v>27910</v>
      </c>
      <c r="G2666" t="s">
        <v>3027</v>
      </c>
      <c r="H2666" t="s">
        <v>2701</v>
      </c>
      <c r="I2666" s="5">
        <v>60300</v>
      </c>
      <c r="J2666" s="5">
        <v>7500</v>
      </c>
      <c r="K2666">
        <v>4</v>
      </c>
      <c r="L2666" t="str">
        <f>INDEX(MatriceGrade,MATCH(Employé!G2666,Filières!$A$1:$A$13,0),MATCH(Employé!H2666,Filières!$A$1:$E$1,0))</f>
        <v>Directeur technique</v>
      </c>
      <c r="M2666" s="5">
        <f t="shared" si="207"/>
        <v>58500</v>
      </c>
      <c r="N2666" s="6">
        <f t="shared" ca="1" si="208"/>
        <v>41</v>
      </c>
      <c r="O2666" s="8">
        <f t="shared" si="209"/>
        <v>3.0769230769230771E-2</v>
      </c>
    </row>
    <row r="2667" spans="1:15" x14ac:dyDescent="0.25">
      <c r="A2667" t="str">
        <f t="shared" si="205"/>
        <v>RonTh33703</v>
      </c>
      <c r="B2667" t="str">
        <f t="shared" si="206"/>
        <v>RonnieThornton33703</v>
      </c>
      <c r="C2667" t="s">
        <v>505</v>
      </c>
      <c r="D2667" t="s">
        <v>187</v>
      </c>
      <c r="E2667" t="s">
        <v>2698</v>
      </c>
      <c r="F2667" s="1">
        <v>33703</v>
      </c>
      <c r="G2667" t="s">
        <v>3021</v>
      </c>
      <c r="H2667" t="s">
        <v>2702</v>
      </c>
      <c r="I2667" s="5">
        <v>40600</v>
      </c>
      <c r="J2667" s="5">
        <v>500</v>
      </c>
      <c r="K2667">
        <v>1</v>
      </c>
      <c r="L2667" t="str">
        <f>INDEX(MatriceGrade,MATCH(Employé!G2667,Filières!$A$1:$A$13,0),MATCH(Employé!H2667,Filières!$A$1:$E$1,0))</f>
        <v>Consultant business junior</v>
      </c>
      <c r="M2667" s="5">
        <f t="shared" si="207"/>
        <v>39000</v>
      </c>
      <c r="N2667" s="6">
        <f t="shared" ca="1" si="208"/>
        <v>25</v>
      </c>
      <c r="O2667" s="8">
        <f t="shared" si="209"/>
        <v>4.1025641025641026E-2</v>
      </c>
    </row>
    <row r="2668" spans="1:15" x14ac:dyDescent="0.25">
      <c r="A2668" t="str">
        <f t="shared" si="205"/>
        <v>HelTh28666</v>
      </c>
      <c r="B2668" t="str">
        <f t="shared" si="206"/>
        <v>HelenThrasher28666</v>
      </c>
      <c r="C2668" t="s">
        <v>1205</v>
      </c>
      <c r="D2668" t="s">
        <v>1895</v>
      </c>
      <c r="E2668" t="s">
        <v>2699</v>
      </c>
      <c r="F2668" s="1">
        <v>28666</v>
      </c>
      <c r="G2668" t="s">
        <v>3025</v>
      </c>
      <c r="H2668" t="s">
        <v>2700</v>
      </c>
      <c r="I2668" s="5">
        <v>55700</v>
      </c>
      <c r="J2668" s="5">
        <v>3500</v>
      </c>
      <c r="K2668">
        <v>3</v>
      </c>
      <c r="L2668" t="str">
        <f>INDEX(MatriceGrade,MATCH(Employé!G2668,Filières!$A$1:$A$13,0),MATCH(Employé!H2668,Filières!$A$1:$E$1,0))</f>
        <v>Consultant fonctionnel sénior</v>
      </c>
      <c r="M2668" s="5">
        <f t="shared" si="207"/>
        <v>52200</v>
      </c>
      <c r="N2668" s="6">
        <f t="shared" ca="1" si="208"/>
        <v>39</v>
      </c>
      <c r="O2668" s="8">
        <f t="shared" si="209"/>
        <v>6.7049808429118771E-2</v>
      </c>
    </row>
    <row r="2669" spans="1:15" x14ac:dyDescent="0.25">
      <c r="A2669" t="str">
        <f t="shared" si="205"/>
        <v>ChrTh28988</v>
      </c>
      <c r="B2669" t="str">
        <f t="shared" si="206"/>
        <v>ChristopherThurmond28988</v>
      </c>
      <c r="C2669" t="s">
        <v>71</v>
      </c>
      <c r="D2669" t="s">
        <v>343</v>
      </c>
      <c r="E2669" t="s">
        <v>2698</v>
      </c>
      <c r="F2669" s="1">
        <v>28988</v>
      </c>
      <c r="G2669" t="s">
        <v>3027</v>
      </c>
      <c r="H2669" t="s">
        <v>2703</v>
      </c>
      <c r="I2669" s="5">
        <v>67500</v>
      </c>
      <c r="J2669" s="5">
        <v>2500</v>
      </c>
      <c r="K2669">
        <v>14</v>
      </c>
      <c r="L2669" t="str">
        <f>INDEX(MatriceGrade,MATCH(Employé!G2669,Filières!$A$1:$A$13,0),MATCH(Employé!H2669,Filières!$A$1:$E$1,0))</f>
        <v>Directeur d'agence</v>
      </c>
      <c r="M2669" s="5">
        <f t="shared" si="207"/>
        <v>60800</v>
      </c>
      <c r="N2669" s="6">
        <f t="shared" ca="1" si="208"/>
        <v>38</v>
      </c>
      <c r="O2669" s="8">
        <f t="shared" si="209"/>
        <v>0.11019736842105263</v>
      </c>
    </row>
    <row r="2670" spans="1:15" x14ac:dyDescent="0.25">
      <c r="A2670" t="str">
        <f t="shared" si="205"/>
        <v>AntTi27021</v>
      </c>
      <c r="B2670" t="str">
        <f t="shared" si="206"/>
        <v>AnthonyTillis27021</v>
      </c>
      <c r="C2670" t="s">
        <v>109</v>
      </c>
      <c r="D2670" t="s">
        <v>2354</v>
      </c>
      <c r="E2670" t="s">
        <v>2698</v>
      </c>
      <c r="F2670" s="1">
        <v>27021</v>
      </c>
      <c r="G2670" t="s">
        <v>3025</v>
      </c>
      <c r="H2670" t="s">
        <v>2701</v>
      </c>
      <c r="I2670" s="5">
        <v>40100</v>
      </c>
      <c r="J2670" s="5">
        <v>3000</v>
      </c>
      <c r="K2670">
        <v>16</v>
      </c>
      <c r="L2670" t="str">
        <f>INDEX(MatriceGrade,MATCH(Employé!G2670,Filières!$A$1:$A$13,0),MATCH(Employé!H2670,Filières!$A$1:$E$1,0))</f>
        <v>Consultant technique sénior</v>
      </c>
      <c r="M2670" s="5">
        <f t="shared" si="207"/>
        <v>38300</v>
      </c>
      <c r="N2670" s="6">
        <f t="shared" ca="1" si="208"/>
        <v>43</v>
      </c>
      <c r="O2670" s="8">
        <f t="shared" si="209"/>
        <v>4.6997389033942558E-2</v>
      </c>
    </row>
    <row r="2671" spans="1:15" x14ac:dyDescent="0.25">
      <c r="A2671" t="str">
        <f t="shared" si="205"/>
        <v>JudTi33102</v>
      </c>
      <c r="B2671" t="str">
        <f t="shared" si="206"/>
        <v>JudyTillson33102</v>
      </c>
      <c r="C2671" t="s">
        <v>308</v>
      </c>
      <c r="D2671" t="s">
        <v>2020</v>
      </c>
      <c r="E2671" t="s">
        <v>2699</v>
      </c>
      <c r="F2671" s="1">
        <v>33102</v>
      </c>
      <c r="G2671" t="s">
        <v>3021</v>
      </c>
      <c r="H2671" t="s">
        <v>2701</v>
      </c>
      <c r="I2671" s="5">
        <v>33100</v>
      </c>
      <c r="J2671" s="5">
        <v>1000</v>
      </c>
      <c r="K2671">
        <v>0</v>
      </c>
      <c r="L2671" t="str">
        <f>INDEX(MatriceGrade,MATCH(Employé!G2671,Filières!$A$1:$A$13,0),MATCH(Employé!H2671,Filières!$A$1:$E$1,0))</f>
        <v>Développeur</v>
      </c>
      <c r="M2671" s="5" t="str">
        <f t="shared" si="207"/>
        <v>nouvel arrivant</v>
      </c>
      <c r="N2671" s="6">
        <f t="shared" ca="1" si="208"/>
        <v>26</v>
      </c>
      <c r="O2671" s="8">
        <f t="shared" si="209"/>
        <v>0</v>
      </c>
    </row>
    <row r="2672" spans="1:15" x14ac:dyDescent="0.25">
      <c r="A2672" t="str">
        <f t="shared" si="205"/>
        <v>DonTi33000</v>
      </c>
      <c r="B2672" t="str">
        <f t="shared" si="206"/>
        <v>DonnaTimmons33000</v>
      </c>
      <c r="C2672" t="s">
        <v>15</v>
      </c>
      <c r="D2672" t="s">
        <v>751</v>
      </c>
      <c r="E2672" t="s">
        <v>2699</v>
      </c>
      <c r="F2672" s="1">
        <v>33000</v>
      </c>
      <c r="G2672" t="s">
        <v>3019</v>
      </c>
      <c r="H2672" t="s">
        <v>2703</v>
      </c>
      <c r="I2672" s="5">
        <v>28400</v>
      </c>
      <c r="J2672" s="5">
        <v>0</v>
      </c>
      <c r="K2672">
        <v>1</v>
      </c>
      <c r="L2672" t="str">
        <f>INDEX(MatriceGrade,MATCH(Employé!G2672,Filières!$A$1:$A$13,0),MATCH(Employé!H2672,Filières!$A$1:$E$1,0))</f>
        <v>Agent</v>
      </c>
      <c r="M2672" s="5">
        <f t="shared" si="207"/>
        <v>27000</v>
      </c>
      <c r="N2672" s="6">
        <f t="shared" ca="1" si="208"/>
        <v>27</v>
      </c>
      <c r="O2672" s="8">
        <f t="shared" si="209"/>
        <v>5.185185185185185E-2</v>
      </c>
    </row>
    <row r="2673" spans="1:15" x14ac:dyDescent="0.25">
      <c r="A2673" t="str">
        <f t="shared" si="205"/>
        <v>JonTi21711</v>
      </c>
      <c r="B2673" t="str">
        <f t="shared" si="206"/>
        <v>JonasTinker21711</v>
      </c>
      <c r="C2673" t="s">
        <v>2564</v>
      </c>
      <c r="D2673" t="s">
        <v>2565</v>
      </c>
      <c r="E2673" t="s">
        <v>2698</v>
      </c>
      <c r="F2673" s="1">
        <v>21711</v>
      </c>
      <c r="G2673" t="s">
        <v>3029</v>
      </c>
      <c r="H2673" t="s">
        <v>2702</v>
      </c>
      <c r="I2673" s="5">
        <v>115900</v>
      </c>
      <c r="J2673" s="5">
        <v>7000</v>
      </c>
      <c r="K2673">
        <v>15</v>
      </c>
      <c r="L2673" t="str">
        <f>INDEX(MatriceGrade,MATCH(Employé!G2673,Filières!$A$1:$A$13,0),MATCH(Employé!H2673,Filières!$A$1:$E$1,0))</f>
        <v>Associé filière business</v>
      </c>
      <c r="M2673" s="5">
        <f t="shared" si="207"/>
        <v>106300</v>
      </c>
      <c r="N2673" s="6">
        <f t="shared" ca="1" si="208"/>
        <v>58</v>
      </c>
      <c r="O2673" s="8">
        <f t="shared" si="209"/>
        <v>9.0310442144873007E-2</v>
      </c>
    </row>
    <row r="2674" spans="1:15" x14ac:dyDescent="0.25">
      <c r="A2674" t="str">
        <f t="shared" si="205"/>
        <v>PatTi29051</v>
      </c>
      <c r="B2674" t="str">
        <f t="shared" si="206"/>
        <v>PatriciaTipton29051</v>
      </c>
      <c r="C2674" t="s">
        <v>232</v>
      </c>
      <c r="D2674" t="s">
        <v>1980</v>
      </c>
      <c r="E2674" t="s">
        <v>2699</v>
      </c>
      <c r="F2674" s="1">
        <v>29051</v>
      </c>
      <c r="G2674" t="s">
        <v>3026</v>
      </c>
      <c r="H2674" t="s">
        <v>2702</v>
      </c>
      <c r="I2674" s="5">
        <v>69900</v>
      </c>
      <c r="J2674" s="5">
        <v>1000</v>
      </c>
      <c r="K2674">
        <v>13</v>
      </c>
      <c r="L2674" t="str">
        <f>INDEX(MatriceGrade,MATCH(Employé!G2674,Filières!$A$1:$A$13,0),MATCH(Employé!H2674,Filières!$A$1:$E$1,0))</f>
        <v>Responsable de consultant</v>
      </c>
      <c r="M2674" s="5">
        <f t="shared" si="207"/>
        <v>67900</v>
      </c>
      <c r="N2674" s="6">
        <f t="shared" ca="1" si="208"/>
        <v>38</v>
      </c>
      <c r="O2674" s="8">
        <f t="shared" si="209"/>
        <v>2.9455081001472753E-2</v>
      </c>
    </row>
    <row r="2675" spans="1:15" x14ac:dyDescent="0.25">
      <c r="A2675" t="str">
        <f t="shared" si="205"/>
        <v>BriTi25952</v>
      </c>
      <c r="B2675" t="str">
        <f t="shared" si="206"/>
        <v>BrianTirrell25952</v>
      </c>
      <c r="C2675" t="s">
        <v>643</v>
      </c>
      <c r="D2675" t="s">
        <v>2528</v>
      </c>
      <c r="E2675" t="s">
        <v>2698</v>
      </c>
      <c r="F2675" s="1">
        <v>25952</v>
      </c>
      <c r="G2675" t="s">
        <v>3026</v>
      </c>
      <c r="H2675" t="s">
        <v>2702</v>
      </c>
      <c r="I2675" s="5">
        <v>60600</v>
      </c>
      <c r="J2675" s="5">
        <v>6000</v>
      </c>
      <c r="K2675">
        <v>23</v>
      </c>
      <c r="L2675" t="str">
        <f>INDEX(MatriceGrade,MATCH(Employé!G2675,Filières!$A$1:$A$13,0),MATCH(Employé!H2675,Filières!$A$1:$E$1,0))</f>
        <v>Responsable de consultant</v>
      </c>
      <c r="M2675" s="5">
        <f t="shared" si="207"/>
        <v>57200</v>
      </c>
      <c r="N2675" s="6">
        <f t="shared" ca="1" si="208"/>
        <v>46</v>
      </c>
      <c r="O2675" s="8">
        <f t="shared" si="209"/>
        <v>5.944055944055944E-2</v>
      </c>
    </row>
    <row r="2676" spans="1:15" x14ac:dyDescent="0.25">
      <c r="A2676" t="str">
        <f t="shared" si="205"/>
        <v>DwiTo34040</v>
      </c>
      <c r="B2676" t="str">
        <f t="shared" si="206"/>
        <v>DwightTober34040</v>
      </c>
      <c r="C2676" t="s">
        <v>296</v>
      </c>
      <c r="D2676" t="s">
        <v>478</v>
      </c>
      <c r="E2676" t="s">
        <v>2698</v>
      </c>
      <c r="F2676" s="1">
        <v>34040</v>
      </c>
      <c r="G2676" t="s">
        <v>3020</v>
      </c>
      <c r="H2676" t="s">
        <v>2701</v>
      </c>
      <c r="I2676" s="5">
        <v>34000</v>
      </c>
      <c r="J2676" s="5">
        <v>500</v>
      </c>
      <c r="K2676">
        <v>1</v>
      </c>
      <c r="L2676" t="str">
        <f>INDEX(MatriceGrade,MATCH(Employé!G2676,Filières!$A$1:$A$13,0),MATCH(Employé!H2676,Filières!$A$1:$E$1,0))</f>
        <v>Développeur junior</v>
      </c>
      <c r="M2676" s="5">
        <f t="shared" si="207"/>
        <v>32400</v>
      </c>
      <c r="N2676" s="6">
        <f t="shared" ca="1" si="208"/>
        <v>24</v>
      </c>
      <c r="O2676" s="8">
        <f t="shared" si="209"/>
        <v>4.9382716049382713E-2</v>
      </c>
    </row>
    <row r="2677" spans="1:15" x14ac:dyDescent="0.25">
      <c r="A2677" t="str">
        <f t="shared" si="205"/>
        <v>JoeTo31578</v>
      </c>
      <c r="B2677" t="str">
        <f t="shared" si="206"/>
        <v>JoelTolbert31578</v>
      </c>
      <c r="C2677" t="s">
        <v>2047</v>
      </c>
      <c r="D2677" t="s">
        <v>2048</v>
      </c>
      <c r="E2677" t="s">
        <v>2698</v>
      </c>
      <c r="F2677" s="1">
        <v>31578</v>
      </c>
      <c r="G2677" t="s">
        <v>3023</v>
      </c>
      <c r="H2677" t="s">
        <v>2700</v>
      </c>
      <c r="I2677" s="5">
        <v>50900</v>
      </c>
      <c r="J2677" s="5">
        <v>1500</v>
      </c>
      <c r="K2677">
        <v>3</v>
      </c>
      <c r="L2677" t="str">
        <f>INDEX(MatriceGrade,MATCH(Employé!G2677,Filières!$A$1:$A$13,0),MATCH(Employé!H2677,Filières!$A$1:$E$1,0))</f>
        <v>Consultant fonctionnel junior</v>
      </c>
      <c r="M2677" s="5">
        <f t="shared" si="207"/>
        <v>48600</v>
      </c>
      <c r="N2677" s="6">
        <f t="shared" ca="1" si="208"/>
        <v>31</v>
      </c>
      <c r="O2677" s="8">
        <f t="shared" si="209"/>
        <v>4.7325102880658436E-2</v>
      </c>
    </row>
    <row r="2678" spans="1:15" x14ac:dyDescent="0.25">
      <c r="A2678" t="str">
        <f t="shared" si="205"/>
        <v>MarTo29183</v>
      </c>
      <c r="B2678" t="str">
        <f t="shared" si="206"/>
        <v>MarieTolle29183</v>
      </c>
      <c r="C2678" t="s">
        <v>340</v>
      </c>
      <c r="D2678" t="s">
        <v>1351</v>
      </c>
      <c r="E2678" t="s">
        <v>2699</v>
      </c>
      <c r="F2678" s="1">
        <v>29183</v>
      </c>
      <c r="G2678" t="s">
        <v>3025</v>
      </c>
      <c r="H2678" t="s">
        <v>2701</v>
      </c>
      <c r="I2678" s="5">
        <v>58700</v>
      </c>
      <c r="J2678" s="5">
        <v>2500</v>
      </c>
      <c r="K2678">
        <v>8</v>
      </c>
      <c r="L2678" t="str">
        <f>INDEX(MatriceGrade,MATCH(Employé!G2678,Filières!$A$1:$A$13,0),MATCH(Employé!H2678,Filières!$A$1:$E$1,0))</f>
        <v>Consultant technique sénior</v>
      </c>
      <c r="M2678" s="5">
        <f t="shared" si="207"/>
        <v>53400</v>
      </c>
      <c r="N2678" s="6">
        <f t="shared" ca="1" si="208"/>
        <v>37</v>
      </c>
      <c r="O2678" s="8">
        <f t="shared" si="209"/>
        <v>9.9250936329588021E-2</v>
      </c>
    </row>
    <row r="2679" spans="1:15" x14ac:dyDescent="0.25">
      <c r="A2679" t="str">
        <f t="shared" si="205"/>
        <v>CarTo31751</v>
      </c>
      <c r="B2679" t="str">
        <f t="shared" si="206"/>
        <v>CarolTolman31751</v>
      </c>
      <c r="C2679" t="s">
        <v>849</v>
      </c>
      <c r="D2679" t="s">
        <v>850</v>
      </c>
      <c r="E2679" t="s">
        <v>2699</v>
      </c>
      <c r="F2679" s="1">
        <v>31751</v>
      </c>
      <c r="G2679" t="s">
        <v>3023</v>
      </c>
      <c r="H2679" t="s">
        <v>2701</v>
      </c>
      <c r="I2679" s="5">
        <v>40600</v>
      </c>
      <c r="J2679" s="5">
        <v>1000</v>
      </c>
      <c r="K2679">
        <v>0</v>
      </c>
      <c r="L2679" t="str">
        <f>INDEX(MatriceGrade,MATCH(Employé!G2679,Filières!$A$1:$A$13,0),MATCH(Employé!H2679,Filières!$A$1:$E$1,0))</f>
        <v>Consultant technique junior</v>
      </c>
      <c r="M2679" s="5" t="str">
        <f t="shared" si="207"/>
        <v>nouvel arrivant</v>
      </c>
      <c r="N2679" s="6">
        <f t="shared" ca="1" si="208"/>
        <v>30</v>
      </c>
      <c r="O2679" s="8">
        <f t="shared" si="209"/>
        <v>0</v>
      </c>
    </row>
    <row r="2680" spans="1:15" x14ac:dyDescent="0.25">
      <c r="A2680" t="str">
        <f t="shared" si="205"/>
        <v>JosTo25105</v>
      </c>
      <c r="B2680" t="str">
        <f t="shared" si="206"/>
        <v>JosephTomlinson25105</v>
      </c>
      <c r="C2680" t="s">
        <v>90</v>
      </c>
      <c r="D2680" t="s">
        <v>1951</v>
      </c>
      <c r="E2680" t="s">
        <v>2698</v>
      </c>
      <c r="F2680" s="1">
        <v>25105</v>
      </c>
      <c r="G2680" t="s">
        <v>3029</v>
      </c>
      <c r="H2680" t="s">
        <v>2703</v>
      </c>
      <c r="I2680" s="5">
        <v>118300</v>
      </c>
      <c r="J2680" s="5">
        <v>6500</v>
      </c>
      <c r="K2680">
        <v>11</v>
      </c>
      <c r="L2680" t="str">
        <f>INDEX(MatriceGrade,MATCH(Employé!G2680,Filières!$A$1:$A$13,0),MATCH(Employé!H2680,Filières!$A$1:$E$1,0))</f>
        <v>Associé filière fonctions transverses</v>
      </c>
      <c r="M2680" s="5">
        <f t="shared" si="207"/>
        <v>117100</v>
      </c>
      <c r="N2680" s="6">
        <f t="shared" ca="1" si="208"/>
        <v>48</v>
      </c>
      <c r="O2680" s="8">
        <f t="shared" si="209"/>
        <v>1.0247651579846286E-2</v>
      </c>
    </row>
    <row r="2681" spans="1:15" x14ac:dyDescent="0.25">
      <c r="A2681" t="str">
        <f t="shared" si="205"/>
        <v>MarTo33141</v>
      </c>
      <c r="B2681" t="str">
        <f t="shared" si="206"/>
        <v>MarcelinoTookes33141</v>
      </c>
      <c r="C2681" t="s">
        <v>967</v>
      </c>
      <c r="D2681" t="s">
        <v>2468</v>
      </c>
      <c r="E2681" t="s">
        <v>2698</v>
      </c>
      <c r="F2681" s="1">
        <v>33141</v>
      </c>
      <c r="G2681" t="s">
        <v>3022</v>
      </c>
      <c r="H2681" t="s">
        <v>2701</v>
      </c>
      <c r="I2681" s="5">
        <v>39800</v>
      </c>
      <c r="J2681" s="5">
        <v>500</v>
      </c>
      <c r="K2681">
        <v>1</v>
      </c>
      <c r="L2681" t="str">
        <f>INDEX(MatriceGrade,MATCH(Employé!G2681,Filières!$A$1:$A$13,0),MATCH(Employé!H2681,Filières!$A$1:$E$1,0))</f>
        <v>Développeur confirmé</v>
      </c>
      <c r="M2681" s="5">
        <f t="shared" si="207"/>
        <v>38000</v>
      </c>
      <c r="N2681" s="6">
        <f t="shared" ca="1" si="208"/>
        <v>26</v>
      </c>
      <c r="O2681" s="8">
        <f t="shared" si="209"/>
        <v>4.736842105263158E-2</v>
      </c>
    </row>
    <row r="2682" spans="1:15" x14ac:dyDescent="0.25">
      <c r="A2682" t="str">
        <f t="shared" si="205"/>
        <v>SpeTo25430</v>
      </c>
      <c r="B2682" t="str">
        <f t="shared" si="206"/>
        <v>SpencerToomey25430</v>
      </c>
      <c r="C2682" t="s">
        <v>1182</v>
      </c>
      <c r="D2682" t="s">
        <v>1183</v>
      </c>
      <c r="E2682" t="s">
        <v>2698</v>
      </c>
      <c r="F2682" s="1">
        <v>25430</v>
      </c>
      <c r="G2682" t="s">
        <v>3028</v>
      </c>
      <c r="H2682" t="s">
        <v>2703</v>
      </c>
      <c r="I2682" s="5">
        <v>114300</v>
      </c>
      <c r="J2682" s="5">
        <v>1500</v>
      </c>
      <c r="K2682">
        <v>6</v>
      </c>
      <c r="L2682" t="str">
        <f>INDEX(MatriceGrade,MATCH(Employé!G2682,Filières!$A$1:$A$13,0),MATCH(Employé!H2682,Filières!$A$1:$E$1,0))</f>
        <v>Responsable d'un secteur</v>
      </c>
      <c r="M2682" s="5">
        <f t="shared" si="207"/>
        <v>107800</v>
      </c>
      <c r="N2682" s="6">
        <f t="shared" ca="1" si="208"/>
        <v>47</v>
      </c>
      <c r="O2682" s="8">
        <f t="shared" si="209"/>
        <v>6.0296846011131729E-2</v>
      </c>
    </row>
    <row r="2683" spans="1:15" x14ac:dyDescent="0.25">
      <c r="A2683" t="str">
        <f t="shared" si="205"/>
        <v>BevTo28449</v>
      </c>
      <c r="B2683" t="str">
        <f t="shared" si="206"/>
        <v>BeverlyTorrance28449</v>
      </c>
      <c r="C2683" t="s">
        <v>1105</v>
      </c>
      <c r="D2683" t="s">
        <v>1499</v>
      </c>
      <c r="E2683" t="s">
        <v>2699</v>
      </c>
      <c r="F2683" s="1">
        <v>28449</v>
      </c>
      <c r="G2683" t="s">
        <v>3027</v>
      </c>
      <c r="H2683" t="s">
        <v>2702</v>
      </c>
      <c r="I2683" s="5">
        <v>95500</v>
      </c>
      <c r="J2683" s="5">
        <v>5000</v>
      </c>
      <c r="K2683">
        <v>5</v>
      </c>
      <c r="L2683" t="str">
        <f>INDEX(MatriceGrade,MATCH(Employé!G2683,Filières!$A$1:$A$13,0),MATCH(Employé!H2683,Filières!$A$1:$E$1,0))</f>
        <v>Directeur business</v>
      </c>
      <c r="M2683" s="5">
        <f t="shared" si="207"/>
        <v>94600</v>
      </c>
      <c r="N2683" s="6">
        <f t="shared" ca="1" si="208"/>
        <v>39</v>
      </c>
      <c r="O2683" s="8">
        <f t="shared" si="209"/>
        <v>9.5137420718816069E-3</v>
      </c>
    </row>
    <row r="2684" spans="1:15" x14ac:dyDescent="0.25">
      <c r="A2684" t="str">
        <f t="shared" si="205"/>
        <v>CarTo28269</v>
      </c>
      <c r="B2684" t="str">
        <f t="shared" si="206"/>
        <v>CarolTorres28269</v>
      </c>
      <c r="C2684" t="s">
        <v>849</v>
      </c>
      <c r="D2684" t="s">
        <v>114</v>
      </c>
      <c r="E2684" t="s">
        <v>2699</v>
      </c>
      <c r="F2684" s="1">
        <v>28269</v>
      </c>
      <c r="G2684" t="s">
        <v>3027</v>
      </c>
      <c r="H2684" t="s">
        <v>2702</v>
      </c>
      <c r="I2684" s="5">
        <v>92900</v>
      </c>
      <c r="J2684" s="5">
        <v>5500</v>
      </c>
      <c r="K2684">
        <v>1</v>
      </c>
      <c r="L2684" t="str">
        <f>INDEX(MatriceGrade,MATCH(Employé!G2684,Filières!$A$1:$A$13,0),MATCH(Employé!H2684,Filières!$A$1:$E$1,0))</f>
        <v>Directeur business</v>
      </c>
      <c r="M2684" s="5">
        <f t="shared" si="207"/>
        <v>82900</v>
      </c>
      <c r="N2684" s="6">
        <f t="shared" ca="1" si="208"/>
        <v>40</v>
      </c>
      <c r="O2684" s="8">
        <f t="shared" si="209"/>
        <v>0.12062726176115803</v>
      </c>
    </row>
    <row r="2685" spans="1:15" x14ac:dyDescent="0.25">
      <c r="A2685" t="str">
        <f t="shared" si="205"/>
        <v>ColTo30796</v>
      </c>
      <c r="B2685" t="str">
        <f t="shared" si="206"/>
        <v>ColleenTorres30796</v>
      </c>
      <c r="C2685" t="s">
        <v>113</v>
      </c>
      <c r="D2685" t="s">
        <v>114</v>
      </c>
      <c r="E2685" t="s">
        <v>2699</v>
      </c>
      <c r="F2685" s="1">
        <v>30796</v>
      </c>
      <c r="G2685" t="s">
        <v>3028</v>
      </c>
      <c r="H2685" t="s">
        <v>2703</v>
      </c>
      <c r="I2685" s="5">
        <v>113800</v>
      </c>
      <c r="J2685" s="5">
        <v>9000</v>
      </c>
      <c r="K2685">
        <v>4</v>
      </c>
      <c r="L2685" t="str">
        <f>INDEX(MatriceGrade,MATCH(Employé!G2685,Filières!$A$1:$A$13,0),MATCH(Employé!H2685,Filières!$A$1:$E$1,0))</f>
        <v>Responsable d'un secteur</v>
      </c>
      <c r="M2685" s="5">
        <f t="shared" si="207"/>
        <v>105400</v>
      </c>
      <c r="N2685" s="6">
        <f t="shared" ca="1" si="208"/>
        <v>33</v>
      </c>
      <c r="O2685" s="8">
        <f t="shared" si="209"/>
        <v>7.9696394686907021E-2</v>
      </c>
    </row>
    <row r="2686" spans="1:15" x14ac:dyDescent="0.25">
      <c r="A2686" t="str">
        <f t="shared" si="205"/>
        <v>GreTo24809</v>
      </c>
      <c r="B2686" t="str">
        <f t="shared" si="206"/>
        <v>GregoryTow24809</v>
      </c>
      <c r="C2686" t="s">
        <v>806</v>
      </c>
      <c r="D2686" t="s">
        <v>1511</v>
      </c>
      <c r="E2686" t="s">
        <v>2698</v>
      </c>
      <c r="F2686" s="1">
        <v>24809</v>
      </c>
      <c r="G2686" t="s">
        <v>3027</v>
      </c>
      <c r="H2686" t="s">
        <v>2701</v>
      </c>
      <c r="I2686" s="5">
        <v>56000</v>
      </c>
      <c r="J2686" s="5">
        <v>7500</v>
      </c>
      <c r="K2686">
        <v>9</v>
      </c>
      <c r="L2686" t="str">
        <f>INDEX(MatriceGrade,MATCH(Employé!G2686,Filières!$A$1:$A$13,0),MATCH(Employé!H2686,Filières!$A$1:$E$1,0))</f>
        <v>Directeur technique</v>
      </c>
      <c r="M2686" s="5">
        <f t="shared" si="207"/>
        <v>51000</v>
      </c>
      <c r="N2686" s="6">
        <f t="shared" ca="1" si="208"/>
        <v>49</v>
      </c>
      <c r="O2686" s="8">
        <f t="shared" si="209"/>
        <v>9.8039215686274508E-2</v>
      </c>
    </row>
    <row r="2687" spans="1:15" x14ac:dyDescent="0.25">
      <c r="A2687" t="str">
        <f t="shared" si="205"/>
        <v>EarTo25626</v>
      </c>
      <c r="B2687" t="str">
        <f t="shared" si="206"/>
        <v>EarlTowers25626</v>
      </c>
      <c r="C2687" t="s">
        <v>1091</v>
      </c>
      <c r="D2687" t="s">
        <v>2053</v>
      </c>
      <c r="E2687" t="s">
        <v>2698</v>
      </c>
      <c r="F2687" s="1">
        <v>25626</v>
      </c>
      <c r="G2687" t="s">
        <v>3025</v>
      </c>
      <c r="H2687" t="s">
        <v>2702</v>
      </c>
      <c r="I2687" s="5">
        <v>72800</v>
      </c>
      <c r="J2687" s="5">
        <v>1500</v>
      </c>
      <c r="K2687">
        <v>19</v>
      </c>
      <c r="L2687" t="str">
        <f>INDEX(MatriceGrade,MATCH(Employé!G2687,Filières!$A$1:$A$13,0),MATCH(Employé!H2687,Filières!$A$1:$E$1,0))</f>
        <v>Consultant business sénior</v>
      </c>
      <c r="M2687" s="5">
        <f t="shared" si="207"/>
        <v>68700</v>
      </c>
      <c r="N2687" s="6">
        <f t="shared" ca="1" si="208"/>
        <v>47</v>
      </c>
      <c r="O2687" s="8">
        <f t="shared" si="209"/>
        <v>5.9679767103347887E-2</v>
      </c>
    </row>
    <row r="2688" spans="1:15" x14ac:dyDescent="0.25">
      <c r="A2688" t="str">
        <f t="shared" si="205"/>
        <v>GarTo27620</v>
      </c>
      <c r="B2688" t="str">
        <f t="shared" si="206"/>
        <v>GaryTowns27620</v>
      </c>
      <c r="C2688" t="s">
        <v>1271</v>
      </c>
      <c r="D2688" t="s">
        <v>1272</v>
      </c>
      <c r="E2688" t="s">
        <v>2698</v>
      </c>
      <c r="F2688" s="1">
        <v>27620</v>
      </c>
      <c r="G2688" t="s">
        <v>3027</v>
      </c>
      <c r="H2688" t="s">
        <v>2701</v>
      </c>
      <c r="I2688" s="5">
        <v>57900</v>
      </c>
      <c r="J2688" s="5">
        <v>6000</v>
      </c>
      <c r="K2688">
        <v>0</v>
      </c>
      <c r="L2688" t="str">
        <f>INDEX(MatriceGrade,MATCH(Employé!G2688,Filières!$A$1:$A$13,0),MATCH(Employé!H2688,Filières!$A$1:$E$1,0))</f>
        <v>Directeur technique</v>
      </c>
      <c r="M2688" s="5" t="str">
        <f t="shared" si="207"/>
        <v>nouvel arrivant</v>
      </c>
      <c r="N2688" s="6">
        <f t="shared" ca="1" si="208"/>
        <v>41</v>
      </c>
      <c r="O2688" s="8">
        <f t="shared" si="209"/>
        <v>0</v>
      </c>
    </row>
    <row r="2689" spans="1:15" x14ac:dyDescent="0.25">
      <c r="A2689" t="str">
        <f t="shared" si="205"/>
        <v>EdwTr32367</v>
      </c>
      <c r="B2689" t="str">
        <f t="shared" si="206"/>
        <v>EdwardTrader32367</v>
      </c>
      <c r="C2689" t="s">
        <v>1040</v>
      </c>
      <c r="D2689" t="s">
        <v>2302</v>
      </c>
      <c r="E2689" t="s">
        <v>2698</v>
      </c>
      <c r="F2689" s="1">
        <v>32367</v>
      </c>
      <c r="G2689" t="s">
        <v>3021</v>
      </c>
      <c r="H2689" t="s">
        <v>2701</v>
      </c>
      <c r="I2689" s="5">
        <v>32300</v>
      </c>
      <c r="J2689" s="5">
        <v>0</v>
      </c>
      <c r="K2689">
        <v>3</v>
      </c>
      <c r="L2689" t="str">
        <f>INDEX(MatriceGrade,MATCH(Employé!G2689,Filières!$A$1:$A$13,0),MATCH(Employé!H2689,Filières!$A$1:$E$1,0))</f>
        <v>Développeur</v>
      </c>
      <c r="M2689" s="5">
        <f t="shared" si="207"/>
        <v>30500</v>
      </c>
      <c r="N2689" s="6">
        <f t="shared" ca="1" si="208"/>
        <v>28</v>
      </c>
      <c r="O2689" s="8">
        <f t="shared" si="209"/>
        <v>5.9016393442622953E-2</v>
      </c>
    </row>
    <row r="2690" spans="1:15" x14ac:dyDescent="0.25">
      <c r="A2690" t="str">
        <f t="shared" ref="A2690:A2753" si="210">_xlfn.CONCAT(LEFT(C2690,3),LEFT(D2690,2),F2690)</f>
        <v>KatTr25799</v>
      </c>
      <c r="B2690" t="str">
        <f t="shared" ref="B2690:B2753" si="211">_xlfn.CONCAT(C2690,D2690,F2690)</f>
        <v>KathyTrotter25799</v>
      </c>
      <c r="C2690" t="s">
        <v>1215</v>
      </c>
      <c r="D2690" t="s">
        <v>2371</v>
      </c>
      <c r="E2690" t="s">
        <v>2699</v>
      </c>
      <c r="F2690" s="1">
        <v>25799</v>
      </c>
      <c r="G2690" t="s">
        <v>3028</v>
      </c>
      <c r="H2690" t="s">
        <v>2701</v>
      </c>
      <c r="I2690" s="5">
        <v>65800</v>
      </c>
      <c r="J2690" s="5">
        <v>1500</v>
      </c>
      <c r="K2690">
        <v>9</v>
      </c>
      <c r="L2690" t="str">
        <f>INDEX(MatriceGrade,MATCH(Employé!G2690,Filières!$A$1:$A$13,0),MATCH(Employé!H2690,Filières!$A$1:$E$1,0))</f>
        <v>Responsable technique Grands Comptes</v>
      </c>
      <c r="M2690" s="5">
        <f t="shared" ref="M2690:M2753" si="212">IF(ISERROR(VLOOKUP(A2690,InfoN1,9,FALSE)),"nouvel arrivant",VLOOKUP(A2690,InfoN1,9,FALSE))</f>
        <v>59800</v>
      </c>
      <c r="N2690" s="6">
        <f t="shared" ref="N2690:N2753" ca="1" si="213">IF(DATE(2017,MONTH(F2690),DAY(F2690))&gt;TODAY(),2017-YEAR(F2690)-1,2017-YEAR(F2690))</f>
        <v>46</v>
      </c>
      <c r="O2690" s="8">
        <f t="shared" si="209"/>
        <v>0.10033444816053512</v>
      </c>
    </row>
    <row r="2691" spans="1:15" x14ac:dyDescent="0.25">
      <c r="A2691" t="str">
        <f t="shared" si="210"/>
        <v>RobTr27411</v>
      </c>
      <c r="B2691" t="str">
        <f t="shared" si="211"/>
        <v>RobertTroupe27411</v>
      </c>
      <c r="C2691" t="s">
        <v>25</v>
      </c>
      <c r="D2691" t="s">
        <v>2506</v>
      </c>
      <c r="E2691" t="s">
        <v>2698</v>
      </c>
      <c r="F2691" s="1">
        <v>27411</v>
      </c>
      <c r="G2691" t="s">
        <v>3025</v>
      </c>
      <c r="H2691" t="s">
        <v>2700</v>
      </c>
      <c r="I2691" s="5">
        <v>58400</v>
      </c>
      <c r="J2691" s="5">
        <v>3500</v>
      </c>
      <c r="K2691">
        <v>19</v>
      </c>
      <c r="L2691" t="str">
        <f>INDEX(MatriceGrade,MATCH(Employé!G2691,Filières!$A$1:$A$13,0),MATCH(Employé!H2691,Filières!$A$1:$E$1,0))</f>
        <v>Consultant fonctionnel sénior</v>
      </c>
      <c r="M2691" s="5">
        <f t="shared" si="212"/>
        <v>56900</v>
      </c>
      <c r="N2691" s="6">
        <f t="shared" ca="1" si="213"/>
        <v>42</v>
      </c>
      <c r="O2691" s="8">
        <f t="shared" ref="O2691:O2754" si="214">IF(ISNUMBER(M2691),(I2691-M2691)/M2691,0)</f>
        <v>2.6362038664323375E-2</v>
      </c>
    </row>
    <row r="2692" spans="1:15" x14ac:dyDescent="0.25">
      <c r="A2692" t="str">
        <f t="shared" si="210"/>
        <v>MarTr32948</v>
      </c>
      <c r="B2692" t="str">
        <f t="shared" si="211"/>
        <v>MarkTroxler32948</v>
      </c>
      <c r="C2692" t="s">
        <v>252</v>
      </c>
      <c r="D2692" t="s">
        <v>1343</v>
      </c>
      <c r="E2692" t="s">
        <v>2698</v>
      </c>
      <c r="F2692" s="1">
        <v>32948</v>
      </c>
      <c r="G2692" t="s">
        <v>3022</v>
      </c>
      <c r="H2692" t="s">
        <v>2703</v>
      </c>
      <c r="I2692" s="5">
        <v>31900</v>
      </c>
      <c r="J2692" s="5">
        <v>500</v>
      </c>
      <c r="K2692">
        <v>2</v>
      </c>
      <c r="L2692" t="str">
        <f>INDEX(MatriceGrade,MATCH(Employé!G2692,Filières!$A$1:$A$13,0),MATCH(Employé!H2692,Filières!$A$1:$E$1,0))</f>
        <v>Agent expérimenté</v>
      </c>
      <c r="M2692" s="5">
        <f t="shared" si="212"/>
        <v>28900</v>
      </c>
      <c r="N2692" s="6">
        <f t="shared" ca="1" si="213"/>
        <v>27</v>
      </c>
      <c r="O2692" s="8">
        <f t="shared" si="214"/>
        <v>0.10380622837370242</v>
      </c>
    </row>
    <row r="2693" spans="1:15" x14ac:dyDescent="0.25">
      <c r="A2693" t="str">
        <f t="shared" si="210"/>
        <v>AlfTr23651</v>
      </c>
      <c r="B2693" t="str">
        <f t="shared" si="211"/>
        <v>AlfredTruman23651</v>
      </c>
      <c r="C2693" t="s">
        <v>329</v>
      </c>
      <c r="D2693" t="s">
        <v>330</v>
      </c>
      <c r="E2693" t="s">
        <v>2698</v>
      </c>
      <c r="F2693" s="1">
        <v>23651</v>
      </c>
      <c r="G2693" t="s">
        <v>3026</v>
      </c>
      <c r="H2693" t="s">
        <v>2702</v>
      </c>
      <c r="I2693" s="5">
        <v>61800</v>
      </c>
      <c r="J2693" s="5">
        <v>4500</v>
      </c>
      <c r="K2693">
        <v>16</v>
      </c>
      <c r="L2693" t="str">
        <f>INDEX(MatriceGrade,MATCH(Employé!G2693,Filières!$A$1:$A$13,0),MATCH(Employé!H2693,Filières!$A$1:$E$1,0))</f>
        <v>Responsable de consultant</v>
      </c>
      <c r="M2693" s="5">
        <f t="shared" si="212"/>
        <v>58900</v>
      </c>
      <c r="N2693" s="6">
        <f t="shared" ca="1" si="213"/>
        <v>52</v>
      </c>
      <c r="O2693" s="8">
        <f t="shared" si="214"/>
        <v>4.9235993208828523E-2</v>
      </c>
    </row>
    <row r="2694" spans="1:15" x14ac:dyDescent="0.25">
      <c r="A2694" t="str">
        <f t="shared" si="210"/>
        <v>JoyTr28474</v>
      </c>
      <c r="B2694" t="str">
        <f t="shared" si="211"/>
        <v>JoyceTrumble28474</v>
      </c>
      <c r="C2694" t="s">
        <v>368</v>
      </c>
      <c r="D2694" t="s">
        <v>369</v>
      </c>
      <c r="E2694" t="s">
        <v>2699</v>
      </c>
      <c r="F2694" s="1">
        <v>28474</v>
      </c>
      <c r="G2694" t="s">
        <v>3027</v>
      </c>
      <c r="H2694" t="s">
        <v>2701</v>
      </c>
      <c r="I2694" s="5">
        <v>70900</v>
      </c>
      <c r="J2694" s="5">
        <v>6000</v>
      </c>
      <c r="K2694">
        <v>3</v>
      </c>
      <c r="L2694" t="str">
        <f>INDEX(MatriceGrade,MATCH(Employé!G2694,Filières!$A$1:$A$13,0),MATCH(Employé!H2694,Filières!$A$1:$E$1,0))</f>
        <v>Directeur technique</v>
      </c>
      <c r="M2694" s="5">
        <f t="shared" si="212"/>
        <v>66300</v>
      </c>
      <c r="N2694" s="6">
        <f t="shared" ca="1" si="213"/>
        <v>39</v>
      </c>
      <c r="O2694" s="8">
        <f t="shared" si="214"/>
        <v>6.9381598793363503E-2</v>
      </c>
    </row>
    <row r="2695" spans="1:15" x14ac:dyDescent="0.25">
      <c r="A2695" t="str">
        <f t="shared" si="210"/>
        <v>RobTu32654</v>
      </c>
      <c r="B2695" t="str">
        <f t="shared" si="211"/>
        <v>RobertTuck32654</v>
      </c>
      <c r="C2695" t="s">
        <v>25</v>
      </c>
      <c r="D2695" t="s">
        <v>1972</v>
      </c>
      <c r="E2695" t="s">
        <v>2698</v>
      </c>
      <c r="F2695" s="1">
        <v>32654</v>
      </c>
      <c r="G2695" t="s">
        <v>3022</v>
      </c>
      <c r="H2695" t="s">
        <v>2702</v>
      </c>
      <c r="I2695" s="5">
        <v>41800</v>
      </c>
      <c r="J2695" s="5">
        <v>500</v>
      </c>
      <c r="K2695">
        <v>1</v>
      </c>
      <c r="L2695" t="str">
        <f>INDEX(MatriceGrade,MATCH(Employé!G2695,Filières!$A$1:$A$13,0),MATCH(Employé!H2695,Filières!$A$1:$E$1,0))</f>
        <v>Consultant business junior</v>
      </c>
      <c r="M2695" s="5">
        <f t="shared" si="212"/>
        <v>37900</v>
      </c>
      <c r="N2695" s="6">
        <f t="shared" ca="1" si="213"/>
        <v>28</v>
      </c>
      <c r="O2695" s="8">
        <f t="shared" si="214"/>
        <v>0.10290237467018469</v>
      </c>
    </row>
    <row r="2696" spans="1:15" x14ac:dyDescent="0.25">
      <c r="A2696" t="str">
        <f t="shared" si="210"/>
        <v>JenTu25686</v>
      </c>
      <c r="B2696" t="str">
        <f t="shared" si="211"/>
        <v>JenniferTucker25686</v>
      </c>
      <c r="C2696" t="s">
        <v>461</v>
      </c>
      <c r="D2696" t="s">
        <v>462</v>
      </c>
      <c r="E2696" t="s">
        <v>2699</v>
      </c>
      <c r="F2696" s="1">
        <v>25686</v>
      </c>
      <c r="G2696" t="s">
        <v>3025</v>
      </c>
      <c r="H2696" t="s">
        <v>2700</v>
      </c>
      <c r="I2696" s="5">
        <v>52000</v>
      </c>
      <c r="J2696" s="5">
        <v>1500</v>
      </c>
      <c r="K2696">
        <v>14</v>
      </c>
      <c r="L2696" t="str">
        <f>INDEX(MatriceGrade,MATCH(Employé!G2696,Filières!$A$1:$A$13,0),MATCH(Employé!H2696,Filières!$A$1:$E$1,0))</f>
        <v>Consultant fonctionnel sénior</v>
      </c>
      <c r="M2696" s="5">
        <f t="shared" si="212"/>
        <v>51000</v>
      </c>
      <c r="N2696" s="6">
        <f t="shared" ca="1" si="213"/>
        <v>47</v>
      </c>
      <c r="O2696" s="8">
        <f t="shared" si="214"/>
        <v>1.9607843137254902E-2</v>
      </c>
    </row>
    <row r="2697" spans="1:15" x14ac:dyDescent="0.25">
      <c r="A2697" t="str">
        <f t="shared" si="210"/>
        <v>JerTu33122</v>
      </c>
      <c r="B2697" t="str">
        <f t="shared" si="211"/>
        <v>JerryTucker33122</v>
      </c>
      <c r="C2697" t="s">
        <v>632</v>
      </c>
      <c r="D2697" t="s">
        <v>462</v>
      </c>
      <c r="E2697" t="s">
        <v>2698</v>
      </c>
      <c r="F2697" s="1">
        <v>33122</v>
      </c>
      <c r="G2697" t="s">
        <v>3022</v>
      </c>
      <c r="H2697" t="s">
        <v>2701</v>
      </c>
      <c r="I2697" s="5">
        <v>40900</v>
      </c>
      <c r="J2697" s="5">
        <v>500</v>
      </c>
      <c r="K2697">
        <v>0</v>
      </c>
      <c r="L2697" t="str">
        <f>INDEX(MatriceGrade,MATCH(Employé!G2697,Filières!$A$1:$A$13,0),MATCH(Employé!H2697,Filières!$A$1:$E$1,0))</f>
        <v>Développeur confirmé</v>
      </c>
      <c r="M2697" s="5" t="str">
        <f t="shared" si="212"/>
        <v>nouvel arrivant</v>
      </c>
      <c r="N2697" s="6">
        <f t="shared" ca="1" si="213"/>
        <v>26</v>
      </c>
      <c r="O2697" s="8">
        <f t="shared" si="214"/>
        <v>0</v>
      </c>
    </row>
    <row r="2698" spans="1:15" x14ac:dyDescent="0.25">
      <c r="A2698" t="str">
        <f t="shared" si="210"/>
        <v>RedTu28147</v>
      </c>
      <c r="B2698" t="str">
        <f t="shared" si="211"/>
        <v>RedaTucker28147</v>
      </c>
      <c r="C2698" t="s">
        <v>2477</v>
      </c>
      <c r="D2698" t="s">
        <v>462</v>
      </c>
      <c r="E2698" t="s">
        <v>2699</v>
      </c>
      <c r="F2698" s="1">
        <v>28147</v>
      </c>
      <c r="G2698" t="s">
        <v>3026</v>
      </c>
      <c r="H2698" t="s">
        <v>2703</v>
      </c>
      <c r="I2698" s="5">
        <v>54200</v>
      </c>
      <c r="J2698" s="5">
        <v>5500</v>
      </c>
      <c r="K2698">
        <v>7</v>
      </c>
      <c r="L2698" t="str">
        <f>INDEX(MatriceGrade,MATCH(Employé!G2698,Filières!$A$1:$A$13,0),MATCH(Employé!H2698,Filières!$A$1:$E$1,0))</f>
        <v>Responsable d'entité</v>
      </c>
      <c r="M2698" s="5">
        <f t="shared" si="212"/>
        <v>49200</v>
      </c>
      <c r="N2698" s="6">
        <f t="shared" ca="1" si="213"/>
        <v>40</v>
      </c>
      <c r="O2698" s="8">
        <f t="shared" si="214"/>
        <v>0.1016260162601626</v>
      </c>
    </row>
    <row r="2699" spans="1:15" x14ac:dyDescent="0.25">
      <c r="A2699" t="str">
        <f t="shared" si="210"/>
        <v>SheTu26931</v>
      </c>
      <c r="B2699" t="str">
        <f t="shared" si="211"/>
        <v>SherryTucker26931</v>
      </c>
      <c r="C2699" t="s">
        <v>730</v>
      </c>
      <c r="D2699" t="s">
        <v>462</v>
      </c>
      <c r="E2699" t="s">
        <v>2699</v>
      </c>
      <c r="F2699" s="1">
        <v>26931</v>
      </c>
      <c r="G2699" t="s">
        <v>3025</v>
      </c>
      <c r="H2699" t="s">
        <v>2701</v>
      </c>
      <c r="I2699" s="5">
        <v>53600</v>
      </c>
      <c r="J2699" s="5">
        <v>2000</v>
      </c>
      <c r="K2699">
        <v>9</v>
      </c>
      <c r="L2699" t="str">
        <f>INDEX(MatriceGrade,MATCH(Employé!G2699,Filières!$A$1:$A$13,0),MATCH(Employé!H2699,Filières!$A$1:$E$1,0))</f>
        <v>Consultant technique sénior</v>
      </c>
      <c r="M2699" s="5">
        <f t="shared" si="212"/>
        <v>51300</v>
      </c>
      <c r="N2699" s="6">
        <f t="shared" ca="1" si="213"/>
        <v>43</v>
      </c>
      <c r="O2699" s="8">
        <f t="shared" si="214"/>
        <v>4.4834307992202727E-2</v>
      </c>
    </row>
    <row r="2700" spans="1:15" x14ac:dyDescent="0.25">
      <c r="A2700" t="str">
        <f t="shared" si="210"/>
        <v>JosTu29651</v>
      </c>
      <c r="B2700" t="str">
        <f t="shared" si="211"/>
        <v>JosephTurner29651</v>
      </c>
      <c r="C2700" t="s">
        <v>90</v>
      </c>
      <c r="D2700" t="s">
        <v>1338</v>
      </c>
      <c r="E2700" t="s">
        <v>2698</v>
      </c>
      <c r="F2700" s="1">
        <v>29651</v>
      </c>
      <c r="G2700" t="s">
        <v>3025</v>
      </c>
      <c r="H2700" t="s">
        <v>2700</v>
      </c>
      <c r="I2700" s="5">
        <v>47000</v>
      </c>
      <c r="J2700" s="5">
        <v>3000</v>
      </c>
      <c r="K2700">
        <v>0</v>
      </c>
      <c r="L2700" t="str">
        <f>INDEX(MatriceGrade,MATCH(Employé!G2700,Filières!$A$1:$A$13,0),MATCH(Employé!H2700,Filières!$A$1:$E$1,0))</f>
        <v>Consultant fonctionnel sénior</v>
      </c>
      <c r="M2700" s="5" t="str">
        <f t="shared" si="212"/>
        <v>nouvel arrivant</v>
      </c>
      <c r="N2700" s="6">
        <f t="shared" ca="1" si="213"/>
        <v>36</v>
      </c>
      <c r="O2700" s="8">
        <f t="shared" si="214"/>
        <v>0</v>
      </c>
    </row>
    <row r="2701" spans="1:15" x14ac:dyDescent="0.25">
      <c r="A2701" t="str">
        <f t="shared" si="210"/>
        <v>HuoTu31798</v>
      </c>
      <c r="B2701" t="str">
        <f t="shared" si="211"/>
        <v>HuongTurpin31798</v>
      </c>
      <c r="C2701" t="s">
        <v>1304</v>
      </c>
      <c r="D2701" t="s">
        <v>1305</v>
      </c>
      <c r="E2701" t="s">
        <v>2699</v>
      </c>
      <c r="F2701" s="1">
        <v>31798</v>
      </c>
      <c r="G2701" t="s">
        <v>3021</v>
      </c>
      <c r="H2701" t="s">
        <v>2701</v>
      </c>
      <c r="I2701" s="5">
        <v>36100</v>
      </c>
      <c r="J2701" s="5">
        <v>0</v>
      </c>
      <c r="K2701">
        <v>0</v>
      </c>
      <c r="L2701" t="str">
        <f>INDEX(MatriceGrade,MATCH(Employé!G2701,Filières!$A$1:$A$13,0),MATCH(Employé!H2701,Filières!$A$1:$E$1,0))</f>
        <v>Développeur</v>
      </c>
      <c r="M2701" s="5" t="str">
        <f t="shared" si="212"/>
        <v>nouvel arrivant</v>
      </c>
      <c r="N2701" s="6">
        <f t="shared" ca="1" si="213"/>
        <v>30</v>
      </c>
      <c r="O2701" s="8">
        <f t="shared" si="214"/>
        <v>0</v>
      </c>
    </row>
    <row r="2702" spans="1:15" x14ac:dyDescent="0.25">
      <c r="A2702" t="str">
        <f t="shared" si="210"/>
        <v>RayTu30575</v>
      </c>
      <c r="B2702" t="str">
        <f t="shared" si="211"/>
        <v>RaymondTurpin30575</v>
      </c>
      <c r="C2702" t="s">
        <v>974</v>
      </c>
      <c r="D2702" t="s">
        <v>1305</v>
      </c>
      <c r="E2702" t="s">
        <v>2698</v>
      </c>
      <c r="F2702" s="1">
        <v>30575</v>
      </c>
      <c r="G2702" t="s">
        <v>3027</v>
      </c>
      <c r="H2702" t="s">
        <v>2700</v>
      </c>
      <c r="I2702" s="5">
        <v>83800</v>
      </c>
      <c r="J2702" s="5">
        <v>1000</v>
      </c>
      <c r="K2702">
        <v>2</v>
      </c>
      <c r="L2702" t="str">
        <f>INDEX(MatriceGrade,MATCH(Employé!G2702,Filières!$A$1:$A$13,0),MATCH(Employé!H2702,Filières!$A$1:$E$1,0))</f>
        <v>Directeur de projet</v>
      </c>
      <c r="M2702" s="5">
        <f t="shared" si="212"/>
        <v>77800</v>
      </c>
      <c r="N2702" s="6">
        <f t="shared" ca="1" si="213"/>
        <v>33</v>
      </c>
      <c r="O2702" s="8">
        <f t="shared" si="214"/>
        <v>7.7120822622107968E-2</v>
      </c>
    </row>
    <row r="2703" spans="1:15" x14ac:dyDescent="0.25">
      <c r="A2703" t="str">
        <f t="shared" si="210"/>
        <v>SetTw25257</v>
      </c>
      <c r="B2703" t="str">
        <f t="shared" si="211"/>
        <v>SethTwilley25257</v>
      </c>
      <c r="C2703" t="s">
        <v>36</v>
      </c>
      <c r="D2703" t="s">
        <v>662</v>
      </c>
      <c r="E2703" t="s">
        <v>2698</v>
      </c>
      <c r="F2703" s="1">
        <v>25257</v>
      </c>
      <c r="G2703" t="s">
        <v>3028</v>
      </c>
      <c r="H2703" t="s">
        <v>2700</v>
      </c>
      <c r="I2703" s="5">
        <v>87600</v>
      </c>
      <c r="J2703" s="5">
        <v>9500</v>
      </c>
      <c r="K2703">
        <v>10</v>
      </c>
      <c r="L2703" t="str">
        <f>INDEX(MatriceGrade,MATCH(Employé!G2703,Filières!$A$1:$A$13,0),MATCH(Employé!H2703,Filières!$A$1:$E$1,0))</f>
        <v>Responsable de Grands comptes</v>
      </c>
      <c r="M2703" s="5">
        <f t="shared" si="212"/>
        <v>79600</v>
      </c>
      <c r="N2703" s="6">
        <f t="shared" ca="1" si="213"/>
        <v>48</v>
      </c>
      <c r="O2703" s="8">
        <f t="shared" si="214"/>
        <v>0.10050251256281408</v>
      </c>
    </row>
    <row r="2704" spans="1:15" x14ac:dyDescent="0.25">
      <c r="A2704" t="str">
        <f t="shared" si="210"/>
        <v>WilTy28641</v>
      </c>
      <c r="B2704" t="str">
        <f t="shared" si="211"/>
        <v>WilliamTyler28641</v>
      </c>
      <c r="C2704" t="s">
        <v>63</v>
      </c>
      <c r="D2704" t="s">
        <v>1603</v>
      </c>
      <c r="E2704" t="s">
        <v>2698</v>
      </c>
      <c r="F2704" s="1">
        <v>28641</v>
      </c>
      <c r="G2704" t="s">
        <v>3028</v>
      </c>
      <c r="H2704" t="s">
        <v>2701</v>
      </c>
      <c r="I2704" s="5">
        <v>83700</v>
      </c>
      <c r="J2704" s="5">
        <v>8000</v>
      </c>
      <c r="K2704">
        <v>2</v>
      </c>
      <c r="L2704" t="str">
        <f>INDEX(MatriceGrade,MATCH(Employé!G2704,Filières!$A$1:$A$13,0),MATCH(Employé!H2704,Filières!$A$1:$E$1,0))</f>
        <v>Responsable technique Grands Comptes</v>
      </c>
      <c r="M2704" s="5">
        <f t="shared" si="212"/>
        <v>74700</v>
      </c>
      <c r="N2704" s="6">
        <f t="shared" ca="1" si="213"/>
        <v>39</v>
      </c>
      <c r="O2704" s="8">
        <f t="shared" si="214"/>
        <v>0.12048192771084337</v>
      </c>
    </row>
    <row r="2705" spans="1:15" x14ac:dyDescent="0.25">
      <c r="A2705" t="str">
        <f t="shared" si="210"/>
        <v>DonTy30157</v>
      </c>
      <c r="B2705" t="str">
        <f t="shared" si="211"/>
        <v>DonaldTyree30157</v>
      </c>
      <c r="C2705" t="s">
        <v>133</v>
      </c>
      <c r="D2705" t="s">
        <v>531</v>
      </c>
      <c r="E2705" t="s">
        <v>2698</v>
      </c>
      <c r="F2705" s="1">
        <v>30157</v>
      </c>
      <c r="G2705" t="s">
        <v>3028</v>
      </c>
      <c r="H2705" t="s">
        <v>2700</v>
      </c>
      <c r="I2705" s="5">
        <v>95800</v>
      </c>
      <c r="J2705" s="5">
        <v>4500</v>
      </c>
      <c r="K2705">
        <v>11</v>
      </c>
      <c r="L2705" t="str">
        <f>INDEX(MatriceGrade,MATCH(Employé!G2705,Filières!$A$1:$A$13,0),MATCH(Employé!H2705,Filières!$A$1:$E$1,0))</f>
        <v>Responsable de Grands comptes</v>
      </c>
      <c r="M2705" s="5">
        <f t="shared" si="212"/>
        <v>87100</v>
      </c>
      <c r="N2705" s="6">
        <f t="shared" ca="1" si="213"/>
        <v>35</v>
      </c>
      <c r="O2705" s="8">
        <f t="shared" si="214"/>
        <v>9.9885189437428246E-2</v>
      </c>
    </row>
    <row r="2706" spans="1:15" x14ac:dyDescent="0.25">
      <c r="A2706" t="str">
        <f t="shared" si="210"/>
        <v>EstTy33650</v>
      </c>
      <c r="B2706" t="str">
        <f t="shared" si="211"/>
        <v>EstherTyson33650</v>
      </c>
      <c r="C2706" t="s">
        <v>2229</v>
      </c>
      <c r="D2706" t="s">
        <v>2335</v>
      </c>
      <c r="E2706" t="s">
        <v>2699</v>
      </c>
      <c r="F2706" s="1">
        <v>33650</v>
      </c>
      <c r="G2706" t="s">
        <v>3021</v>
      </c>
      <c r="H2706" t="s">
        <v>2703</v>
      </c>
      <c r="I2706" s="5">
        <v>29700</v>
      </c>
      <c r="J2706" s="5">
        <v>500</v>
      </c>
      <c r="K2706">
        <v>1</v>
      </c>
      <c r="L2706" t="str">
        <f>INDEX(MatriceGrade,MATCH(Employé!G2706,Filières!$A$1:$A$13,0),MATCH(Employé!H2706,Filières!$A$1:$E$1,0))</f>
        <v>Agent opérationnel</v>
      </c>
      <c r="M2706" s="5">
        <f t="shared" si="212"/>
        <v>27300</v>
      </c>
      <c r="N2706" s="6">
        <f t="shared" ca="1" si="213"/>
        <v>25</v>
      </c>
      <c r="O2706" s="8">
        <f t="shared" si="214"/>
        <v>8.7912087912087919E-2</v>
      </c>
    </row>
    <row r="2707" spans="1:15" x14ac:dyDescent="0.25">
      <c r="A2707" t="str">
        <f t="shared" si="210"/>
        <v>NorTy28384</v>
      </c>
      <c r="B2707" t="str">
        <f t="shared" si="211"/>
        <v>NormaTyson28384</v>
      </c>
      <c r="C2707" t="s">
        <v>324</v>
      </c>
      <c r="D2707" t="s">
        <v>2335</v>
      </c>
      <c r="E2707" t="s">
        <v>2699</v>
      </c>
      <c r="F2707" s="1">
        <v>28384</v>
      </c>
      <c r="G2707" t="s">
        <v>3025</v>
      </c>
      <c r="H2707" t="s">
        <v>2702</v>
      </c>
      <c r="I2707" s="5">
        <v>52400</v>
      </c>
      <c r="J2707" s="5">
        <v>4000</v>
      </c>
      <c r="K2707">
        <v>8</v>
      </c>
      <c r="L2707" t="str">
        <f>INDEX(MatriceGrade,MATCH(Employé!G2707,Filières!$A$1:$A$13,0),MATCH(Employé!H2707,Filières!$A$1:$E$1,0))</f>
        <v>Consultant business sénior</v>
      </c>
      <c r="M2707" s="5">
        <f t="shared" si="212"/>
        <v>49300</v>
      </c>
      <c r="N2707" s="6">
        <f t="shared" ca="1" si="213"/>
        <v>39</v>
      </c>
      <c r="O2707" s="8">
        <f t="shared" si="214"/>
        <v>6.2880324543610547E-2</v>
      </c>
    </row>
    <row r="2708" spans="1:15" x14ac:dyDescent="0.25">
      <c r="A2708" t="str">
        <f t="shared" si="210"/>
        <v>JarUc30887</v>
      </c>
      <c r="B2708" t="str">
        <f t="shared" si="211"/>
        <v>JarrettUchida30887</v>
      </c>
      <c r="C2708" t="s">
        <v>890</v>
      </c>
      <c r="D2708" t="s">
        <v>891</v>
      </c>
      <c r="E2708" t="s">
        <v>2698</v>
      </c>
      <c r="F2708" s="1">
        <v>30887</v>
      </c>
      <c r="G2708" t="s">
        <v>3028</v>
      </c>
      <c r="H2708" t="s">
        <v>2702</v>
      </c>
      <c r="I2708" s="5">
        <v>81700</v>
      </c>
      <c r="J2708" s="5">
        <v>6500</v>
      </c>
      <c r="K2708">
        <v>7</v>
      </c>
      <c r="L2708" t="str">
        <f>INDEX(MatriceGrade,MATCH(Employé!G2708,Filières!$A$1:$A$13,0),MATCH(Employé!H2708,Filières!$A$1:$E$1,0))</f>
        <v>Responsable secteur business</v>
      </c>
      <c r="M2708" s="5">
        <f t="shared" si="212"/>
        <v>75600</v>
      </c>
      <c r="N2708" s="6">
        <f t="shared" ca="1" si="213"/>
        <v>33</v>
      </c>
      <c r="O2708" s="8">
        <f t="shared" si="214"/>
        <v>8.0687830687830683E-2</v>
      </c>
    </row>
    <row r="2709" spans="1:15" x14ac:dyDescent="0.25">
      <c r="A2709" t="str">
        <f t="shared" si="210"/>
        <v>DebUl31186</v>
      </c>
      <c r="B2709" t="str">
        <f t="shared" si="211"/>
        <v>DebrahUlrich31186</v>
      </c>
      <c r="C2709" t="s">
        <v>775</v>
      </c>
      <c r="D2709" t="s">
        <v>1826</v>
      </c>
      <c r="E2709" t="s">
        <v>2699</v>
      </c>
      <c r="F2709" s="1">
        <v>31186</v>
      </c>
      <c r="G2709" t="s">
        <v>3022</v>
      </c>
      <c r="H2709" t="s">
        <v>2700</v>
      </c>
      <c r="I2709" s="5">
        <v>40200</v>
      </c>
      <c r="J2709" s="5">
        <v>1500</v>
      </c>
      <c r="K2709">
        <v>4</v>
      </c>
      <c r="L2709" t="str">
        <f>INDEX(MatriceGrade,MATCH(Employé!G2709,Filières!$A$1:$A$13,0),MATCH(Employé!H2709,Filières!$A$1:$E$1,0))</f>
        <v>Analyste confirmé</v>
      </c>
      <c r="M2709" s="5">
        <f t="shared" si="212"/>
        <v>35700</v>
      </c>
      <c r="N2709" s="6">
        <f t="shared" ca="1" si="213"/>
        <v>32</v>
      </c>
      <c r="O2709" s="8">
        <f t="shared" si="214"/>
        <v>0.12605042016806722</v>
      </c>
    </row>
    <row r="2710" spans="1:15" x14ac:dyDescent="0.25">
      <c r="A2710" t="str">
        <f t="shared" si="210"/>
        <v>EusUn27352</v>
      </c>
      <c r="B2710" t="str">
        <f t="shared" si="211"/>
        <v>EusebiaUnderwood27352</v>
      </c>
      <c r="C2710" t="s">
        <v>149</v>
      </c>
      <c r="D2710" t="s">
        <v>150</v>
      </c>
      <c r="E2710" t="s">
        <v>2699</v>
      </c>
      <c r="F2710" s="1">
        <v>27352</v>
      </c>
      <c r="G2710" t="s">
        <v>3026</v>
      </c>
      <c r="H2710" t="s">
        <v>2700</v>
      </c>
      <c r="I2710" s="5">
        <v>70000</v>
      </c>
      <c r="J2710" s="5">
        <v>4000</v>
      </c>
      <c r="K2710">
        <v>19</v>
      </c>
      <c r="L2710" t="str">
        <f>INDEX(MatriceGrade,MATCH(Employé!G2710,Filières!$A$1:$A$13,0),MATCH(Employé!H2710,Filières!$A$1:$E$1,0))</f>
        <v>Chef de projet</v>
      </c>
      <c r="M2710" s="5">
        <f t="shared" si="212"/>
        <v>64800</v>
      </c>
      <c r="N2710" s="6">
        <f t="shared" ca="1" si="213"/>
        <v>42</v>
      </c>
      <c r="O2710" s="8">
        <f t="shared" si="214"/>
        <v>8.0246913580246909E-2</v>
      </c>
    </row>
    <row r="2711" spans="1:15" x14ac:dyDescent="0.25">
      <c r="A2711" t="str">
        <f t="shared" si="210"/>
        <v>BetUr29713</v>
      </c>
      <c r="B2711" t="str">
        <f t="shared" si="211"/>
        <v>BettyUrbano29713</v>
      </c>
      <c r="C2711" t="s">
        <v>966</v>
      </c>
      <c r="D2711" t="s">
        <v>2639</v>
      </c>
      <c r="E2711" t="s">
        <v>2699</v>
      </c>
      <c r="F2711" s="1">
        <v>29713</v>
      </c>
      <c r="G2711" t="s">
        <v>3025</v>
      </c>
      <c r="H2711" t="s">
        <v>2700</v>
      </c>
      <c r="I2711" s="5">
        <v>45000</v>
      </c>
      <c r="J2711" s="5">
        <v>1500</v>
      </c>
      <c r="K2711">
        <v>5</v>
      </c>
      <c r="L2711" t="str">
        <f>INDEX(MatriceGrade,MATCH(Employé!G2711,Filières!$A$1:$A$13,0),MATCH(Employé!H2711,Filières!$A$1:$E$1,0))</f>
        <v>Consultant fonctionnel sénior</v>
      </c>
      <c r="M2711" s="5">
        <f t="shared" si="212"/>
        <v>41300</v>
      </c>
      <c r="N2711" s="6">
        <f t="shared" ca="1" si="213"/>
        <v>36</v>
      </c>
      <c r="O2711" s="8">
        <f t="shared" si="214"/>
        <v>8.9588377723970949E-2</v>
      </c>
    </row>
    <row r="2712" spans="1:15" x14ac:dyDescent="0.25">
      <c r="A2712" t="str">
        <f t="shared" si="210"/>
        <v>MarUr30980</v>
      </c>
      <c r="B2712" t="str">
        <f t="shared" si="211"/>
        <v>MarcusUrbina30980</v>
      </c>
      <c r="C2712" t="s">
        <v>288</v>
      </c>
      <c r="D2712" t="s">
        <v>569</v>
      </c>
      <c r="E2712" t="s">
        <v>2698</v>
      </c>
      <c r="F2712" s="1">
        <v>30980</v>
      </c>
      <c r="G2712" t="s">
        <v>3028</v>
      </c>
      <c r="H2712" t="s">
        <v>2703</v>
      </c>
      <c r="I2712" s="5">
        <v>90400</v>
      </c>
      <c r="J2712" s="5">
        <v>4500</v>
      </c>
      <c r="K2712">
        <v>7</v>
      </c>
      <c r="L2712" t="str">
        <f>INDEX(MatriceGrade,MATCH(Employé!G2712,Filières!$A$1:$A$13,0),MATCH(Employé!H2712,Filières!$A$1:$E$1,0))</f>
        <v>Responsable d'un secteur</v>
      </c>
      <c r="M2712" s="5">
        <f t="shared" si="212"/>
        <v>88600</v>
      </c>
      <c r="N2712" s="6">
        <f t="shared" ca="1" si="213"/>
        <v>32</v>
      </c>
      <c r="O2712" s="8">
        <f t="shared" si="214"/>
        <v>2.0316027088036117E-2</v>
      </c>
    </row>
    <row r="2713" spans="1:15" x14ac:dyDescent="0.25">
      <c r="A2713" t="str">
        <f t="shared" si="210"/>
        <v>MarUs26974</v>
      </c>
      <c r="B2713" t="str">
        <f t="shared" si="211"/>
        <v>MarkUsher26974</v>
      </c>
      <c r="C2713" t="s">
        <v>252</v>
      </c>
      <c r="D2713" t="s">
        <v>1871</v>
      </c>
      <c r="E2713" t="s">
        <v>2698</v>
      </c>
      <c r="F2713" s="1">
        <v>26974</v>
      </c>
      <c r="G2713" t="s">
        <v>3025</v>
      </c>
      <c r="H2713" t="s">
        <v>2702</v>
      </c>
      <c r="I2713" s="5">
        <v>55200</v>
      </c>
      <c r="J2713" s="5">
        <v>3500</v>
      </c>
      <c r="K2713">
        <v>3</v>
      </c>
      <c r="L2713" t="str">
        <f>INDEX(MatriceGrade,MATCH(Employé!G2713,Filières!$A$1:$A$13,0),MATCH(Employé!H2713,Filières!$A$1:$E$1,0))</f>
        <v>Consultant business sénior</v>
      </c>
      <c r="M2713" s="5">
        <f t="shared" si="212"/>
        <v>54300</v>
      </c>
      <c r="N2713" s="6">
        <f t="shared" ca="1" si="213"/>
        <v>43</v>
      </c>
      <c r="O2713" s="8">
        <f t="shared" si="214"/>
        <v>1.6574585635359115E-2</v>
      </c>
    </row>
    <row r="2714" spans="1:15" x14ac:dyDescent="0.25">
      <c r="A2714" t="str">
        <f t="shared" si="210"/>
        <v>SarUt24319</v>
      </c>
      <c r="B2714" t="str">
        <f t="shared" si="211"/>
        <v>SarahUtley24319</v>
      </c>
      <c r="C2714" t="s">
        <v>1695</v>
      </c>
      <c r="D2714" t="s">
        <v>1849</v>
      </c>
      <c r="E2714" t="s">
        <v>2699</v>
      </c>
      <c r="F2714" s="1">
        <v>24319</v>
      </c>
      <c r="G2714" t="s">
        <v>3028</v>
      </c>
      <c r="H2714" t="s">
        <v>2700</v>
      </c>
      <c r="I2714" s="5">
        <v>80400</v>
      </c>
      <c r="J2714" s="5">
        <v>11500</v>
      </c>
      <c r="K2714">
        <v>14</v>
      </c>
      <c r="L2714" t="str">
        <f>INDEX(MatriceGrade,MATCH(Employé!G2714,Filières!$A$1:$A$13,0),MATCH(Employé!H2714,Filières!$A$1:$E$1,0))</f>
        <v>Responsable de Grands comptes</v>
      </c>
      <c r="M2714" s="5">
        <f t="shared" si="212"/>
        <v>71800</v>
      </c>
      <c r="N2714" s="6">
        <f t="shared" ca="1" si="213"/>
        <v>50</v>
      </c>
      <c r="O2714" s="8">
        <f t="shared" si="214"/>
        <v>0.11977715877437325</v>
      </c>
    </row>
    <row r="2715" spans="1:15" x14ac:dyDescent="0.25">
      <c r="A2715" t="str">
        <f t="shared" si="210"/>
        <v>DouVa30470</v>
      </c>
      <c r="B2715" t="str">
        <f t="shared" si="211"/>
        <v>DouglasVacca30470</v>
      </c>
      <c r="C2715" t="s">
        <v>499</v>
      </c>
      <c r="D2715" t="s">
        <v>1465</v>
      </c>
      <c r="E2715" t="s">
        <v>2698</v>
      </c>
      <c r="F2715" s="1">
        <v>30470</v>
      </c>
      <c r="G2715" t="s">
        <v>3027</v>
      </c>
      <c r="H2715" t="s">
        <v>2700</v>
      </c>
      <c r="I2715" s="5">
        <v>80400</v>
      </c>
      <c r="J2715" s="5">
        <v>4000</v>
      </c>
      <c r="K2715">
        <v>10</v>
      </c>
      <c r="L2715" t="str">
        <f>INDEX(MatriceGrade,MATCH(Employé!G2715,Filières!$A$1:$A$13,0),MATCH(Employé!H2715,Filières!$A$1:$E$1,0))</f>
        <v>Directeur de projet</v>
      </c>
      <c r="M2715" s="5">
        <f t="shared" si="212"/>
        <v>75800</v>
      </c>
      <c r="N2715" s="6">
        <f t="shared" ca="1" si="213"/>
        <v>34</v>
      </c>
      <c r="O2715" s="8">
        <f t="shared" si="214"/>
        <v>6.0686015831134567E-2</v>
      </c>
    </row>
    <row r="2716" spans="1:15" x14ac:dyDescent="0.25">
      <c r="A2716" t="str">
        <f t="shared" si="210"/>
        <v>SarVa29272</v>
      </c>
      <c r="B2716" t="str">
        <f t="shared" si="211"/>
        <v>SaraValdez29272</v>
      </c>
      <c r="C2716" t="s">
        <v>347</v>
      </c>
      <c r="D2716" t="s">
        <v>348</v>
      </c>
      <c r="E2716" t="s">
        <v>2699</v>
      </c>
      <c r="F2716" s="1">
        <v>29272</v>
      </c>
      <c r="G2716" t="s">
        <v>3027</v>
      </c>
      <c r="H2716" t="s">
        <v>2700</v>
      </c>
      <c r="I2716" s="5">
        <v>64200</v>
      </c>
      <c r="J2716" s="5">
        <v>500</v>
      </c>
      <c r="K2716">
        <v>7</v>
      </c>
      <c r="L2716" t="str">
        <f>INDEX(MatriceGrade,MATCH(Employé!G2716,Filières!$A$1:$A$13,0),MATCH(Employé!H2716,Filières!$A$1:$E$1,0))</f>
        <v>Directeur de projet</v>
      </c>
      <c r="M2716" s="5">
        <f t="shared" si="212"/>
        <v>61700</v>
      </c>
      <c r="N2716" s="6">
        <f t="shared" ca="1" si="213"/>
        <v>37</v>
      </c>
      <c r="O2716" s="8">
        <f t="shared" si="214"/>
        <v>4.0518638573743923E-2</v>
      </c>
    </row>
    <row r="2717" spans="1:15" x14ac:dyDescent="0.25">
      <c r="A2717" t="str">
        <f t="shared" si="210"/>
        <v>MarVa25063</v>
      </c>
      <c r="B2717" t="str">
        <f t="shared" si="211"/>
        <v>MarkValencia25063</v>
      </c>
      <c r="C2717" t="s">
        <v>252</v>
      </c>
      <c r="D2717" t="s">
        <v>2363</v>
      </c>
      <c r="E2717" t="s">
        <v>2698</v>
      </c>
      <c r="F2717" s="1">
        <v>25063</v>
      </c>
      <c r="G2717" t="s">
        <v>3026</v>
      </c>
      <c r="H2717" t="s">
        <v>2703</v>
      </c>
      <c r="I2717" s="5">
        <v>65800</v>
      </c>
      <c r="J2717" s="5">
        <v>2000</v>
      </c>
      <c r="K2717">
        <v>16</v>
      </c>
      <c r="L2717" t="str">
        <f>INDEX(MatriceGrade,MATCH(Employé!G2717,Filières!$A$1:$A$13,0),MATCH(Employé!H2717,Filières!$A$1:$E$1,0))</f>
        <v>Responsable d'entité</v>
      </c>
      <c r="M2717" s="5">
        <f t="shared" si="212"/>
        <v>58500</v>
      </c>
      <c r="N2717" s="6">
        <f t="shared" ca="1" si="213"/>
        <v>48</v>
      </c>
      <c r="O2717" s="8">
        <f t="shared" si="214"/>
        <v>0.12478632478632479</v>
      </c>
    </row>
    <row r="2718" spans="1:15" x14ac:dyDescent="0.25">
      <c r="A2718" t="str">
        <f t="shared" si="210"/>
        <v>JulVa29552</v>
      </c>
      <c r="B2718" t="str">
        <f t="shared" si="211"/>
        <v>JulioValenzuela29552</v>
      </c>
      <c r="C2718" t="s">
        <v>2318</v>
      </c>
      <c r="D2718" t="s">
        <v>2319</v>
      </c>
      <c r="E2718" t="s">
        <v>2698</v>
      </c>
      <c r="F2718" s="1">
        <v>29552</v>
      </c>
      <c r="G2718" t="s">
        <v>3027</v>
      </c>
      <c r="H2718" t="s">
        <v>2700</v>
      </c>
      <c r="I2718" s="5">
        <v>76600</v>
      </c>
      <c r="J2718" s="5">
        <v>500</v>
      </c>
      <c r="K2718">
        <v>2</v>
      </c>
      <c r="L2718" t="str">
        <f>INDEX(MatriceGrade,MATCH(Employé!G2718,Filières!$A$1:$A$13,0),MATCH(Employé!H2718,Filières!$A$1:$E$1,0))</f>
        <v>Directeur de projet</v>
      </c>
      <c r="M2718" s="5">
        <f t="shared" si="212"/>
        <v>71300</v>
      </c>
      <c r="N2718" s="6">
        <f t="shared" ca="1" si="213"/>
        <v>36</v>
      </c>
      <c r="O2718" s="8">
        <f t="shared" si="214"/>
        <v>7.4333800841514724E-2</v>
      </c>
    </row>
    <row r="2719" spans="1:15" x14ac:dyDescent="0.25">
      <c r="A2719" t="str">
        <f t="shared" si="210"/>
        <v>LatVa26112</v>
      </c>
      <c r="B2719" t="str">
        <f t="shared" si="211"/>
        <v>LatonyaVallone26112</v>
      </c>
      <c r="C2719" t="s">
        <v>1711</v>
      </c>
      <c r="D2719" t="s">
        <v>1712</v>
      </c>
      <c r="E2719" t="s">
        <v>2699</v>
      </c>
      <c r="F2719" s="1">
        <v>26112</v>
      </c>
      <c r="G2719" t="s">
        <v>3025</v>
      </c>
      <c r="H2719" t="s">
        <v>2701</v>
      </c>
      <c r="I2719" s="5">
        <v>40300</v>
      </c>
      <c r="J2719" s="5">
        <v>1500</v>
      </c>
      <c r="K2719">
        <v>5</v>
      </c>
      <c r="L2719" t="str">
        <f>INDEX(MatriceGrade,MATCH(Employé!G2719,Filières!$A$1:$A$13,0),MATCH(Employé!H2719,Filières!$A$1:$E$1,0))</f>
        <v>Consultant technique sénior</v>
      </c>
      <c r="M2719" s="5">
        <f t="shared" si="212"/>
        <v>37100</v>
      </c>
      <c r="N2719" s="6">
        <f t="shared" ca="1" si="213"/>
        <v>46</v>
      </c>
      <c r="O2719" s="8">
        <f t="shared" si="214"/>
        <v>8.6253369272237201E-2</v>
      </c>
    </row>
    <row r="2720" spans="1:15" x14ac:dyDescent="0.25">
      <c r="A2720" t="str">
        <f t="shared" si="210"/>
        <v>CynVa29544</v>
      </c>
      <c r="B2720" t="str">
        <f t="shared" si="211"/>
        <v>CynthiaVandyke29544</v>
      </c>
      <c r="C2720" t="s">
        <v>442</v>
      </c>
      <c r="D2720" t="s">
        <v>2162</v>
      </c>
      <c r="E2720" t="s">
        <v>2699</v>
      </c>
      <c r="F2720" s="1">
        <v>29544</v>
      </c>
      <c r="G2720" t="s">
        <v>3028</v>
      </c>
      <c r="H2720" t="s">
        <v>2700</v>
      </c>
      <c r="I2720" s="5">
        <v>93400</v>
      </c>
      <c r="J2720" s="5">
        <v>3500</v>
      </c>
      <c r="K2720">
        <v>4</v>
      </c>
      <c r="L2720" t="str">
        <f>INDEX(MatriceGrade,MATCH(Employé!G2720,Filières!$A$1:$A$13,0),MATCH(Employé!H2720,Filières!$A$1:$E$1,0))</f>
        <v>Responsable de Grands comptes</v>
      </c>
      <c r="M2720" s="5">
        <f t="shared" si="212"/>
        <v>86500</v>
      </c>
      <c r="N2720" s="6">
        <f t="shared" ca="1" si="213"/>
        <v>36</v>
      </c>
      <c r="O2720" s="8">
        <f t="shared" si="214"/>
        <v>7.9768786127167632E-2</v>
      </c>
    </row>
    <row r="2721" spans="1:15" x14ac:dyDescent="0.25">
      <c r="A2721" t="str">
        <f t="shared" si="210"/>
        <v>MarVa25993</v>
      </c>
      <c r="B2721" t="str">
        <f t="shared" si="211"/>
        <v>MarkVanhouten25993</v>
      </c>
      <c r="C2721" t="s">
        <v>252</v>
      </c>
      <c r="D2721" t="s">
        <v>1693</v>
      </c>
      <c r="E2721" t="s">
        <v>2698</v>
      </c>
      <c r="F2721" s="1">
        <v>25993</v>
      </c>
      <c r="G2721" t="s">
        <v>3028</v>
      </c>
      <c r="H2721" t="s">
        <v>2701</v>
      </c>
      <c r="I2721" s="5">
        <v>64000</v>
      </c>
      <c r="J2721" s="5">
        <v>4000</v>
      </c>
      <c r="K2721">
        <v>4</v>
      </c>
      <c r="L2721" t="str">
        <f>INDEX(MatriceGrade,MATCH(Employé!G2721,Filières!$A$1:$A$13,0),MATCH(Employé!H2721,Filières!$A$1:$E$1,0))</f>
        <v>Responsable technique Grands Comptes</v>
      </c>
      <c r="M2721" s="5">
        <f t="shared" si="212"/>
        <v>60400</v>
      </c>
      <c r="N2721" s="6">
        <f t="shared" ca="1" si="213"/>
        <v>46</v>
      </c>
      <c r="O2721" s="8">
        <f t="shared" si="214"/>
        <v>5.9602649006622516E-2</v>
      </c>
    </row>
    <row r="2722" spans="1:15" x14ac:dyDescent="0.25">
      <c r="A2722" t="str">
        <f t="shared" si="210"/>
        <v>PauVa22993</v>
      </c>
      <c r="B2722" t="str">
        <f t="shared" si="211"/>
        <v>PaulVann22993</v>
      </c>
      <c r="C2722" t="s">
        <v>119</v>
      </c>
      <c r="D2722" t="s">
        <v>2164</v>
      </c>
      <c r="E2722" t="s">
        <v>2698</v>
      </c>
      <c r="F2722" s="1">
        <v>22993</v>
      </c>
      <c r="G2722" t="s">
        <v>3026</v>
      </c>
      <c r="H2722" t="s">
        <v>2702</v>
      </c>
      <c r="I2722" s="5">
        <v>84700</v>
      </c>
      <c r="J2722" s="5">
        <v>2000</v>
      </c>
      <c r="K2722">
        <v>13</v>
      </c>
      <c r="L2722" t="str">
        <f>INDEX(MatriceGrade,MATCH(Employé!G2722,Filières!$A$1:$A$13,0),MATCH(Employé!H2722,Filières!$A$1:$E$1,0))</f>
        <v>Responsable de consultant</v>
      </c>
      <c r="M2722" s="5">
        <f t="shared" si="212"/>
        <v>77700</v>
      </c>
      <c r="N2722" s="6">
        <f t="shared" ca="1" si="213"/>
        <v>54</v>
      </c>
      <c r="O2722" s="8">
        <f t="shared" si="214"/>
        <v>9.0090090090090086E-2</v>
      </c>
    </row>
    <row r="2723" spans="1:15" x14ac:dyDescent="0.25">
      <c r="A2723" t="str">
        <f t="shared" si="210"/>
        <v>MicVa31176</v>
      </c>
      <c r="B2723" t="str">
        <f t="shared" si="211"/>
        <v>MichaelVarney31176</v>
      </c>
      <c r="C2723" t="s">
        <v>205</v>
      </c>
      <c r="D2723" t="s">
        <v>820</v>
      </c>
      <c r="E2723" t="s">
        <v>2698</v>
      </c>
      <c r="F2723" s="1">
        <v>31176</v>
      </c>
      <c r="G2723" t="s">
        <v>3023</v>
      </c>
      <c r="H2723" t="s">
        <v>2702</v>
      </c>
      <c r="I2723" s="5">
        <v>46600</v>
      </c>
      <c r="J2723" s="5">
        <v>1500</v>
      </c>
      <c r="K2723">
        <v>3</v>
      </c>
      <c r="L2723" t="str">
        <f>INDEX(MatriceGrade,MATCH(Employé!G2723,Filières!$A$1:$A$13,0),MATCH(Employé!H2723,Filières!$A$1:$E$1,0))</f>
        <v>Consultant business</v>
      </c>
      <c r="M2723" s="5">
        <f t="shared" si="212"/>
        <v>41200</v>
      </c>
      <c r="N2723" s="6">
        <f t="shared" ca="1" si="213"/>
        <v>32</v>
      </c>
      <c r="O2723" s="8">
        <f t="shared" si="214"/>
        <v>0.13106796116504854</v>
      </c>
    </row>
    <row r="2724" spans="1:15" x14ac:dyDescent="0.25">
      <c r="A2724" t="str">
        <f t="shared" si="210"/>
        <v>PetVa29178</v>
      </c>
      <c r="B2724" t="str">
        <f t="shared" si="211"/>
        <v>PeterVasquez29178</v>
      </c>
      <c r="C2724" t="s">
        <v>589</v>
      </c>
      <c r="D2724" t="s">
        <v>2441</v>
      </c>
      <c r="E2724" t="s">
        <v>2698</v>
      </c>
      <c r="F2724" s="1">
        <v>29178</v>
      </c>
      <c r="G2724" t="s">
        <v>3027</v>
      </c>
      <c r="H2724" t="s">
        <v>2701</v>
      </c>
      <c r="I2724" s="5">
        <v>50400</v>
      </c>
      <c r="J2724" s="5">
        <v>6500</v>
      </c>
      <c r="K2724">
        <v>1</v>
      </c>
      <c r="L2724" t="str">
        <f>INDEX(MatriceGrade,MATCH(Employé!G2724,Filières!$A$1:$A$13,0),MATCH(Employé!H2724,Filières!$A$1:$E$1,0))</f>
        <v>Directeur technique</v>
      </c>
      <c r="M2724" s="5">
        <f t="shared" si="212"/>
        <v>48300</v>
      </c>
      <c r="N2724" s="6">
        <f t="shared" ca="1" si="213"/>
        <v>37</v>
      </c>
      <c r="O2724" s="8">
        <f t="shared" si="214"/>
        <v>4.3478260869565216E-2</v>
      </c>
    </row>
    <row r="2725" spans="1:15" x14ac:dyDescent="0.25">
      <c r="A2725" t="str">
        <f t="shared" si="210"/>
        <v>MicVa30883</v>
      </c>
      <c r="B2725" t="str">
        <f t="shared" si="211"/>
        <v>MichaelVaughan30883</v>
      </c>
      <c r="C2725" t="s">
        <v>205</v>
      </c>
      <c r="D2725" t="s">
        <v>1153</v>
      </c>
      <c r="E2725" t="s">
        <v>2698</v>
      </c>
      <c r="F2725" s="1">
        <v>30883</v>
      </c>
      <c r="G2725" t="s">
        <v>3025</v>
      </c>
      <c r="H2725" t="s">
        <v>2701</v>
      </c>
      <c r="I2725" s="5">
        <v>48700</v>
      </c>
      <c r="J2725" s="5">
        <v>500</v>
      </c>
      <c r="K2725">
        <v>9</v>
      </c>
      <c r="L2725" t="str">
        <f>INDEX(MatriceGrade,MATCH(Employé!G2725,Filières!$A$1:$A$13,0),MATCH(Employé!H2725,Filières!$A$1:$E$1,0))</f>
        <v>Consultant technique sénior</v>
      </c>
      <c r="M2725" s="5">
        <f t="shared" si="212"/>
        <v>46400</v>
      </c>
      <c r="N2725" s="6">
        <f t="shared" ca="1" si="213"/>
        <v>33</v>
      </c>
      <c r="O2725" s="8">
        <f t="shared" si="214"/>
        <v>4.9568965517241381E-2</v>
      </c>
    </row>
    <row r="2726" spans="1:15" x14ac:dyDescent="0.25">
      <c r="A2726" t="str">
        <f t="shared" si="210"/>
        <v>RubVa32031</v>
      </c>
      <c r="B2726" t="str">
        <f t="shared" si="211"/>
        <v>RubyVaughan32031</v>
      </c>
      <c r="C2726" t="s">
        <v>203</v>
      </c>
      <c r="D2726" t="s">
        <v>1153</v>
      </c>
      <c r="E2726" t="s">
        <v>2699</v>
      </c>
      <c r="F2726" s="1">
        <v>32031</v>
      </c>
      <c r="G2726" t="s">
        <v>3024</v>
      </c>
      <c r="H2726" t="s">
        <v>2701</v>
      </c>
      <c r="I2726" s="5">
        <v>48000</v>
      </c>
      <c r="J2726" s="5">
        <v>1000</v>
      </c>
      <c r="K2726">
        <v>1</v>
      </c>
      <c r="L2726" t="str">
        <f>INDEX(MatriceGrade,MATCH(Employé!G2726,Filières!$A$1:$A$13,0),MATCH(Employé!H2726,Filières!$A$1:$E$1,0))</f>
        <v>Consultant technique</v>
      </c>
      <c r="M2726" s="5">
        <f t="shared" si="212"/>
        <v>43600</v>
      </c>
      <c r="N2726" s="6">
        <f t="shared" ca="1" si="213"/>
        <v>29</v>
      </c>
      <c r="O2726" s="8">
        <f t="shared" si="214"/>
        <v>0.10091743119266056</v>
      </c>
    </row>
    <row r="2727" spans="1:15" x14ac:dyDescent="0.25">
      <c r="A2727" t="str">
        <f t="shared" si="210"/>
        <v>AntVa30870</v>
      </c>
      <c r="B2727" t="str">
        <f t="shared" si="211"/>
        <v>AnthonyVaughn30870</v>
      </c>
      <c r="C2727" t="s">
        <v>109</v>
      </c>
      <c r="D2727" t="s">
        <v>1189</v>
      </c>
      <c r="E2727" t="s">
        <v>2698</v>
      </c>
      <c r="F2727" s="1">
        <v>30870</v>
      </c>
      <c r="G2727" t="s">
        <v>3028</v>
      </c>
      <c r="H2727" t="s">
        <v>2700</v>
      </c>
      <c r="I2727" s="5">
        <v>88500</v>
      </c>
      <c r="J2727" s="5">
        <v>7000</v>
      </c>
      <c r="K2727">
        <v>9</v>
      </c>
      <c r="L2727" t="str">
        <f>INDEX(MatriceGrade,MATCH(Employé!G2727,Filières!$A$1:$A$13,0),MATCH(Employé!H2727,Filières!$A$1:$E$1,0))</f>
        <v>Responsable de Grands comptes</v>
      </c>
      <c r="M2727" s="5">
        <f t="shared" si="212"/>
        <v>82700</v>
      </c>
      <c r="N2727" s="6">
        <f t="shared" ca="1" si="213"/>
        <v>33</v>
      </c>
      <c r="O2727" s="8">
        <f t="shared" si="214"/>
        <v>7.0133010882708582E-2</v>
      </c>
    </row>
    <row r="2728" spans="1:15" x14ac:dyDescent="0.25">
      <c r="A2728" t="str">
        <f t="shared" si="210"/>
        <v>RayVa27533</v>
      </c>
      <c r="B2728" t="str">
        <f t="shared" si="211"/>
        <v>RaymondVazquez27533</v>
      </c>
      <c r="C2728" t="s">
        <v>974</v>
      </c>
      <c r="D2728" t="s">
        <v>2219</v>
      </c>
      <c r="E2728" t="s">
        <v>2698</v>
      </c>
      <c r="F2728" s="1">
        <v>27533</v>
      </c>
      <c r="G2728" t="s">
        <v>3026</v>
      </c>
      <c r="H2728" t="s">
        <v>2700</v>
      </c>
      <c r="I2728" s="5">
        <v>52700</v>
      </c>
      <c r="J2728" s="5">
        <v>2000</v>
      </c>
      <c r="K2728">
        <v>15</v>
      </c>
      <c r="L2728" t="str">
        <f>INDEX(MatriceGrade,MATCH(Employé!G2728,Filières!$A$1:$A$13,0),MATCH(Employé!H2728,Filières!$A$1:$E$1,0))</f>
        <v>Chef de projet</v>
      </c>
      <c r="M2728" s="5">
        <f t="shared" si="212"/>
        <v>48000</v>
      </c>
      <c r="N2728" s="6">
        <f t="shared" ca="1" si="213"/>
        <v>42</v>
      </c>
      <c r="O2728" s="8">
        <f t="shared" si="214"/>
        <v>9.7916666666666666E-2</v>
      </c>
    </row>
    <row r="2729" spans="1:15" x14ac:dyDescent="0.25">
      <c r="A2729" t="str">
        <f t="shared" si="210"/>
        <v>ChrVe24232</v>
      </c>
      <c r="B2729" t="str">
        <f t="shared" si="211"/>
        <v>ChristopherVega24232</v>
      </c>
      <c r="C2729" t="s">
        <v>71</v>
      </c>
      <c r="D2729" t="s">
        <v>1859</v>
      </c>
      <c r="E2729" t="s">
        <v>2698</v>
      </c>
      <c r="F2729" s="1">
        <v>24232</v>
      </c>
      <c r="G2729" t="s">
        <v>3029</v>
      </c>
      <c r="H2729" t="s">
        <v>2702</v>
      </c>
      <c r="I2729" s="5">
        <v>111500</v>
      </c>
      <c r="J2729" s="5">
        <v>9000</v>
      </c>
      <c r="K2729">
        <v>4</v>
      </c>
      <c r="L2729" t="str">
        <f>INDEX(MatriceGrade,MATCH(Employé!G2729,Filières!$A$1:$A$13,0),MATCH(Employé!H2729,Filières!$A$1:$E$1,0))</f>
        <v>Associé filière business</v>
      </c>
      <c r="M2729" s="5">
        <f t="shared" si="212"/>
        <v>98700</v>
      </c>
      <c r="N2729" s="6">
        <f t="shared" ca="1" si="213"/>
        <v>51</v>
      </c>
      <c r="O2729" s="8">
        <f t="shared" si="214"/>
        <v>0.12968591691995948</v>
      </c>
    </row>
    <row r="2730" spans="1:15" x14ac:dyDescent="0.25">
      <c r="A2730" t="str">
        <f t="shared" si="210"/>
        <v>ClaVe25282</v>
      </c>
      <c r="B2730" t="str">
        <f t="shared" si="211"/>
        <v>ClarenceVega25282</v>
      </c>
      <c r="C2730" t="s">
        <v>918</v>
      </c>
      <c r="D2730" t="s">
        <v>1859</v>
      </c>
      <c r="E2730" t="s">
        <v>2698</v>
      </c>
      <c r="F2730" s="1">
        <v>25282</v>
      </c>
      <c r="G2730" t="s">
        <v>3029</v>
      </c>
      <c r="H2730" t="s">
        <v>2702</v>
      </c>
      <c r="I2730" s="5">
        <v>146800</v>
      </c>
      <c r="J2730" s="5">
        <v>9500</v>
      </c>
      <c r="K2730">
        <v>1</v>
      </c>
      <c r="L2730" t="str">
        <f>INDEX(MatriceGrade,MATCH(Employé!G2730,Filières!$A$1:$A$13,0),MATCH(Employé!H2730,Filières!$A$1:$E$1,0))</f>
        <v>Associé filière business</v>
      </c>
      <c r="M2730" s="5">
        <f t="shared" si="212"/>
        <v>142500</v>
      </c>
      <c r="N2730" s="6">
        <f t="shared" ca="1" si="213"/>
        <v>48</v>
      </c>
      <c r="O2730" s="8">
        <f t="shared" si="214"/>
        <v>3.0175438596491227E-2</v>
      </c>
    </row>
    <row r="2731" spans="1:15" x14ac:dyDescent="0.25">
      <c r="A2731" t="str">
        <f t="shared" si="210"/>
        <v>BurVe26107</v>
      </c>
      <c r="B2731" t="str">
        <f t="shared" si="211"/>
        <v>BurtonVelasco26107</v>
      </c>
      <c r="C2731" t="s">
        <v>1763</v>
      </c>
      <c r="D2731" t="s">
        <v>1764</v>
      </c>
      <c r="E2731" t="s">
        <v>2698</v>
      </c>
      <c r="F2731" s="1">
        <v>26107</v>
      </c>
      <c r="G2731" t="s">
        <v>3025</v>
      </c>
      <c r="H2731" t="s">
        <v>2703</v>
      </c>
      <c r="I2731" s="5">
        <v>45700</v>
      </c>
      <c r="J2731" s="5">
        <v>1500</v>
      </c>
      <c r="K2731">
        <v>0</v>
      </c>
      <c r="L2731" t="str">
        <f>INDEX(MatriceGrade,MATCH(Employé!G2731,Filières!$A$1:$A$13,0),MATCH(Employé!H2731,Filières!$A$1:$E$1,0))</f>
        <v>Directeur des agents de maîtrise</v>
      </c>
      <c r="M2731" s="5" t="str">
        <f t="shared" si="212"/>
        <v>nouvel arrivant</v>
      </c>
      <c r="N2731" s="6">
        <f t="shared" ca="1" si="213"/>
        <v>46</v>
      </c>
      <c r="O2731" s="8">
        <f t="shared" si="214"/>
        <v>0</v>
      </c>
    </row>
    <row r="2732" spans="1:15" x14ac:dyDescent="0.25">
      <c r="A2732" t="str">
        <f t="shared" si="210"/>
        <v>MarVe31223</v>
      </c>
      <c r="B2732" t="str">
        <f t="shared" si="211"/>
        <v>MaryVentura31223</v>
      </c>
      <c r="C2732" t="s">
        <v>156</v>
      </c>
      <c r="D2732" t="s">
        <v>1124</v>
      </c>
      <c r="E2732" t="s">
        <v>2699</v>
      </c>
      <c r="F2732" s="1">
        <v>31223</v>
      </c>
      <c r="G2732" t="s">
        <v>3023</v>
      </c>
      <c r="H2732" t="s">
        <v>2700</v>
      </c>
      <c r="I2732" s="5">
        <v>44800</v>
      </c>
      <c r="J2732" s="5">
        <v>1500</v>
      </c>
      <c r="K2732">
        <v>4</v>
      </c>
      <c r="L2732" t="str">
        <f>INDEX(MatriceGrade,MATCH(Employé!G2732,Filières!$A$1:$A$13,0),MATCH(Employé!H2732,Filières!$A$1:$E$1,0))</f>
        <v>Consultant fonctionnel junior</v>
      </c>
      <c r="M2732" s="5">
        <f t="shared" si="212"/>
        <v>41400</v>
      </c>
      <c r="N2732" s="6">
        <f t="shared" ca="1" si="213"/>
        <v>32</v>
      </c>
      <c r="O2732" s="8">
        <f t="shared" si="214"/>
        <v>8.2125603864734303E-2</v>
      </c>
    </row>
    <row r="2733" spans="1:15" x14ac:dyDescent="0.25">
      <c r="A2733" t="str">
        <f t="shared" si="210"/>
        <v>PhiVe26975</v>
      </c>
      <c r="B2733" t="str">
        <f t="shared" si="211"/>
        <v>PhilipVer26975</v>
      </c>
      <c r="C2733" t="s">
        <v>335</v>
      </c>
      <c r="D2733" t="s">
        <v>336</v>
      </c>
      <c r="E2733" t="s">
        <v>2698</v>
      </c>
      <c r="F2733" s="1">
        <v>26975</v>
      </c>
      <c r="G2733" t="s">
        <v>3028</v>
      </c>
      <c r="H2733" t="s">
        <v>2703</v>
      </c>
      <c r="I2733" s="5">
        <v>114100</v>
      </c>
      <c r="J2733" s="5">
        <v>1500</v>
      </c>
      <c r="K2733">
        <v>10</v>
      </c>
      <c r="L2733" t="str">
        <f>INDEX(MatriceGrade,MATCH(Employé!G2733,Filières!$A$1:$A$13,0),MATCH(Employé!H2733,Filières!$A$1:$E$1,0))</f>
        <v>Responsable d'un secteur</v>
      </c>
      <c r="M2733" s="5">
        <f t="shared" si="212"/>
        <v>102800</v>
      </c>
      <c r="N2733" s="6">
        <f t="shared" ca="1" si="213"/>
        <v>43</v>
      </c>
      <c r="O2733" s="8">
        <f t="shared" si="214"/>
        <v>0.10992217898832685</v>
      </c>
    </row>
    <row r="2734" spans="1:15" x14ac:dyDescent="0.25">
      <c r="A2734" t="str">
        <f t="shared" si="210"/>
        <v>NicVe25833</v>
      </c>
      <c r="B2734" t="str">
        <f t="shared" si="211"/>
        <v>NicoleVess25833</v>
      </c>
      <c r="C2734" t="s">
        <v>1221</v>
      </c>
      <c r="D2734" t="s">
        <v>2271</v>
      </c>
      <c r="E2734" t="s">
        <v>2699</v>
      </c>
      <c r="F2734" s="1">
        <v>25833</v>
      </c>
      <c r="G2734" t="s">
        <v>3025</v>
      </c>
      <c r="H2734" t="s">
        <v>2700</v>
      </c>
      <c r="I2734" s="5">
        <v>64800</v>
      </c>
      <c r="J2734" s="5">
        <v>4000</v>
      </c>
      <c r="K2734">
        <v>3</v>
      </c>
      <c r="L2734" t="str">
        <f>INDEX(MatriceGrade,MATCH(Employé!G2734,Filières!$A$1:$A$13,0),MATCH(Employé!H2734,Filières!$A$1:$E$1,0))</f>
        <v>Consultant fonctionnel sénior</v>
      </c>
      <c r="M2734" s="5">
        <f t="shared" si="212"/>
        <v>61700</v>
      </c>
      <c r="N2734" s="6">
        <f t="shared" ca="1" si="213"/>
        <v>46</v>
      </c>
      <c r="O2734" s="8">
        <f t="shared" si="214"/>
        <v>5.0243111831442464E-2</v>
      </c>
    </row>
    <row r="2735" spans="1:15" x14ac:dyDescent="0.25">
      <c r="A2735" t="str">
        <f t="shared" si="210"/>
        <v>DamVe30083</v>
      </c>
      <c r="B2735" t="str">
        <f t="shared" si="211"/>
        <v>DamionVest30083</v>
      </c>
      <c r="C2735" t="s">
        <v>2033</v>
      </c>
      <c r="D2735" t="s">
        <v>900</v>
      </c>
      <c r="E2735" t="s">
        <v>2698</v>
      </c>
      <c r="F2735" s="1">
        <v>30083</v>
      </c>
      <c r="G2735" t="s">
        <v>3026</v>
      </c>
      <c r="H2735" t="s">
        <v>2702</v>
      </c>
      <c r="I2735" s="5">
        <v>68800</v>
      </c>
      <c r="J2735" s="5">
        <v>2500</v>
      </c>
      <c r="K2735">
        <v>9</v>
      </c>
      <c r="L2735" t="str">
        <f>INDEX(MatriceGrade,MATCH(Employé!G2735,Filières!$A$1:$A$13,0),MATCH(Employé!H2735,Filières!$A$1:$E$1,0))</f>
        <v>Responsable de consultant</v>
      </c>
      <c r="M2735" s="5">
        <f t="shared" si="212"/>
        <v>63600</v>
      </c>
      <c r="N2735" s="6">
        <f t="shared" ca="1" si="213"/>
        <v>35</v>
      </c>
      <c r="O2735" s="8">
        <f t="shared" si="214"/>
        <v>8.1761006289308172E-2</v>
      </c>
    </row>
    <row r="2736" spans="1:15" x14ac:dyDescent="0.25">
      <c r="A2736" t="str">
        <f t="shared" si="210"/>
        <v>KriVe31665</v>
      </c>
      <c r="B2736" t="str">
        <f t="shared" si="211"/>
        <v>KristenVest31665</v>
      </c>
      <c r="C2736" t="s">
        <v>362</v>
      </c>
      <c r="D2736" t="s">
        <v>900</v>
      </c>
      <c r="E2736" t="s">
        <v>2699</v>
      </c>
      <c r="F2736" s="1">
        <v>31665</v>
      </c>
      <c r="G2736" t="s">
        <v>3023</v>
      </c>
      <c r="H2736" t="s">
        <v>2702</v>
      </c>
      <c r="I2736" s="5">
        <v>52600</v>
      </c>
      <c r="J2736" s="5">
        <v>500</v>
      </c>
      <c r="K2736">
        <v>1</v>
      </c>
      <c r="L2736" t="str">
        <f>INDEX(MatriceGrade,MATCH(Employé!G2736,Filières!$A$1:$A$13,0),MATCH(Employé!H2736,Filières!$A$1:$E$1,0))</f>
        <v>Consultant business</v>
      </c>
      <c r="M2736" s="5">
        <f t="shared" si="212"/>
        <v>47400</v>
      </c>
      <c r="N2736" s="6">
        <f t="shared" ca="1" si="213"/>
        <v>30</v>
      </c>
      <c r="O2736" s="8">
        <f t="shared" si="214"/>
        <v>0.10970464135021098</v>
      </c>
    </row>
    <row r="2737" spans="1:15" x14ac:dyDescent="0.25">
      <c r="A2737" t="str">
        <f t="shared" si="210"/>
        <v>BreVi32402</v>
      </c>
      <c r="B2737" t="str">
        <f t="shared" si="211"/>
        <v>BrendaVick32402</v>
      </c>
      <c r="C2737" t="s">
        <v>1437</v>
      </c>
      <c r="D2737" t="s">
        <v>2525</v>
      </c>
      <c r="E2737" t="s">
        <v>2699</v>
      </c>
      <c r="F2737" s="1">
        <v>32402</v>
      </c>
      <c r="G2737" t="s">
        <v>3024</v>
      </c>
      <c r="H2737" t="s">
        <v>2702</v>
      </c>
      <c r="I2737" s="5">
        <v>49500</v>
      </c>
      <c r="J2737" s="5">
        <v>2500</v>
      </c>
      <c r="K2737">
        <v>2</v>
      </c>
      <c r="L2737" t="str">
        <f>INDEX(MatriceGrade,MATCH(Employé!G2737,Filières!$A$1:$A$13,0),MATCH(Employé!H2737,Filières!$A$1:$E$1,0))</f>
        <v>Consultant business confirmé</v>
      </c>
      <c r="M2737" s="5">
        <f t="shared" si="212"/>
        <v>47500</v>
      </c>
      <c r="N2737" s="6">
        <f t="shared" ca="1" si="213"/>
        <v>28</v>
      </c>
      <c r="O2737" s="8">
        <f t="shared" si="214"/>
        <v>4.2105263157894736E-2</v>
      </c>
    </row>
    <row r="2738" spans="1:15" x14ac:dyDescent="0.25">
      <c r="A2738" t="str">
        <f t="shared" si="210"/>
        <v>TodVi26021</v>
      </c>
      <c r="B2738" t="str">
        <f t="shared" si="211"/>
        <v>ToddVictor26021</v>
      </c>
      <c r="C2738" t="s">
        <v>623</v>
      </c>
      <c r="D2738" t="s">
        <v>11</v>
      </c>
      <c r="E2738" t="s">
        <v>2698</v>
      </c>
      <c r="F2738" s="1">
        <v>26021</v>
      </c>
      <c r="G2738" t="s">
        <v>3025</v>
      </c>
      <c r="H2738" t="s">
        <v>2702</v>
      </c>
      <c r="I2738" s="5">
        <v>79300</v>
      </c>
      <c r="J2738" s="5">
        <v>3500</v>
      </c>
      <c r="K2738">
        <v>12</v>
      </c>
      <c r="L2738" t="str">
        <f>INDEX(MatriceGrade,MATCH(Employé!G2738,Filières!$A$1:$A$13,0),MATCH(Employé!H2738,Filières!$A$1:$E$1,0))</f>
        <v>Consultant business sénior</v>
      </c>
      <c r="M2738" s="5">
        <f t="shared" si="212"/>
        <v>72800</v>
      </c>
      <c r="N2738" s="6">
        <f t="shared" ca="1" si="213"/>
        <v>46</v>
      </c>
      <c r="O2738" s="8">
        <f t="shared" si="214"/>
        <v>8.9285714285714288E-2</v>
      </c>
    </row>
    <row r="2739" spans="1:15" x14ac:dyDescent="0.25">
      <c r="A2739" t="str">
        <f t="shared" si="210"/>
        <v>WilVi32669</v>
      </c>
      <c r="B2739" t="str">
        <f t="shared" si="211"/>
        <v>WilliamVidrio32669</v>
      </c>
      <c r="C2739" t="s">
        <v>63</v>
      </c>
      <c r="D2739" t="s">
        <v>2321</v>
      </c>
      <c r="E2739" t="s">
        <v>2698</v>
      </c>
      <c r="F2739" s="1">
        <v>32669</v>
      </c>
      <c r="G2739" t="s">
        <v>3021</v>
      </c>
      <c r="H2739" t="s">
        <v>2700</v>
      </c>
      <c r="I2739" s="5">
        <v>38800</v>
      </c>
      <c r="J2739" s="5">
        <v>500</v>
      </c>
      <c r="K2739">
        <v>2</v>
      </c>
      <c r="L2739" t="str">
        <f>INDEX(MatriceGrade,MATCH(Employé!G2739,Filières!$A$1:$A$13,0),MATCH(Employé!H2739,Filières!$A$1:$E$1,0))</f>
        <v xml:space="preserve">Analyste </v>
      </c>
      <c r="M2739" s="5">
        <f t="shared" si="212"/>
        <v>35600</v>
      </c>
      <c r="N2739" s="6">
        <f t="shared" ca="1" si="213"/>
        <v>28</v>
      </c>
      <c r="O2739" s="8">
        <f t="shared" si="214"/>
        <v>8.98876404494382E-2</v>
      </c>
    </row>
    <row r="2740" spans="1:15" x14ac:dyDescent="0.25">
      <c r="A2740" t="str">
        <f t="shared" si="210"/>
        <v>DenVi24418</v>
      </c>
      <c r="B2740" t="str">
        <f t="shared" si="211"/>
        <v>DennisVilla24418</v>
      </c>
      <c r="C2740" t="s">
        <v>914</v>
      </c>
      <c r="D2740" t="s">
        <v>1576</v>
      </c>
      <c r="E2740" t="s">
        <v>2698</v>
      </c>
      <c r="F2740" s="1">
        <v>24418</v>
      </c>
      <c r="G2740" t="s">
        <v>3026</v>
      </c>
      <c r="H2740" t="s">
        <v>2700</v>
      </c>
      <c r="I2740" s="5">
        <v>51000</v>
      </c>
      <c r="J2740" s="5">
        <v>2000</v>
      </c>
      <c r="K2740">
        <v>3</v>
      </c>
      <c r="L2740" t="str">
        <f>INDEX(MatriceGrade,MATCH(Employé!G2740,Filières!$A$1:$A$13,0),MATCH(Employé!H2740,Filières!$A$1:$E$1,0))</f>
        <v>Chef de projet</v>
      </c>
      <c r="M2740" s="5">
        <f t="shared" si="212"/>
        <v>48500</v>
      </c>
      <c r="N2740" s="6">
        <f t="shared" ca="1" si="213"/>
        <v>50</v>
      </c>
      <c r="O2740" s="8">
        <f t="shared" si="214"/>
        <v>5.1546391752577317E-2</v>
      </c>
    </row>
    <row r="2741" spans="1:15" x14ac:dyDescent="0.25">
      <c r="A2741" t="str">
        <f t="shared" si="210"/>
        <v>WalVi33306</v>
      </c>
      <c r="B2741" t="str">
        <f t="shared" si="211"/>
        <v>WallyVillagomez33306</v>
      </c>
      <c r="C2741" t="s">
        <v>1442</v>
      </c>
      <c r="D2741" t="s">
        <v>2523</v>
      </c>
      <c r="E2741" t="s">
        <v>2698</v>
      </c>
      <c r="F2741" s="1">
        <v>33306</v>
      </c>
      <c r="G2741" t="s">
        <v>3020</v>
      </c>
      <c r="H2741" t="s">
        <v>2701</v>
      </c>
      <c r="I2741" s="5">
        <v>33600</v>
      </c>
      <c r="J2741" s="5">
        <v>500</v>
      </c>
      <c r="K2741">
        <v>1</v>
      </c>
      <c r="L2741" t="str">
        <f>INDEX(MatriceGrade,MATCH(Employé!G2741,Filières!$A$1:$A$13,0),MATCH(Employé!H2741,Filières!$A$1:$E$1,0))</f>
        <v>Développeur junior</v>
      </c>
      <c r="M2741" s="5">
        <f t="shared" si="212"/>
        <v>30300</v>
      </c>
      <c r="N2741" s="6">
        <f t="shared" ca="1" si="213"/>
        <v>26</v>
      </c>
      <c r="O2741" s="8">
        <f t="shared" si="214"/>
        <v>0.10891089108910891</v>
      </c>
    </row>
    <row r="2742" spans="1:15" x14ac:dyDescent="0.25">
      <c r="A2742" t="str">
        <f t="shared" si="210"/>
        <v>FabVi29773</v>
      </c>
      <c r="B2742" t="str">
        <f t="shared" si="211"/>
        <v>FabianVillanueva29773</v>
      </c>
      <c r="C2742" t="s">
        <v>2451</v>
      </c>
      <c r="D2742" t="s">
        <v>2452</v>
      </c>
      <c r="E2742" t="s">
        <v>2698</v>
      </c>
      <c r="F2742" s="1">
        <v>29773</v>
      </c>
      <c r="G2742" t="s">
        <v>3026</v>
      </c>
      <c r="H2742" t="s">
        <v>2701</v>
      </c>
      <c r="I2742" s="5">
        <v>46200</v>
      </c>
      <c r="J2742" s="5">
        <v>1000</v>
      </c>
      <c r="K2742">
        <v>2</v>
      </c>
      <c r="L2742" t="str">
        <f>INDEX(MatriceGrade,MATCH(Employé!G2742,Filières!$A$1:$A$13,0),MATCH(Employé!H2742,Filières!$A$1:$E$1,0))</f>
        <v>Expert technique</v>
      </c>
      <c r="M2742" s="5">
        <f t="shared" si="212"/>
        <v>44000</v>
      </c>
      <c r="N2742" s="6">
        <f t="shared" ca="1" si="213"/>
        <v>36</v>
      </c>
      <c r="O2742" s="8">
        <f t="shared" si="214"/>
        <v>0.05</v>
      </c>
    </row>
    <row r="2743" spans="1:15" x14ac:dyDescent="0.25">
      <c r="A2743" t="str">
        <f t="shared" si="210"/>
        <v>IsaVi28835</v>
      </c>
      <c r="B2743" t="str">
        <f t="shared" si="211"/>
        <v>IsaacVillarreal28835</v>
      </c>
      <c r="C2743" t="s">
        <v>677</v>
      </c>
      <c r="D2743" t="s">
        <v>678</v>
      </c>
      <c r="E2743" t="s">
        <v>2698</v>
      </c>
      <c r="F2743" s="1">
        <v>28835</v>
      </c>
      <c r="G2743" t="s">
        <v>3027</v>
      </c>
      <c r="H2743" t="s">
        <v>2701</v>
      </c>
      <c r="I2743" s="5">
        <v>59800</v>
      </c>
      <c r="J2743" s="5">
        <v>1000</v>
      </c>
      <c r="K2743">
        <v>7</v>
      </c>
      <c r="L2743" t="str">
        <f>INDEX(MatriceGrade,MATCH(Employé!G2743,Filières!$A$1:$A$13,0),MATCH(Employé!H2743,Filières!$A$1:$E$1,0))</f>
        <v>Directeur technique</v>
      </c>
      <c r="M2743" s="5">
        <f t="shared" si="212"/>
        <v>53900</v>
      </c>
      <c r="N2743" s="6">
        <f t="shared" ca="1" si="213"/>
        <v>38</v>
      </c>
      <c r="O2743" s="8">
        <f t="shared" si="214"/>
        <v>0.10946196660482375</v>
      </c>
    </row>
    <row r="2744" spans="1:15" x14ac:dyDescent="0.25">
      <c r="A2744" t="str">
        <f t="shared" si="210"/>
        <v>KeiVi29022</v>
      </c>
      <c r="B2744" t="str">
        <f t="shared" si="211"/>
        <v>KeithVivian29022</v>
      </c>
      <c r="C2744" t="s">
        <v>162</v>
      </c>
      <c r="D2744" t="s">
        <v>889</v>
      </c>
      <c r="E2744" t="s">
        <v>2698</v>
      </c>
      <c r="F2744" s="1">
        <v>29022</v>
      </c>
      <c r="G2744" t="s">
        <v>3027</v>
      </c>
      <c r="H2744" t="s">
        <v>2701</v>
      </c>
      <c r="I2744" s="5">
        <v>62400</v>
      </c>
      <c r="J2744" s="5">
        <v>500</v>
      </c>
      <c r="K2744">
        <v>14</v>
      </c>
      <c r="L2744" t="str">
        <f>INDEX(MatriceGrade,MATCH(Employé!G2744,Filières!$A$1:$A$13,0),MATCH(Employé!H2744,Filières!$A$1:$E$1,0))</f>
        <v>Directeur technique</v>
      </c>
      <c r="M2744" s="5">
        <f t="shared" si="212"/>
        <v>55700</v>
      </c>
      <c r="N2744" s="6">
        <f t="shared" ca="1" si="213"/>
        <v>38</v>
      </c>
      <c r="O2744" s="8">
        <f t="shared" si="214"/>
        <v>0.12028725314183124</v>
      </c>
    </row>
    <row r="2745" spans="1:15" x14ac:dyDescent="0.25">
      <c r="A2745" t="str">
        <f t="shared" si="210"/>
        <v>WmVo31723</v>
      </c>
      <c r="B2745" t="str">
        <f t="shared" si="211"/>
        <v>WmVogel31723</v>
      </c>
      <c r="C2745" t="s">
        <v>2189</v>
      </c>
      <c r="D2745" t="s">
        <v>2190</v>
      </c>
      <c r="E2745" t="s">
        <v>2698</v>
      </c>
      <c r="F2745" s="1">
        <v>31723</v>
      </c>
      <c r="G2745" t="s">
        <v>3021</v>
      </c>
      <c r="H2745" t="s">
        <v>2700</v>
      </c>
      <c r="I2745" s="5">
        <v>42500</v>
      </c>
      <c r="J2745" s="5">
        <v>1000</v>
      </c>
      <c r="K2745">
        <v>0</v>
      </c>
      <c r="L2745" t="str">
        <f>INDEX(MatriceGrade,MATCH(Employé!G2745,Filières!$A$1:$A$13,0),MATCH(Employé!H2745,Filières!$A$1:$E$1,0))</f>
        <v xml:space="preserve">Analyste </v>
      </c>
      <c r="M2745" s="5" t="str">
        <f t="shared" si="212"/>
        <v>nouvel arrivant</v>
      </c>
      <c r="N2745" s="6">
        <f t="shared" ca="1" si="213"/>
        <v>30</v>
      </c>
      <c r="O2745" s="8">
        <f t="shared" si="214"/>
        <v>0</v>
      </c>
    </row>
    <row r="2746" spans="1:15" x14ac:dyDescent="0.25">
      <c r="A2746" t="str">
        <f t="shared" si="210"/>
        <v>MilVo29089</v>
      </c>
      <c r="B2746" t="str">
        <f t="shared" si="211"/>
        <v>MillardVoll29089</v>
      </c>
      <c r="C2746" t="s">
        <v>1571</v>
      </c>
      <c r="D2746" t="s">
        <v>1572</v>
      </c>
      <c r="E2746" t="s">
        <v>2698</v>
      </c>
      <c r="F2746" s="1">
        <v>29089</v>
      </c>
      <c r="G2746" t="s">
        <v>3028</v>
      </c>
      <c r="H2746" t="s">
        <v>2701</v>
      </c>
      <c r="I2746" s="5">
        <v>79600</v>
      </c>
      <c r="J2746" s="5">
        <v>500</v>
      </c>
      <c r="K2746">
        <v>11</v>
      </c>
      <c r="L2746" t="str">
        <f>INDEX(MatriceGrade,MATCH(Employé!G2746,Filières!$A$1:$A$13,0),MATCH(Employé!H2746,Filières!$A$1:$E$1,0))</f>
        <v>Responsable technique Grands Comptes</v>
      </c>
      <c r="M2746" s="5">
        <f t="shared" si="212"/>
        <v>77300</v>
      </c>
      <c r="N2746" s="6">
        <f t="shared" ca="1" si="213"/>
        <v>37</v>
      </c>
      <c r="O2746" s="8">
        <f t="shared" si="214"/>
        <v>2.9754204398447608E-2</v>
      </c>
    </row>
    <row r="2747" spans="1:15" x14ac:dyDescent="0.25">
      <c r="A2747" t="str">
        <f t="shared" si="210"/>
        <v>JeaVu29736</v>
      </c>
      <c r="B2747" t="str">
        <f t="shared" si="211"/>
        <v>JeanVue29736</v>
      </c>
      <c r="C2747" t="s">
        <v>125</v>
      </c>
      <c r="D2747" t="s">
        <v>2071</v>
      </c>
      <c r="E2747" t="s">
        <v>2699</v>
      </c>
      <c r="F2747" s="1">
        <v>29736</v>
      </c>
      <c r="G2747" t="s">
        <v>3026</v>
      </c>
      <c r="H2747" t="s">
        <v>2701</v>
      </c>
      <c r="I2747" s="5">
        <v>61300</v>
      </c>
      <c r="J2747" s="5">
        <v>2000</v>
      </c>
      <c r="K2747">
        <v>10</v>
      </c>
      <c r="L2747" t="str">
        <f>INDEX(MatriceGrade,MATCH(Employé!G2747,Filières!$A$1:$A$13,0),MATCH(Employé!H2747,Filières!$A$1:$E$1,0))</f>
        <v>Expert technique</v>
      </c>
      <c r="M2747" s="5">
        <f t="shared" si="212"/>
        <v>56700</v>
      </c>
      <c r="N2747" s="6">
        <f t="shared" ca="1" si="213"/>
        <v>36</v>
      </c>
      <c r="O2747" s="8">
        <f t="shared" si="214"/>
        <v>8.1128747795414458E-2</v>
      </c>
    </row>
    <row r="2748" spans="1:15" x14ac:dyDescent="0.25">
      <c r="A2748" t="str">
        <f t="shared" si="210"/>
        <v>ArtWa23474</v>
      </c>
      <c r="B2748" t="str">
        <f t="shared" si="211"/>
        <v>ArthurWagner23474</v>
      </c>
      <c r="C2748" t="s">
        <v>103</v>
      </c>
      <c r="D2748" t="s">
        <v>350</v>
      </c>
      <c r="E2748" t="s">
        <v>2698</v>
      </c>
      <c r="F2748" s="1">
        <v>23474</v>
      </c>
      <c r="G2748" t="s">
        <v>3027</v>
      </c>
      <c r="H2748" t="s">
        <v>2701</v>
      </c>
      <c r="I2748" s="5">
        <v>65500</v>
      </c>
      <c r="J2748" s="5">
        <v>2000</v>
      </c>
      <c r="K2748">
        <v>18</v>
      </c>
      <c r="L2748" t="str">
        <f>INDEX(MatriceGrade,MATCH(Employé!G2748,Filières!$A$1:$A$13,0),MATCH(Employé!H2748,Filières!$A$1:$E$1,0))</f>
        <v>Directeur technique</v>
      </c>
      <c r="M2748" s="5">
        <f t="shared" si="212"/>
        <v>59700</v>
      </c>
      <c r="N2748" s="6">
        <f t="shared" ca="1" si="213"/>
        <v>53</v>
      </c>
      <c r="O2748" s="8">
        <f t="shared" si="214"/>
        <v>9.7152428810720268E-2</v>
      </c>
    </row>
    <row r="2749" spans="1:15" x14ac:dyDescent="0.25">
      <c r="A2749" t="str">
        <f t="shared" si="210"/>
        <v>DavWa31482</v>
      </c>
      <c r="B2749" t="str">
        <f t="shared" si="211"/>
        <v>DavidWagner31482</v>
      </c>
      <c r="C2749" t="s">
        <v>65</v>
      </c>
      <c r="D2749" t="s">
        <v>350</v>
      </c>
      <c r="E2749" t="s">
        <v>2698</v>
      </c>
      <c r="F2749" s="1">
        <v>31482</v>
      </c>
      <c r="G2749" t="s">
        <v>3022</v>
      </c>
      <c r="H2749" t="s">
        <v>2702</v>
      </c>
      <c r="I2749" s="5">
        <v>42900</v>
      </c>
      <c r="J2749" s="5">
        <v>500</v>
      </c>
      <c r="K2749">
        <v>3</v>
      </c>
      <c r="L2749" t="str">
        <f>INDEX(MatriceGrade,MATCH(Employé!G2749,Filières!$A$1:$A$13,0),MATCH(Employé!H2749,Filières!$A$1:$E$1,0))</f>
        <v>Consultant business junior</v>
      </c>
      <c r="M2749" s="5">
        <f t="shared" si="212"/>
        <v>39700</v>
      </c>
      <c r="N2749" s="6">
        <f t="shared" ca="1" si="213"/>
        <v>31</v>
      </c>
      <c r="O2749" s="8">
        <f t="shared" si="214"/>
        <v>8.0604534005037781E-2</v>
      </c>
    </row>
    <row r="2750" spans="1:15" x14ac:dyDescent="0.25">
      <c r="A2750" t="str">
        <f t="shared" si="210"/>
        <v>DonWa33977</v>
      </c>
      <c r="B2750" t="str">
        <f t="shared" si="211"/>
        <v>DonaldWagner33977</v>
      </c>
      <c r="C2750" t="s">
        <v>133</v>
      </c>
      <c r="D2750" t="s">
        <v>350</v>
      </c>
      <c r="E2750" t="s">
        <v>2698</v>
      </c>
      <c r="F2750" s="1">
        <v>33977</v>
      </c>
      <c r="G2750" t="s">
        <v>3020</v>
      </c>
      <c r="H2750" t="s">
        <v>2702</v>
      </c>
      <c r="I2750" s="5">
        <v>36500</v>
      </c>
      <c r="J2750" s="5">
        <v>0</v>
      </c>
      <c r="K2750">
        <v>0</v>
      </c>
      <c r="L2750" t="str">
        <f>INDEX(MatriceGrade,MATCH(Employé!G2750,Filières!$A$1:$A$13,0),MATCH(Employé!H2750,Filières!$A$1:$E$1,0))</f>
        <v>Consultant business junior</v>
      </c>
      <c r="M2750" s="5" t="str">
        <f t="shared" si="212"/>
        <v>nouvel arrivant</v>
      </c>
      <c r="N2750" s="6">
        <f t="shared" ca="1" si="213"/>
        <v>24</v>
      </c>
      <c r="O2750" s="8">
        <f t="shared" si="214"/>
        <v>0</v>
      </c>
    </row>
    <row r="2751" spans="1:15" x14ac:dyDescent="0.25">
      <c r="A2751" t="str">
        <f t="shared" si="210"/>
        <v>JayWa30913</v>
      </c>
      <c r="B2751" t="str">
        <f t="shared" si="211"/>
        <v>JayWagner30913</v>
      </c>
      <c r="C2751" t="s">
        <v>349</v>
      </c>
      <c r="D2751" t="s">
        <v>350</v>
      </c>
      <c r="E2751" t="s">
        <v>2698</v>
      </c>
      <c r="F2751" s="1">
        <v>30913</v>
      </c>
      <c r="G2751" t="s">
        <v>3026</v>
      </c>
      <c r="H2751" t="s">
        <v>2702</v>
      </c>
      <c r="I2751" s="5">
        <v>60500</v>
      </c>
      <c r="J2751" s="5">
        <v>2000</v>
      </c>
      <c r="K2751">
        <v>9</v>
      </c>
      <c r="L2751" t="str">
        <f>INDEX(MatriceGrade,MATCH(Employé!G2751,Filières!$A$1:$A$13,0),MATCH(Employé!H2751,Filières!$A$1:$E$1,0))</f>
        <v>Responsable de consultant</v>
      </c>
      <c r="M2751" s="5">
        <f t="shared" si="212"/>
        <v>59300</v>
      </c>
      <c r="N2751" s="6">
        <f t="shared" ca="1" si="213"/>
        <v>32</v>
      </c>
      <c r="O2751" s="8">
        <f t="shared" si="214"/>
        <v>2.0236087689713321E-2</v>
      </c>
    </row>
    <row r="2752" spans="1:15" x14ac:dyDescent="0.25">
      <c r="A2752" t="str">
        <f t="shared" si="210"/>
        <v>LinWa31398</v>
      </c>
      <c r="B2752" t="str">
        <f t="shared" si="211"/>
        <v>LindsyWagner31398</v>
      </c>
      <c r="C2752" t="s">
        <v>2054</v>
      </c>
      <c r="D2752" t="s">
        <v>350</v>
      </c>
      <c r="E2752" t="s">
        <v>2699</v>
      </c>
      <c r="F2752" s="1">
        <v>31398</v>
      </c>
      <c r="G2752" t="s">
        <v>3022</v>
      </c>
      <c r="H2752" t="s">
        <v>2702</v>
      </c>
      <c r="I2752" s="5">
        <v>44600</v>
      </c>
      <c r="J2752" s="5">
        <v>1500</v>
      </c>
      <c r="K2752">
        <v>2</v>
      </c>
      <c r="L2752" t="str">
        <f>INDEX(MatriceGrade,MATCH(Employé!G2752,Filières!$A$1:$A$13,0),MATCH(Employé!H2752,Filières!$A$1:$E$1,0))</f>
        <v>Consultant business junior</v>
      </c>
      <c r="M2752" s="5">
        <f t="shared" si="212"/>
        <v>41500</v>
      </c>
      <c r="N2752" s="6">
        <f t="shared" ca="1" si="213"/>
        <v>31</v>
      </c>
      <c r="O2752" s="8">
        <f t="shared" si="214"/>
        <v>7.4698795180722893E-2</v>
      </c>
    </row>
    <row r="2753" spans="1:15" x14ac:dyDescent="0.25">
      <c r="A2753" t="str">
        <f t="shared" si="210"/>
        <v>MarWa30349</v>
      </c>
      <c r="B2753" t="str">
        <f t="shared" si="211"/>
        <v>MarkWagner30349</v>
      </c>
      <c r="C2753" t="s">
        <v>252</v>
      </c>
      <c r="D2753" t="s">
        <v>350</v>
      </c>
      <c r="E2753" t="s">
        <v>2698</v>
      </c>
      <c r="F2753" s="1">
        <v>30349</v>
      </c>
      <c r="G2753" t="s">
        <v>3025</v>
      </c>
      <c r="H2753" t="s">
        <v>2700</v>
      </c>
      <c r="I2753" s="5">
        <v>54900</v>
      </c>
      <c r="J2753" s="5">
        <v>2000</v>
      </c>
      <c r="K2753">
        <v>11</v>
      </c>
      <c r="L2753" t="str">
        <f>INDEX(MatriceGrade,MATCH(Employé!G2753,Filières!$A$1:$A$13,0),MATCH(Employé!H2753,Filières!$A$1:$E$1,0))</f>
        <v>Consultant fonctionnel sénior</v>
      </c>
      <c r="M2753" s="5">
        <f t="shared" si="212"/>
        <v>52300</v>
      </c>
      <c r="N2753" s="6">
        <f t="shared" ca="1" si="213"/>
        <v>34</v>
      </c>
      <c r="O2753" s="8">
        <f t="shared" si="214"/>
        <v>4.9713193116634802E-2</v>
      </c>
    </row>
    <row r="2754" spans="1:15" x14ac:dyDescent="0.25">
      <c r="A2754" t="str">
        <f t="shared" ref="A2754:A2817" si="215">_xlfn.CONCAT(LEFT(C2754,3),LEFT(D2754,2),F2754)</f>
        <v>RodWa29616</v>
      </c>
      <c r="B2754" t="str">
        <f t="shared" ref="B2754:B2817" si="216">_xlfn.CONCAT(C2754,D2754,F2754)</f>
        <v>RodneyWagner29616</v>
      </c>
      <c r="C2754" t="s">
        <v>837</v>
      </c>
      <c r="D2754" t="s">
        <v>350</v>
      </c>
      <c r="E2754" t="s">
        <v>2698</v>
      </c>
      <c r="F2754" s="1">
        <v>29616</v>
      </c>
      <c r="G2754" t="s">
        <v>3026</v>
      </c>
      <c r="H2754" t="s">
        <v>2701</v>
      </c>
      <c r="I2754" s="5">
        <v>64300</v>
      </c>
      <c r="J2754" s="5">
        <v>2500</v>
      </c>
      <c r="K2754">
        <v>10</v>
      </c>
      <c r="L2754" t="str">
        <f>INDEX(MatriceGrade,MATCH(Employé!G2754,Filières!$A$1:$A$13,0),MATCH(Employé!H2754,Filières!$A$1:$E$1,0))</f>
        <v>Expert technique</v>
      </c>
      <c r="M2754" s="5">
        <f t="shared" ref="M2754:M2817" si="217">IF(ISERROR(VLOOKUP(A2754,InfoN1,9,FALSE)),"nouvel arrivant",VLOOKUP(A2754,InfoN1,9,FALSE))</f>
        <v>59000</v>
      </c>
      <c r="N2754" s="6">
        <f t="shared" ref="N2754:N2817" ca="1" si="218">IF(DATE(2017,MONTH(F2754),DAY(F2754))&gt;TODAY(),2017-YEAR(F2754)-1,2017-YEAR(F2754))</f>
        <v>36</v>
      </c>
      <c r="O2754" s="8">
        <f t="shared" si="214"/>
        <v>8.9830508474576271E-2</v>
      </c>
    </row>
    <row r="2755" spans="1:15" x14ac:dyDescent="0.25">
      <c r="A2755" t="str">
        <f t="shared" si="215"/>
        <v>JefWa23708</v>
      </c>
      <c r="B2755" t="str">
        <f t="shared" si="216"/>
        <v>JeffreyWagnon23708</v>
      </c>
      <c r="C2755" t="s">
        <v>536</v>
      </c>
      <c r="D2755" t="s">
        <v>1746</v>
      </c>
      <c r="E2755" t="s">
        <v>2698</v>
      </c>
      <c r="F2755" s="1">
        <v>23708</v>
      </c>
      <c r="G2755" t="s">
        <v>3029</v>
      </c>
      <c r="H2755" t="s">
        <v>2702</v>
      </c>
      <c r="I2755" s="5">
        <v>148700</v>
      </c>
      <c r="J2755" s="5">
        <v>500</v>
      </c>
      <c r="K2755">
        <v>20</v>
      </c>
      <c r="L2755" t="str">
        <f>INDEX(MatriceGrade,MATCH(Employé!G2755,Filières!$A$1:$A$13,0),MATCH(Employé!H2755,Filières!$A$1:$E$1,0))</f>
        <v>Associé filière business</v>
      </c>
      <c r="M2755" s="5">
        <f t="shared" si="217"/>
        <v>129300</v>
      </c>
      <c r="N2755" s="6">
        <f t="shared" ca="1" si="218"/>
        <v>52</v>
      </c>
      <c r="O2755" s="8">
        <f t="shared" ref="O2755:O2818" si="219">IF(ISNUMBER(M2755),(I2755-M2755)/M2755,0)</f>
        <v>0.15003866976024749</v>
      </c>
    </row>
    <row r="2756" spans="1:15" x14ac:dyDescent="0.25">
      <c r="A2756" t="str">
        <f t="shared" si="215"/>
        <v>LouWa29310</v>
      </c>
      <c r="B2756" t="str">
        <f t="shared" si="216"/>
        <v>LouisWaguespack29310</v>
      </c>
      <c r="C2756" t="s">
        <v>727</v>
      </c>
      <c r="D2756" t="s">
        <v>1125</v>
      </c>
      <c r="E2756" t="s">
        <v>2698</v>
      </c>
      <c r="F2756" s="1">
        <v>29310</v>
      </c>
      <c r="G2756" t="s">
        <v>3025</v>
      </c>
      <c r="H2756" t="s">
        <v>2700</v>
      </c>
      <c r="I2756" s="5">
        <v>63100</v>
      </c>
      <c r="J2756" s="5">
        <v>500</v>
      </c>
      <c r="K2756">
        <v>13</v>
      </c>
      <c r="L2756" t="str">
        <f>INDEX(MatriceGrade,MATCH(Employé!G2756,Filières!$A$1:$A$13,0),MATCH(Employé!H2756,Filières!$A$1:$E$1,0))</f>
        <v>Consultant fonctionnel sénior</v>
      </c>
      <c r="M2756" s="5">
        <f t="shared" si="217"/>
        <v>59000</v>
      </c>
      <c r="N2756" s="6">
        <f t="shared" ca="1" si="218"/>
        <v>37</v>
      </c>
      <c r="O2756" s="8">
        <f t="shared" si="219"/>
        <v>6.9491525423728814E-2</v>
      </c>
    </row>
    <row r="2757" spans="1:15" x14ac:dyDescent="0.25">
      <c r="A2757" t="str">
        <f t="shared" si="215"/>
        <v>RobWa23638</v>
      </c>
      <c r="B2757" t="str">
        <f t="shared" si="216"/>
        <v>RobertWaid23638</v>
      </c>
      <c r="C2757" t="s">
        <v>25</v>
      </c>
      <c r="D2757" t="s">
        <v>1766</v>
      </c>
      <c r="E2757" t="s">
        <v>2698</v>
      </c>
      <c r="F2757" s="1">
        <v>23638</v>
      </c>
      <c r="G2757" t="s">
        <v>3028</v>
      </c>
      <c r="H2757" t="s">
        <v>2701</v>
      </c>
      <c r="I2757" s="5">
        <v>71100</v>
      </c>
      <c r="J2757" s="5">
        <v>1000</v>
      </c>
      <c r="K2757">
        <v>27</v>
      </c>
      <c r="L2757" t="str">
        <f>INDEX(MatriceGrade,MATCH(Employé!G2757,Filières!$A$1:$A$13,0),MATCH(Employé!H2757,Filières!$A$1:$E$1,0))</f>
        <v>Responsable technique Grands Comptes</v>
      </c>
      <c r="M2757" s="5">
        <f t="shared" si="217"/>
        <v>68400</v>
      </c>
      <c r="N2757" s="6">
        <f t="shared" ca="1" si="218"/>
        <v>52</v>
      </c>
      <c r="O2757" s="8">
        <f t="shared" si="219"/>
        <v>3.9473684210526314E-2</v>
      </c>
    </row>
    <row r="2758" spans="1:15" x14ac:dyDescent="0.25">
      <c r="A2758" t="str">
        <f t="shared" si="215"/>
        <v>BriWa29515</v>
      </c>
      <c r="B2758" t="str">
        <f t="shared" si="216"/>
        <v>BrigitteWaldrop29515</v>
      </c>
      <c r="C2758" t="s">
        <v>2657</v>
      </c>
      <c r="D2758" t="s">
        <v>2658</v>
      </c>
      <c r="E2758" t="s">
        <v>2699</v>
      </c>
      <c r="F2758" s="1">
        <v>29515</v>
      </c>
      <c r="G2758" t="s">
        <v>3025</v>
      </c>
      <c r="H2758" t="s">
        <v>2700</v>
      </c>
      <c r="I2758" s="5">
        <v>58800</v>
      </c>
      <c r="J2758" s="5">
        <v>3500</v>
      </c>
      <c r="K2758">
        <v>4</v>
      </c>
      <c r="L2758" t="str">
        <f>INDEX(MatriceGrade,MATCH(Employé!G2758,Filières!$A$1:$A$13,0),MATCH(Employé!H2758,Filières!$A$1:$E$1,0))</f>
        <v>Consultant fonctionnel sénior</v>
      </c>
      <c r="M2758" s="5">
        <f t="shared" si="217"/>
        <v>54100</v>
      </c>
      <c r="N2758" s="6">
        <f t="shared" ca="1" si="218"/>
        <v>36</v>
      </c>
      <c r="O2758" s="8">
        <f t="shared" si="219"/>
        <v>8.6876155268022184E-2</v>
      </c>
    </row>
    <row r="2759" spans="1:15" x14ac:dyDescent="0.25">
      <c r="A2759" t="str">
        <f t="shared" si="215"/>
        <v>AleWa23590</v>
      </c>
      <c r="B2759" t="str">
        <f t="shared" si="216"/>
        <v>AlexanderWalker23590</v>
      </c>
      <c r="C2759" t="s">
        <v>708</v>
      </c>
      <c r="D2759" t="s">
        <v>1387</v>
      </c>
      <c r="E2759" t="s">
        <v>2698</v>
      </c>
      <c r="F2759" s="1">
        <v>23590</v>
      </c>
      <c r="G2759" t="s">
        <v>3028</v>
      </c>
      <c r="H2759" t="s">
        <v>2702</v>
      </c>
      <c r="I2759" s="5">
        <v>80300</v>
      </c>
      <c r="J2759" s="5">
        <v>2500</v>
      </c>
      <c r="K2759">
        <v>21</v>
      </c>
      <c r="L2759" t="str">
        <f>INDEX(MatriceGrade,MATCH(Employé!G2759,Filières!$A$1:$A$13,0),MATCH(Employé!H2759,Filières!$A$1:$E$1,0))</f>
        <v>Responsable secteur business</v>
      </c>
      <c r="M2759" s="5">
        <f t="shared" si="217"/>
        <v>72300</v>
      </c>
      <c r="N2759" s="6">
        <f t="shared" ca="1" si="218"/>
        <v>52</v>
      </c>
      <c r="O2759" s="8">
        <f t="shared" si="219"/>
        <v>0.11065006915629322</v>
      </c>
    </row>
    <row r="2760" spans="1:15" x14ac:dyDescent="0.25">
      <c r="A2760" t="str">
        <f t="shared" si="215"/>
        <v>DouWa29435</v>
      </c>
      <c r="B2760" t="str">
        <f t="shared" si="216"/>
        <v>DouglasWalker29435</v>
      </c>
      <c r="C2760" t="s">
        <v>499</v>
      </c>
      <c r="D2760" t="s">
        <v>1387</v>
      </c>
      <c r="E2760" t="s">
        <v>2698</v>
      </c>
      <c r="F2760" s="1">
        <v>29435</v>
      </c>
      <c r="G2760" t="s">
        <v>3027</v>
      </c>
      <c r="H2760" t="s">
        <v>2701</v>
      </c>
      <c r="I2760" s="5">
        <v>60900</v>
      </c>
      <c r="J2760" s="5">
        <v>8500</v>
      </c>
      <c r="K2760">
        <v>13</v>
      </c>
      <c r="L2760" t="str">
        <f>INDEX(MatriceGrade,MATCH(Employé!G2760,Filières!$A$1:$A$13,0),MATCH(Employé!H2760,Filières!$A$1:$E$1,0))</f>
        <v>Directeur technique</v>
      </c>
      <c r="M2760" s="5">
        <f t="shared" si="217"/>
        <v>59100</v>
      </c>
      <c r="N2760" s="6">
        <f t="shared" ca="1" si="218"/>
        <v>36</v>
      </c>
      <c r="O2760" s="8">
        <f t="shared" si="219"/>
        <v>3.0456852791878174E-2</v>
      </c>
    </row>
    <row r="2761" spans="1:15" x14ac:dyDescent="0.25">
      <c r="A2761" t="str">
        <f t="shared" si="215"/>
        <v>MarWa34299</v>
      </c>
      <c r="B2761" t="str">
        <f t="shared" si="216"/>
        <v>MaryWalker34299</v>
      </c>
      <c r="C2761" t="s">
        <v>156</v>
      </c>
      <c r="D2761" t="s">
        <v>1387</v>
      </c>
      <c r="E2761" t="s">
        <v>2699</v>
      </c>
      <c r="F2761" s="1">
        <v>34299</v>
      </c>
      <c r="G2761" t="s">
        <v>3022</v>
      </c>
      <c r="H2761" t="s">
        <v>2702</v>
      </c>
      <c r="I2761" s="5">
        <v>43400</v>
      </c>
      <c r="J2761" s="5">
        <v>1000</v>
      </c>
      <c r="K2761">
        <v>1</v>
      </c>
      <c r="L2761" t="str">
        <f>INDEX(MatriceGrade,MATCH(Employé!G2761,Filières!$A$1:$A$13,0),MATCH(Employé!H2761,Filières!$A$1:$E$1,0))</f>
        <v>Consultant business junior</v>
      </c>
      <c r="M2761" s="5">
        <f t="shared" si="217"/>
        <v>41000</v>
      </c>
      <c r="N2761" s="6">
        <f t="shared" ca="1" si="218"/>
        <v>23</v>
      </c>
      <c r="O2761" s="8">
        <f t="shared" si="219"/>
        <v>5.8536585365853662E-2</v>
      </c>
    </row>
    <row r="2762" spans="1:15" x14ac:dyDescent="0.25">
      <c r="A2762" t="str">
        <f t="shared" si="215"/>
        <v>MarWa23955</v>
      </c>
      <c r="B2762" t="str">
        <f t="shared" si="216"/>
        <v>MaryWalker23955</v>
      </c>
      <c r="C2762" t="s">
        <v>156</v>
      </c>
      <c r="D2762" t="s">
        <v>1387</v>
      </c>
      <c r="E2762" t="s">
        <v>2699</v>
      </c>
      <c r="F2762" s="1">
        <v>23955</v>
      </c>
      <c r="G2762" t="s">
        <v>3025</v>
      </c>
      <c r="H2762" t="s">
        <v>2701</v>
      </c>
      <c r="I2762" s="5">
        <v>44500</v>
      </c>
      <c r="J2762" s="5">
        <v>4000</v>
      </c>
      <c r="K2762">
        <v>9</v>
      </c>
      <c r="L2762" t="str">
        <f>INDEX(MatriceGrade,MATCH(Employé!G2762,Filières!$A$1:$A$13,0),MATCH(Employé!H2762,Filières!$A$1:$E$1,0))</f>
        <v>Consultant technique sénior</v>
      </c>
      <c r="M2762" s="5" t="str">
        <f t="shared" si="217"/>
        <v>nouvel arrivant</v>
      </c>
      <c r="N2762" s="6">
        <f t="shared" ca="1" si="218"/>
        <v>51</v>
      </c>
      <c r="O2762" s="8">
        <f t="shared" si="219"/>
        <v>0</v>
      </c>
    </row>
    <row r="2763" spans="1:15" x14ac:dyDescent="0.25">
      <c r="A2763" t="str">
        <f t="shared" si="215"/>
        <v>MelWa25687</v>
      </c>
      <c r="B2763" t="str">
        <f t="shared" si="216"/>
        <v>MeldaWalker25687</v>
      </c>
      <c r="C2763" t="s">
        <v>1565</v>
      </c>
      <c r="D2763" t="s">
        <v>1387</v>
      </c>
      <c r="E2763" t="s">
        <v>2699</v>
      </c>
      <c r="F2763" s="1">
        <v>25687</v>
      </c>
      <c r="G2763" t="s">
        <v>3025</v>
      </c>
      <c r="H2763" t="s">
        <v>2700</v>
      </c>
      <c r="I2763" s="5">
        <v>56700</v>
      </c>
      <c r="J2763" s="5">
        <v>3500</v>
      </c>
      <c r="K2763">
        <v>21</v>
      </c>
      <c r="L2763" t="str">
        <f>INDEX(MatriceGrade,MATCH(Employé!G2763,Filières!$A$1:$A$13,0),MATCH(Employé!H2763,Filières!$A$1:$E$1,0))</f>
        <v>Consultant fonctionnel sénior</v>
      </c>
      <c r="M2763" s="5">
        <f t="shared" si="217"/>
        <v>54000</v>
      </c>
      <c r="N2763" s="6">
        <f t="shared" ca="1" si="218"/>
        <v>47</v>
      </c>
      <c r="O2763" s="8">
        <f t="shared" si="219"/>
        <v>0.05</v>
      </c>
    </row>
    <row r="2764" spans="1:15" x14ac:dyDescent="0.25">
      <c r="A2764" t="str">
        <f t="shared" si="215"/>
        <v>PatWa28509</v>
      </c>
      <c r="B2764" t="str">
        <f t="shared" si="216"/>
        <v>PatriciaWalker28509</v>
      </c>
      <c r="C2764" t="s">
        <v>232</v>
      </c>
      <c r="D2764" t="s">
        <v>1387</v>
      </c>
      <c r="E2764" t="s">
        <v>2699</v>
      </c>
      <c r="F2764" s="1">
        <v>28509</v>
      </c>
      <c r="G2764" t="s">
        <v>3027</v>
      </c>
      <c r="H2764" t="s">
        <v>2701</v>
      </c>
      <c r="I2764" s="5">
        <v>68000</v>
      </c>
      <c r="J2764" s="5">
        <v>0</v>
      </c>
      <c r="K2764">
        <v>12</v>
      </c>
      <c r="L2764" t="str">
        <f>INDEX(MatriceGrade,MATCH(Employé!G2764,Filières!$A$1:$A$13,0),MATCH(Employé!H2764,Filières!$A$1:$E$1,0))</f>
        <v>Directeur technique</v>
      </c>
      <c r="M2764" s="5">
        <f t="shared" si="217"/>
        <v>62000</v>
      </c>
      <c r="N2764" s="6">
        <f t="shared" ca="1" si="218"/>
        <v>39</v>
      </c>
      <c r="O2764" s="8">
        <f t="shared" si="219"/>
        <v>9.6774193548387094E-2</v>
      </c>
    </row>
    <row r="2765" spans="1:15" x14ac:dyDescent="0.25">
      <c r="A2765" t="str">
        <f t="shared" si="215"/>
        <v>SteWa32145</v>
      </c>
      <c r="B2765" t="str">
        <f t="shared" si="216"/>
        <v>StephanieWalker32145</v>
      </c>
      <c r="C2765" t="s">
        <v>255</v>
      </c>
      <c r="D2765" t="s">
        <v>1387</v>
      </c>
      <c r="E2765" t="s">
        <v>2699</v>
      </c>
      <c r="F2765" s="1">
        <v>32145</v>
      </c>
      <c r="G2765" t="s">
        <v>3023</v>
      </c>
      <c r="H2765" t="s">
        <v>2700</v>
      </c>
      <c r="I2765" s="5">
        <v>49500</v>
      </c>
      <c r="J2765" s="5">
        <v>1500</v>
      </c>
      <c r="K2765">
        <v>3</v>
      </c>
      <c r="L2765" t="str">
        <f>INDEX(MatriceGrade,MATCH(Employé!G2765,Filières!$A$1:$A$13,0),MATCH(Employé!H2765,Filières!$A$1:$E$1,0))</f>
        <v>Consultant fonctionnel junior</v>
      </c>
      <c r="M2765" s="5">
        <f t="shared" si="217"/>
        <v>48100</v>
      </c>
      <c r="N2765" s="6">
        <f t="shared" ca="1" si="218"/>
        <v>29</v>
      </c>
      <c r="O2765" s="8">
        <f t="shared" si="219"/>
        <v>2.9106029106029108E-2</v>
      </c>
    </row>
    <row r="2766" spans="1:15" x14ac:dyDescent="0.25">
      <c r="A2766" t="str">
        <f t="shared" si="215"/>
        <v>CheWa30990</v>
      </c>
      <c r="B2766" t="str">
        <f t="shared" si="216"/>
        <v>CherylWallace30990</v>
      </c>
      <c r="C2766" t="s">
        <v>1453</v>
      </c>
      <c r="D2766" t="s">
        <v>1457</v>
      </c>
      <c r="E2766" t="s">
        <v>2699</v>
      </c>
      <c r="F2766" s="1">
        <v>30990</v>
      </c>
      <c r="G2766" t="s">
        <v>3026</v>
      </c>
      <c r="H2766" t="s">
        <v>2701</v>
      </c>
      <c r="I2766" s="5">
        <v>45900</v>
      </c>
      <c r="J2766" s="5">
        <v>3500</v>
      </c>
      <c r="K2766">
        <v>2</v>
      </c>
      <c r="L2766" t="str">
        <f>INDEX(MatriceGrade,MATCH(Employé!G2766,Filières!$A$1:$A$13,0),MATCH(Employé!H2766,Filières!$A$1:$E$1,0))</f>
        <v>Expert technique</v>
      </c>
      <c r="M2766" s="5">
        <f t="shared" si="217"/>
        <v>43100</v>
      </c>
      <c r="N2766" s="6">
        <f t="shared" ca="1" si="218"/>
        <v>32</v>
      </c>
      <c r="O2766" s="8">
        <f t="shared" si="219"/>
        <v>6.4965197215777259E-2</v>
      </c>
    </row>
    <row r="2767" spans="1:15" x14ac:dyDescent="0.25">
      <c r="A2767" t="str">
        <f t="shared" si="215"/>
        <v>StaWa25323</v>
      </c>
      <c r="B2767" t="str">
        <f t="shared" si="216"/>
        <v>StacyWallis25323</v>
      </c>
      <c r="C2767" t="s">
        <v>1977</v>
      </c>
      <c r="D2767" t="s">
        <v>1978</v>
      </c>
      <c r="E2767" t="s">
        <v>2699</v>
      </c>
      <c r="F2767" s="1">
        <v>25323</v>
      </c>
      <c r="G2767" t="s">
        <v>3028</v>
      </c>
      <c r="H2767" t="s">
        <v>2701</v>
      </c>
      <c r="I2767" s="5">
        <v>81400</v>
      </c>
      <c r="J2767" s="5">
        <v>3500</v>
      </c>
      <c r="K2767">
        <v>18</v>
      </c>
      <c r="L2767" t="str">
        <f>INDEX(MatriceGrade,MATCH(Employé!G2767,Filières!$A$1:$A$13,0),MATCH(Employé!H2767,Filières!$A$1:$E$1,0))</f>
        <v>Responsable technique Grands Comptes</v>
      </c>
      <c r="M2767" s="5">
        <f t="shared" si="217"/>
        <v>73300</v>
      </c>
      <c r="N2767" s="6">
        <f t="shared" ca="1" si="218"/>
        <v>48</v>
      </c>
      <c r="O2767" s="8">
        <f t="shared" si="219"/>
        <v>0.11050477489768076</v>
      </c>
    </row>
    <row r="2768" spans="1:15" x14ac:dyDescent="0.25">
      <c r="A2768" t="str">
        <f t="shared" si="215"/>
        <v>LarWa30487</v>
      </c>
      <c r="B2768" t="str">
        <f t="shared" si="216"/>
        <v>LarryWalls30487</v>
      </c>
      <c r="C2768" t="s">
        <v>73</v>
      </c>
      <c r="D2768" t="s">
        <v>2152</v>
      </c>
      <c r="E2768" t="s">
        <v>2698</v>
      </c>
      <c r="F2768" s="1">
        <v>30487</v>
      </c>
      <c r="G2768" t="s">
        <v>3026</v>
      </c>
      <c r="H2768" t="s">
        <v>2701</v>
      </c>
      <c r="I2768" s="5">
        <v>52800</v>
      </c>
      <c r="J2768" s="5">
        <v>3500</v>
      </c>
      <c r="K2768">
        <v>9</v>
      </c>
      <c r="L2768" t="str">
        <f>INDEX(MatriceGrade,MATCH(Employé!G2768,Filières!$A$1:$A$13,0),MATCH(Employé!H2768,Filières!$A$1:$E$1,0))</f>
        <v>Expert technique</v>
      </c>
      <c r="M2768" s="5">
        <f t="shared" si="217"/>
        <v>49100</v>
      </c>
      <c r="N2768" s="6">
        <f t="shared" ca="1" si="218"/>
        <v>34</v>
      </c>
      <c r="O2768" s="8">
        <f t="shared" si="219"/>
        <v>7.5356415478615074E-2</v>
      </c>
    </row>
    <row r="2769" spans="1:15" x14ac:dyDescent="0.25">
      <c r="A2769" t="str">
        <f t="shared" si="215"/>
        <v>DarWa23260</v>
      </c>
      <c r="B2769" t="str">
        <f t="shared" si="216"/>
        <v>DarrellWalsh23260</v>
      </c>
      <c r="C2769" t="s">
        <v>211</v>
      </c>
      <c r="D2769" t="s">
        <v>212</v>
      </c>
      <c r="E2769" t="s">
        <v>2698</v>
      </c>
      <c r="F2769" s="1">
        <v>23260</v>
      </c>
      <c r="G2769" t="s">
        <v>3029</v>
      </c>
      <c r="H2769" t="s">
        <v>2702</v>
      </c>
      <c r="I2769" s="5">
        <v>106800</v>
      </c>
      <c r="J2769" s="5">
        <v>9500</v>
      </c>
      <c r="K2769">
        <v>14</v>
      </c>
      <c r="L2769" t="str">
        <f>INDEX(MatriceGrade,MATCH(Employé!G2769,Filières!$A$1:$A$13,0),MATCH(Employé!H2769,Filières!$A$1:$E$1,0))</f>
        <v>Associé filière business</v>
      </c>
      <c r="M2769" s="5">
        <f t="shared" si="217"/>
        <v>101700</v>
      </c>
      <c r="N2769" s="6">
        <f t="shared" ca="1" si="218"/>
        <v>53</v>
      </c>
      <c r="O2769" s="8">
        <f t="shared" si="219"/>
        <v>5.0147492625368731E-2</v>
      </c>
    </row>
    <row r="2770" spans="1:15" x14ac:dyDescent="0.25">
      <c r="A2770" t="str">
        <f t="shared" si="215"/>
        <v>SusWa23534</v>
      </c>
      <c r="B2770" t="str">
        <f t="shared" si="216"/>
        <v>SusanWalsh23534</v>
      </c>
      <c r="C2770" t="s">
        <v>665</v>
      </c>
      <c r="D2770" t="s">
        <v>212</v>
      </c>
      <c r="E2770" t="s">
        <v>2699</v>
      </c>
      <c r="F2770" s="1">
        <v>23534</v>
      </c>
      <c r="G2770" t="s">
        <v>3028</v>
      </c>
      <c r="H2770" t="s">
        <v>2700</v>
      </c>
      <c r="I2770" s="5">
        <v>93300</v>
      </c>
      <c r="J2770" s="5">
        <v>7000</v>
      </c>
      <c r="K2770">
        <v>3</v>
      </c>
      <c r="L2770" t="str">
        <f>INDEX(MatriceGrade,MATCH(Employé!G2770,Filières!$A$1:$A$13,0),MATCH(Employé!H2770,Filières!$A$1:$E$1,0))</f>
        <v>Responsable de Grands comptes</v>
      </c>
      <c r="M2770" s="5">
        <f t="shared" si="217"/>
        <v>86400</v>
      </c>
      <c r="N2770" s="6">
        <f t="shared" ca="1" si="218"/>
        <v>53</v>
      </c>
      <c r="O2770" s="8">
        <f t="shared" si="219"/>
        <v>7.9861111111111105E-2</v>
      </c>
    </row>
    <row r="2771" spans="1:15" x14ac:dyDescent="0.25">
      <c r="A2771" t="str">
        <f t="shared" si="215"/>
        <v>SamWa34069</v>
      </c>
      <c r="B2771" t="str">
        <f t="shared" si="216"/>
        <v>SamuelWalters34069</v>
      </c>
      <c r="C2771" t="s">
        <v>666</v>
      </c>
      <c r="D2771" t="s">
        <v>2539</v>
      </c>
      <c r="E2771" t="s">
        <v>2698</v>
      </c>
      <c r="F2771" s="1">
        <v>34069</v>
      </c>
      <c r="G2771" t="s">
        <v>3022</v>
      </c>
      <c r="H2771" t="s">
        <v>2702</v>
      </c>
      <c r="I2771" s="5">
        <v>46700</v>
      </c>
      <c r="J2771" s="5">
        <v>1500</v>
      </c>
      <c r="K2771">
        <v>1</v>
      </c>
      <c r="L2771" t="str">
        <f>INDEX(MatriceGrade,MATCH(Employé!G2771,Filières!$A$1:$A$13,0),MATCH(Employé!H2771,Filières!$A$1:$E$1,0))</f>
        <v>Consultant business junior</v>
      </c>
      <c r="M2771" s="5">
        <f t="shared" si="217"/>
        <v>43900</v>
      </c>
      <c r="N2771" s="6">
        <f t="shared" ca="1" si="218"/>
        <v>24</v>
      </c>
      <c r="O2771" s="8">
        <f t="shared" si="219"/>
        <v>6.3781321184510256E-2</v>
      </c>
    </row>
    <row r="2772" spans="1:15" x14ac:dyDescent="0.25">
      <c r="A2772" t="str">
        <f t="shared" si="215"/>
        <v>ChrWa29546</v>
      </c>
      <c r="B2772" t="str">
        <f t="shared" si="216"/>
        <v>ChristopherWaltrip29546</v>
      </c>
      <c r="C2772" t="s">
        <v>71</v>
      </c>
      <c r="D2772" t="s">
        <v>1291</v>
      </c>
      <c r="E2772" t="s">
        <v>2698</v>
      </c>
      <c r="F2772" s="1">
        <v>29546</v>
      </c>
      <c r="G2772" t="s">
        <v>3028</v>
      </c>
      <c r="H2772" t="s">
        <v>2703</v>
      </c>
      <c r="I2772" s="5">
        <v>103000</v>
      </c>
      <c r="J2772" s="5">
        <v>8000</v>
      </c>
      <c r="K2772">
        <v>12</v>
      </c>
      <c r="L2772" t="str">
        <f>INDEX(MatriceGrade,MATCH(Employé!G2772,Filières!$A$1:$A$13,0),MATCH(Employé!H2772,Filières!$A$1:$E$1,0))</f>
        <v>Responsable d'un secteur</v>
      </c>
      <c r="M2772" s="5">
        <f t="shared" si="217"/>
        <v>93600</v>
      </c>
      <c r="N2772" s="6">
        <f t="shared" ca="1" si="218"/>
        <v>36</v>
      </c>
      <c r="O2772" s="8">
        <f t="shared" si="219"/>
        <v>0.10042735042735043</v>
      </c>
    </row>
    <row r="2773" spans="1:15" x14ac:dyDescent="0.25">
      <c r="A2773" t="str">
        <f t="shared" si="215"/>
        <v>LeeWa30176</v>
      </c>
      <c r="B2773" t="str">
        <f t="shared" si="216"/>
        <v>LeeWaltrip30176</v>
      </c>
      <c r="C2773" t="s">
        <v>45</v>
      </c>
      <c r="D2773" t="s">
        <v>1291</v>
      </c>
      <c r="E2773" t="s">
        <v>2698</v>
      </c>
      <c r="F2773" s="1">
        <v>30176</v>
      </c>
      <c r="G2773" t="s">
        <v>3026</v>
      </c>
      <c r="H2773" t="s">
        <v>2701</v>
      </c>
      <c r="I2773" s="5">
        <v>44800</v>
      </c>
      <c r="J2773" s="5">
        <v>3000</v>
      </c>
      <c r="K2773">
        <v>1</v>
      </c>
      <c r="L2773" t="str">
        <f>INDEX(MatriceGrade,MATCH(Employé!G2773,Filières!$A$1:$A$13,0),MATCH(Employé!H2773,Filières!$A$1:$E$1,0))</f>
        <v>Expert technique</v>
      </c>
      <c r="M2773" s="5">
        <f t="shared" si="217"/>
        <v>43700</v>
      </c>
      <c r="N2773" s="6">
        <f t="shared" ca="1" si="218"/>
        <v>34</v>
      </c>
      <c r="O2773" s="8">
        <f t="shared" si="219"/>
        <v>2.5171624713958809E-2</v>
      </c>
    </row>
    <row r="2774" spans="1:15" x14ac:dyDescent="0.25">
      <c r="A2774" t="str">
        <f t="shared" si="215"/>
        <v>WayWa32124</v>
      </c>
      <c r="B2774" t="str">
        <f t="shared" si="216"/>
        <v>WayneWamsley32124</v>
      </c>
      <c r="C2774" t="s">
        <v>19</v>
      </c>
      <c r="D2774" t="s">
        <v>2395</v>
      </c>
      <c r="E2774" t="s">
        <v>2698</v>
      </c>
      <c r="F2774" s="1">
        <v>32124</v>
      </c>
      <c r="G2774" t="s">
        <v>3022</v>
      </c>
      <c r="H2774" t="s">
        <v>2701</v>
      </c>
      <c r="I2774" s="5">
        <v>38900</v>
      </c>
      <c r="J2774" s="5">
        <v>1000</v>
      </c>
      <c r="K2774">
        <v>0</v>
      </c>
      <c r="L2774" t="str">
        <f>INDEX(MatriceGrade,MATCH(Employé!G2774,Filières!$A$1:$A$13,0),MATCH(Employé!H2774,Filières!$A$1:$E$1,0))</f>
        <v>Développeur confirmé</v>
      </c>
      <c r="M2774" s="5" t="str">
        <f t="shared" si="217"/>
        <v>nouvel arrivant</v>
      </c>
      <c r="N2774" s="6">
        <f t="shared" ca="1" si="218"/>
        <v>29</v>
      </c>
      <c r="O2774" s="8">
        <f t="shared" si="219"/>
        <v>0</v>
      </c>
    </row>
    <row r="2775" spans="1:15" x14ac:dyDescent="0.25">
      <c r="A2775" t="str">
        <f t="shared" si="215"/>
        <v>AndWa30440</v>
      </c>
      <c r="B2775" t="str">
        <f t="shared" si="216"/>
        <v>AndreWard30440</v>
      </c>
      <c r="C2775" t="s">
        <v>833</v>
      </c>
      <c r="D2775" t="s">
        <v>756</v>
      </c>
      <c r="E2775" t="s">
        <v>2698</v>
      </c>
      <c r="F2775" s="1">
        <v>30440</v>
      </c>
      <c r="G2775" t="s">
        <v>3027</v>
      </c>
      <c r="H2775" t="s">
        <v>2701</v>
      </c>
      <c r="I2775" s="5">
        <v>66200</v>
      </c>
      <c r="J2775" s="5">
        <v>1000</v>
      </c>
      <c r="K2775">
        <v>10</v>
      </c>
      <c r="L2775" t="str">
        <f>INDEX(MatriceGrade,MATCH(Employé!G2775,Filières!$A$1:$A$13,0),MATCH(Employé!H2775,Filières!$A$1:$E$1,0))</f>
        <v>Directeur technique</v>
      </c>
      <c r="M2775" s="5">
        <f t="shared" si="217"/>
        <v>59600</v>
      </c>
      <c r="N2775" s="6">
        <f t="shared" ca="1" si="218"/>
        <v>34</v>
      </c>
      <c r="O2775" s="8">
        <f t="shared" si="219"/>
        <v>0.11073825503355705</v>
      </c>
    </row>
    <row r="2776" spans="1:15" x14ac:dyDescent="0.25">
      <c r="A2776" t="str">
        <f t="shared" si="215"/>
        <v>BetWa27580</v>
      </c>
      <c r="B2776" t="str">
        <f t="shared" si="216"/>
        <v>BettyWard27580</v>
      </c>
      <c r="C2776" t="s">
        <v>966</v>
      </c>
      <c r="D2776" t="s">
        <v>756</v>
      </c>
      <c r="E2776" t="s">
        <v>2699</v>
      </c>
      <c r="F2776" s="1">
        <v>27580</v>
      </c>
      <c r="G2776" t="s">
        <v>3027</v>
      </c>
      <c r="H2776" t="s">
        <v>2702</v>
      </c>
      <c r="I2776" s="5">
        <v>77100</v>
      </c>
      <c r="J2776" s="5">
        <v>1500</v>
      </c>
      <c r="K2776">
        <v>14</v>
      </c>
      <c r="L2776" t="str">
        <f>INDEX(MatriceGrade,MATCH(Employé!G2776,Filières!$A$1:$A$13,0),MATCH(Employé!H2776,Filières!$A$1:$E$1,0))</f>
        <v>Directeur business</v>
      </c>
      <c r="M2776" s="5">
        <f t="shared" si="217"/>
        <v>72100</v>
      </c>
      <c r="N2776" s="6">
        <f t="shared" ca="1" si="218"/>
        <v>42</v>
      </c>
      <c r="O2776" s="8">
        <f t="shared" si="219"/>
        <v>6.9348127600554782E-2</v>
      </c>
    </row>
    <row r="2777" spans="1:15" x14ac:dyDescent="0.25">
      <c r="A2777" t="str">
        <f t="shared" si="215"/>
        <v>DanWa23466</v>
      </c>
      <c r="B2777" t="str">
        <f t="shared" si="216"/>
        <v>DanielWard23466</v>
      </c>
      <c r="C2777" t="s">
        <v>105</v>
      </c>
      <c r="D2777" t="s">
        <v>756</v>
      </c>
      <c r="E2777" t="s">
        <v>2698</v>
      </c>
      <c r="F2777" s="1">
        <v>23466</v>
      </c>
      <c r="G2777" t="s">
        <v>3028</v>
      </c>
      <c r="H2777" t="s">
        <v>2701</v>
      </c>
      <c r="I2777" s="5">
        <v>69000</v>
      </c>
      <c r="J2777" s="5">
        <v>1500</v>
      </c>
      <c r="K2777">
        <v>3</v>
      </c>
      <c r="L2777" t="str">
        <f>INDEX(MatriceGrade,MATCH(Employé!G2777,Filières!$A$1:$A$13,0),MATCH(Employé!H2777,Filières!$A$1:$E$1,0))</f>
        <v>Responsable technique Grands Comptes</v>
      </c>
      <c r="M2777" s="5">
        <f t="shared" si="217"/>
        <v>65700</v>
      </c>
      <c r="N2777" s="6">
        <f t="shared" ca="1" si="218"/>
        <v>53</v>
      </c>
      <c r="O2777" s="8">
        <f t="shared" si="219"/>
        <v>5.0228310502283102E-2</v>
      </c>
    </row>
    <row r="2778" spans="1:15" x14ac:dyDescent="0.25">
      <c r="A2778" t="str">
        <f t="shared" si="215"/>
        <v>HelWa31937</v>
      </c>
      <c r="B2778" t="str">
        <f t="shared" si="216"/>
        <v>HelenWard31937</v>
      </c>
      <c r="C2778" t="s">
        <v>1205</v>
      </c>
      <c r="D2778" t="s">
        <v>756</v>
      </c>
      <c r="E2778" t="s">
        <v>2699</v>
      </c>
      <c r="F2778" s="1">
        <v>31937</v>
      </c>
      <c r="G2778" t="s">
        <v>3022</v>
      </c>
      <c r="H2778" t="s">
        <v>2700</v>
      </c>
      <c r="I2778" s="5">
        <v>43300</v>
      </c>
      <c r="J2778" s="5">
        <v>500</v>
      </c>
      <c r="K2778">
        <v>5</v>
      </c>
      <c r="L2778" t="str">
        <f>INDEX(MatriceGrade,MATCH(Employé!G2778,Filières!$A$1:$A$13,0),MATCH(Employé!H2778,Filières!$A$1:$E$1,0))</f>
        <v>Analyste confirmé</v>
      </c>
      <c r="M2778" s="5">
        <f t="shared" si="217"/>
        <v>39200</v>
      </c>
      <c r="N2778" s="6">
        <f t="shared" ca="1" si="218"/>
        <v>30</v>
      </c>
      <c r="O2778" s="8">
        <f t="shared" si="219"/>
        <v>0.10459183673469388</v>
      </c>
    </row>
    <row r="2779" spans="1:15" x14ac:dyDescent="0.25">
      <c r="A2779" t="str">
        <f t="shared" si="215"/>
        <v>KevWa29048</v>
      </c>
      <c r="B2779" t="str">
        <f t="shared" si="216"/>
        <v>KevinWard29048</v>
      </c>
      <c r="C2779" t="s">
        <v>223</v>
      </c>
      <c r="D2779" t="s">
        <v>756</v>
      </c>
      <c r="E2779" t="s">
        <v>2698</v>
      </c>
      <c r="F2779" s="1">
        <v>29048</v>
      </c>
      <c r="G2779" t="s">
        <v>3028</v>
      </c>
      <c r="H2779" t="s">
        <v>2701</v>
      </c>
      <c r="I2779" s="5">
        <v>77700</v>
      </c>
      <c r="J2779" s="5">
        <v>3500</v>
      </c>
      <c r="K2779">
        <v>9</v>
      </c>
      <c r="L2779" t="str">
        <f>INDEX(MatriceGrade,MATCH(Employé!G2779,Filières!$A$1:$A$13,0),MATCH(Employé!H2779,Filières!$A$1:$E$1,0))</f>
        <v>Responsable technique Grands Comptes</v>
      </c>
      <c r="M2779" s="5">
        <f t="shared" si="217"/>
        <v>74600</v>
      </c>
      <c r="N2779" s="6">
        <f t="shared" ca="1" si="218"/>
        <v>38</v>
      </c>
      <c r="O2779" s="8">
        <f t="shared" si="219"/>
        <v>4.1554959785522788E-2</v>
      </c>
    </row>
    <row r="2780" spans="1:15" x14ac:dyDescent="0.25">
      <c r="A2780" t="str">
        <f t="shared" si="215"/>
        <v>LucWa32332</v>
      </c>
      <c r="B2780" t="str">
        <f t="shared" si="216"/>
        <v>LucilleWard32332</v>
      </c>
      <c r="C2780" t="s">
        <v>2672</v>
      </c>
      <c r="D2780" t="s">
        <v>756</v>
      </c>
      <c r="E2780" t="s">
        <v>2699</v>
      </c>
      <c r="F2780" s="1">
        <v>32332</v>
      </c>
      <c r="G2780" t="s">
        <v>3023</v>
      </c>
      <c r="H2780" t="s">
        <v>2700</v>
      </c>
      <c r="I2780" s="5">
        <v>51400</v>
      </c>
      <c r="J2780" s="5">
        <v>0</v>
      </c>
      <c r="K2780">
        <v>2</v>
      </c>
      <c r="L2780" t="str">
        <f>INDEX(MatriceGrade,MATCH(Employé!G2780,Filières!$A$1:$A$13,0),MATCH(Employé!H2780,Filières!$A$1:$E$1,0))</f>
        <v>Consultant fonctionnel junior</v>
      </c>
      <c r="M2780" s="5">
        <f t="shared" si="217"/>
        <v>46500</v>
      </c>
      <c r="N2780" s="6">
        <f t="shared" ca="1" si="218"/>
        <v>29</v>
      </c>
      <c r="O2780" s="8">
        <f t="shared" si="219"/>
        <v>0.10537634408602151</v>
      </c>
    </row>
    <row r="2781" spans="1:15" x14ac:dyDescent="0.25">
      <c r="A2781" t="str">
        <f t="shared" si="215"/>
        <v>SteWa29210</v>
      </c>
      <c r="B2781" t="str">
        <f t="shared" si="216"/>
        <v>StephenWard29210</v>
      </c>
      <c r="C2781" t="s">
        <v>401</v>
      </c>
      <c r="D2781" t="s">
        <v>756</v>
      </c>
      <c r="E2781" t="s">
        <v>2698</v>
      </c>
      <c r="F2781" s="1">
        <v>29210</v>
      </c>
      <c r="G2781" t="s">
        <v>3028</v>
      </c>
      <c r="H2781" t="s">
        <v>2700</v>
      </c>
      <c r="I2781" s="5">
        <v>79400</v>
      </c>
      <c r="J2781" s="5">
        <v>3500</v>
      </c>
      <c r="K2781">
        <v>7</v>
      </c>
      <c r="L2781" t="str">
        <f>INDEX(MatriceGrade,MATCH(Employé!G2781,Filières!$A$1:$A$13,0),MATCH(Employé!H2781,Filières!$A$1:$E$1,0))</f>
        <v>Responsable de Grands comptes</v>
      </c>
      <c r="M2781" s="5">
        <f t="shared" si="217"/>
        <v>72800</v>
      </c>
      <c r="N2781" s="6">
        <f t="shared" ca="1" si="218"/>
        <v>37</v>
      </c>
      <c r="O2781" s="8">
        <f t="shared" si="219"/>
        <v>9.0659340659340656E-2</v>
      </c>
    </row>
    <row r="2782" spans="1:15" x14ac:dyDescent="0.25">
      <c r="A2782" t="str">
        <f t="shared" si="215"/>
        <v>SylWa30731</v>
      </c>
      <c r="B2782" t="str">
        <f t="shared" si="216"/>
        <v>SylviaWard30731</v>
      </c>
      <c r="C2782" t="s">
        <v>88</v>
      </c>
      <c r="D2782" t="s">
        <v>756</v>
      </c>
      <c r="E2782" t="s">
        <v>2699</v>
      </c>
      <c r="F2782" s="1">
        <v>30731</v>
      </c>
      <c r="G2782" t="s">
        <v>3027</v>
      </c>
      <c r="H2782" t="s">
        <v>2701</v>
      </c>
      <c r="I2782" s="5">
        <v>68200</v>
      </c>
      <c r="J2782" s="5">
        <v>4000</v>
      </c>
      <c r="K2782">
        <v>2</v>
      </c>
      <c r="L2782" t="str">
        <f>INDEX(MatriceGrade,MATCH(Employé!G2782,Filières!$A$1:$A$13,0),MATCH(Employé!H2782,Filières!$A$1:$E$1,0))</f>
        <v>Directeur technique</v>
      </c>
      <c r="M2782" s="5">
        <f t="shared" si="217"/>
        <v>68200</v>
      </c>
      <c r="N2782" s="6">
        <f t="shared" ca="1" si="218"/>
        <v>33</v>
      </c>
      <c r="O2782" s="8">
        <f t="shared" si="219"/>
        <v>0</v>
      </c>
    </row>
    <row r="2783" spans="1:15" x14ac:dyDescent="0.25">
      <c r="A2783" t="str">
        <f t="shared" si="215"/>
        <v>DiaWa31519</v>
      </c>
      <c r="B2783" t="str">
        <f t="shared" si="216"/>
        <v>DianneWardlaw31519</v>
      </c>
      <c r="C2783" t="s">
        <v>2079</v>
      </c>
      <c r="D2783" t="s">
        <v>2080</v>
      </c>
      <c r="E2783" t="s">
        <v>2699</v>
      </c>
      <c r="F2783" s="1">
        <v>31519</v>
      </c>
      <c r="G2783" t="s">
        <v>3021</v>
      </c>
      <c r="H2783" t="s">
        <v>2700</v>
      </c>
      <c r="I2783" s="5">
        <v>40400</v>
      </c>
      <c r="J2783" s="5">
        <v>500</v>
      </c>
      <c r="K2783">
        <v>0</v>
      </c>
      <c r="L2783" t="str">
        <f>INDEX(MatriceGrade,MATCH(Employé!G2783,Filières!$A$1:$A$13,0),MATCH(Employé!H2783,Filières!$A$1:$E$1,0))</f>
        <v xml:space="preserve">Analyste </v>
      </c>
      <c r="M2783" s="5" t="str">
        <f t="shared" si="217"/>
        <v>nouvel arrivant</v>
      </c>
      <c r="N2783" s="6">
        <f t="shared" ca="1" si="218"/>
        <v>31</v>
      </c>
      <c r="O2783" s="8">
        <f t="shared" si="219"/>
        <v>0</v>
      </c>
    </row>
    <row r="2784" spans="1:15" x14ac:dyDescent="0.25">
      <c r="A2784" t="str">
        <f t="shared" si="215"/>
        <v>MyrWa27306</v>
      </c>
      <c r="B2784" t="str">
        <f t="shared" si="216"/>
        <v>MyronWare27306</v>
      </c>
      <c r="C2784" t="s">
        <v>1339</v>
      </c>
      <c r="D2784" t="s">
        <v>1340</v>
      </c>
      <c r="E2784" t="s">
        <v>2698</v>
      </c>
      <c r="F2784" s="1">
        <v>27306</v>
      </c>
      <c r="G2784" t="s">
        <v>3029</v>
      </c>
      <c r="H2784" t="s">
        <v>2703</v>
      </c>
      <c r="I2784" s="5">
        <v>132300</v>
      </c>
      <c r="J2784" s="5">
        <v>500</v>
      </c>
      <c r="K2784">
        <v>8</v>
      </c>
      <c r="L2784" t="str">
        <f>INDEX(MatriceGrade,MATCH(Employé!G2784,Filières!$A$1:$A$13,0),MATCH(Employé!H2784,Filières!$A$1:$E$1,0))</f>
        <v>Associé filière fonctions transverses</v>
      </c>
      <c r="M2784" s="5">
        <f t="shared" si="217"/>
        <v>124800</v>
      </c>
      <c r="N2784" s="6">
        <f t="shared" ca="1" si="218"/>
        <v>42</v>
      </c>
      <c r="O2784" s="8">
        <f t="shared" si="219"/>
        <v>6.0096153846153848E-2</v>
      </c>
    </row>
    <row r="2785" spans="1:15" x14ac:dyDescent="0.25">
      <c r="A2785" t="str">
        <f t="shared" si="215"/>
        <v>HowWa34371</v>
      </c>
      <c r="B2785" t="str">
        <f t="shared" si="216"/>
        <v>HowardWarren34371</v>
      </c>
      <c r="C2785" t="s">
        <v>497</v>
      </c>
      <c r="D2785" t="s">
        <v>98</v>
      </c>
      <c r="E2785" t="s">
        <v>2698</v>
      </c>
      <c r="F2785" s="1">
        <v>34371</v>
      </c>
      <c r="G2785" t="s">
        <v>3020</v>
      </c>
      <c r="H2785" t="s">
        <v>2700</v>
      </c>
      <c r="I2785" s="5">
        <v>31700</v>
      </c>
      <c r="J2785" s="5">
        <v>500</v>
      </c>
      <c r="K2785">
        <v>1</v>
      </c>
      <c r="L2785" t="str">
        <f>INDEX(MatriceGrade,MATCH(Employé!G2785,Filières!$A$1:$A$13,0),MATCH(Employé!H2785,Filières!$A$1:$E$1,0))</f>
        <v>Analyste junior</v>
      </c>
      <c r="M2785" s="5">
        <f t="shared" si="217"/>
        <v>30800</v>
      </c>
      <c r="N2785" s="6">
        <f t="shared" ca="1" si="218"/>
        <v>23</v>
      </c>
      <c r="O2785" s="8">
        <f t="shared" si="219"/>
        <v>2.922077922077922E-2</v>
      </c>
    </row>
    <row r="2786" spans="1:15" x14ac:dyDescent="0.25">
      <c r="A2786" t="str">
        <f t="shared" si="215"/>
        <v>TheWa33575</v>
      </c>
      <c r="B2786" t="str">
        <f t="shared" si="216"/>
        <v>TheodoreWarren33575</v>
      </c>
      <c r="C2786" t="s">
        <v>790</v>
      </c>
      <c r="D2786" t="s">
        <v>98</v>
      </c>
      <c r="E2786" t="s">
        <v>2698</v>
      </c>
      <c r="F2786" s="1">
        <v>33575</v>
      </c>
      <c r="G2786" t="s">
        <v>3022</v>
      </c>
      <c r="H2786" t="s">
        <v>2701</v>
      </c>
      <c r="I2786" s="5">
        <v>39000</v>
      </c>
      <c r="J2786" s="5">
        <v>500</v>
      </c>
      <c r="K2786">
        <v>1</v>
      </c>
      <c r="L2786" t="str">
        <f>INDEX(MatriceGrade,MATCH(Employé!G2786,Filières!$A$1:$A$13,0),MATCH(Employé!H2786,Filières!$A$1:$E$1,0))</f>
        <v>Développeur confirmé</v>
      </c>
      <c r="M2786" s="5">
        <f t="shared" si="217"/>
        <v>37200</v>
      </c>
      <c r="N2786" s="6">
        <f t="shared" ca="1" si="218"/>
        <v>25</v>
      </c>
      <c r="O2786" s="8">
        <f t="shared" si="219"/>
        <v>4.8387096774193547E-2</v>
      </c>
    </row>
    <row r="2787" spans="1:15" x14ac:dyDescent="0.25">
      <c r="A2787" t="str">
        <f t="shared" si="215"/>
        <v>BreWa32296</v>
      </c>
      <c r="B2787" t="str">
        <f t="shared" si="216"/>
        <v>BrendaWashington32296</v>
      </c>
      <c r="C2787" t="s">
        <v>1437</v>
      </c>
      <c r="D2787" t="s">
        <v>1200</v>
      </c>
      <c r="E2787" t="s">
        <v>2699</v>
      </c>
      <c r="F2787" s="1">
        <v>32296</v>
      </c>
      <c r="G2787" t="s">
        <v>3023</v>
      </c>
      <c r="H2787" t="s">
        <v>2700</v>
      </c>
      <c r="I2787" s="5">
        <v>41100</v>
      </c>
      <c r="J2787" s="5">
        <v>1500</v>
      </c>
      <c r="K2787">
        <v>1</v>
      </c>
      <c r="L2787" t="str">
        <f>INDEX(MatriceGrade,MATCH(Employé!G2787,Filières!$A$1:$A$13,0),MATCH(Employé!H2787,Filières!$A$1:$E$1,0))</f>
        <v>Consultant fonctionnel junior</v>
      </c>
      <c r="M2787" s="5">
        <f t="shared" si="217"/>
        <v>40200</v>
      </c>
      <c r="N2787" s="6">
        <f t="shared" ca="1" si="218"/>
        <v>29</v>
      </c>
      <c r="O2787" s="8">
        <f t="shared" si="219"/>
        <v>2.2388059701492536E-2</v>
      </c>
    </row>
    <row r="2788" spans="1:15" x14ac:dyDescent="0.25">
      <c r="A2788" t="str">
        <f t="shared" si="215"/>
        <v>ChaWa32624</v>
      </c>
      <c r="B2788" t="str">
        <f t="shared" si="216"/>
        <v>CharlesWashington32624</v>
      </c>
      <c r="C2788" t="s">
        <v>82</v>
      </c>
      <c r="D2788" t="s">
        <v>1200</v>
      </c>
      <c r="E2788" t="s">
        <v>2698</v>
      </c>
      <c r="F2788" s="1">
        <v>32624</v>
      </c>
      <c r="G2788" t="s">
        <v>3021</v>
      </c>
      <c r="H2788" t="s">
        <v>2702</v>
      </c>
      <c r="I2788" s="5">
        <v>43900</v>
      </c>
      <c r="J2788" s="5">
        <v>1000</v>
      </c>
      <c r="K2788">
        <v>2</v>
      </c>
      <c r="L2788" t="str">
        <f>INDEX(MatriceGrade,MATCH(Employé!G2788,Filières!$A$1:$A$13,0),MATCH(Employé!H2788,Filières!$A$1:$E$1,0))</f>
        <v>Consultant business junior</v>
      </c>
      <c r="M2788" s="5">
        <f t="shared" si="217"/>
        <v>42300</v>
      </c>
      <c r="N2788" s="6">
        <f t="shared" ca="1" si="218"/>
        <v>28</v>
      </c>
      <c r="O2788" s="8">
        <f t="shared" si="219"/>
        <v>3.7825059101654845E-2</v>
      </c>
    </row>
    <row r="2789" spans="1:15" x14ac:dyDescent="0.25">
      <c r="A2789" t="str">
        <f t="shared" si="215"/>
        <v>SarWa27173</v>
      </c>
      <c r="B2789" t="str">
        <f t="shared" si="216"/>
        <v>SaraWashington27173</v>
      </c>
      <c r="C2789" t="s">
        <v>347</v>
      </c>
      <c r="D2789" t="s">
        <v>1200</v>
      </c>
      <c r="E2789" t="s">
        <v>2699</v>
      </c>
      <c r="F2789" s="1">
        <v>27173</v>
      </c>
      <c r="G2789" t="s">
        <v>3028</v>
      </c>
      <c r="H2789" t="s">
        <v>2702</v>
      </c>
      <c r="I2789" s="5">
        <v>106600</v>
      </c>
      <c r="J2789" s="5">
        <v>4000</v>
      </c>
      <c r="K2789">
        <v>19</v>
      </c>
      <c r="L2789" t="str">
        <f>INDEX(MatriceGrade,MATCH(Employé!G2789,Filières!$A$1:$A$13,0),MATCH(Employé!H2789,Filières!$A$1:$E$1,0))</f>
        <v>Responsable secteur business</v>
      </c>
      <c r="M2789" s="5">
        <f t="shared" si="217"/>
        <v>101500</v>
      </c>
      <c r="N2789" s="6">
        <f t="shared" ca="1" si="218"/>
        <v>43</v>
      </c>
      <c r="O2789" s="8">
        <f t="shared" si="219"/>
        <v>5.024630541871921E-2</v>
      </c>
    </row>
    <row r="2790" spans="1:15" x14ac:dyDescent="0.25">
      <c r="A2790" t="str">
        <f t="shared" si="215"/>
        <v>TifWa27818</v>
      </c>
      <c r="B2790" t="str">
        <f t="shared" si="216"/>
        <v>TiffanyWathen27818</v>
      </c>
      <c r="C2790" t="s">
        <v>1464</v>
      </c>
      <c r="D2790" t="s">
        <v>1483</v>
      </c>
      <c r="E2790" t="s">
        <v>2699</v>
      </c>
      <c r="F2790" s="1">
        <v>27818</v>
      </c>
      <c r="G2790" t="s">
        <v>3025</v>
      </c>
      <c r="H2790" t="s">
        <v>2701</v>
      </c>
      <c r="I2790" s="5">
        <v>54500</v>
      </c>
      <c r="J2790" s="5">
        <v>4000</v>
      </c>
      <c r="K2790">
        <v>3</v>
      </c>
      <c r="L2790" t="str">
        <f>INDEX(MatriceGrade,MATCH(Employé!G2790,Filières!$A$1:$A$13,0),MATCH(Employé!H2790,Filières!$A$1:$E$1,0))</f>
        <v>Consultant technique sénior</v>
      </c>
      <c r="M2790" s="5">
        <f t="shared" si="217"/>
        <v>50500</v>
      </c>
      <c r="N2790" s="6">
        <f t="shared" ca="1" si="218"/>
        <v>41</v>
      </c>
      <c r="O2790" s="8">
        <f t="shared" si="219"/>
        <v>7.9207920792079209E-2</v>
      </c>
    </row>
    <row r="2791" spans="1:15" x14ac:dyDescent="0.25">
      <c r="A2791" t="str">
        <f t="shared" si="215"/>
        <v>KayWa25051</v>
      </c>
      <c r="B2791" t="str">
        <f t="shared" si="216"/>
        <v>KayeWatkins25051</v>
      </c>
      <c r="C2791" t="s">
        <v>682</v>
      </c>
      <c r="D2791" t="s">
        <v>683</v>
      </c>
      <c r="E2791" t="s">
        <v>2699</v>
      </c>
      <c r="F2791" s="1">
        <v>25051</v>
      </c>
      <c r="G2791" t="s">
        <v>3027</v>
      </c>
      <c r="H2791" t="s">
        <v>2700</v>
      </c>
      <c r="I2791" s="5">
        <v>58900</v>
      </c>
      <c r="J2791" s="5">
        <v>6000</v>
      </c>
      <c r="K2791">
        <v>14</v>
      </c>
      <c r="L2791" t="str">
        <f>INDEX(MatriceGrade,MATCH(Employé!G2791,Filières!$A$1:$A$13,0),MATCH(Employé!H2791,Filières!$A$1:$E$1,0))</f>
        <v>Directeur de projet</v>
      </c>
      <c r="M2791" s="5">
        <f t="shared" si="217"/>
        <v>52600</v>
      </c>
      <c r="N2791" s="6">
        <f t="shared" ca="1" si="218"/>
        <v>48</v>
      </c>
      <c r="O2791" s="8">
        <f t="shared" si="219"/>
        <v>0.11977186311787072</v>
      </c>
    </row>
    <row r="2792" spans="1:15" x14ac:dyDescent="0.25">
      <c r="A2792" t="str">
        <f t="shared" si="215"/>
        <v>LarWa25302</v>
      </c>
      <c r="B2792" t="str">
        <f t="shared" si="216"/>
        <v>LarryWatkins25302</v>
      </c>
      <c r="C2792" t="s">
        <v>73</v>
      </c>
      <c r="D2792" t="s">
        <v>683</v>
      </c>
      <c r="E2792" t="s">
        <v>2698</v>
      </c>
      <c r="F2792" s="1">
        <v>25302</v>
      </c>
      <c r="G2792" t="s">
        <v>3025</v>
      </c>
      <c r="H2792" t="s">
        <v>2702</v>
      </c>
      <c r="I2792" s="5">
        <v>54100</v>
      </c>
      <c r="J2792" s="5">
        <v>2500</v>
      </c>
      <c r="K2792">
        <v>11</v>
      </c>
      <c r="L2792" t="str">
        <f>INDEX(MatriceGrade,MATCH(Employé!G2792,Filières!$A$1:$A$13,0),MATCH(Employé!H2792,Filières!$A$1:$E$1,0))</f>
        <v>Consultant business sénior</v>
      </c>
      <c r="M2792" s="5">
        <f t="shared" si="217"/>
        <v>49200</v>
      </c>
      <c r="N2792" s="6">
        <f t="shared" ca="1" si="218"/>
        <v>48</v>
      </c>
      <c r="O2792" s="8">
        <f t="shared" si="219"/>
        <v>9.959349593495935E-2</v>
      </c>
    </row>
    <row r="2793" spans="1:15" x14ac:dyDescent="0.25">
      <c r="A2793" t="str">
        <f t="shared" si="215"/>
        <v>SerWa29347</v>
      </c>
      <c r="B2793" t="str">
        <f t="shared" si="216"/>
        <v>SergioWatkins29347</v>
      </c>
      <c r="C2793" t="s">
        <v>1086</v>
      </c>
      <c r="D2793" t="s">
        <v>683</v>
      </c>
      <c r="E2793" t="s">
        <v>2698</v>
      </c>
      <c r="F2793" s="1">
        <v>29347</v>
      </c>
      <c r="G2793" t="s">
        <v>3026</v>
      </c>
      <c r="H2793" t="s">
        <v>2701</v>
      </c>
      <c r="I2793" s="5">
        <v>60400</v>
      </c>
      <c r="J2793" s="5">
        <v>2000</v>
      </c>
      <c r="K2793">
        <v>0</v>
      </c>
      <c r="L2793" t="str">
        <f>INDEX(MatriceGrade,MATCH(Employé!G2793,Filières!$A$1:$A$13,0),MATCH(Employé!H2793,Filières!$A$1:$E$1,0))</f>
        <v>Expert technique</v>
      </c>
      <c r="M2793" s="5" t="str">
        <f t="shared" si="217"/>
        <v>nouvel arrivant</v>
      </c>
      <c r="N2793" s="6">
        <f t="shared" ca="1" si="218"/>
        <v>37</v>
      </c>
      <c r="O2793" s="8">
        <f t="shared" si="219"/>
        <v>0</v>
      </c>
    </row>
    <row r="2794" spans="1:15" x14ac:dyDescent="0.25">
      <c r="A2794" t="str">
        <f t="shared" si="215"/>
        <v>ClyWa29740</v>
      </c>
      <c r="B2794" t="str">
        <f t="shared" si="216"/>
        <v>ClydeWatson29740</v>
      </c>
      <c r="C2794" t="s">
        <v>1209</v>
      </c>
      <c r="D2794" t="s">
        <v>774</v>
      </c>
      <c r="E2794" t="s">
        <v>2698</v>
      </c>
      <c r="F2794" s="1">
        <v>29740</v>
      </c>
      <c r="G2794" t="s">
        <v>3025</v>
      </c>
      <c r="H2794" t="s">
        <v>2700</v>
      </c>
      <c r="I2794" s="5">
        <v>49600</v>
      </c>
      <c r="J2794" s="5">
        <v>2000</v>
      </c>
      <c r="K2794">
        <v>5</v>
      </c>
      <c r="L2794" t="str">
        <f>INDEX(MatriceGrade,MATCH(Employé!G2794,Filières!$A$1:$A$13,0),MATCH(Employé!H2794,Filières!$A$1:$E$1,0))</f>
        <v>Consultant fonctionnel sénior</v>
      </c>
      <c r="M2794" s="5">
        <f t="shared" si="217"/>
        <v>46300</v>
      </c>
      <c r="N2794" s="6">
        <f t="shared" ca="1" si="218"/>
        <v>36</v>
      </c>
      <c r="O2794" s="8">
        <f t="shared" si="219"/>
        <v>7.1274298056155511E-2</v>
      </c>
    </row>
    <row r="2795" spans="1:15" x14ac:dyDescent="0.25">
      <c r="A2795" t="str">
        <f t="shared" si="215"/>
        <v>JefWa33051</v>
      </c>
      <c r="B2795" t="str">
        <f t="shared" si="216"/>
        <v>JefferyWatson33051</v>
      </c>
      <c r="C2795" t="s">
        <v>600</v>
      </c>
      <c r="D2795" t="s">
        <v>774</v>
      </c>
      <c r="E2795" t="s">
        <v>2698</v>
      </c>
      <c r="F2795" s="1">
        <v>33051</v>
      </c>
      <c r="G2795" t="s">
        <v>3022</v>
      </c>
      <c r="H2795" t="s">
        <v>2700</v>
      </c>
      <c r="I2795" s="5">
        <v>40200</v>
      </c>
      <c r="J2795" s="5">
        <v>0</v>
      </c>
      <c r="K2795">
        <v>0</v>
      </c>
      <c r="L2795" t="str">
        <f>INDEX(MatriceGrade,MATCH(Employé!G2795,Filières!$A$1:$A$13,0),MATCH(Employé!H2795,Filières!$A$1:$E$1,0))</f>
        <v>Analyste confirmé</v>
      </c>
      <c r="M2795" s="5" t="str">
        <f t="shared" si="217"/>
        <v>nouvel arrivant</v>
      </c>
      <c r="N2795" s="6">
        <f t="shared" ca="1" si="218"/>
        <v>27</v>
      </c>
      <c r="O2795" s="8">
        <f t="shared" si="219"/>
        <v>0</v>
      </c>
    </row>
    <row r="2796" spans="1:15" x14ac:dyDescent="0.25">
      <c r="A2796" t="str">
        <f t="shared" si="215"/>
        <v>JohWa30648</v>
      </c>
      <c r="B2796" t="str">
        <f t="shared" si="216"/>
        <v>JohnWatson30648</v>
      </c>
      <c r="C2796" t="s">
        <v>213</v>
      </c>
      <c r="D2796" t="s">
        <v>774</v>
      </c>
      <c r="E2796" t="s">
        <v>2698</v>
      </c>
      <c r="F2796" s="1">
        <v>30648</v>
      </c>
      <c r="G2796" t="s">
        <v>3027</v>
      </c>
      <c r="H2796" t="s">
        <v>2701</v>
      </c>
      <c r="I2796" s="5">
        <v>56500</v>
      </c>
      <c r="J2796" s="5">
        <v>2000</v>
      </c>
      <c r="K2796">
        <v>10</v>
      </c>
      <c r="L2796" t="str">
        <f>INDEX(MatriceGrade,MATCH(Employé!G2796,Filières!$A$1:$A$13,0),MATCH(Employé!H2796,Filières!$A$1:$E$1,0))</f>
        <v>Directeur technique</v>
      </c>
      <c r="M2796" s="5">
        <f t="shared" si="217"/>
        <v>51800</v>
      </c>
      <c r="N2796" s="6">
        <f t="shared" ca="1" si="218"/>
        <v>33</v>
      </c>
      <c r="O2796" s="8">
        <f t="shared" si="219"/>
        <v>9.0733590733590733E-2</v>
      </c>
    </row>
    <row r="2797" spans="1:15" x14ac:dyDescent="0.25">
      <c r="A2797" t="str">
        <f t="shared" si="215"/>
        <v>MarWa26365</v>
      </c>
      <c r="B2797" t="str">
        <f t="shared" si="216"/>
        <v>MarkWatson26365</v>
      </c>
      <c r="C2797" t="s">
        <v>252</v>
      </c>
      <c r="D2797" t="s">
        <v>774</v>
      </c>
      <c r="E2797" t="s">
        <v>2698</v>
      </c>
      <c r="F2797" s="1">
        <v>26365</v>
      </c>
      <c r="G2797" t="s">
        <v>3025</v>
      </c>
      <c r="H2797" t="s">
        <v>2702</v>
      </c>
      <c r="I2797" s="5">
        <v>80500</v>
      </c>
      <c r="J2797" s="5">
        <v>2500</v>
      </c>
      <c r="K2797">
        <v>10</v>
      </c>
      <c r="L2797" t="str">
        <f>INDEX(MatriceGrade,MATCH(Employé!G2797,Filières!$A$1:$A$13,0),MATCH(Employé!H2797,Filières!$A$1:$E$1,0))</f>
        <v>Consultant business sénior</v>
      </c>
      <c r="M2797" s="5">
        <f t="shared" si="217"/>
        <v>73200</v>
      </c>
      <c r="N2797" s="6">
        <f t="shared" ca="1" si="218"/>
        <v>45</v>
      </c>
      <c r="O2797" s="8">
        <f t="shared" si="219"/>
        <v>9.9726775956284153E-2</v>
      </c>
    </row>
    <row r="2798" spans="1:15" x14ac:dyDescent="0.25">
      <c r="A2798" t="str">
        <f t="shared" si="215"/>
        <v>RobWa27873</v>
      </c>
      <c r="B2798" t="str">
        <f t="shared" si="216"/>
        <v>RobertWatson27873</v>
      </c>
      <c r="C2798" t="s">
        <v>25</v>
      </c>
      <c r="D2798" t="s">
        <v>774</v>
      </c>
      <c r="E2798" t="s">
        <v>2698</v>
      </c>
      <c r="F2798" s="1">
        <v>27873</v>
      </c>
      <c r="G2798" t="s">
        <v>3025</v>
      </c>
      <c r="H2798" t="s">
        <v>2703</v>
      </c>
      <c r="I2798" s="5">
        <v>44800</v>
      </c>
      <c r="J2798" s="5">
        <v>500</v>
      </c>
      <c r="K2798">
        <v>5</v>
      </c>
      <c r="L2798" t="str">
        <f>INDEX(MatriceGrade,MATCH(Employé!G2798,Filières!$A$1:$A$13,0),MATCH(Employé!H2798,Filières!$A$1:$E$1,0))</f>
        <v>Directeur des agents de maîtrise</v>
      </c>
      <c r="M2798" s="5">
        <f t="shared" si="217"/>
        <v>41000</v>
      </c>
      <c r="N2798" s="6">
        <f t="shared" ca="1" si="218"/>
        <v>41</v>
      </c>
      <c r="O2798" s="8">
        <f t="shared" si="219"/>
        <v>9.2682926829268292E-2</v>
      </c>
    </row>
    <row r="2799" spans="1:15" x14ac:dyDescent="0.25">
      <c r="A2799" t="str">
        <f t="shared" si="215"/>
        <v>TamWa30384</v>
      </c>
      <c r="B2799" t="str">
        <f t="shared" si="216"/>
        <v>TamiWatson30384</v>
      </c>
      <c r="C2799" t="s">
        <v>2127</v>
      </c>
      <c r="D2799" t="s">
        <v>774</v>
      </c>
      <c r="E2799" t="s">
        <v>2699</v>
      </c>
      <c r="F2799" s="1">
        <v>30384</v>
      </c>
      <c r="G2799" t="s">
        <v>3028</v>
      </c>
      <c r="H2799" t="s">
        <v>2703</v>
      </c>
      <c r="I2799" s="5">
        <v>110000</v>
      </c>
      <c r="J2799" s="5">
        <v>8000</v>
      </c>
      <c r="K2799">
        <v>11</v>
      </c>
      <c r="L2799" t="str">
        <f>INDEX(MatriceGrade,MATCH(Employé!G2799,Filières!$A$1:$A$13,0),MATCH(Employé!H2799,Filières!$A$1:$E$1,0))</f>
        <v>Responsable d'un secteur</v>
      </c>
      <c r="M2799" s="5">
        <f t="shared" si="217"/>
        <v>102800</v>
      </c>
      <c r="N2799" s="6">
        <f t="shared" ca="1" si="218"/>
        <v>34</v>
      </c>
      <c r="O2799" s="8">
        <f t="shared" si="219"/>
        <v>7.0038910505836577E-2</v>
      </c>
    </row>
    <row r="2800" spans="1:15" x14ac:dyDescent="0.25">
      <c r="A2800" t="str">
        <f t="shared" si="215"/>
        <v>TriWa23738</v>
      </c>
      <c r="B2800" t="str">
        <f t="shared" si="216"/>
        <v>TriciaWatson23738</v>
      </c>
      <c r="C2800" t="s">
        <v>773</v>
      </c>
      <c r="D2800" t="s">
        <v>774</v>
      </c>
      <c r="E2800" t="s">
        <v>2699</v>
      </c>
      <c r="F2800" s="1">
        <v>23738</v>
      </c>
      <c r="G2800" t="s">
        <v>3028</v>
      </c>
      <c r="H2800" t="s">
        <v>2702</v>
      </c>
      <c r="I2800" s="5">
        <v>88500</v>
      </c>
      <c r="J2800" s="5">
        <v>7500</v>
      </c>
      <c r="K2800">
        <v>26</v>
      </c>
      <c r="L2800" t="str">
        <f>INDEX(MatriceGrade,MATCH(Employé!G2800,Filières!$A$1:$A$13,0),MATCH(Employé!H2800,Filières!$A$1:$E$1,0))</f>
        <v>Responsable secteur business</v>
      </c>
      <c r="M2800" s="5">
        <f t="shared" si="217"/>
        <v>79000</v>
      </c>
      <c r="N2800" s="6">
        <f t="shared" ca="1" si="218"/>
        <v>52</v>
      </c>
      <c r="O2800" s="8">
        <f t="shared" si="219"/>
        <v>0.12025316455696203</v>
      </c>
    </row>
    <row r="2801" spans="1:15" x14ac:dyDescent="0.25">
      <c r="A2801" t="str">
        <f t="shared" si="215"/>
        <v>WilWa30158</v>
      </c>
      <c r="B2801" t="str">
        <f t="shared" si="216"/>
        <v>WilliamWatson30158</v>
      </c>
      <c r="C2801" t="s">
        <v>63</v>
      </c>
      <c r="D2801" t="s">
        <v>774</v>
      </c>
      <c r="E2801" t="s">
        <v>2698</v>
      </c>
      <c r="F2801" s="1">
        <v>30158</v>
      </c>
      <c r="G2801" t="s">
        <v>3025</v>
      </c>
      <c r="H2801" t="s">
        <v>2700</v>
      </c>
      <c r="I2801" s="5">
        <v>44100</v>
      </c>
      <c r="J2801" s="5">
        <v>500</v>
      </c>
      <c r="K2801">
        <v>10</v>
      </c>
      <c r="L2801" t="str">
        <f>INDEX(MatriceGrade,MATCH(Employé!G2801,Filières!$A$1:$A$13,0),MATCH(Employé!H2801,Filières!$A$1:$E$1,0))</f>
        <v>Consultant fonctionnel sénior</v>
      </c>
      <c r="M2801" s="5">
        <f t="shared" si="217"/>
        <v>40500</v>
      </c>
      <c r="N2801" s="6">
        <f t="shared" ca="1" si="218"/>
        <v>35</v>
      </c>
      <c r="O2801" s="8">
        <f t="shared" si="219"/>
        <v>8.8888888888888892E-2</v>
      </c>
    </row>
    <row r="2802" spans="1:15" x14ac:dyDescent="0.25">
      <c r="A2802" t="str">
        <f t="shared" si="215"/>
        <v>MarWa32990</v>
      </c>
      <c r="B2802" t="str">
        <f t="shared" si="216"/>
        <v>MaryWatters32990</v>
      </c>
      <c r="C2802" t="s">
        <v>156</v>
      </c>
      <c r="D2802" t="s">
        <v>1007</v>
      </c>
      <c r="E2802" t="s">
        <v>2699</v>
      </c>
      <c r="F2802" s="1">
        <v>32990</v>
      </c>
      <c r="G2802" t="s">
        <v>3021</v>
      </c>
      <c r="H2802" t="s">
        <v>2700</v>
      </c>
      <c r="I2802" s="5">
        <v>37800</v>
      </c>
      <c r="J2802" s="5">
        <v>1000</v>
      </c>
      <c r="K2802">
        <v>1</v>
      </c>
      <c r="L2802" t="str">
        <f>INDEX(MatriceGrade,MATCH(Employé!G2802,Filières!$A$1:$A$13,0),MATCH(Employé!H2802,Filières!$A$1:$E$1,0))</f>
        <v xml:space="preserve">Analyste </v>
      </c>
      <c r="M2802" s="5">
        <f t="shared" si="217"/>
        <v>37300</v>
      </c>
      <c r="N2802" s="6">
        <f t="shared" ca="1" si="218"/>
        <v>27</v>
      </c>
      <c r="O2802" s="8">
        <f t="shared" si="219"/>
        <v>1.3404825737265416E-2</v>
      </c>
    </row>
    <row r="2803" spans="1:15" x14ac:dyDescent="0.25">
      <c r="A2803" t="str">
        <f t="shared" si="215"/>
        <v>KatWa27981</v>
      </c>
      <c r="B2803" t="str">
        <f t="shared" si="216"/>
        <v>KatherineWatts27981</v>
      </c>
      <c r="C2803" t="s">
        <v>218</v>
      </c>
      <c r="D2803" t="s">
        <v>219</v>
      </c>
      <c r="E2803" t="s">
        <v>2699</v>
      </c>
      <c r="F2803" s="1">
        <v>27981</v>
      </c>
      <c r="G2803" t="s">
        <v>3028</v>
      </c>
      <c r="H2803" t="s">
        <v>2702</v>
      </c>
      <c r="I2803" s="5">
        <v>113200</v>
      </c>
      <c r="J2803" s="5">
        <v>9000</v>
      </c>
      <c r="K2803">
        <v>7</v>
      </c>
      <c r="L2803" t="str">
        <f>INDEX(MatriceGrade,MATCH(Employé!G2803,Filières!$A$1:$A$13,0),MATCH(Employé!H2803,Filières!$A$1:$E$1,0))</f>
        <v>Responsable secteur business</v>
      </c>
      <c r="M2803" s="5">
        <f t="shared" si="217"/>
        <v>106800</v>
      </c>
      <c r="N2803" s="6">
        <f t="shared" ca="1" si="218"/>
        <v>40</v>
      </c>
      <c r="O2803" s="8">
        <f t="shared" si="219"/>
        <v>5.9925093632958802E-2</v>
      </c>
    </row>
    <row r="2804" spans="1:15" x14ac:dyDescent="0.25">
      <c r="A2804" t="str">
        <f t="shared" si="215"/>
        <v>PauWa26100</v>
      </c>
      <c r="B2804" t="str">
        <f t="shared" si="216"/>
        <v>PaulWatts26100</v>
      </c>
      <c r="C2804" t="s">
        <v>119</v>
      </c>
      <c r="D2804" t="s">
        <v>219</v>
      </c>
      <c r="E2804" t="s">
        <v>2698</v>
      </c>
      <c r="F2804" s="1">
        <v>26100</v>
      </c>
      <c r="G2804" t="s">
        <v>3028</v>
      </c>
      <c r="H2804" t="s">
        <v>2702</v>
      </c>
      <c r="I2804" s="5">
        <v>119400</v>
      </c>
      <c r="J2804" s="5">
        <v>0</v>
      </c>
      <c r="K2804">
        <v>20</v>
      </c>
      <c r="L2804" t="str">
        <f>INDEX(MatriceGrade,MATCH(Employé!G2804,Filières!$A$1:$A$13,0),MATCH(Employé!H2804,Filières!$A$1:$E$1,0))</f>
        <v>Responsable secteur business</v>
      </c>
      <c r="M2804" s="5">
        <f t="shared" si="217"/>
        <v>107600</v>
      </c>
      <c r="N2804" s="6">
        <f t="shared" ca="1" si="218"/>
        <v>46</v>
      </c>
      <c r="O2804" s="8">
        <f t="shared" si="219"/>
        <v>0.10966542750929369</v>
      </c>
    </row>
    <row r="2805" spans="1:15" x14ac:dyDescent="0.25">
      <c r="A2805" t="str">
        <f t="shared" si="215"/>
        <v>LarWe26035</v>
      </c>
      <c r="B2805" t="str">
        <f t="shared" si="216"/>
        <v>LarryWeakley26035</v>
      </c>
      <c r="C2805" t="s">
        <v>73</v>
      </c>
      <c r="D2805" t="s">
        <v>74</v>
      </c>
      <c r="E2805" t="s">
        <v>2698</v>
      </c>
      <c r="F2805" s="1">
        <v>26035</v>
      </c>
      <c r="G2805" t="s">
        <v>3028</v>
      </c>
      <c r="H2805" t="s">
        <v>2701</v>
      </c>
      <c r="I2805" s="5">
        <v>71300</v>
      </c>
      <c r="J2805" s="5">
        <v>1500</v>
      </c>
      <c r="K2805">
        <v>10</v>
      </c>
      <c r="L2805" t="str">
        <f>INDEX(MatriceGrade,MATCH(Employé!G2805,Filières!$A$1:$A$13,0),MATCH(Employé!H2805,Filières!$A$1:$E$1,0))</f>
        <v>Responsable technique Grands Comptes</v>
      </c>
      <c r="M2805" s="5">
        <f t="shared" si="217"/>
        <v>65400</v>
      </c>
      <c r="N2805" s="6">
        <f t="shared" ca="1" si="218"/>
        <v>46</v>
      </c>
      <c r="O2805" s="8">
        <f t="shared" si="219"/>
        <v>9.0214067278287458E-2</v>
      </c>
    </row>
    <row r="2806" spans="1:15" x14ac:dyDescent="0.25">
      <c r="A2806" t="str">
        <f t="shared" si="215"/>
        <v>ChrWe31785</v>
      </c>
      <c r="B2806" t="str">
        <f t="shared" si="216"/>
        <v>ChristopherWeaver31785</v>
      </c>
      <c r="C2806" t="s">
        <v>71</v>
      </c>
      <c r="D2806" t="s">
        <v>1518</v>
      </c>
      <c r="E2806" t="s">
        <v>2698</v>
      </c>
      <c r="F2806" s="1">
        <v>31785</v>
      </c>
      <c r="G2806" t="s">
        <v>3023</v>
      </c>
      <c r="H2806" t="s">
        <v>2700</v>
      </c>
      <c r="I2806" s="5">
        <v>44100</v>
      </c>
      <c r="J2806" s="5">
        <v>500</v>
      </c>
      <c r="K2806">
        <v>2</v>
      </c>
      <c r="L2806" t="str">
        <f>INDEX(MatriceGrade,MATCH(Employé!G2806,Filières!$A$1:$A$13,0),MATCH(Employé!H2806,Filières!$A$1:$E$1,0))</f>
        <v>Consultant fonctionnel junior</v>
      </c>
      <c r="M2806" s="5">
        <f t="shared" si="217"/>
        <v>41600</v>
      </c>
      <c r="N2806" s="6">
        <f t="shared" ca="1" si="218"/>
        <v>30</v>
      </c>
      <c r="O2806" s="8">
        <f t="shared" si="219"/>
        <v>6.0096153846153848E-2</v>
      </c>
    </row>
    <row r="2807" spans="1:15" x14ac:dyDescent="0.25">
      <c r="A2807" t="str">
        <f t="shared" si="215"/>
        <v>RicWe28089</v>
      </c>
      <c r="B2807" t="str">
        <f t="shared" si="216"/>
        <v>RichardWeaver28089</v>
      </c>
      <c r="C2807" t="s">
        <v>9</v>
      </c>
      <c r="D2807" t="s">
        <v>1518</v>
      </c>
      <c r="E2807" t="s">
        <v>2698</v>
      </c>
      <c r="F2807" s="1">
        <v>28089</v>
      </c>
      <c r="G2807" t="s">
        <v>3027</v>
      </c>
      <c r="H2807" t="s">
        <v>2701</v>
      </c>
      <c r="I2807" s="5">
        <v>66800</v>
      </c>
      <c r="J2807" s="5">
        <v>4000</v>
      </c>
      <c r="K2807">
        <v>9</v>
      </c>
      <c r="L2807" t="str">
        <f>INDEX(MatriceGrade,MATCH(Employé!G2807,Filières!$A$1:$A$13,0),MATCH(Employé!H2807,Filières!$A$1:$E$1,0))</f>
        <v>Directeur technique</v>
      </c>
      <c r="M2807" s="5">
        <f t="shared" si="217"/>
        <v>61200</v>
      </c>
      <c r="N2807" s="6">
        <f t="shared" ca="1" si="218"/>
        <v>40</v>
      </c>
      <c r="O2807" s="8">
        <f t="shared" si="219"/>
        <v>9.1503267973856203E-2</v>
      </c>
    </row>
    <row r="2808" spans="1:15" x14ac:dyDescent="0.25">
      <c r="A2808" t="str">
        <f t="shared" si="215"/>
        <v>WmWe31035</v>
      </c>
      <c r="B2808" t="str">
        <f t="shared" si="216"/>
        <v>WmWeaver31035</v>
      </c>
      <c r="C2808" t="s">
        <v>2189</v>
      </c>
      <c r="D2808" t="s">
        <v>1518</v>
      </c>
      <c r="E2808" t="s">
        <v>2698</v>
      </c>
      <c r="F2808" s="1">
        <v>31035</v>
      </c>
      <c r="G2808" t="s">
        <v>3027</v>
      </c>
      <c r="H2808" t="s">
        <v>2702</v>
      </c>
      <c r="I2808" s="5">
        <v>94100</v>
      </c>
      <c r="J2808" s="5">
        <v>4500</v>
      </c>
      <c r="K2808">
        <v>9</v>
      </c>
      <c r="L2808" t="str">
        <f>INDEX(MatriceGrade,MATCH(Employé!G2808,Filières!$A$1:$A$13,0),MATCH(Employé!H2808,Filières!$A$1:$E$1,0))</f>
        <v>Directeur business</v>
      </c>
      <c r="M2808" s="5">
        <f t="shared" si="217"/>
        <v>86300</v>
      </c>
      <c r="N2808" s="6">
        <f t="shared" ca="1" si="218"/>
        <v>32</v>
      </c>
      <c r="O2808" s="8">
        <f t="shared" si="219"/>
        <v>9.0382387022016217E-2</v>
      </c>
    </row>
    <row r="2809" spans="1:15" x14ac:dyDescent="0.25">
      <c r="A2809" t="str">
        <f t="shared" si="215"/>
        <v>DeaWe25741</v>
      </c>
      <c r="B2809" t="str">
        <f t="shared" si="216"/>
        <v>DeanWebb25741</v>
      </c>
      <c r="C2809" t="s">
        <v>1238</v>
      </c>
      <c r="D2809" t="s">
        <v>1239</v>
      </c>
      <c r="E2809" t="s">
        <v>2698</v>
      </c>
      <c r="F2809" s="1">
        <v>25741</v>
      </c>
      <c r="G2809" t="s">
        <v>3026</v>
      </c>
      <c r="H2809" t="s">
        <v>2702</v>
      </c>
      <c r="I2809" s="5">
        <v>90900</v>
      </c>
      <c r="J2809" s="5">
        <v>5500</v>
      </c>
      <c r="K2809">
        <v>17</v>
      </c>
      <c r="L2809" t="str">
        <f>INDEX(MatriceGrade,MATCH(Employé!G2809,Filières!$A$1:$A$13,0),MATCH(Employé!H2809,Filières!$A$1:$E$1,0))</f>
        <v>Responsable de consultant</v>
      </c>
      <c r="M2809" s="5">
        <f t="shared" si="217"/>
        <v>85000</v>
      </c>
      <c r="N2809" s="6">
        <f t="shared" ca="1" si="218"/>
        <v>47</v>
      </c>
      <c r="O2809" s="8">
        <f t="shared" si="219"/>
        <v>6.9411764705882353E-2</v>
      </c>
    </row>
    <row r="2810" spans="1:15" x14ac:dyDescent="0.25">
      <c r="A2810" t="str">
        <f t="shared" si="215"/>
        <v>JosWe34311</v>
      </c>
      <c r="B2810" t="str">
        <f t="shared" si="216"/>
        <v>JosephWebber34311</v>
      </c>
      <c r="C2810" t="s">
        <v>90</v>
      </c>
      <c r="D2810" t="s">
        <v>413</v>
      </c>
      <c r="E2810" t="s">
        <v>2698</v>
      </c>
      <c r="F2810" s="1">
        <v>34311</v>
      </c>
      <c r="G2810" t="s">
        <v>3019</v>
      </c>
      <c r="H2810" t="s">
        <v>2700</v>
      </c>
      <c r="I2810" s="5">
        <v>30700</v>
      </c>
      <c r="J2810" s="5">
        <v>0</v>
      </c>
      <c r="K2810">
        <v>0</v>
      </c>
      <c r="L2810" t="str">
        <f>INDEX(MatriceGrade,MATCH(Employé!G2810,Filières!$A$1:$A$13,0),MATCH(Employé!H2810,Filières!$A$1:$E$1,0))</f>
        <v>Analyste débutant</v>
      </c>
      <c r="M2810" s="5" t="str">
        <f t="shared" si="217"/>
        <v>nouvel arrivant</v>
      </c>
      <c r="N2810" s="6">
        <f t="shared" ca="1" si="218"/>
        <v>23</v>
      </c>
      <c r="O2810" s="8">
        <f t="shared" si="219"/>
        <v>0</v>
      </c>
    </row>
    <row r="2811" spans="1:15" x14ac:dyDescent="0.25">
      <c r="A2811" t="str">
        <f t="shared" si="215"/>
        <v>RobWe30880</v>
      </c>
      <c r="B2811" t="str">
        <f t="shared" si="216"/>
        <v>RobertWebber30880</v>
      </c>
      <c r="C2811" t="s">
        <v>25</v>
      </c>
      <c r="D2811" t="s">
        <v>413</v>
      </c>
      <c r="E2811" t="s">
        <v>2698</v>
      </c>
      <c r="F2811" s="1">
        <v>30880</v>
      </c>
      <c r="G2811" t="s">
        <v>3026</v>
      </c>
      <c r="H2811" t="s">
        <v>2700</v>
      </c>
      <c r="I2811" s="5">
        <v>60000</v>
      </c>
      <c r="J2811" s="5">
        <v>4000</v>
      </c>
      <c r="K2811">
        <v>0</v>
      </c>
      <c r="L2811" t="str">
        <f>INDEX(MatriceGrade,MATCH(Employé!G2811,Filières!$A$1:$A$13,0),MATCH(Employé!H2811,Filières!$A$1:$E$1,0))</f>
        <v>Chef de projet</v>
      </c>
      <c r="M2811" s="5">
        <f t="shared" si="217"/>
        <v>31200</v>
      </c>
      <c r="N2811" s="6">
        <f t="shared" ca="1" si="218"/>
        <v>33</v>
      </c>
      <c r="O2811" s="8">
        <f t="shared" si="219"/>
        <v>0.92307692307692313</v>
      </c>
    </row>
    <row r="2812" spans="1:15" x14ac:dyDescent="0.25">
      <c r="A2812" t="str">
        <f t="shared" si="215"/>
        <v>JasWe32534</v>
      </c>
      <c r="B2812" t="str">
        <f t="shared" si="216"/>
        <v>JasperWebster32534</v>
      </c>
      <c r="C2812" t="s">
        <v>1258</v>
      </c>
      <c r="D2812" t="s">
        <v>1259</v>
      </c>
      <c r="E2812" t="s">
        <v>2698</v>
      </c>
      <c r="F2812" s="1">
        <v>32534</v>
      </c>
      <c r="G2812" t="s">
        <v>3022</v>
      </c>
      <c r="H2812" t="s">
        <v>2703</v>
      </c>
      <c r="I2812" s="5">
        <v>35500</v>
      </c>
      <c r="J2812" s="5">
        <v>500</v>
      </c>
      <c r="K2812">
        <v>3</v>
      </c>
      <c r="L2812" t="str">
        <f>INDEX(MatriceGrade,MATCH(Employé!G2812,Filières!$A$1:$A$13,0),MATCH(Employé!H2812,Filières!$A$1:$E$1,0))</f>
        <v>Agent expérimenté</v>
      </c>
      <c r="M2812" s="5">
        <f t="shared" si="217"/>
        <v>32600</v>
      </c>
      <c r="N2812" s="6">
        <f t="shared" ca="1" si="218"/>
        <v>28</v>
      </c>
      <c r="O2812" s="8">
        <f t="shared" si="219"/>
        <v>8.8957055214723926E-2</v>
      </c>
    </row>
    <row r="2813" spans="1:15" x14ac:dyDescent="0.25">
      <c r="A2813" t="str">
        <f t="shared" si="215"/>
        <v>MicWe23584</v>
      </c>
      <c r="B2813" t="str">
        <f t="shared" si="216"/>
        <v>MichaelWeddle23584</v>
      </c>
      <c r="C2813" t="s">
        <v>205</v>
      </c>
      <c r="D2813" t="s">
        <v>1637</v>
      </c>
      <c r="E2813" t="s">
        <v>2698</v>
      </c>
      <c r="F2813" s="1">
        <v>23584</v>
      </c>
      <c r="G2813" t="s">
        <v>3026</v>
      </c>
      <c r="H2813" t="s">
        <v>2700</v>
      </c>
      <c r="I2813" s="5">
        <v>65500</v>
      </c>
      <c r="J2813" s="5">
        <v>0</v>
      </c>
      <c r="K2813">
        <v>13</v>
      </c>
      <c r="L2813" t="str">
        <f>INDEX(MatriceGrade,MATCH(Employé!G2813,Filières!$A$1:$A$13,0),MATCH(Employé!H2813,Filières!$A$1:$E$1,0))</f>
        <v>Chef de projet</v>
      </c>
      <c r="M2813" s="5">
        <f t="shared" si="217"/>
        <v>63600</v>
      </c>
      <c r="N2813" s="6">
        <f t="shared" ca="1" si="218"/>
        <v>53</v>
      </c>
      <c r="O2813" s="8">
        <f t="shared" si="219"/>
        <v>2.9874213836477988E-2</v>
      </c>
    </row>
    <row r="2814" spans="1:15" x14ac:dyDescent="0.25">
      <c r="A2814" t="str">
        <f t="shared" si="215"/>
        <v>JeaWe27056</v>
      </c>
      <c r="B2814" t="str">
        <f t="shared" si="216"/>
        <v>JeanWeeks27056</v>
      </c>
      <c r="C2814" t="s">
        <v>125</v>
      </c>
      <c r="D2814" t="s">
        <v>126</v>
      </c>
      <c r="E2814" t="s">
        <v>2699</v>
      </c>
      <c r="F2814" s="1">
        <v>27056</v>
      </c>
      <c r="G2814" t="s">
        <v>3027</v>
      </c>
      <c r="H2814" t="s">
        <v>2700</v>
      </c>
      <c r="I2814" s="5">
        <v>84900</v>
      </c>
      <c r="J2814" s="5">
        <v>500</v>
      </c>
      <c r="K2814">
        <v>17</v>
      </c>
      <c r="L2814" t="str">
        <f>INDEX(MatriceGrade,MATCH(Employé!G2814,Filières!$A$1:$A$13,0),MATCH(Employé!H2814,Filières!$A$1:$E$1,0))</f>
        <v>Directeur de projet</v>
      </c>
      <c r="M2814" s="5">
        <f t="shared" si="217"/>
        <v>79300</v>
      </c>
      <c r="N2814" s="6">
        <f t="shared" ca="1" si="218"/>
        <v>43</v>
      </c>
      <c r="O2814" s="8">
        <f t="shared" si="219"/>
        <v>7.0617906683480461E-2</v>
      </c>
    </row>
    <row r="2815" spans="1:15" x14ac:dyDescent="0.25">
      <c r="A2815" t="str">
        <f t="shared" si="215"/>
        <v>AleWe28650</v>
      </c>
      <c r="B2815" t="str">
        <f t="shared" si="216"/>
        <v>AlexanderWeidman28650</v>
      </c>
      <c r="C2815" t="s">
        <v>708</v>
      </c>
      <c r="D2815" t="s">
        <v>1841</v>
      </c>
      <c r="E2815" t="s">
        <v>2698</v>
      </c>
      <c r="F2815" s="1">
        <v>28650</v>
      </c>
      <c r="G2815" t="s">
        <v>3028</v>
      </c>
      <c r="H2815" t="s">
        <v>2702</v>
      </c>
      <c r="I2815" s="5">
        <v>92300</v>
      </c>
      <c r="J2815" s="5">
        <v>8000</v>
      </c>
      <c r="K2815">
        <v>13</v>
      </c>
      <c r="L2815" t="str">
        <f>INDEX(MatriceGrade,MATCH(Employé!G2815,Filières!$A$1:$A$13,0),MATCH(Employé!H2815,Filières!$A$1:$E$1,0))</f>
        <v>Responsable secteur business</v>
      </c>
      <c r="M2815" s="5">
        <f t="shared" si="217"/>
        <v>87900</v>
      </c>
      <c r="N2815" s="6">
        <f t="shared" ca="1" si="218"/>
        <v>39</v>
      </c>
      <c r="O2815" s="8">
        <f t="shared" si="219"/>
        <v>5.0056882821387941E-2</v>
      </c>
    </row>
    <row r="2816" spans="1:15" x14ac:dyDescent="0.25">
      <c r="A2816" t="str">
        <f t="shared" si="215"/>
        <v>DavWe27716</v>
      </c>
      <c r="B2816" t="str">
        <f t="shared" si="216"/>
        <v>DavidWeigel27716</v>
      </c>
      <c r="C2816" t="s">
        <v>65</v>
      </c>
      <c r="D2816" t="s">
        <v>2442</v>
      </c>
      <c r="E2816" t="s">
        <v>2698</v>
      </c>
      <c r="F2816" s="1">
        <v>27716</v>
      </c>
      <c r="G2816" t="s">
        <v>3027</v>
      </c>
      <c r="H2816" t="s">
        <v>2700</v>
      </c>
      <c r="I2816" s="5">
        <v>75600</v>
      </c>
      <c r="J2816" s="5">
        <v>4500</v>
      </c>
      <c r="K2816">
        <v>5</v>
      </c>
      <c r="L2816" t="str">
        <f>INDEX(MatriceGrade,MATCH(Employé!G2816,Filières!$A$1:$A$13,0),MATCH(Employé!H2816,Filières!$A$1:$E$1,0))</f>
        <v>Directeur de projet</v>
      </c>
      <c r="M2816" s="5">
        <f t="shared" si="217"/>
        <v>70800</v>
      </c>
      <c r="N2816" s="6">
        <f t="shared" ca="1" si="218"/>
        <v>41</v>
      </c>
      <c r="O2816" s="8">
        <f t="shared" si="219"/>
        <v>6.7796610169491525E-2</v>
      </c>
    </row>
    <row r="2817" spans="1:15" x14ac:dyDescent="0.25">
      <c r="A2817" t="str">
        <f t="shared" si="215"/>
        <v>RayWe30098</v>
      </c>
      <c r="B2817" t="str">
        <f t="shared" si="216"/>
        <v>RaymondWeigel30098</v>
      </c>
      <c r="C2817" t="s">
        <v>974</v>
      </c>
      <c r="D2817" t="s">
        <v>2442</v>
      </c>
      <c r="E2817" t="s">
        <v>2698</v>
      </c>
      <c r="F2817" s="1">
        <v>30098</v>
      </c>
      <c r="G2817" t="s">
        <v>3028</v>
      </c>
      <c r="H2817" t="s">
        <v>2700</v>
      </c>
      <c r="I2817" s="5">
        <v>70500</v>
      </c>
      <c r="J2817" s="5">
        <v>8500</v>
      </c>
      <c r="K2817">
        <v>10</v>
      </c>
      <c r="L2817" t="str">
        <f>INDEX(MatriceGrade,MATCH(Employé!G2817,Filières!$A$1:$A$13,0),MATCH(Employé!H2817,Filières!$A$1:$E$1,0))</f>
        <v>Responsable de Grands comptes</v>
      </c>
      <c r="M2817" s="5">
        <f t="shared" si="217"/>
        <v>68400</v>
      </c>
      <c r="N2817" s="6">
        <f t="shared" ca="1" si="218"/>
        <v>35</v>
      </c>
      <c r="O2817" s="8">
        <f t="shared" si="219"/>
        <v>3.0701754385964911E-2</v>
      </c>
    </row>
    <row r="2818" spans="1:15" x14ac:dyDescent="0.25">
      <c r="A2818" t="str">
        <f t="shared" ref="A2818:A2881" si="220">_xlfn.CONCAT(LEFT(C2818,3),LEFT(D2818,2),F2818)</f>
        <v>EmmWe31857</v>
      </c>
      <c r="B2818" t="str">
        <f t="shared" ref="B2818:B2881" si="221">_xlfn.CONCAT(C2818,D2818,F2818)</f>
        <v>EmmaWeinmann31857</v>
      </c>
      <c r="C2818" t="s">
        <v>896</v>
      </c>
      <c r="D2818" t="s">
        <v>897</v>
      </c>
      <c r="E2818" t="s">
        <v>2699</v>
      </c>
      <c r="F2818" s="1">
        <v>31857</v>
      </c>
      <c r="G2818" t="s">
        <v>3022</v>
      </c>
      <c r="H2818" t="s">
        <v>2701</v>
      </c>
      <c r="I2818" s="5">
        <v>41800</v>
      </c>
      <c r="J2818" s="5">
        <v>500</v>
      </c>
      <c r="K2818">
        <v>2</v>
      </c>
      <c r="L2818" t="str">
        <f>INDEX(MatriceGrade,MATCH(Employé!G2818,Filières!$A$1:$A$13,0),MATCH(Employé!H2818,Filières!$A$1:$E$1,0))</f>
        <v>Développeur confirmé</v>
      </c>
      <c r="M2818" s="5">
        <f t="shared" ref="M2818:M2881" si="222">IF(ISERROR(VLOOKUP(A2818,InfoN1,9,FALSE)),"nouvel arrivant",VLOOKUP(A2818,InfoN1,9,FALSE))</f>
        <v>39000</v>
      </c>
      <c r="N2818" s="6">
        <f t="shared" ref="N2818:N2881" ca="1" si="223">IF(DATE(2017,MONTH(F2818),DAY(F2818))&gt;TODAY(),2017-YEAR(F2818)-1,2017-YEAR(F2818))</f>
        <v>30</v>
      </c>
      <c r="O2818" s="8">
        <f t="shared" si="219"/>
        <v>7.179487179487179E-2</v>
      </c>
    </row>
    <row r="2819" spans="1:15" x14ac:dyDescent="0.25">
      <c r="A2819" t="str">
        <f t="shared" si="220"/>
        <v>RoyWe28617</v>
      </c>
      <c r="B2819" t="str">
        <f t="shared" si="221"/>
        <v>RoyWeiser28617</v>
      </c>
      <c r="C2819" t="s">
        <v>728</v>
      </c>
      <c r="D2819" t="s">
        <v>2337</v>
      </c>
      <c r="E2819" t="s">
        <v>2698</v>
      </c>
      <c r="F2819" s="1">
        <v>28617</v>
      </c>
      <c r="G2819" t="s">
        <v>3028</v>
      </c>
      <c r="H2819" t="s">
        <v>2702</v>
      </c>
      <c r="I2819" s="5">
        <v>80100</v>
      </c>
      <c r="J2819" s="5">
        <v>5000</v>
      </c>
      <c r="K2819">
        <v>13</v>
      </c>
      <c r="L2819" t="str">
        <f>INDEX(MatriceGrade,MATCH(Employé!G2819,Filières!$A$1:$A$13,0),MATCH(Employé!H2819,Filières!$A$1:$E$1,0))</f>
        <v>Responsable secteur business</v>
      </c>
      <c r="M2819" s="5">
        <f t="shared" si="222"/>
        <v>76400</v>
      </c>
      <c r="N2819" s="6">
        <f t="shared" ca="1" si="223"/>
        <v>39</v>
      </c>
      <c r="O2819" s="8">
        <f t="shared" ref="O2819:O2882" si="224">IF(ISNUMBER(M2819),(I2819-M2819)/M2819,0)</f>
        <v>4.8429319371727751E-2</v>
      </c>
    </row>
    <row r="2820" spans="1:15" x14ac:dyDescent="0.25">
      <c r="A2820" t="str">
        <f t="shared" si="220"/>
        <v>JinWe28052</v>
      </c>
      <c r="B2820" t="str">
        <f t="shared" si="221"/>
        <v>JinnyWelch28052</v>
      </c>
      <c r="C2820" t="s">
        <v>1863</v>
      </c>
      <c r="D2820" t="s">
        <v>1864</v>
      </c>
      <c r="E2820" t="s">
        <v>2699</v>
      </c>
      <c r="F2820" s="1">
        <v>28052</v>
      </c>
      <c r="G2820" t="s">
        <v>3025</v>
      </c>
      <c r="H2820" t="s">
        <v>2702</v>
      </c>
      <c r="I2820" s="5">
        <v>74800</v>
      </c>
      <c r="J2820" s="5">
        <v>500</v>
      </c>
      <c r="K2820">
        <v>15</v>
      </c>
      <c r="L2820" t="str">
        <f>INDEX(MatriceGrade,MATCH(Employé!G2820,Filières!$A$1:$A$13,0),MATCH(Employé!H2820,Filières!$A$1:$E$1,0))</f>
        <v>Consultant business sénior</v>
      </c>
      <c r="M2820" s="5">
        <f t="shared" si="222"/>
        <v>70600</v>
      </c>
      <c r="N2820" s="6">
        <f t="shared" ca="1" si="223"/>
        <v>40</v>
      </c>
      <c r="O2820" s="8">
        <f t="shared" si="224"/>
        <v>5.9490084985835696E-2</v>
      </c>
    </row>
    <row r="2821" spans="1:15" x14ac:dyDescent="0.25">
      <c r="A2821" t="str">
        <f t="shared" si="220"/>
        <v>JacWe29530</v>
      </c>
      <c r="B2821" t="str">
        <f t="shared" si="221"/>
        <v>JackWells29530</v>
      </c>
      <c r="C2821" t="s">
        <v>181</v>
      </c>
      <c r="D2821" t="s">
        <v>1475</v>
      </c>
      <c r="E2821" t="s">
        <v>2698</v>
      </c>
      <c r="F2821" s="1">
        <v>29530</v>
      </c>
      <c r="G2821" t="s">
        <v>3026</v>
      </c>
      <c r="H2821" t="s">
        <v>2701</v>
      </c>
      <c r="I2821" s="5">
        <v>53000</v>
      </c>
      <c r="J2821" s="5">
        <v>5000</v>
      </c>
      <c r="K2821">
        <v>5</v>
      </c>
      <c r="L2821" t="str">
        <f>INDEX(MatriceGrade,MATCH(Employé!G2821,Filières!$A$1:$A$13,0),MATCH(Employé!H2821,Filières!$A$1:$E$1,0))</f>
        <v>Expert technique</v>
      </c>
      <c r="M2821" s="5">
        <f t="shared" si="222"/>
        <v>51100</v>
      </c>
      <c r="N2821" s="6">
        <f t="shared" ca="1" si="223"/>
        <v>36</v>
      </c>
      <c r="O2821" s="8">
        <f t="shared" si="224"/>
        <v>3.7181996086105673E-2</v>
      </c>
    </row>
    <row r="2822" spans="1:15" x14ac:dyDescent="0.25">
      <c r="A2822" t="str">
        <f t="shared" si="220"/>
        <v>RodWe26188</v>
      </c>
      <c r="B2822" t="str">
        <f t="shared" si="221"/>
        <v>RodneyWells26188</v>
      </c>
      <c r="C2822" t="s">
        <v>837</v>
      </c>
      <c r="D2822" t="s">
        <v>1475</v>
      </c>
      <c r="E2822" t="s">
        <v>2698</v>
      </c>
      <c r="F2822" s="1">
        <v>26188</v>
      </c>
      <c r="G2822" t="s">
        <v>3028</v>
      </c>
      <c r="H2822" t="s">
        <v>2702</v>
      </c>
      <c r="I2822" s="5">
        <v>121800</v>
      </c>
      <c r="J2822" s="5">
        <v>7500</v>
      </c>
      <c r="K2822">
        <v>16</v>
      </c>
      <c r="L2822" t="str">
        <f>INDEX(MatriceGrade,MATCH(Employé!G2822,Filières!$A$1:$A$13,0),MATCH(Employé!H2822,Filières!$A$1:$E$1,0))</f>
        <v>Responsable secteur business</v>
      </c>
      <c r="M2822" s="5">
        <f t="shared" si="222"/>
        <v>114900</v>
      </c>
      <c r="N2822" s="6">
        <f t="shared" ca="1" si="223"/>
        <v>45</v>
      </c>
      <c r="O2822" s="8">
        <f t="shared" si="224"/>
        <v>6.0052219321148827E-2</v>
      </c>
    </row>
    <row r="2823" spans="1:15" x14ac:dyDescent="0.25">
      <c r="A2823" t="str">
        <f t="shared" si="220"/>
        <v>RonWe34068</v>
      </c>
      <c r="B2823" t="str">
        <f t="shared" si="221"/>
        <v>RonaldWells34068</v>
      </c>
      <c r="C2823" t="s">
        <v>32</v>
      </c>
      <c r="D2823" t="s">
        <v>1475</v>
      </c>
      <c r="E2823" t="s">
        <v>2698</v>
      </c>
      <c r="F2823" s="1">
        <v>34068</v>
      </c>
      <c r="G2823" t="s">
        <v>3022</v>
      </c>
      <c r="H2823" t="s">
        <v>2700</v>
      </c>
      <c r="I2823" s="5">
        <v>41400</v>
      </c>
      <c r="J2823" s="5">
        <v>1500</v>
      </c>
      <c r="K2823">
        <v>0</v>
      </c>
      <c r="L2823" t="str">
        <f>INDEX(MatriceGrade,MATCH(Employé!G2823,Filières!$A$1:$A$13,0),MATCH(Employé!H2823,Filières!$A$1:$E$1,0))</f>
        <v>Analyste confirmé</v>
      </c>
      <c r="M2823" s="5" t="str">
        <f t="shared" si="222"/>
        <v>nouvel arrivant</v>
      </c>
      <c r="N2823" s="6">
        <f t="shared" ca="1" si="223"/>
        <v>24</v>
      </c>
      <c r="O2823" s="8">
        <f t="shared" si="224"/>
        <v>0</v>
      </c>
    </row>
    <row r="2824" spans="1:15" x14ac:dyDescent="0.25">
      <c r="A2824" t="str">
        <f t="shared" si="220"/>
        <v>DiaWe25251</v>
      </c>
      <c r="B2824" t="str">
        <f t="shared" si="221"/>
        <v>DianeWelsh25251</v>
      </c>
      <c r="C2824" t="s">
        <v>59</v>
      </c>
      <c r="D2824" t="s">
        <v>1960</v>
      </c>
      <c r="E2824" t="s">
        <v>2699</v>
      </c>
      <c r="F2824" s="1">
        <v>25251</v>
      </c>
      <c r="G2824" t="s">
        <v>3026</v>
      </c>
      <c r="H2824" t="s">
        <v>2701</v>
      </c>
      <c r="I2824" s="5">
        <v>50900</v>
      </c>
      <c r="J2824" s="5">
        <v>5000</v>
      </c>
      <c r="K2824">
        <v>2</v>
      </c>
      <c r="L2824" t="str">
        <f>INDEX(MatriceGrade,MATCH(Employé!G2824,Filières!$A$1:$A$13,0),MATCH(Employé!H2824,Filières!$A$1:$E$1,0))</f>
        <v>Expert technique</v>
      </c>
      <c r="M2824" s="5">
        <f t="shared" si="222"/>
        <v>48800</v>
      </c>
      <c r="N2824" s="6">
        <f t="shared" ca="1" si="223"/>
        <v>48</v>
      </c>
      <c r="O2824" s="8">
        <f t="shared" si="224"/>
        <v>4.3032786885245901E-2</v>
      </c>
    </row>
    <row r="2825" spans="1:15" x14ac:dyDescent="0.25">
      <c r="A2825" t="str">
        <f t="shared" si="220"/>
        <v>ThoWe30741</v>
      </c>
      <c r="B2825" t="str">
        <f t="shared" si="221"/>
        <v>ThomasWendel30741</v>
      </c>
      <c r="C2825" t="s">
        <v>269</v>
      </c>
      <c r="D2825" t="s">
        <v>1638</v>
      </c>
      <c r="E2825" t="s">
        <v>2698</v>
      </c>
      <c r="F2825" s="1">
        <v>30741</v>
      </c>
      <c r="G2825" t="s">
        <v>3028</v>
      </c>
      <c r="H2825" t="s">
        <v>2701</v>
      </c>
      <c r="I2825" s="5">
        <v>82400</v>
      </c>
      <c r="J2825" s="5">
        <v>0</v>
      </c>
      <c r="K2825">
        <v>10</v>
      </c>
      <c r="L2825" t="str">
        <f>INDEX(MatriceGrade,MATCH(Employé!G2825,Filières!$A$1:$A$13,0),MATCH(Employé!H2825,Filières!$A$1:$E$1,0))</f>
        <v>Responsable technique Grands Comptes</v>
      </c>
      <c r="M2825" s="5">
        <f t="shared" si="222"/>
        <v>77700</v>
      </c>
      <c r="N2825" s="6">
        <f t="shared" ca="1" si="223"/>
        <v>33</v>
      </c>
      <c r="O2825" s="8">
        <f t="shared" si="224"/>
        <v>6.0489060489060491E-2</v>
      </c>
    </row>
    <row r="2826" spans="1:15" x14ac:dyDescent="0.25">
      <c r="A2826" t="str">
        <f t="shared" si="220"/>
        <v>JohWe31954</v>
      </c>
      <c r="B2826" t="str">
        <f t="shared" si="221"/>
        <v>JohnWentworth31954</v>
      </c>
      <c r="C2826" t="s">
        <v>213</v>
      </c>
      <c r="D2826" t="s">
        <v>1301</v>
      </c>
      <c r="E2826" t="s">
        <v>2698</v>
      </c>
      <c r="F2826" s="1">
        <v>31954</v>
      </c>
      <c r="G2826" t="s">
        <v>3023</v>
      </c>
      <c r="H2826" t="s">
        <v>2700</v>
      </c>
      <c r="I2826" s="5">
        <v>42100</v>
      </c>
      <c r="J2826" s="5">
        <v>1000</v>
      </c>
      <c r="K2826">
        <v>1</v>
      </c>
      <c r="L2826" t="str">
        <f>INDEX(MatriceGrade,MATCH(Employé!G2826,Filières!$A$1:$A$13,0),MATCH(Employé!H2826,Filières!$A$1:$E$1,0))</f>
        <v>Consultant fonctionnel junior</v>
      </c>
      <c r="M2826" s="5">
        <f t="shared" si="222"/>
        <v>40800</v>
      </c>
      <c r="N2826" s="6">
        <f t="shared" ca="1" si="223"/>
        <v>30</v>
      </c>
      <c r="O2826" s="8">
        <f t="shared" si="224"/>
        <v>3.1862745098039214E-2</v>
      </c>
    </row>
    <row r="2827" spans="1:15" x14ac:dyDescent="0.25">
      <c r="A2827" t="str">
        <f t="shared" si="220"/>
        <v>WilWe24146</v>
      </c>
      <c r="B2827" t="str">
        <f t="shared" si="221"/>
        <v>WilliamWerner24146</v>
      </c>
      <c r="C2827" t="s">
        <v>63</v>
      </c>
      <c r="D2827" t="s">
        <v>1732</v>
      </c>
      <c r="E2827" t="s">
        <v>2698</v>
      </c>
      <c r="F2827" s="1">
        <v>24146</v>
      </c>
      <c r="G2827" t="s">
        <v>3027</v>
      </c>
      <c r="H2827" t="s">
        <v>2701</v>
      </c>
      <c r="I2827" s="5">
        <v>54700</v>
      </c>
      <c r="J2827" s="5">
        <v>10000</v>
      </c>
      <c r="K2827">
        <v>1</v>
      </c>
      <c r="L2827" t="str">
        <f>INDEX(MatriceGrade,MATCH(Employé!G2827,Filières!$A$1:$A$13,0),MATCH(Employé!H2827,Filières!$A$1:$E$1,0))</f>
        <v>Directeur technique</v>
      </c>
      <c r="M2827" s="5">
        <f t="shared" si="222"/>
        <v>52800</v>
      </c>
      <c r="N2827" s="6">
        <f t="shared" ca="1" si="223"/>
        <v>51</v>
      </c>
      <c r="O2827" s="8">
        <f t="shared" si="224"/>
        <v>3.5984848484848488E-2</v>
      </c>
    </row>
    <row r="2828" spans="1:15" x14ac:dyDescent="0.25">
      <c r="A2828" t="str">
        <f t="shared" si="220"/>
        <v>LinWe30889</v>
      </c>
      <c r="B2828" t="str">
        <f t="shared" si="221"/>
        <v>LindaWescott30889</v>
      </c>
      <c r="C2828" t="s">
        <v>491</v>
      </c>
      <c r="D2828" t="s">
        <v>2497</v>
      </c>
      <c r="E2828" t="s">
        <v>2699</v>
      </c>
      <c r="F2828" s="1">
        <v>30889</v>
      </c>
      <c r="G2828" t="s">
        <v>3027</v>
      </c>
      <c r="H2828" t="s">
        <v>2703</v>
      </c>
      <c r="I2828" s="5">
        <v>65500</v>
      </c>
      <c r="J2828" s="5">
        <v>3000</v>
      </c>
      <c r="K2828">
        <v>8</v>
      </c>
      <c r="L2828" t="str">
        <f>INDEX(MatriceGrade,MATCH(Employé!G2828,Filières!$A$1:$A$13,0),MATCH(Employé!H2828,Filières!$A$1:$E$1,0))</f>
        <v>Directeur d'agence</v>
      </c>
      <c r="M2828" s="5">
        <f t="shared" si="222"/>
        <v>59400</v>
      </c>
      <c r="N2828" s="6">
        <f t="shared" ca="1" si="223"/>
        <v>33</v>
      </c>
      <c r="O2828" s="8">
        <f t="shared" si="224"/>
        <v>0.1026936026936027</v>
      </c>
    </row>
    <row r="2829" spans="1:15" x14ac:dyDescent="0.25">
      <c r="A2829" t="str">
        <f t="shared" si="220"/>
        <v>BecWe31047</v>
      </c>
      <c r="B2829" t="str">
        <f t="shared" si="221"/>
        <v>BeckyWest31047</v>
      </c>
      <c r="C2829" t="s">
        <v>1100</v>
      </c>
      <c r="D2829" t="s">
        <v>60</v>
      </c>
      <c r="E2829" t="s">
        <v>2699</v>
      </c>
      <c r="F2829" s="1">
        <v>31047</v>
      </c>
      <c r="G2829" t="s">
        <v>3026</v>
      </c>
      <c r="H2829" t="s">
        <v>2701</v>
      </c>
      <c r="I2829" s="5">
        <v>45700</v>
      </c>
      <c r="J2829" s="5">
        <v>500</v>
      </c>
      <c r="K2829">
        <v>6</v>
      </c>
      <c r="L2829" t="str">
        <f>INDEX(MatriceGrade,MATCH(Employé!G2829,Filières!$A$1:$A$13,0),MATCH(Employé!H2829,Filières!$A$1:$E$1,0))</f>
        <v>Expert technique</v>
      </c>
      <c r="M2829" s="5">
        <f t="shared" si="222"/>
        <v>43400</v>
      </c>
      <c r="N2829" s="6">
        <f t="shared" ca="1" si="223"/>
        <v>32</v>
      </c>
      <c r="O2829" s="8">
        <f t="shared" si="224"/>
        <v>5.2995391705069124E-2</v>
      </c>
    </row>
    <row r="2830" spans="1:15" x14ac:dyDescent="0.25">
      <c r="A2830" t="str">
        <f t="shared" si="220"/>
        <v>DiaWe26431</v>
      </c>
      <c r="B2830" t="str">
        <f t="shared" si="221"/>
        <v>DianeWest26431</v>
      </c>
      <c r="C2830" t="s">
        <v>59</v>
      </c>
      <c r="D2830" t="s">
        <v>60</v>
      </c>
      <c r="E2830" t="s">
        <v>2699</v>
      </c>
      <c r="F2830" s="1">
        <v>26431</v>
      </c>
      <c r="G2830" t="s">
        <v>3027</v>
      </c>
      <c r="H2830" t="s">
        <v>2701</v>
      </c>
      <c r="I2830" s="5">
        <v>69900</v>
      </c>
      <c r="J2830" s="5">
        <v>3000</v>
      </c>
      <c r="K2830">
        <v>13</v>
      </c>
      <c r="L2830" t="str">
        <f>INDEX(MatriceGrade,MATCH(Employé!G2830,Filières!$A$1:$A$13,0),MATCH(Employé!H2830,Filières!$A$1:$E$1,0))</f>
        <v>Directeur technique</v>
      </c>
      <c r="M2830" s="5">
        <f t="shared" si="222"/>
        <v>64700</v>
      </c>
      <c r="N2830" s="6">
        <f t="shared" ca="1" si="223"/>
        <v>45</v>
      </c>
      <c r="O2830" s="8">
        <f t="shared" si="224"/>
        <v>8.0370942812983001E-2</v>
      </c>
    </row>
    <row r="2831" spans="1:15" x14ac:dyDescent="0.25">
      <c r="A2831" t="str">
        <f t="shared" si="220"/>
        <v>ElmWe24911</v>
      </c>
      <c r="B2831" t="str">
        <f t="shared" si="221"/>
        <v>ElmerWest24911</v>
      </c>
      <c r="C2831" t="s">
        <v>1470</v>
      </c>
      <c r="D2831" t="s">
        <v>60</v>
      </c>
      <c r="E2831" t="s">
        <v>2698</v>
      </c>
      <c r="F2831" s="1">
        <v>24911</v>
      </c>
      <c r="G2831" t="s">
        <v>3028</v>
      </c>
      <c r="H2831" t="s">
        <v>2701</v>
      </c>
      <c r="I2831" s="5">
        <v>76100</v>
      </c>
      <c r="J2831" s="5">
        <v>1500</v>
      </c>
      <c r="K2831">
        <v>24</v>
      </c>
      <c r="L2831" t="str">
        <f>INDEX(MatriceGrade,MATCH(Employé!G2831,Filières!$A$1:$A$13,0),MATCH(Employé!H2831,Filières!$A$1:$E$1,0))</f>
        <v>Responsable technique Grands Comptes</v>
      </c>
      <c r="M2831" s="5">
        <f t="shared" si="222"/>
        <v>69800</v>
      </c>
      <c r="N2831" s="6">
        <f t="shared" ca="1" si="223"/>
        <v>49</v>
      </c>
      <c r="O2831" s="8">
        <f t="shared" si="224"/>
        <v>9.0257879656160458E-2</v>
      </c>
    </row>
    <row r="2832" spans="1:15" x14ac:dyDescent="0.25">
      <c r="A2832" t="str">
        <f t="shared" si="220"/>
        <v>JosWe24977</v>
      </c>
      <c r="B2832" t="str">
        <f t="shared" si="221"/>
        <v>JosephWest24977</v>
      </c>
      <c r="C2832" t="s">
        <v>90</v>
      </c>
      <c r="D2832" t="s">
        <v>60</v>
      </c>
      <c r="E2832" t="s">
        <v>2698</v>
      </c>
      <c r="F2832" s="1">
        <v>24977</v>
      </c>
      <c r="G2832" t="s">
        <v>3025</v>
      </c>
      <c r="H2832" t="s">
        <v>2700</v>
      </c>
      <c r="I2832" s="5">
        <v>54000</v>
      </c>
      <c r="J2832" s="5">
        <v>0</v>
      </c>
      <c r="K2832">
        <v>4</v>
      </c>
      <c r="L2832" t="str">
        <f>INDEX(MatriceGrade,MATCH(Employé!G2832,Filières!$A$1:$A$13,0),MATCH(Employé!H2832,Filières!$A$1:$E$1,0))</f>
        <v>Consultant fonctionnel sénior</v>
      </c>
      <c r="M2832" s="5">
        <f t="shared" si="222"/>
        <v>50900</v>
      </c>
      <c r="N2832" s="6">
        <f t="shared" ca="1" si="223"/>
        <v>49</v>
      </c>
      <c r="O2832" s="8">
        <f t="shared" si="224"/>
        <v>6.0903732809430254E-2</v>
      </c>
    </row>
    <row r="2833" spans="1:15" x14ac:dyDescent="0.25">
      <c r="A2833" t="str">
        <f t="shared" si="220"/>
        <v>TerWe29663</v>
      </c>
      <c r="B2833" t="str">
        <f t="shared" si="221"/>
        <v>TerrenceWest29663</v>
      </c>
      <c r="C2833" t="s">
        <v>1560</v>
      </c>
      <c r="D2833" t="s">
        <v>60</v>
      </c>
      <c r="E2833" t="s">
        <v>2698</v>
      </c>
      <c r="F2833" s="1">
        <v>29663</v>
      </c>
      <c r="G2833" t="s">
        <v>3026</v>
      </c>
      <c r="H2833" t="s">
        <v>2701</v>
      </c>
      <c r="I2833" s="5">
        <v>60900</v>
      </c>
      <c r="J2833" s="5">
        <v>3000</v>
      </c>
      <c r="K2833">
        <v>6</v>
      </c>
      <c r="L2833" t="str">
        <f>INDEX(MatriceGrade,MATCH(Employé!G2833,Filières!$A$1:$A$13,0),MATCH(Employé!H2833,Filières!$A$1:$E$1,0))</f>
        <v>Expert technique</v>
      </c>
      <c r="M2833" s="5">
        <f t="shared" si="222"/>
        <v>57500</v>
      </c>
      <c r="N2833" s="6">
        <f t="shared" ca="1" si="223"/>
        <v>36</v>
      </c>
      <c r="O2833" s="8">
        <f t="shared" si="224"/>
        <v>5.9130434782608696E-2</v>
      </c>
    </row>
    <row r="2834" spans="1:15" x14ac:dyDescent="0.25">
      <c r="A2834" t="str">
        <f t="shared" si="220"/>
        <v>JimWe31952</v>
      </c>
      <c r="B2834" t="str">
        <f t="shared" si="221"/>
        <v>JimmyWestbrook31952</v>
      </c>
      <c r="C2834" t="s">
        <v>1674</v>
      </c>
      <c r="D2834" t="s">
        <v>1795</v>
      </c>
      <c r="E2834" t="s">
        <v>2698</v>
      </c>
      <c r="F2834" s="1">
        <v>31952</v>
      </c>
      <c r="G2834" t="s">
        <v>3021</v>
      </c>
      <c r="H2834" t="s">
        <v>2701</v>
      </c>
      <c r="I2834" s="5">
        <v>33700</v>
      </c>
      <c r="J2834" s="5">
        <v>500</v>
      </c>
      <c r="K2834">
        <v>0</v>
      </c>
      <c r="L2834" t="str">
        <f>INDEX(MatriceGrade,MATCH(Employé!G2834,Filières!$A$1:$A$13,0),MATCH(Employé!H2834,Filières!$A$1:$E$1,0))</f>
        <v>Développeur</v>
      </c>
      <c r="M2834" s="5" t="str">
        <f t="shared" si="222"/>
        <v>nouvel arrivant</v>
      </c>
      <c r="N2834" s="6">
        <f t="shared" ca="1" si="223"/>
        <v>30</v>
      </c>
      <c r="O2834" s="8">
        <f t="shared" si="224"/>
        <v>0</v>
      </c>
    </row>
    <row r="2835" spans="1:15" x14ac:dyDescent="0.25">
      <c r="A2835" t="str">
        <f t="shared" si="220"/>
        <v>JohWe28574</v>
      </c>
      <c r="B2835" t="str">
        <f t="shared" si="221"/>
        <v>JohnWestbrook28574</v>
      </c>
      <c r="C2835" t="s">
        <v>213</v>
      </c>
      <c r="D2835" t="s">
        <v>1795</v>
      </c>
      <c r="E2835" t="s">
        <v>2698</v>
      </c>
      <c r="F2835" s="1">
        <v>28574</v>
      </c>
      <c r="G2835" t="s">
        <v>3026</v>
      </c>
      <c r="H2835" t="s">
        <v>2701</v>
      </c>
      <c r="I2835" s="5">
        <v>51000</v>
      </c>
      <c r="J2835" s="5">
        <v>2500</v>
      </c>
      <c r="K2835">
        <v>4</v>
      </c>
      <c r="L2835" t="str">
        <f>INDEX(MatriceGrade,MATCH(Employé!G2835,Filières!$A$1:$A$13,0),MATCH(Employé!H2835,Filières!$A$1:$E$1,0))</f>
        <v>Expert technique</v>
      </c>
      <c r="M2835" s="5">
        <f t="shared" si="222"/>
        <v>47500</v>
      </c>
      <c r="N2835" s="6">
        <f t="shared" ca="1" si="223"/>
        <v>39</v>
      </c>
      <c r="O2835" s="8">
        <f t="shared" si="224"/>
        <v>7.3684210526315783E-2</v>
      </c>
    </row>
    <row r="2836" spans="1:15" x14ac:dyDescent="0.25">
      <c r="A2836" t="str">
        <f t="shared" si="220"/>
        <v>JorWe28332</v>
      </c>
      <c r="B2836" t="str">
        <f t="shared" si="221"/>
        <v>JordanWestley28332</v>
      </c>
      <c r="C2836" t="s">
        <v>2049</v>
      </c>
      <c r="D2836" t="s">
        <v>2373</v>
      </c>
      <c r="E2836" t="s">
        <v>2699</v>
      </c>
      <c r="F2836" s="1">
        <v>28332</v>
      </c>
      <c r="G2836" t="s">
        <v>3025</v>
      </c>
      <c r="H2836" t="s">
        <v>2701</v>
      </c>
      <c r="I2836" s="5">
        <v>51800</v>
      </c>
      <c r="J2836" s="5">
        <v>3000</v>
      </c>
      <c r="K2836">
        <v>13</v>
      </c>
      <c r="L2836" t="str">
        <f>INDEX(MatriceGrade,MATCH(Employé!G2836,Filières!$A$1:$A$13,0),MATCH(Employé!H2836,Filières!$A$1:$E$1,0))</f>
        <v>Consultant technique sénior</v>
      </c>
      <c r="M2836" s="5">
        <f t="shared" si="222"/>
        <v>49400</v>
      </c>
      <c r="N2836" s="6">
        <f t="shared" ca="1" si="223"/>
        <v>40</v>
      </c>
      <c r="O2836" s="8">
        <f t="shared" si="224"/>
        <v>4.8582995951417005E-2</v>
      </c>
    </row>
    <row r="2837" spans="1:15" x14ac:dyDescent="0.25">
      <c r="A2837" t="str">
        <f t="shared" si="220"/>
        <v>ErnWe33327</v>
      </c>
      <c r="B2837" t="str">
        <f t="shared" si="221"/>
        <v>ErnestWeston33327</v>
      </c>
      <c r="C2837" t="s">
        <v>1001</v>
      </c>
      <c r="D2837" t="s">
        <v>2301</v>
      </c>
      <c r="E2837" t="s">
        <v>2698</v>
      </c>
      <c r="F2837" s="1">
        <v>33327</v>
      </c>
      <c r="G2837" t="s">
        <v>3020</v>
      </c>
      <c r="H2837" t="s">
        <v>2702</v>
      </c>
      <c r="I2837" s="5">
        <v>39600</v>
      </c>
      <c r="J2837" s="5">
        <v>500</v>
      </c>
      <c r="K2837">
        <v>0</v>
      </c>
      <c r="L2837" t="str">
        <f>INDEX(MatriceGrade,MATCH(Employé!G2837,Filières!$A$1:$A$13,0),MATCH(Employé!H2837,Filières!$A$1:$E$1,0))</f>
        <v>Consultant business junior</v>
      </c>
      <c r="M2837" s="5" t="str">
        <f t="shared" si="222"/>
        <v>nouvel arrivant</v>
      </c>
      <c r="N2837" s="6">
        <f t="shared" ca="1" si="223"/>
        <v>26</v>
      </c>
      <c r="O2837" s="8">
        <f t="shared" si="224"/>
        <v>0</v>
      </c>
    </row>
    <row r="2838" spans="1:15" x14ac:dyDescent="0.25">
      <c r="A2838" t="str">
        <f t="shared" si="220"/>
        <v>EugWe25611</v>
      </c>
      <c r="B2838" t="str">
        <f t="shared" si="221"/>
        <v>EugeneWeston25611</v>
      </c>
      <c r="C2838" t="s">
        <v>909</v>
      </c>
      <c r="D2838" t="s">
        <v>2301</v>
      </c>
      <c r="E2838" t="s">
        <v>2698</v>
      </c>
      <c r="F2838" s="1">
        <v>25611</v>
      </c>
      <c r="G2838" t="s">
        <v>3026</v>
      </c>
      <c r="H2838" t="s">
        <v>2702</v>
      </c>
      <c r="I2838" s="5">
        <v>78900</v>
      </c>
      <c r="J2838" s="5">
        <v>5000</v>
      </c>
      <c r="K2838">
        <v>19</v>
      </c>
      <c r="L2838" t="str">
        <f>INDEX(MatriceGrade,MATCH(Employé!G2838,Filières!$A$1:$A$13,0),MATCH(Employé!H2838,Filières!$A$1:$E$1,0))</f>
        <v>Responsable de consultant</v>
      </c>
      <c r="M2838" s="5">
        <f t="shared" si="222"/>
        <v>71800</v>
      </c>
      <c r="N2838" s="6">
        <f t="shared" ca="1" si="223"/>
        <v>47</v>
      </c>
      <c r="O2838" s="8">
        <f t="shared" si="224"/>
        <v>9.8885793871866301E-2</v>
      </c>
    </row>
    <row r="2839" spans="1:15" x14ac:dyDescent="0.25">
      <c r="A2839" t="str">
        <f t="shared" si="220"/>
        <v>JosWe27797</v>
      </c>
      <c r="B2839" t="str">
        <f t="shared" si="221"/>
        <v>JoseWexler27797</v>
      </c>
      <c r="C2839" t="s">
        <v>284</v>
      </c>
      <c r="D2839" t="s">
        <v>2224</v>
      </c>
      <c r="E2839" t="s">
        <v>2698</v>
      </c>
      <c r="F2839" s="1">
        <v>27797</v>
      </c>
      <c r="G2839" t="s">
        <v>3027</v>
      </c>
      <c r="H2839" t="s">
        <v>2700</v>
      </c>
      <c r="I2839" s="5">
        <v>69000</v>
      </c>
      <c r="J2839" s="5">
        <v>4500</v>
      </c>
      <c r="K2839">
        <v>8</v>
      </c>
      <c r="L2839" t="str">
        <f>INDEX(MatriceGrade,MATCH(Employé!G2839,Filières!$A$1:$A$13,0),MATCH(Employé!H2839,Filières!$A$1:$E$1,0))</f>
        <v>Directeur de projet</v>
      </c>
      <c r="M2839" s="5">
        <f t="shared" si="222"/>
        <v>64300</v>
      </c>
      <c r="N2839" s="6">
        <f t="shared" ca="1" si="223"/>
        <v>41</v>
      </c>
      <c r="O2839" s="8">
        <f t="shared" si="224"/>
        <v>7.3094867807153963E-2</v>
      </c>
    </row>
    <row r="2840" spans="1:15" x14ac:dyDescent="0.25">
      <c r="A2840" t="str">
        <f t="shared" si="220"/>
        <v>SanWh25305</v>
      </c>
      <c r="B2840" t="str">
        <f t="shared" si="221"/>
        <v>SandraWhaley25305</v>
      </c>
      <c r="C2840" t="s">
        <v>319</v>
      </c>
      <c r="D2840" t="s">
        <v>1225</v>
      </c>
      <c r="E2840" t="s">
        <v>2699</v>
      </c>
      <c r="F2840" s="1">
        <v>25305</v>
      </c>
      <c r="G2840" t="s">
        <v>3027</v>
      </c>
      <c r="H2840" t="s">
        <v>2701</v>
      </c>
      <c r="I2840" s="5">
        <v>51400</v>
      </c>
      <c r="J2840" s="5">
        <v>1000</v>
      </c>
      <c r="K2840">
        <v>23</v>
      </c>
      <c r="L2840" t="str">
        <f>INDEX(MatriceGrade,MATCH(Employé!G2840,Filières!$A$1:$A$13,0),MATCH(Employé!H2840,Filières!$A$1:$E$1,0))</f>
        <v>Directeur technique</v>
      </c>
      <c r="M2840" s="5">
        <f t="shared" si="222"/>
        <v>45100</v>
      </c>
      <c r="N2840" s="6">
        <f t="shared" ca="1" si="223"/>
        <v>48</v>
      </c>
      <c r="O2840" s="8">
        <f t="shared" si="224"/>
        <v>0.13968957871396895</v>
      </c>
    </row>
    <row r="2841" spans="1:15" x14ac:dyDescent="0.25">
      <c r="A2841" t="str">
        <f t="shared" si="220"/>
        <v>AntWh27348</v>
      </c>
      <c r="B2841" t="str">
        <f t="shared" si="221"/>
        <v>AnthonyWheeler27348</v>
      </c>
      <c r="C2841" t="s">
        <v>109</v>
      </c>
      <c r="D2841" t="s">
        <v>166</v>
      </c>
      <c r="E2841" t="s">
        <v>2698</v>
      </c>
      <c r="F2841" s="1">
        <v>27348</v>
      </c>
      <c r="G2841" t="s">
        <v>3027</v>
      </c>
      <c r="H2841" t="s">
        <v>2701</v>
      </c>
      <c r="I2841" s="5">
        <v>55200</v>
      </c>
      <c r="J2841" s="5">
        <v>2000</v>
      </c>
      <c r="K2841">
        <v>16</v>
      </c>
      <c r="L2841" t="str">
        <f>INDEX(MatriceGrade,MATCH(Employé!G2841,Filières!$A$1:$A$13,0),MATCH(Employé!H2841,Filières!$A$1:$E$1,0))</f>
        <v>Directeur technique</v>
      </c>
      <c r="M2841" s="5">
        <f t="shared" si="222"/>
        <v>52800</v>
      </c>
      <c r="N2841" s="6">
        <f t="shared" ca="1" si="223"/>
        <v>42</v>
      </c>
      <c r="O2841" s="8">
        <f t="shared" si="224"/>
        <v>4.5454545454545456E-2</v>
      </c>
    </row>
    <row r="2842" spans="1:15" x14ac:dyDescent="0.25">
      <c r="A2842" t="str">
        <f t="shared" si="220"/>
        <v>AshWh28966</v>
      </c>
      <c r="B2842" t="str">
        <f t="shared" si="221"/>
        <v>AshleyWheeler28966</v>
      </c>
      <c r="C2842" t="s">
        <v>1606</v>
      </c>
      <c r="D2842" t="s">
        <v>166</v>
      </c>
      <c r="E2842" t="s">
        <v>2699</v>
      </c>
      <c r="F2842" s="1">
        <v>28966</v>
      </c>
      <c r="G2842" t="s">
        <v>3028</v>
      </c>
      <c r="H2842" t="s">
        <v>2702</v>
      </c>
      <c r="I2842" s="5">
        <v>112700</v>
      </c>
      <c r="J2842" s="5">
        <v>3000</v>
      </c>
      <c r="K2842">
        <v>6</v>
      </c>
      <c r="L2842" t="str">
        <f>INDEX(MatriceGrade,MATCH(Employé!G2842,Filières!$A$1:$A$13,0),MATCH(Employé!H2842,Filières!$A$1:$E$1,0))</f>
        <v>Responsable secteur business</v>
      </c>
      <c r="M2842" s="5">
        <f t="shared" si="222"/>
        <v>106300</v>
      </c>
      <c r="N2842" s="6">
        <f t="shared" ca="1" si="223"/>
        <v>38</v>
      </c>
      <c r="O2842" s="8">
        <f t="shared" si="224"/>
        <v>6.0206961429915336E-2</v>
      </c>
    </row>
    <row r="2843" spans="1:15" x14ac:dyDescent="0.25">
      <c r="A2843" t="str">
        <f t="shared" si="220"/>
        <v>BriWh26813</v>
      </c>
      <c r="B2843" t="str">
        <f t="shared" si="221"/>
        <v>BrianWheeler26813</v>
      </c>
      <c r="C2843" t="s">
        <v>643</v>
      </c>
      <c r="D2843" t="s">
        <v>166</v>
      </c>
      <c r="E2843" t="s">
        <v>2698</v>
      </c>
      <c r="F2843" s="1">
        <v>26813</v>
      </c>
      <c r="G2843" t="s">
        <v>3029</v>
      </c>
      <c r="H2843" t="s">
        <v>2703</v>
      </c>
      <c r="I2843" s="5">
        <v>94800</v>
      </c>
      <c r="J2843" s="5">
        <v>7000</v>
      </c>
      <c r="K2843">
        <v>10</v>
      </c>
      <c r="L2843" t="str">
        <f>INDEX(MatriceGrade,MATCH(Employé!G2843,Filières!$A$1:$A$13,0),MATCH(Employé!H2843,Filières!$A$1:$E$1,0))</f>
        <v>Associé filière fonctions transverses</v>
      </c>
      <c r="M2843" s="5">
        <f t="shared" si="222"/>
        <v>87800</v>
      </c>
      <c r="N2843" s="6">
        <f t="shared" ca="1" si="223"/>
        <v>44</v>
      </c>
      <c r="O2843" s="8">
        <f t="shared" si="224"/>
        <v>7.9726651480637817E-2</v>
      </c>
    </row>
    <row r="2844" spans="1:15" x14ac:dyDescent="0.25">
      <c r="A2844" t="str">
        <f t="shared" si="220"/>
        <v>JarWh34233</v>
      </c>
      <c r="B2844" t="str">
        <f t="shared" si="221"/>
        <v>JaredWheeler34233</v>
      </c>
      <c r="C2844" t="s">
        <v>165</v>
      </c>
      <c r="D2844" t="s">
        <v>166</v>
      </c>
      <c r="E2844" t="s">
        <v>2698</v>
      </c>
      <c r="F2844" s="1">
        <v>34233</v>
      </c>
      <c r="G2844" t="s">
        <v>3019</v>
      </c>
      <c r="H2844" t="s">
        <v>2700</v>
      </c>
      <c r="I2844" s="5">
        <v>29000</v>
      </c>
      <c r="J2844" s="5">
        <v>0</v>
      </c>
      <c r="K2844">
        <v>1</v>
      </c>
      <c r="L2844" t="str">
        <f>INDEX(MatriceGrade,MATCH(Employé!G2844,Filières!$A$1:$A$13,0),MATCH(Employé!H2844,Filières!$A$1:$E$1,0))</f>
        <v>Analyste débutant</v>
      </c>
      <c r="M2844" s="5">
        <f t="shared" si="222"/>
        <v>25700</v>
      </c>
      <c r="N2844" s="6">
        <f t="shared" ca="1" si="223"/>
        <v>23</v>
      </c>
      <c r="O2844" s="8">
        <f t="shared" si="224"/>
        <v>0.12840466926070038</v>
      </c>
    </row>
    <row r="2845" spans="1:15" x14ac:dyDescent="0.25">
      <c r="A2845" t="str">
        <f t="shared" si="220"/>
        <v>JohWh26918</v>
      </c>
      <c r="B2845" t="str">
        <f t="shared" si="221"/>
        <v>JohnWheeler26918</v>
      </c>
      <c r="C2845" t="s">
        <v>213</v>
      </c>
      <c r="D2845" t="s">
        <v>166</v>
      </c>
      <c r="E2845" t="s">
        <v>2698</v>
      </c>
      <c r="F2845" s="1">
        <v>26918</v>
      </c>
      <c r="G2845" t="s">
        <v>3028</v>
      </c>
      <c r="H2845" t="s">
        <v>2700</v>
      </c>
      <c r="I2845" s="5">
        <v>83100</v>
      </c>
      <c r="J2845" s="5">
        <v>4000</v>
      </c>
      <c r="K2845">
        <v>11</v>
      </c>
      <c r="L2845" t="str">
        <f>INDEX(MatriceGrade,MATCH(Employé!G2845,Filières!$A$1:$A$13,0),MATCH(Employé!H2845,Filières!$A$1:$E$1,0))</f>
        <v>Responsable de Grands comptes</v>
      </c>
      <c r="M2845" s="5">
        <f t="shared" si="222"/>
        <v>74200</v>
      </c>
      <c r="N2845" s="6">
        <f t="shared" ca="1" si="223"/>
        <v>43</v>
      </c>
      <c r="O2845" s="8">
        <f t="shared" si="224"/>
        <v>0.11994609164420485</v>
      </c>
    </row>
    <row r="2846" spans="1:15" x14ac:dyDescent="0.25">
      <c r="A2846" t="str">
        <f t="shared" si="220"/>
        <v>RicWh29532</v>
      </c>
      <c r="B2846" t="str">
        <f t="shared" si="221"/>
        <v>RichardWhiddon29532</v>
      </c>
      <c r="C2846" t="s">
        <v>9</v>
      </c>
      <c r="D2846" t="s">
        <v>155</v>
      </c>
      <c r="E2846" t="s">
        <v>2698</v>
      </c>
      <c r="F2846" s="1">
        <v>29532</v>
      </c>
      <c r="G2846" t="s">
        <v>3027</v>
      </c>
      <c r="H2846" t="s">
        <v>2701</v>
      </c>
      <c r="I2846" s="5">
        <v>52800</v>
      </c>
      <c r="J2846" s="5">
        <v>6000</v>
      </c>
      <c r="K2846">
        <v>13</v>
      </c>
      <c r="L2846" t="str">
        <f>INDEX(MatriceGrade,MATCH(Employé!G2846,Filières!$A$1:$A$13,0),MATCH(Employé!H2846,Filières!$A$1:$E$1,0))</f>
        <v>Directeur technique</v>
      </c>
      <c r="M2846" s="5">
        <f t="shared" si="222"/>
        <v>51300</v>
      </c>
      <c r="N2846" s="6">
        <f t="shared" ca="1" si="223"/>
        <v>36</v>
      </c>
      <c r="O2846" s="8">
        <f t="shared" si="224"/>
        <v>2.9239766081871343E-2</v>
      </c>
    </row>
    <row r="2847" spans="1:15" x14ac:dyDescent="0.25">
      <c r="A2847" t="str">
        <f t="shared" si="220"/>
        <v>AlbWh29993</v>
      </c>
      <c r="B2847" t="str">
        <f t="shared" si="221"/>
        <v>AlbertaWhite29993</v>
      </c>
      <c r="C2847" t="s">
        <v>752</v>
      </c>
      <c r="D2847" t="s">
        <v>383</v>
      </c>
      <c r="E2847" t="s">
        <v>2699</v>
      </c>
      <c r="F2847" s="1">
        <v>29993</v>
      </c>
      <c r="G2847" t="s">
        <v>3027</v>
      </c>
      <c r="H2847" t="s">
        <v>2702</v>
      </c>
      <c r="I2847" s="5">
        <v>77200</v>
      </c>
      <c r="J2847" s="5">
        <v>6500</v>
      </c>
      <c r="K2847">
        <v>8</v>
      </c>
      <c r="L2847" t="str">
        <f>INDEX(MatriceGrade,MATCH(Employé!G2847,Filières!$A$1:$A$13,0),MATCH(Employé!H2847,Filières!$A$1:$E$1,0))</f>
        <v>Directeur business</v>
      </c>
      <c r="M2847" s="5">
        <f t="shared" si="222"/>
        <v>73500</v>
      </c>
      <c r="N2847" s="6">
        <f t="shared" ca="1" si="223"/>
        <v>35</v>
      </c>
      <c r="O2847" s="8">
        <f t="shared" si="224"/>
        <v>5.0340136054421766E-2</v>
      </c>
    </row>
    <row r="2848" spans="1:15" x14ac:dyDescent="0.25">
      <c r="A2848" t="str">
        <f t="shared" si="220"/>
        <v>AlfWh25277</v>
      </c>
      <c r="B2848" t="str">
        <f t="shared" si="221"/>
        <v>AlfredWhite25277</v>
      </c>
      <c r="C2848" t="s">
        <v>329</v>
      </c>
      <c r="D2848" t="s">
        <v>383</v>
      </c>
      <c r="E2848" t="s">
        <v>2698</v>
      </c>
      <c r="F2848" s="1">
        <v>25277</v>
      </c>
      <c r="G2848" t="s">
        <v>3027</v>
      </c>
      <c r="H2848" t="s">
        <v>2700</v>
      </c>
      <c r="I2848" s="5">
        <v>68100</v>
      </c>
      <c r="J2848" s="5">
        <v>2000</v>
      </c>
      <c r="K2848">
        <v>13</v>
      </c>
      <c r="L2848" t="str">
        <f>INDEX(MatriceGrade,MATCH(Employé!G2848,Filières!$A$1:$A$13,0),MATCH(Employé!H2848,Filières!$A$1:$E$1,0))</f>
        <v>Directeur de projet</v>
      </c>
      <c r="M2848" s="5">
        <f t="shared" si="222"/>
        <v>63600</v>
      </c>
      <c r="N2848" s="6">
        <f t="shared" ca="1" si="223"/>
        <v>48</v>
      </c>
      <c r="O2848" s="8">
        <f t="shared" si="224"/>
        <v>7.0754716981132074E-2</v>
      </c>
    </row>
    <row r="2849" spans="1:15" x14ac:dyDescent="0.25">
      <c r="A2849" t="str">
        <f t="shared" si="220"/>
        <v>ClaWh25658</v>
      </c>
      <c r="B2849" t="str">
        <f t="shared" si="221"/>
        <v>ClarenceWhite25658</v>
      </c>
      <c r="C2849" t="s">
        <v>918</v>
      </c>
      <c r="D2849" t="s">
        <v>383</v>
      </c>
      <c r="E2849" t="s">
        <v>2698</v>
      </c>
      <c r="F2849" s="1">
        <v>25658</v>
      </c>
      <c r="G2849" t="s">
        <v>3026</v>
      </c>
      <c r="H2849" t="s">
        <v>2701</v>
      </c>
      <c r="I2849" s="5">
        <v>54700</v>
      </c>
      <c r="J2849" s="5">
        <v>2000</v>
      </c>
      <c r="K2849">
        <v>14</v>
      </c>
      <c r="L2849" t="str">
        <f>INDEX(MatriceGrade,MATCH(Employé!G2849,Filières!$A$1:$A$13,0),MATCH(Employé!H2849,Filières!$A$1:$E$1,0))</f>
        <v>Expert technique</v>
      </c>
      <c r="M2849" s="5">
        <f t="shared" si="222"/>
        <v>51000</v>
      </c>
      <c r="N2849" s="6">
        <f t="shared" ca="1" si="223"/>
        <v>47</v>
      </c>
      <c r="O2849" s="8">
        <f t="shared" si="224"/>
        <v>7.2549019607843143E-2</v>
      </c>
    </row>
    <row r="2850" spans="1:15" x14ac:dyDescent="0.25">
      <c r="A2850" t="str">
        <f t="shared" si="220"/>
        <v>DawWh23985</v>
      </c>
      <c r="B2850" t="str">
        <f t="shared" si="221"/>
        <v>DawnWhite23985</v>
      </c>
      <c r="C2850" t="s">
        <v>532</v>
      </c>
      <c r="D2850" t="s">
        <v>383</v>
      </c>
      <c r="E2850" t="s">
        <v>2699</v>
      </c>
      <c r="F2850" s="1">
        <v>23985</v>
      </c>
      <c r="G2850" t="s">
        <v>3025</v>
      </c>
      <c r="H2850" t="s">
        <v>2702</v>
      </c>
      <c r="I2850" s="5">
        <v>54000</v>
      </c>
      <c r="J2850" s="5">
        <v>1500</v>
      </c>
      <c r="K2850">
        <v>3</v>
      </c>
      <c r="L2850" t="str">
        <f>INDEX(MatriceGrade,MATCH(Employé!G2850,Filières!$A$1:$A$13,0),MATCH(Employé!H2850,Filières!$A$1:$E$1,0))</f>
        <v>Consultant business sénior</v>
      </c>
      <c r="M2850" s="5">
        <f t="shared" si="222"/>
        <v>52500</v>
      </c>
      <c r="N2850" s="6">
        <f t="shared" ca="1" si="223"/>
        <v>51</v>
      </c>
      <c r="O2850" s="8">
        <f t="shared" si="224"/>
        <v>2.8571428571428571E-2</v>
      </c>
    </row>
    <row r="2851" spans="1:15" x14ac:dyDescent="0.25">
      <c r="A2851" t="str">
        <f t="shared" si="220"/>
        <v>HenWh31182</v>
      </c>
      <c r="B2851" t="str">
        <f t="shared" si="221"/>
        <v>HenryWhite31182</v>
      </c>
      <c r="C2851" t="s">
        <v>23</v>
      </c>
      <c r="D2851" t="s">
        <v>383</v>
      </c>
      <c r="E2851" t="s">
        <v>2698</v>
      </c>
      <c r="F2851" s="1">
        <v>31182</v>
      </c>
      <c r="G2851" t="s">
        <v>3023</v>
      </c>
      <c r="H2851" t="s">
        <v>2700</v>
      </c>
      <c r="I2851" s="5">
        <v>48500</v>
      </c>
      <c r="J2851" s="5">
        <v>1500</v>
      </c>
      <c r="K2851">
        <v>5</v>
      </c>
      <c r="L2851" t="str">
        <f>INDEX(MatriceGrade,MATCH(Employé!G2851,Filières!$A$1:$A$13,0),MATCH(Employé!H2851,Filières!$A$1:$E$1,0))</f>
        <v>Consultant fonctionnel junior</v>
      </c>
      <c r="M2851" s="5">
        <f t="shared" si="222"/>
        <v>43300</v>
      </c>
      <c r="N2851" s="6">
        <f t="shared" ca="1" si="223"/>
        <v>32</v>
      </c>
      <c r="O2851" s="8">
        <f t="shared" si="224"/>
        <v>0.12009237875288684</v>
      </c>
    </row>
    <row r="2852" spans="1:15" x14ac:dyDescent="0.25">
      <c r="A2852" t="str">
        <f t="shared" si="220"/>
        <v>JasWh30075</v>
      </c>
      <c r="B2852" t="str">
        <f t="shared" si="221"/>
        <v>JasonWhite30075</v>
      </c>
      <c r="C2852" t="s">
        <v>353</v>
      </c>
      <c r="D2852" t="s">
        <v>383</v>
      </c>
      <c r="E2852" t="s">
        <v>2698</v>
      </c>
      <c r="F2852" s="1">
        <v>30075</v>
      </c>
      <c r="G2852" t="s">
        <v>3028</v>
      </c>
      <c r="H2852" t="s">
        <v>2702</v>
      </c>
      <c r="I2852" s="5">
        <v>89400</v>
      </c>
      <c r="J2852" s="5">
        <v>0</v>
      </c>
      <c r="K2852">
        <v>11</v>
      </c>
      <c r="L2852" t="str">
        <f>INDEX(MatriceGrade,MATCH(Employé!G2852,Filières!$A$1:$A$13,0),MATCH(Employé!H2852,Filières!$A$1:$E$1,0))</f>
        <v>Responsable secteur business</v>
      </c>
      <c r="M2852" s="5">
        <f t="shared" si="222"/>
        <v>84300</v>
      </c>
      <c r="N2852" s="6">
        <f t="shared" ca="1" si="223"/>
        <v>35</v>
      </c>
      <c r="O2852" s="8">
        <f t="shared" si="224"/>
        <v>6.0498220640569395E-2</v>
      </c>
    </row>
    <row r="2853" spans="1:15" x14ac:dyDescent="0.25">
      <c r="A2853" t="str">
        <f t="shared" si="220"/>
        <v>LisWh32024</v>
      </c>
      <c r="B2853" t="str">
        <f t="shared" si="221"/>
        <v>LisaWhite32024</v>
      </c>
      <c r="C2853" t="s">
        <v>493</v>
      </c>
      <c r="D2853" t="s">
        <v>383</v>
      </c>
      <c r="E2853" t="s">
        <v>2699</v>
      </c>
      <c r="F2853" s="1">
        <v>32024</v>
      </c>
      <c r="G2853" t="s">
        <v>3023</v>
      </c>
      <c r="H2853" t="s">
        <v>2702</v>
      </c>
      <c r="I2853" s="5">
        <v>56700</v>
      </c>
      <c r="J2853" s="5">
        <v>1500</v>
      </c>
      <c r="K2853">
        <v>1</v>
      </c>
      <c r="L2853" t="str">
        <f>INDEX(MatriceGrade,MATCH(Employé!G2853,Filières!$A$1:$A$13,0),MATCH(Employé!H2853,Filières!$A$1:$E$1,0))</f>
        <v>Consultant business</v>
      </c>
      <c r="M2853" s="5">
        <f t="shared" si="222"/>
        <v>51500</v>
      </c>
      <c r="N2853" s="6">
        <f t="shared" ca="1" si="223"/>
        <v>29</v>
      </c>
      <c r="O2853" s="8">
        <f t="shared" si="224"/>
        <v>0.10097087378640776</v>
      </c>
    </row>
    <row r="2854" spans="1:15" x14ac:dyDescent="0.25">
      <c r="A2854" t="str">
        <f t="shared" si="220"/>
        <v>RicWh33355</v>
      </c>
      <c r="B2854" t="str">
        <f t="shared" si="221"/>
        <v>RichardWhite33355</v>
      </c>
      <c r="C2854" t="s">
        <v>9</v>
      </c>
      <c r="D2854" t="s">
        <v>383</v>
      </c>
      <c r="E2854" t="s">
        <v>2698</v>
      </c>
      <c r="F2854" s="1">
        <v>33355</v>
      </c>
      <c r="G2854" t="s">
        <v>3020</v>
      </c>
      <c r="H2854" t="s">
        <v>2703</v>
      </c>
      <c r="I2854" s="5">
        <v>30000</v>
      </c>
      <c r="J2854" s="5">
        <v>0</v>
      </c>
      <c r="K2854">
        <v>0</v>
      </c>
      <c r="L2854" t="str">
        <f>INDEX(MatriceGrade,MATCH(Employé!G2854,Filières!$A$1:$A$13,0),MATCH(Employé!H2854,Filières!$A$1:$E$1,0))</f>
        <v>Agent confirmé</v>
      </c>
      <c r="M2854" s="5" t="str">
        <f t="shared" si="222"/>
        <v>nouvel arrivant</v>
      </c>
      <c r="N2854" s="6">
        <f t="shared" ca="1" si="223"/>
        <v>26</v>
      </c>
      <c r="O2854" s="8">
        <f t="shared" si="224"/>
        <v>0</v>
      </c>
    </row>
    <row r="2855" spans="1:15" x14ac:dyDescent="0.25">
      <c r="A2855" t="str">
        <f t="shared" si="220"/>
        <v>RonWh31151</v>
      </c>
      <c r="B2855" t="str">
        <f t="shared" si="221"/>
        <v>RonaldWhite31151</v>
      </c>
      <c r="C2855" t="s">
        <v>32</v>
      </c>
      <c r="D2855" t="s">
        <v>383</v>
      </c>
      <c r="E2855" t="s">
        <v>2698</v>
      </c>
      <c r="F2855" s="1">
        <v>31151</v>
      </c>
      <c r="G2855" t="s">
        <v>3024</v>
      </c>
      <c r="H2855" t="s">
        <v>2701</v>
      </c>
      <c r="I2855" s="5">
        <v>48900</v>
      </c>
      <c r="J2855" s="5">
        <v>3000</v>
      </c>
      <c r="K2855">
        <v>4</v>
      </c>
      <c r="L2855" t="str">
        <f>INDEX(MatriceGrade,MATCH(Employé!G2855,Filières!$A$1:$A$13,0),MATCH(Employé!H2855,Filières!$A$1:$E$1,0))</f>
        <v>Consultant technique</v>
      </c>
      <c r="M2855" s="5">
        <f t="shared" si="222"/>
        <v>44900</v>
      </c>
      <c r="N2855" s="6">
        <f t="shared" ca="1" si="223"/>
        <v>32</v>
      </c>
      <c r="O2855" s="8">
        <f t="shared" si="224"/>
        <v>8.9086859688195991E-2</v>
      </c>
    </row>
    <row r="2856" spans="1:15" x14ac:dyDescent="0.25">
      <c r="A2856" t="str">
        <f t="shared" si="220"/>
        <v>SidWh33900</v>
      </c>
      <c r="B2856" t="str">
        <f t="shared" si="221"/>
        <v>SidneyWhite33900</v>
      </c>
      <c r="C2856" t="s">
        <v>382</v>
      </c>
      <c r="D2856" t="s">
        <v>383</v>
      </c>
      <c r="E2856" t="s">
        <v>2698</v>
      </c>
      <c r="F2856" s="1">
        <v>33900</v>
      </c>
      <c r="G2856" t="s">
        <v>3023</v>
      </c>
      <c r="H2856" t="s">
        <v>2701</v>
      </c>
      <c r="I2856" s="5">
        <v>40100</v>
      </c>
      <c r="J2856" s="5">
        <v>500</v>
      </c>
      <c r="K2856">
        <v>0</v>
      </c>
      <c r="L2856" t="str">
        <f>INDEX(MatriceGrade,MATCH(Employé!G2856,Filières!$A$1:$A$13,0),MATCH(Employé!H2856,Filières!$A$1:$E$1,0))</f>
        <v>Consultant technique junior</v>
      </c>
      <c r="M2856" s="5" t="str">
        <f t="shared" si="222"/>
        <v>nouvel arrivant</v>
      </c>
      <c r="N2856" s="6">
        <f t="shared" ca="1" si="223"/>
        <v>24</v>
      </c>
      <c r="O2856" s="8">
        <f t="shared" si="224"/>
        <v>0</v>
      </c>
    </row>
    <row r="2857" spans="1:15" x14ac:dyDescent="0.25">
      <c r="A2857" t="str">
        <f t="shared" si="220"/>
        <v>RobWh25265</v>
      </c>
      <c r="B2857" t="str">
        <f t="shared" si="221"/>
        <v>RobertWhitehead25265</v>
      </c>
      <c r="C2857" t="s">
        <v>25</v>
      </c>
      <c r="D2857" t="s">
        <v>1469</v>
      </c>
      <c r="E2857" t="s">
        <v>2698</v>
      </c>
      <c r="F2857" s="1">
        <v>25265</v>
      </c>
      <c r="G2857" t="s">
        <v>3028</v>
      </c>
      <c r="H2857" t="s">
        <v>2701</v>
      </c>
      <c r="I2857" s="5">
        <v>83700</v>
      </c>
      <c r="J2857" s="5">
        <v>7000</v>
      </c>
      <c r="K2857">
        <v>8</v>
      </c>
      <c r="L2857" t="str">
        <f>INDEX(MatriceGrade,MATCH(Employé!G2857,Filières!$A$1:$A$13,0),MATCH(Employé!H2857,Filières!$A$1:$E$1,0))</f>
        <v>Responsable technique Grands Comptes</v>
      </c>
      <c r="M2857" s="5">
        <f t="shared" si="222"/>
        <v>82900</v>
      </c>
      <c r="N2857" s="6">
        <f t="shared" ca="1" si="223"/>
        <v>48</v>
      </c>
      <c r="O2857" s="8">
        <f t="shared" si="224"/>
        <v>9.6501809408926411E-3</v>
      </c>
    </row>
    <row r="2858" spans="1:15" x14ac:dyDescent="0.25">
      <c r="A2858" t="str">
        <f t="shared" si="220"/>
        <v>LeoWh31902</v>
      </c>
      <c r="B2858" t="str">
        <f t="shared" si="221"/>
        <v>LeonaWhitesell31902</v>
      </c>
      <c r="C2858" t="s">
        <v>2198</v>
      </c>
      <c r="D2858" t="s">
        <v>2199</v>
      </c>
      <c r="E2858" t="s">
        <v>2699</v>
      </c>
      <c r="F2858" s="1">
        <v>31902</v>
      </c>
      <c r="G2858" t="s">
        <v>3023</v>
      </c>
      <c r="H2858" t="s">
        <v>2700</v>
      </c>
      <c r="I2858" s="5">
        <v>40300</v>
      </c>
      <c r="J2858" s="5">
        <v>1000</v>
      </c>
      <c r="K2858">
        <v>3</v>
      </c>
      <c r="L2858" t="str">
        <f>INDEX(MatriceGrade,MATCH(Employé!G2858,Filières!$A$1:$A$13,0),MATCH(Employé!H2858,Filières!$A$1:$E$1,0))</f>
        <v>Consultant fonctionnel junior</v>
      </c>
      <c r="M2858" s="5">
        <f t="shared" si="222"/>
        <v>39700</v>
      </c>
      <c r="N2858" s="6">
        <f t="shared" ca="1" si="223"/>
        <v>30</v>
      </c>
      <c r="O2858" s="8">
        <f t="shared" si="224"/>
        <v>1.5113350125944584E-2</v>
      </c>
    </row>
    <row r="2859" spans="1:15" x14ac:dyDescent="0.25">
      <c r="A2859" t="str">
        <f t="shared" si="220"/>
        <v>RauWh34054</v>
      </c>
      <c r="B2859" t="str">
        <f t="shared" si="221"/>
        <v>RaulWhitley34054</v>
      </c>
      <c r="C2859" t="s">
        <v>265</v>
      </c>
      <c r="D2859" t="s">
        <v>856</v>
      </c>
      <c r="E2859" t="s">
        <v>2698</v>
      </c>
      <c r="F2859" s="1">
        <v>34054</v>
      </c>
      <c r="G2859" t="s">
        <v>3020</v>
      </c>
      <c r="H2859" t="s">
        <v>2701</v>
      </c>
      <c r="I2859" s="5">
        <v>32300</v>
      </c>
      <c r="J2859" s="5">
        <v>500</v>
      </c>
      <c r="K2859">
        <v>0</v>
      </c>
      <c r="L2859" t="str">
        <f>INDEX(MatriceGrade,MATCH(Employé!G2859,Filières!$A$1:$A$13,0),MATCH(Employé!H2859,Filières!$A$1:$E$1,0))</f>
        <v>Développeur junior</v>
      </c>
      <c r="M2859" s="5" t="str">
        <f t="shared" si="222"/>
        <v>nouvel arrivant</v>
      </c>
      <c r="N2859" s="6">
        <f t="shared" ca="1" si="223"/>
        <v>24</v>
      </c>
      <c r="O2859" s="8">
        <f t="shared" si="224"/>
        <v>0</v>
      </c>
    </row>
    <row r="2860" spans="1:15" x14ac:dyDescent="0.25">
      <c r="A2860" t="str">
        <f t="shared" si="220"/>
        <v>ThoWh29720</v>
      </c>
      <c r="B2860" t="str">
        <f t="shared" si="221"/>
        <v>ThomasWhitman29720</v>
      </c>
      <c r="C2860" t="s">
        <v>269</v>
      </c>
      <c r="D2860" t="s">
        <v>1812</v>
      </c>
      <c r="E2860" t="s">
        <v>2698</v>
      </c>
      <c r="F2860" s="1">
        <v>29720</v>
      </c>
      <c r="G2860" t="s">
        <v>3027</v>
      </c>
      <c r="H2860" t="s">
        <v>2701</v>
      </c>
      <c r="I2860" s="5">
        <v>66600</v>
      </c>
      <c r="J2860" s="5">
        <v>6500</v>
      </c>
      <c r="K2860">
        <v>1</v>
      </c>
      <c r="L2860" t="str">
        <f>INDEX(MatriceGrade,MATCH(Employé!G2860,Filières!$A$1:$A$13,0),MATCH(Employé!H2860,Filières!$A$1:$E$1,0))</f>
        <v>Directeur technique</v>
      </c>
      <c r="M2860" s="5">
        <f t="shared" si="222"/>
        <v>65300</v>
      </c>
      <c r="N2860" s="6">
        <f t="shared" ca="1" si="223"/>
        <v>36</v>
      </c>
      <c r="O2860" s="8">
        <f t="shared" si="224"/>
        <v>1.9908116385911178E-2</v>
      </c>
    </row>
    <row r="2861" spans="1:15" x14ac:dyDescent="0.25">
      <c r="A2861" t="str">
        <f t="shared" si="220"/>
        <v>MicWh30952</v>
      </c>
      <c r="B2861" t="str">
        <f t="shared" si="221"/>
        <v>MichaelWhitmire30952</v>
      </c>
      <c r="C2861" t="s">
        <v>205</v>
      </c>
      <c r="D2861" t="s">
        <v>2046</v>
      </c>
      <c r="E2861" t="s">
        <v>2698</v>
      </c>
      <c r="F2861" s="1">
        <v>30952</v>
      </c>
      <c r="G2861" t="s">
        <v>3028</v>
      </c>
      <c r="H2861" t="s">
        <v>2702</v>
      </c>
      <c r="I2861" s="5">
        <v>117700</v>
      </c>
      <c r="J2861" s="5">
        <v>6500</v>
      </c>
      <c r="K2861">
        <v>0</v>
      </c>
      <c r="L2861" t="str">
        <f>INDEX(MatriceGrade,MATCH(Employé!G2861,Filières!$A$1:$A$13,0),MATCH(Employé!H2861,Filières!$A$1:$E$1,0))</f>
        <v>Responsable secteur business</v>
      </c>
      <c r="M2861" s="5" t="str">
        <f t="shared" si="222"/>
        <v>nouvel arrivant</v>
      </c>
      <c r="N2861" s="6">
        <f t="shared" ca="1" si="223"/>
        <v>32</v>
      </c>
      <c r="O2861" s="8">
        <f t="shared" si="224"/>
        <v>0</v>
      </c>
    </row>
    <row r="2862" spans="1:15" x14ac:dyDescent="0.25">
      <c r="A2862" t="str">
        <f t="shared" si="220"/>
        <v>EliWh29558</v>
      </c>
      <c r="B2862" t="str">
        <f t="shared" si="221"/>
        <v>ElizabethWhitney29558</v>
      </c>
      <c r="C2862" t="s">
        <v>699</v>
      </c>
      <c r="D2862" t="s">
        <v>2170</v>
      </c>
      <c r="E2862" t="s">
        <v>2699</v>
      </c>
      <c r="F2862" s="1">
        <v>29558</v>
      </c>
      <c r="G2862" t="s">
        <v>3025</v>
      </c>
      <c r="H2862" t="s">
        <v>2700</v>
      </c>
      <c r="I2862" s="5">
        <v>47900</v>
      </c>
      <c r="J2862" s="5">
        <v>3000</v>
      </c>
      <c r="K2862">
        <v>5</v>
      </c>
      <c r="L2862" t="str">
        <f>INDEX(MatriceGrade,MATCH(Employé!G2862,Filières!$A$1:$A$13,0),MATCH(Employé!H2862,Filières!$A$1:$E$1,0))</f>
        <v>Consultant fonctionnel sénior</v>
      </c>
      <c r="M2862" s="5">
        <f t="shared" si="222"/>
        <v>47400</v>
      </c>
      <c r="N2862" s="6">
        <f t="shared" ca="1" si="223"/>
        <v>36</v>
      </c>
      <c r="O2862" s="8">
        <f t="shared" si="224"/>
        <v>1.0548523206751054E-2</v>
      </c>
    </row>
    <row r="2863" spans="1:15" x14ac:dyDescent="0.25">
      <c r="A2863" t="str">
        <f t="shared" si="220"/>
        <v>EriWh23741</v>
      </c>
      <c r="B2863" t="str">
        <f t="shared" si="221"/>
        <v>ErikaWhitney23741</v>
      </c>
      <c r="C2863" t="s">
        <v>2384</v>
      </c>
      <c r="D2863" t="s">
        <v>2170</v>
      </c>
      <c r="E2863" t="s">
        <v>2699</v>
      </c>
      <c r="F2863" s="1">
        <v>23741</v>
      </c>
      <c r="G2863" t="s">
        <v>3028</v>
      </c>
      <c r="H2863" t="s">
        <v>2702</v>
      </c>
      <c r="I2863" s="5">
        <v>117800</v>
      </c>
      <c r="J2863" s="5">
        <v>3500</v>
      </c>
      <c r="K2863">
        <v>6</v>
      </c>
      <c r="L2863" t="str">
        <f>INDEX(MatriceGrade,MATCH(Employé!G2863,Filières!$A$1:$A$13,0),MATCH(Employé!H2863,Filières!$A$1:$E$1,0))</f>
        <v>Responsable secteur business</v>
      </c>
      <c r="M2863" s="5">
        <f t="shared" si="222"/>
        <v>113300</v>
      </c>
      <c r="N2863" s="6">
        <f t="shared" ca="1" si="223"/>
        <v>52</v>
      </c>
      <c r="O2863" s="8">
        <f t="shared" si="224"/>
        <v>3.971756398940865E-2</v>
      </c>
    </row>
    <row r="2864" spans="1:15" x14ac:dyDescent="0.25">
      <c r="A2864" t="str">
        <f t="shared" si="220"/>
        <v>RicWh34304</v>
      </c>
      <c r="B2864" t="str">
        <f t="shared" si="221"/>
        <v>RickyWhitten34304</v>
      </c>
      <c r="C2864" t="s">
        <v>1016</v>
      </c>
      <c r="D2864" t="s">
        <v>1557</v>
      </c>
      <c r="E2864" t="s">
        <v>2698</v>
      </c>
      <c r="F2864" s="1">
        <v>34304</v>
      </c>
      <c r="G2864" t="s">
        <v>3019</v>
      </c>
      <c r="H2864" t="s">
        <v>2701</v>
      </c>
      <c r="I2864" s="5">
        <v>28600</v>
      </c>
      <c r="J2864" s="5">
        <v>0</v>
      </c>
      <c r="K2864">
        <v>1</v>
      </c>
      <c r="L2864" t="str">
        <f>INDEX(MatriceGrade,MATCH(Employé!G2864,Filières!$A$1:$A$13,0),MATCH(Employé!H2864,Filières!$A$1:$E$1,0))</f>
        <v>Développeur novice</v>
      </c>
      <c r="M2864" s="5">
        <f t="shared" si="222"/>
        <v>27200</v>
      </c>
      <c r="N2864" s="6">
        <f t="shared" ca="1" si="223"/>
        <v>23</v>
      </c>
      <c r="O2864" s="8">
        <f t="shared" si="224"/>
        <v>5.1470588235294115E-2</v>
      </c>
    </row>
    <row r="2865" spans="1:15" x14ac:dyDescent="0.25">
      <c r="A2865" t="str">
        <f t="shared" si="220"/>
        <v>RonWi26589</v>
      </c>
      <c r="B2865" t="str">
        <f t="shared" si="221"/>
        <v>RonaldWicker26589</v>
      </c>
      <c r="C2865" t="s">
        <v>32</v>
      </c>
      <c r="D2865" t="s">
        <v>33</v>
      </c>
      <c r="E2865" t="s">
        <v>2698</v>
      </c>
      <c r="F2865" s="1">
        <v>26589</v>
      </c>
      <c r="G2865" t="s">
        <v>3027</v>
      </c>
      <c r="H2865" t="s">
        <v>2701</v>
      </c>
      <c r="I2865" s="5">
        <v>56700</v>
      </c>
      <c r="J2865" s="5">
        <v>5000</v>
      </c>
      <c r="K2865">
        <v>20</v>
      </c>
      <c r="L2865" t="str">
        <f>INDEX(MatriceGrade,MATCH(Employé!G2865,Filières!$A$1:$A$13,0),MATCH(Employé!H2865,Filières!$A$1:$E$1,0))</f>
        <v>Directeur technique</v>
      </c>
      <c r="M2865" s="5">
        <f t="shared" si="222"/>
        <v>51500</v>
      </c>
      <c r="N2865" s="6">
        <f t="shared" ca="1" si="223"/>
        <v>44</v>
      </c>
      <c r="O2865" s="8">
        <f t="shared" si="224"/>
        <v>0.10097087378640776</v>
      </c>
    </row>
    <row r="2866" spans="1:15" x14ac:dyDescent="0.25">
      <c r="A2866" t="str">
        <f t="shared" si="220"/>
        <v>SteWi25266</v>
      </c>
      <c r="B2866" t="str">
        <f t="shared" si="221"/>
        <v>StephenWickstrom25266</v>
      </c>
      <c r="C2866" t="s">
        <v>401</v>
      </c>
      <c r="D2866" t="s">
        <v>1547</v>
      </c>
      <c r="E2866" t="s">
        <v>2698</v>
      </c>
      <c r="F2866" s="1">
        <v>25266</v>
      </c>
      <c r="G2866" t="s">
        <v>3028</v>
      </c>
      <c r="H2866" t="s">
        <v>2703</v>
      </c>
      <c r="I2866" s="5">
        <v>96300</v>
      </c>
      <c r="J2866" s="5">
        <v>7000</v>
      </c>
      <c r="K2866">
        <v>15</v>
      </c>
      <c r="L2866" t="str">
        <f>INDEX(MatriceGrade,MATCH(Employé!G2866,Filières!$A$1:$A$13,0),MATCH(Employé!H2866,Filières!$A$1:$E$1,0))</f>
        <v>Responsable d'un secteur</v>
      </c>
      <c r="M2866" s="5">
        <f t="shared" si="222"/>
        <v>85200</v>
      </c>
      <c r="N2866" s="6">
        <f t="shared" ca="1" si="223"/>
        <v>48</v>
      </c>
      <c r="O2866" s="8">
        <f t="shared" si="224"/>
        <v>0.13028169014084506</v>
      </c>
    </row>
    <row r="2867" spans="1:15" x14ac:dyDescent="0.25">
      <c r="A2867" t="str">
        <f t="shared" si="220"/>
        <v>DanWi28020</v>
      </c>
      <c r="B2867" t="str">
        <f t="shared" si="221"/>
        <v>DanielWidmer28020</v>
      </c>
      <c r="C2867" t="s">
        <v>105</v>
      </c>
      <c r="D2867" t="s">
        <v>1884</v>
      </c>
      <c r="E2867" t="s">
        <v>2698</v>
      </c>
      <c r="F2867" s="1">
        <v>28020</v>
      </c>
      <c r="G2867" t="s">
        <v>3027</v>
      </c>
      <c r="H2867" t="s">
        <v>2700</v>
      </c>
      <c r="I2867" s="5">
        <v>69900</v>
      </c>
      <c r="J2867" s="5">
        <v>5500</v>
      </c>
      <c r="K2867">
        <v>13</v>
      </c>
      <c r="L2867" t="str">
        <f>INDEX(MatriceGrade,MATCH(Employé!G2867,Filières!$A$1:$A$13,0),MATCH(Employé!H2867,Filières!$A$1:$E$1,0))</f>
        <v>Directeur de projet</v>
      </c>
      <c r="M2867" s="5">
        <f t="shared" si="222"/>
        <v>63500</v>
      </c>
      <c r="N2867" s="6">
        <f t="shared" ca="1" si="223"/>
        <v>40</v>
      </c>
      <c r="O2867" s="8">
        <f t="shared" si="224"/>
        <v>0.10078740157480315</v>
      </c>
    </row>
    <row r="2868" spans="1:15" x14ac:dyDescent="0.25">
      <c r="A2868" t="str">
        <f t="shared" si="220"/>
        <v>HowWi27902</v>
      </c>
      <c r="B2868" t="str">
        <f t="shared" si="221"/>
        <v>HowardWiener27902</v>
      </c>
      <c r="C2868" t="s">
        <v>497</v>
      </c>
      <c r="D2868" t="s">
        <v>1818</v>
      </c>
      <c r="E2868" t="s">
        <v>2698</v>
      </c>
      <c r="F2868" s="1">
        <v>27902</v>
      </c>
      <c r="G2868" t="s">
        <v>3025</v>
      </c>
      <c r="H2868" t="s">
        <v>2702</v>
      </c>
      <c r="I2868" s="5">
        <v>55000</v>
      </c>
      <c r="J2868" s="5">
        <v>3500</v>
      </c>
      <c r="K2868">
        <v>9</v>
      </c>
      <c r="L2868" t="str">
        <f>INDEX(MatriceGrade,MATCH(Employé!G2868,Filières!$A$1:$A$13,0),MATCH(Employé!H2868,Filières!$A$1:$E$1,0))</f>
        <v>Consultant business sénior</v>
      </c>
      <c r="M2868" s="5">
        <f t="shared" si="222"/>
        <v>49500</v>
      </c>
      <c r="N2868" s="6">
        <f t="shared" ca="1" si="223"/>
        <v>41</v>
      </c>
      <c r="O2868" s="8">
        <f t="shared" si="224"/>
        <v>0.1111111111111111</v>
      </c>
    </row>
    <row r="2869" spans="1:15" x14ac:dyDescent="0.25">
      <c r="A2869" t="str">
        <f t="shared" si="220"/>
        <v>TomWi31865</v>
      </c>
      <c r="B2869" t="str">
        <f t="shared" si="221"/>
        <v>TomWilcox31865</v>
      </c>
      <c r="C2869" t="s">
        <v>1262</v>
      </c>
      <c r="D2869" t="s">
        <v>1263</v>
      </c>
      <c r="E2869" t="s">
        <v>2698</v>
      </c>
      <c r="F2869" s="1">
        <v>31865</v>
      </c>
      <c r="G2869" t="s">
        <v>3023</v>
      </c>
      <c r="H2869" t="s">
        <v>2701</v>
      </c>
      <c r="I2869" s="5">
        <v>36700</v>
      </c>
      <c r="J2869" s="5">
        <v>0</v>
      </c>
      <c r="K2869">
        <v>0</v>
      </c>
      <c r="L2869" t="str">
        <f>INDEX(MatriceGrade,MATCH(Employé!G2869,Filières!$A$1:$A$13,0),MATCH(Employé!H2869,Filières!$A$1:$E$1,0))</f>
        <v>Consultant technique junior</v>
      </c>
      <c r="M2869" s="5" t="str">
        <f t="shared" si="222"/>
        <v>nouvel arrivant</v>
      </c>
      <c r="N2869" s="6">
        <f t="shared" ca="1" si="223"/>
        <v>30</v>
      </c>
      <c r="O2869" s="8">
        <f t="shared" si="224"/>
        <v>0</v>
      </c>
    </row>
    <row r="2870" spans="1:15" x14ac:dyDescent="0.25">
      <c r="A2870" t="str">
        <f t="shared" si="220"/>
        <v>AllWi33486</v>
      </c>
      <c r="B2870" t="str">
        <f t="shared" si="221"/>
        <v>AllenWilder33486</v>
      </c>
      <c r="C2870" t="s">
        <v>194</v>
      </c>
      <c r="D2870" t="s">
        <v>801</v>
      </c>
      <c r="E2870" t="s">
        <v>2698</v>
      </c>
      <c r="F2870" s="1">
        <v>33486</v>
      </c>
      <c r="G2870" t="s">
        <v>3019</v>
      </c>
      <c r="H2870" t="s">
        <v>2700</v>
      </c>
      <c r="I2870" s="5">
        <v>28900</v>
      </c>
      <c r="J2870" s="5">
        <v>0</v>
      </c>
      <c r="K2870">
        <v>1</v>
      </c>
      <c r="L2870" t="str">
        <f>INDEX(MatriceGrade,MATCH(Employé!G2870,Filières!$A$1:$A$13,0),MATCH(Employé!H2870,Filières!$A$1:$E$1,0))</f>
        <v>Analyste débutant</v>
      </c>
      <c r="M2870" s="5">
        <f t="shared" si="222"/>
        <v>27200</v>
      </c>
      <c r="N2870" s="6">
        <f t="shared" ca="1" si="223"/>
        <v>25</v>
      </c>
      <c r="O2870" s="8">
        <f t="shared" si="224"/>
        <v>6.25E-2</v>
      </c>
    </row>
    <row r="2871" spans="1:15" x14ac:dyDescent="0.25">
      <c r="A2871" t="str">
        <f t="shared" si="220"/>
        <v>LeoWi31854</v>
      </c>
      <c r="B2871" t="str">
        <f t="shared" si="221"/>
        <v>LeonardWiley31854</v>
      </c>
      <c r="C2871" t="s">
        <v>123</v>
      </c>
      <c r="D2871" t="s">
        <v>604</v>
      </c>
      <c r="E2871" t="s">
        <v>2698</v>
      </c>
      <c r="F2871" s="1">
        <v>31854</v>
      </c>
      <c r="G2871" t="s">
        <v>3023</v>
      </c>
      <c r="H2871" t="s">
        <v>2701</v>
      </c>
      <c r="I2871" s="5">
        <v>36200</v>
      </c>
      <c r="J2871" s="5">
        <v>0</v>
      </c>
      <c r="K2871">
        <v>5</v>
      </c>
      <c r="L2871" t="str">
        <f>INDEX(MatriceGrade,MATCH(Employé!G2871,Filières!$A$1:$A$13,0),MATCH(Employé!H2871,Filières!$A$1:$E$1,0))</f>
        <v>Consultant technique junior</v>
      </c>
      <c r="M2871" s="5">
        <f t="shared" si="222"/>
        <v>33200</v>
      </c>
      <c r="N2871" s="6">
        <f t="shared" ca="1" si="223"/>
        <v>30</v>
      </c>
      <c r="O2871" s="8">
        <f t="shared" si="224"/>
        <v>9.036144578313253E-2</v>
      </c>
    </row>
    <row r="2872" spans="1:15" x14ac:dyDescent="0.25">
      <c r="A2872" t="str">
        <f t="shared" si="220"/>
        <v>RanWi30328</v>
      </c>
      <c r="B2872" t="str">
        <f t="shared" si="221"/>
        <v>RandyWiley30328</v>
      </c>
      <c r="C2872" t="s">
        <v>603</v>
      </c>
      <c r="D2872" t="s">
        <v>604</v>
      </c>
      <c r="E2872" t="s">
        <v>2698</v>
      </c>
      <c r="F2872" s="1">
        <v>30328</v>
      </c>
      <c r="G2872" t="s">
        <v>3026</v>
      </c>
      <c r="H2872" t="s">
        <v>2700</v>
      </c>
      <c r="I2872" s="5">
        <v>69600</v>
      </c>
      <c r="J2872" s="5">
        <v>4500</v>
      </c>
      <c r="K2872">
        <v>2</v>
      </c>
      <c r="L2872" t="str">
        <f>INDEX(MatriceGrade,MATCH(Employé!G2872,Filières!$A$1:$A$13,0),MATCH(Employé!H2872,Filières!$A$1:$E$1,0))</f>
        <v>Chef de projet</v>
      </c>
      <c r="M2872" s="5">
        <f t="shared" si="222"/>
        <v>65000</v>
      </c>
      <c r="N2872" s="6">
        <f t="shared" ca="1" si="223"/>
        <v>34</v>
      </c>
      <c r="O2872" s="8">
        <f t="shared" si="224"/>
        <v>7.0769230769230765E-2</v>
      </c>
    </row>
    <row r="2873" spans="1:15" x14ac:dyDescent="0.25">
      <c r="A2873" t="str">
        <f t="shared" si="220"/>
        <v>AmbWi26954</v>
      </c>
      <c r="B2873" t="str">
        <f t="shared" si="221"/>
        <v>AmberWilkerson26954</v>
      </c>
      <c r="C2873" t="s">
        <v>745</v>
      </c>
      <c r="D2873" t="s">
        <v>564</v>
      </c>
      <c r="E2873" t="s">
        <v>2699</v>
      </c>
      <c r="F2873" s="1">
        <v>26954</v>
      </c>
      <c r="G2873" t="s">
        <v>3025</v>
      </c>
      <c r="H2873" t="s">
        <v>2700</v>
      </c>
      <c r="I2873" s="5">
        <v>62400</v>
      </c>
      <c r="J2873" s="5">
        <v>3500</v>
      </c>
      <c r="K2873">
        <v>16</v>
      </c>
      <c r="L2873" t="str">
        <f>INDEX(MatriceGrade,MATCH(Employé!G2873,Filières!$A$1:$A$13,0),MATCH(Employé!H2873,Filières!$A$1:$E$1,0))</f>
        <v>Consultant fonctionnel sénior</v>
      </c>
      <c r="M2873" s="5">
        <f t="shared" si="222"/>
        <v>57800</v>
      </c>
      <c r="N2873" s="6">
        <f t="shared" ca="1" si="223"/>
        <v>43</v>
      </c>
      <c r="O2873" s="8">
        <f t="shared" si="224"/>
        <v>7.9584775086505188E-2</v>
      </c>
    </row>
    <row r="2874" spans="1:15" x14ac:dyDescent="0.25">
      <c r="A2874" t="str">
        <f t="shared" si="220"/>
        <v>JanWi24769</v>
      </c>
      <c r="B2874" t="str">
        <f t="shared" si="221"/>
        <v>JanetWilkerson24769</v>
      </c>
      <c r="C2874" t="s">
        <v>563</v>
      </c>
      <c r="D2874" t="s">
        <v>564</v>
      </c>
      <c r="E2874" t="s">
        <v>2699</v>
      </c>
      <c r="F2874" s="1">
        <v>24769</v>
      </c>
      <c r="G2874" t="s">
        <v>3025</v>
      </c>
      <c r="H2874" t="s">
        <v>2700</v>
      </c>
      <c r="I2874" s="5">
        <v>66100</v>
      </c>
      <c r="J2874" s="5">
        <v>4000</v>
      </c>
      <c r="K2874">
        <v>9</v>
      </c>
      <c r="L2874" t="str">
        <f>INDEX(MatriceGrade,MATCH(Employé!G2874,Filières!$A$1:$A$13,0),MATCH(Employé!H2874,Filières!$A$1:$E$1,0))</f>
        <v>Consultant fonctionnel sénior</v>
      </c>
      <c r="M2874" s="5">
        <f t="shared" si="222"/>
        <v>63000</v>
      </c>
      <c r="N2874" s="6">
        <f t="shared" ca="1" si="223"/>
        <v>49</v>
      </c>
      <c r="O2874" s="8">
        <f t="shared" si="224"/>
        <v>4.9206349206349205E-2</v>
      </c>
    </row>
    <row r="2875" spans="1:15" x14ac:dyDescent="0.25">
      <c r="A2875" t="str">
        <f t="shared" si="220"/>
        <v>PauWi29764</v>
      </c>
      <c r="B2875" t="str">
        <f t="shared" si="221"/>
        <v>PaulWilkerson29764</v>
      </c>
      <c r="C2875" t="s">
        <v>119</v>
      </c>
      <c r="D2875" t="s">
        <v>564</v>
      </c>
      <c r="E2875" t="s">
        <v>2698</v>
      </c>
      <c r="F2875" s="1">
        <v>29764</v>
      </c>
      <c r="G2875" t="s">
        <v>3026</v>
      </c>
      <c r="H2875" t="s">
        <v>2702</v>
      </c>
      <c r="I2875" s="5">
        <v>89100</v>
      </c>
      <c r="J2875" s="5">
        <v>4500</v>
      </c>
      <c r="K2875">
        <v>4</v>
      </c>
      <c r="L2875" t="str">
        <f>INDEX(MatriceGrade,MATCH(Employé!G2875,Filières!$A$1:$A$13,0),MATCH(Employé!H2875,Filières!$A$1:$E$1,0))</f>
        <v>Responsable de consultant</v>
      </c>
      <c r="M2875" s="5">
        <f t="shared" si="222"/>
        <v>85700</v>
      </c>
      <c r="N2875" s="6">
        <f t="shared" ca="1" si="223"/>
        <v>36</v>
      </c>
      <c r="O2875" s="8">
        <f t="shared" si="224"/>
        <v>3.9673278879813305E-2</v>
      </c>
    </row>
    <row r="2876" spans="1:15" x14ac:dyDescent="0.25">
      <c r="A2876" t="str">
        <f t="shared" si="220"/>
        <v>RobWi32980</v>
      </c>
      <c r="B2876" t="str">
        <f t="shared" si="221"/>
        <v>RobertWilkerson32980</v>
      </c>
      <c r="C2876" t="s">
        <v>25</v>
      </c>
      <c r="D2876" t="s">
        <v>564</v>
      </c>
      <c r="E2876" t="s">
        <v>2698</v>
      </c>
      <c r="F2876" s="1">
        <v>32980</v>
      </c>
      <c r="G2876" t="s">
        <v>3020</v>
      </c>
      <c r="H2876" t="s">
        <v>2701</v>
      </c>
      <c r="I2876" s="5">
        <v>32100</v>
      </c>
      <c r="J2876" s="5">
        <v>500</v>
      </c>
      <c r="K2876">
        <v>0</v>
      </c>
      <c r="L2876" t="str">
        <f>INDEX(MatriceGrade,MATCH(Employé!G2876,Filières!$A$1:$A$13,0),MATCH(Employé!H2876,Filières!$A$1:$E$1,0))</f>
        <v>Développeur junior</v>
      </c>
      <c r="M2876" s="5" t="str">
        <f t="shared" si="222"/>
        <v>nouvel arrivant</v>
      </c>
      <c r="N2876" s="6">
        <f t="shared" ca="1" si="223"/>
        <v>27</v>
      </c>
      <c r="O2876" s="8">
        <f t="shared" si="224"/>
        <v>0</v>
      </c>
    </row>
    <row r="2877" spans="1:15" x14ac:dyDescent="0.25">
      <c r="A2877" t="str">
        <f t="shared" si="220"/>
        <v>DavWi26485</v>
      </c>
      <c r="B2877" t="str">
        <f t="shared" si="221"/>
        <v>DavidWilkins26485</v>
      </c>
      <c r="C2877" t="s">
        <v>65</v>
      </c>
      <c r="D2877" t="s">
        <v>771</v>
      </c>
      <c r="E2877" t="s">
        <v>2698</v>
      </c>
      <c r="F2877" s="1">
        <v>26485</v>
      </c>
      <c r="G2877" t="s">
        <v>3025</v>
      </c>
      <c r="H2877" t="s">
        <v>2700</v>
      </c>
      <c r="I2877" s="5">
        <v>54100</v>
      </c>
      <c r="J2877" s="5">
        <v>1500</v>
      </c>
      <c r="K2877">
        <v>7</v>
      </c>
      <c r="L2877" t="str">
        <f>INDEX(MatriceGrade,MATCH(Employé!G2877,Filières!$A$1:$A$13,0),MATCH(Employé!H2877,Filières!$A$1:$E$1,0))</f>
        <v>Consultant fonctionnel sénior</v>
      </c>
      <c r="M2877" s="5">
        <f t="shared" si="222"/>
        <v>51500</v>
      </c>
      <c r="N2877" s="6">
        <f t="shared" ca="1" si="223"/>
        <v>45</v>
      </c>
      <c r="O2877" s="8">
        <f t="shared" si="224"/>
        <v>5.0485436893203881E-2</v>
      </c>
    </row>
    <row r="2878" spans="1:15" x14ac:dyDescent="0.25">
      <c r="A2878" t="str">
        <f t="shared" si="220"/>
        <v>DouWi24791</v>
      </c>
      <c r="B2878" t="str">
        <f t="shared" si="221"/>
        <v>DouglasWill24791</v>
      </c>
      <c r="C2878" t="s">
        <v>499</v>
      </c>
      <c r="D2878" t="s">
        <v>1901</v>
      </c>
      <c r="E2878" t="s">
        <v>2698</v>
      </c>
      <c r="F2878" s="1">
        <v>24791</v>
      </c>
      <c r="G2878" t="s">
        <v>3027</v>
      </c>
      <c r="H2878" t="s">
        <v>2701</v>
      </c>
      <c r="I2878" s="5">
        <v>48400</v>
      </c>
      <c r="J2878" s="5">
        <v>7000</v>
      </c>
      <c r="K2878">
        <v>5</v>
      </c>
      <c r="L2878" t="str">
        <f>INDEX(MatriceGrade,MATCH(Employé!G2878,Filières!$A$1:$A$13,0),MATCH(Employé!H2878,Filières!$A$1:$E$1,0))</f>
        <v>Directeur technique</v>
      </c>
      <c r="M2878" s="5">
        <f t="shared" si="222"/>
        <v>44700</v>
      </c>
      <c r="N2878" s="6">
        <f t="shared" ca="1" si="223"/>
        <v>49</v>
      </c>
      <c r="O2878" s="8">
        <f t="shared" si="224"/>
        <v>8.2774049217002238E-2</v>
      </c>
    </row>
    <row r="2879" spans="1:15" x14ac:dyDescent="0.25">
      <c r="A2879" t="str">
        <f t="shared" si="220"/>
        <v>RicWi33145</v>
      </c>
      <c r="B2879" t="str">
        <f t="shared" si="221"/>
        <v>RickyWillard33145</v>
      </c>
      <c r="C2879" t="s">
        <v>1016</v>
      </c>
      <c r="D2879" t="s">
        <v>1218</v>
      </c>
      <c r="E2879" t="s">
        <v>2698</v>
      </c>
      <c r="F2879" s="1">
        <v>33145</v>
      </c>
      <c r="G2879" t="s">
        <v>3022</v>
      </c>
      <c r="H2879" t="s">
        <v>2700</v>
      </c>
      <c r="I2879" s="5">
        <v>43300</v>
      </c>
      <c r="J2879" s="5">
        <v>1500</v>
      </c>
      <c r="K2879">
        <v>1</v>
      </c>
      <c r="L2879" t="str">
        <f>INDEX(MatriceGrade,MATCH(Employé!G2879,Filières!$A$1:$A$13,0),MATCH(Employé!H2879,Filières!$A$1:$E$1,0))</f>
        <v>Analyste confirmé</v>
      </c>
      <c r="M2879" s="5">
        <f t="shared" si="222"/>
        <v>39900</v>
      </c>
      <c r="N2879" s="6">
        <f t="shared" ca="1" si="223"/>
        <v>26</v>
      </c>
      <c r="O2879" s="8">
        <f t="shared" si="224"/>
        <v>8.5213032581453629E-2</v>
      </c>
    </row>
    <row r="2880" spans="1:15" x14ac:dyDescent="0.25">
      <c r="A2880" t="str">
        <f t="shared" si="220"/>
        <v>CodWi26133</v>
      </c>
      <c r="B2880" t="str">
        <f t="shared" si="221"/>
        <v>CodyWilliam26133</v>
      </c>
      <c r="C2880" t="s">
        <v>930</v>
      </c>
      <c r="D2880" t="s">
        <v>63</v>
      </c>
      <c r="E2880" t="s">
        <v>2698</v>
      </c>
      <c r="F2880" s="1">
        <v>26133</v>
      </c>
      <c r="G2880" t="s">
        <v>3028</v>
      </c>
      <c r="H2880" t="s">
        <v>2701</v>
      </c>
      <c r="I2880" s="5">
        <v>72000</v>
      </c>
      <c r="J2880" s="5">
        <v>0</v>
      </c>
      <c r="K2880">
        <v>18</v>
      </c>
      <c r="L2880" t="str">
        <f>INDEX(MatriceGrade,MATCH(Employé!G2880,Filières!$A$1:$A$13,0),MATCH(Employé!H2880,Filières!$A$1:$E$1,0))</f>
        <v>Responsable technique Grands Comptes</v>
      </c>
      <c r="M2880" s="5">
        <f t="shared" si="222"/>
        <v>67300</v>
      </c>
      <c r="N2880" s="6">
        <f t="shared" ca="1" si="223"/>
        <v>46</v>
      </c>
      <c r="O2880" s="8">
        <f t="shared" si="224"/>
        <v>6.9836552748885589E-2</v>
      </c>
    </row>
    <row r="2881" spans="1:15" x14ac:dyDescent="0.25">
      <c r="A2881" t="str">
        <f t="shared" si="220"/>
        <v>StaWi31128</v>
      </c>
      <c r="B2881" t="str">
        <f t="shared" si="221"/>
        <v>StaceyWilliam31128</v>
      </c>
      <c r="C2881" t="s">
        <v>519</v>
      </c>
      <c r="D2881" t="s">
        <v>63</v>
      </c>
      <c r="E2881" t="s">
        <v>2699</v>
      </c>
      <c r="F2881" s="1">
        <v>31128</v>
      </c>
      <c r="G2881" t="s">
        <v>3022</v>
      </c>
      <c r="H2881" t="s">
        <v>2701</v>
      </c>
      <c r="I2881" s="5">
        <v>38200</v>
      </c>
      <c r="J2881" s="5">
        <v>1500</v>
      </c>
      <c r="K2881">
        <v>3</v>
      </c>
      <c r="L2881" t="str">
        <f>INDEX(MatriceGrade,MATCH(Employé!G2881,Filières!$A$1:$A$13,0),MATCH(Employé!H2881,Filières!$A$1:$E$1,0))</f>
        <v>Développeur confirmé</v>
      </c>
      <c r="M2881" s="5">
        <f t="shared" si="222"/>
        <v>34300</v>
      </c>
      <c r="N2881" s="6">
        <f t="shared" ca="1" si="223"/>
        <v>32</v>
      </c>
      <c r="O2881" s="8">
        <f t="shared" si="224"/>
        <v>0.11370262390670553</v>
      </c>
    </row>
    <row r="2882" spans="1:15" x14ac:dyDescent="0.25">
      <c r="A2882" t="str">
        <f t="shared" ref="A2882:A2945" si="225">_xlfn.CONCAT(LEFT(C2882,3),LEFT(D2882,2),F2882)</f>
        <v>BraWi24736</v>
      </c>
      <c r="B2882" t="str">
        <f t="shared" ref="B2882:B2945" si="226">_xlfn.CONCAT(C2882,D2882,F2882)</f>
        <v>BradWilliams24736</v>
      </c>
      <c r="C2882" t="s">
        <v>2108</v>
      </c>
      <c r="D2882" t="s">
        <v>417</v>
      </c>
      <c r="E2882" t="s">
        <v>2698</v>
      </c>
      <c r="F2882" s="1">
        <v>24736</v>
      </c>
      <c r="G2882" t="s">
        <v>3028</v>
      </c>
      <c r="H2882" t="s">
        <v>2702</v>
      </c>
      <c r="I2882" s="5">
        <v>82800</v>
      </c>
      <c r="J2882" s="5">
        <v>8500</v>
      </c>
      <c r="K2882">
        <v>20</v>
      </c>
      <c r="L2882" t="str">
        <f>INDEX(MatriceGrade,MATCH(Employé!G2882,Filières!$A$1:$A$13,0),MATCH(Employé!H2882,Filières!$A$1:$E$1,0))</f>
        <v>Responsable secteur business</v>
      </c>
      <c r="M2882" s="5">
        <f t="shared" ref="M2882:M2945" si="227">IF(ISERROR(VLOOKUP(A2882,InfoN1,9,FALSE)),"nouvel arrivant",VLOOKUP(A2882,InfoN1,9,FALSE))</f>
        <v>78900</v>
      </c>
      <c r="N2882" s="6">
        <f t="shared" ref="N2882:N2945" ca="1" si="228">IF(DATE(2017,MONTH(F2882),DAY(F2882))&gt;TODAY(),2017-YEAR(F2882)-1,2017-YEAR(F2882))</f>
        <v>49</v>
      </c>
      <c r="O2882" s="8">
        <f t="shared" si="224"/>
        <v>4.9429657794676805E-2</v>
      </c>
    </row>
    <row r="2883" spans="1:15" x14ac:dyDescent="0.25">
      <c r="A2883" t="str">
        <f t="shared" si="225"/>
        <v>CarWi25455</v>
      </c>
      <c r="B2883" t="str">
        <f t="shared" si="226"/>
        <v>CarlWilliams25455</v>
      </c>
      <c r="C2883" t="s">
        <v>414</v>
      </c>
      <c r="D2883" t="s">
        <v>417</v>
      </c>
      <c r="E2883" t="s">
        <v>2698</v>
      </c>
      <c r="F2883" s="1">
        <v>25455</v>
      </c>
      <c r="G2883" t="s">
        <v>3028</v>
      </c>
      <c r="H2883" t="s">
        <v>2702</v>
      </c>
      <c r="I2883" s="5">
        <v>105800</v>
      </c>
      <c r="J2883" s="5">
        <v>9000</v>
      </c>
      <c r="K2883">
        <v>21</v>
      </c>
      <c r="L2883" t="str">
        <f>INDEX(MatriceGrade,MATCH(Employé!G2883,Filières!$A$1:$A$13,0),MATCH(Employé!H2883,Filières!$A$1:$E$1,0))</f>
        <v>Responsable secteur business</v>
      </c>
      <c r="M2883" s="5">
        <f t="shared" si="227"/>
        <v>97100</v>
      </c>
      <c r="N2883" s="6">
        <f t="shared" ca="1" si="228"/>
        <v>47</v>
      </c>
      <c r="O2883" s="8">
        <f t="shared" ref="O2883:O2946" si="229">IF(ISNUMBER(M2883),(I2883-M2883)/M2883,0)</f>
        <v>8.9598352214212154E-2</v>
      </c>
    </row>
    <row r="2884" spans="1:15" x14ac:dyDescent="0.25">
      <c r="A2884" t="str">
        <f t="shared" si="225"/>
        <v>ChrWi25149</v>
      </c>
      <c r="B2884" t="str">
        <f t="shared" si="226"/>
        <v>ChrisWilliams25149</v>
      </c>
      <c r="C2884" t="s">
        <v>184</v>
      </c>
      <c r="D2884" t="s">
        <v>417</v>
      </c>
      <c r="E2884" t="s">
        <v>2698</v>
      </c>
      <c r="F2884" s="1">
        <v>25149</v>
      </c>
      <c r="G2884" t="s">
        <v>3027</v>
      </c>
      <c r="H2884" t="s">
        <v>2703</v>
      </c>
      <c r="I2884" s="5">
        <v>69900</v>
      </c>
      <c r="J2884" s="5">
        <v>1500</v>
      </c>
      <c r="K2884">
        <v>21</v>
      </c>
      <c r="L2884" t="str">
        <f>INDEX(MatriceGrade,MATCH(Employé!G2884,Filières!$A$1:$A$13,0),MATCH(Employé!H2884,Filières!$A$1:$E$1,0))</f>
        <v>Directeur d'agence</v>
      </c>
      <c r="M2884" s="5">
        <f t="shared" si="227"/>
        <v>66700</v>
      </c>
      <c r="N2884" s="6">
        <f t="shared" ca="1" si="228"/>
        <v>48</v>
      </c>
      <c r="O2884" s="8">
        <f t="shared" si="229"/>
        <v>4.7976011994002997E-2</v>
      </c>
    </row>
    <row r="2885" spans="1:15" x14ac:dyDescent="0.25">
      <c r="A2885" t="str">
        <f t="shared" si="225"/>
        <v>DalWi31908</v>
      </c>
      <c r="B2885" t="str">
        <f t="shared" si="226"/>
        <v>DaleWilliams31908</v>
      </c>
      <c r="C2885" t="s">
        <v>44</v>
      </c>
      <c r="D2885" t="s">
        <v>417</v>
      </c>
      <c r="E2885" t="s">
        <v>2698</v>
      </c>
      <c r="F2885" s="1">
        <v>31908</v>
      </c>
      <c r="G2885" t="s">
        <v>3023</v>
      </c>
      <c r="H2885" t="s">
        <v>2702</v>
      </c>
      <c r="I2885" s="5">
        <v>43500</v>
      </c>
      <c r="J2885" s="5">
        <v>2000</v>
      </c>
      <c r="K2885">
        <v>4</v>
      </c>
      <c r="L2885" t="str">
        <f>INDEX(MatriceGrade,MATCH(Employé!G2885,Filières!$A$1:$A$13,0),MATCH(Employé!H2885,Filières!$A$1:$E$1,0))</f>
        <v>Consultant business</v>
      </c>
      <c r="M2885" s="5">
        <f t="shared" si="227"/>
        <v>40500</v>
      </c>
      <c r="N2885" s="6">
        <f t="shared" ca="1" si="228"/>
        <v>30</v>
      </c>
      <c r="O2885" s="8">
        <f t="shared" si="229"/>
        <v>7.407407407407407E-2</v>
      </c>
    </row>
    <row r="2886" spans="1:15" x14ac:dyDescent="0.25">
      <c r="A2886" t="str">
        <f t="shared" si="225"/>
        <v>DanWi25683</v>
      </c>
      <c r="B2886" t="str">
        <f t="shared" si="226"/>
        <v>DanielWilliams25683</v>
      </c>
      <c r="C2886" t="s">
        <v>105</v>
      </c>
      <c r="D2886" t="s">
        <v>417</v>
      </c>
      <c r="E2886" t="s">
        <v>2698</v>
      </c>
      <c r="F2886" s="1">
        <v>25683</v>
      </c>
      <c r="G2886" t="s">
        <v>3028</v>
      </c>
      <c r="H2886" t="s">
        <v>2700</v>
      </c>
      <c r="I2886" s="5">
        <v>81700</v>
      </c>
      <c r="J2886" s="5">
        <v>7000</v>
      </c>
      <c r="K2886">
        <v>13</v>
      </c>
      <c r="L2886" t="str">
        <f>INDEX(MatriceGrade,MATCH(Employé!G2886,Filières!$A$1:$A$13,0),MATCH(Employé!H2886,Filières!$A$1:$E$1,0))</f>
        <v>Responsable de Grands comptes</v>
      </c>
      <c r="M2886" s="5">
        <f t="shared" si="227"/>
        <v>78800</v>
      </c>
      <c r="N2886" s="6">
        <f t="shared" ca="1" si="228"/>
        <v>47</v>
      </c>
      <c r="O2886" s="8">
        <f t="shared" si="229"/>
        <v>3.6802030456852791E-2</v>
      </c>
    </row>
    <row r="2887" spans="1:15" x14ac:dyDescent="0.25">
      <c r="A2887" t="str">
        <f t="shared" si="225"/>
        <v>DenWi30660</v>
      </c>
      <c r="B2887" t="str">
        <f t="shared" si="226"/>
        <v>DennisWilliams30660</v>
      </c>
      <c r="C2887" t="s">
        <v>914</v>
      </c>
      <c r="D2887" t="s">
        <v>417</v>
      </c>
      <c r="E2887" t="s">
        <v>2698</v>
      </c>
      <c r="F2887" s="1">
        <v>30660</v>
      </c>
      <c r="G2887" t="s">
        <v>3027</v>
      </c>
      <c r="H2887" t="s">
        <v>2701</v>
      </c>
      <c r="I2887" s="5">
        <v>48300</v>
      </c>
      <c r="J2887" s="5">
        <v>5500</v>
      </c>
      <c r="K2887">
        <v>10</v>
      </c>
      <c r="L2887" t="str">
        <f>INDEX(MatriceGrade,MATCH(Employé!G2887,Filières!$A$1:$A$13,0),MATCH(Employé!H2887,Filières!$A$1:$E$1,0))</f>
        <v>Directeur technique</v>
      </c>
      <c r="M2887" s="5">
        <f t="shared" si="227"/>
        <v>45100</v>
      </c>
      <c r="N2887" s="6">
        <f t="shared" ca="1" si="228"/>
        <v>33</v>
      </c>
      <c r="O2887" s="8">
        <f t="shared" si="229"/>
        <v>7.0953436807095344E-2</v>
      </c>
    </row>
    <row r="2888" spans="1:15" x14ac:dyDescent="0.25">
      <c r="A2888" t="str">
        <f t="shared" si="225"/>
        <v>DouWi22510</v>
      </c>
      <c r="B2888" t="str">
        <f t="shared" si="226"/>
        <v>DouglasWilliams22510</v>
      </c>
      <c r="C2888" t="s">
        <v>499</v>
      </c>
      <c r="D2888" t="s">
        <v>417</v>
      </c>
      <c r="E2888" t="s">
        <v>2698</v>
      </c>
      <c r="F2888" s="1">
        <v>22510</v>
      </c>
      <c r="G2888" t="s">
        <v>3029</v>
      </c>
      <c r="H2888" t="s">
        <v>2700</v>
      </c>
      <c r="I2888" s="5">
        <v>85200</v>
      </c>
      <c r="J2888" s="5">
        <v>7500</v>
      </c>
      <c r="K2888">
        <v>11</v>
      </c>
      <c r="L2888" t="str">
        <f>INDEX(MatriceGrade,MATCH(Employé!G2888,Filières!$A$1:$A$13,0),MATCH(Employé!H2888,Filières!$A$1:$E$1,0))</f>
        <v>Associé filière fonctionnelle</v>
      </c>
      <c r="M2888" s="5">
        <f t="shared" si="227"/>
        <v>80400</v>
      </c>
      <c r="N2888" s="6">
        <f t="shared" ca="1" si="228"/>
        <v>55</v>
      </c>
      <c r="O2888" s="8">
        <f t="shared" si="229"/>
        <v>5.9701492537313432E-2</v>
      </c>
    </row>
    <row r="2889" spans="1:15" x14ac:dyDescent="0.25">
      <c r="A2889" t="str">
        <f t="shared" si="225"/>
        <v>EarWi32545</v>
      </c>
      <c r="B2889" t="str">
        <f t="shared" si="226"/>
        <v>EarlWilliams32545</v>
      </c>
      <c r="C2889" t="s">
        <v>1091</v>
      </c>
      <c r="D2889" t="s">
        <v>417</v>
      </c>
      <c r="E2889" t="s">
        <v>2698</v>
      </c>
      <c r="F2889" s="1">
        <v>32545</v>
      </c>
      <c r="G2889" t="s">
        <v>3023</v>
      </c>
      <c r="H2889" t="s">
        <v>2701</v>
      </c>
      <c r="I2889" s="5">
        <v>40800</v>
      </c>
      <c r="J2889" s="5">
        <v>0</v>
      </c>
      <c r="K2889">
        <v>5</v>
      </c>
      <c r="L2889" t="str">
        <f>INDEX(MatriceGrade,MATCH(Employé!G2889,Filières!$A$1:$A$13,0),MATCH(Employé!H2889,Filières!$A$1:$E$1,0))</f>
        <v>Consultant technique junior</v>
      </c>
      <c r="M2889" s="5">
        <f t="shared" si="227"/>
        <v>36600</v>
      </c>
      <c r="N2889" s="6">
        <f t="shared" ca="1" si="228"/>
        <v>28</v>
      </c>
      <c r="O2889" s="8">
        <f t="shared" si="229"/>
        <v>0.11475409836065574</v>
      </c>
    </row>
    <row r="2890" spans="1:15" x14ac:dyDescent="0.25">
      <c r="A2890" t="str">
        <f t="shared" si="225"/>
        <v>ElvWi29032</v>
      </c>
      <c r="B2890" t="str">
        <f t="shared" si="226"/>
        <v>ElveraWilliams29032</v>
      </c>
      <c r="C2890" t="s">
        <v>1857</v>
      </c>
      <c r="D2890" t="s">
        <v>417</v>
      </c>
      <c r="E2890" t="s">
        <v>2699</v>
      </c>
      <c r="F2890" s="1">
        <v>29032</v>
      </c>
      <c r="G2890" t="s">
        <v>3025</v>
      </c>
      <c r="H2890" t="s">
        <v>2703</v>
      </c>
      <c r="I2890" s="5">
        <v>37000</v>
      </c>
      <c r="J2890" s="5">
        <v>3500</v>
      </c>
      <c r="K2890">
        <v>5</v>
      </c>
      <c r="L2890" t="str">
        <f>INDEX(MatriceGrade,MATCH(Employé!G2890,Filières!$A$1:$A$13,0),MATCH(Employé!H2890,Filières!$A$1:$E$1,0))</f>
        <v>Directeur des agents de maîtrise</v>
      </c>
      <c r="M2890" s="5">
        <f t="shared" si="227"/>
        <v>34900</v>
      </c>
      <c r="N2890" s="6">
        <f t="shared" ca="1" si="228"/>
        <v>38</v>
      </c>
      <c r="O2890" s="8">
        <f t="shared" si="229"/>
        <v>6.0171919770773637E-2</v>
      </c>
    </row>
    <row r="2891" spans="1:15" x14ac:dyDescent="0.25">
      <c r="A2891" t="str">
        <f t="shared" si="225"/>
        <v>EugWi29682</v>
      </c>
      <c r="B2891" t="str">
        <f t="shared" si="226"/>
        <v>EugeneWilliams29682</v>
      </c>
      <c r="C2891" t="s">
        <v>909</v>
      </c>
      <c r="D2891" t="s">
        <v>417</v>
      </c>
      <c r="E2891" t="s">
        <v>2698</v>
      </c>
      <c r="F2891" s="1">
        <v>29682</v>
      </c>
      <c r="G2891" t="s">
        <v>3025</v>
      </c>
      <c r="H2891" t="s">
        <v>2700</v>
      </c>
      <c r="I2891" s="5">
        <v>51900</v>
      </c>
      <c r="J2891" s="5">
        <v>0</v>
      </c>
      <c r="K2891">
        <v>5</v>
      </c>
      <c r="L2891" t="str">
        <f>INDEX(MatriceGrade,MATCH(Employé!G2891,Filières!$A$1:$A$13,0),MATCH(Employé!H2891,Filières!$A$1:$E$1,0))</f>
        <v>Consultant fonctionnel sénior</v>
      </c>
      <c r="M2891" s="5">
        <f t="shared" si="227"/>
        <v>48700</v>
      </c>
      <c r="N2891" s="6">
        <f t="shared" ca="1" si="228"/>
        <v>36</v>
      </c>
      <c r="O2891" s="8">
        <f t="shared" si="229"/>
        <v>6.5708418891170434E-2</v>
      </c>
    </row>
    <row r="2892" spans="1:15" x14ac:dyDescent="0.25">
      <c r="A2892" t="str">
        <f t="shared" si="225"/>
        <v>FraWi24280</v>
      </c>
      <c r="B2892" t="str">
        <f t="shared" si="226"/>
        <v>FranciscoWilliams24280</v>
      </c>
      <c r="C2892" t="s">
        <v>310</v>
      </c>
      <c r="D2892" t="s">
        <v>417</v>
      </c>
      <c r="E2892" t="s">
        <v>2698</v>
      </c>
      <c r="F2892" s="1">
        <v>24280</v>
      </c>
      <c r="G2892" t="s">
        <v>3025</v>
      </c>
      <c r="H2892" t="s">
        <v>2701</v>
      </c>
      <c r="I2892" s="5">
        <v>51100</v>
      </c>
      <c r="J2892" s="5">
        <v>0</v>
      </c>
      <c r="K2892">
        <v>2</v>
      </c>
      <c r="L2892" t="str">
        <f>INDEX(MatriceGrade,MATCH(Employé!G2892,Filières!$A$1:$A$13,0),MATCH(Employé!H2892,Filières!$A$1:$E$1,0))</f>
        <v>Consultant technique sénior</v>
      </c>
      <c r="M2892" s="5">
        <f t="shared" si="227"/>
        <v>46700</v>
      </c>
      <c r="N2892" s="6">
        <f t="shared" ca="1" si="228"/>
        <v>51</v>
      </c>
      <c r="O2892" s="8">
        <f t="shared" si="229"/>
        <v>9.421841541755889E-2</v>
      </c>
    </row>
    <row r="2893" spans="1:15" x14ac:dyDescent="0.25">
      <c r="A2893" t="str">
        <f t="shared" si="225"/>
        <v>FreWi31100</v>
      </c>
      <c r="B2893" t="str">
        <f t="shared" si="226"/>
        <v>FrederickWilliams31100</v>
      </c>
      <c r="C2893" t="s">
        <v>508</v>
      </c>
      <c r="D2893" t="s">
        <v>417</v>
      </c>
      <c r="E2893" t="s">
        <v>2698</v>
      </c>
      <c r="F2893" s="1">
        <v>31100</v>
      </c>
      <c r="G2893" t="s">
        <v>3027</v>
      </c>
      <c r="H2893" t="s">
        <v>2700</v>
      </c>
      <c r="I2893" s="5">
        <v>74300</v>
      </c>
      <c r="J2893" s="5">
        <v>7500</v>
      </c>
      <c r="K2893">
        <v>9</v>
      </c>
      <c r="L2893" t="str">
        <f>INDEX(MatriceGrade,MATCH(Employé!G2893,Filières!$A$1:$A$13,0),MATCH(Employé!H2893,Filières!$A$1:$E$1,0))</f>
        <v>Directeur de projet</v>
      </c>
      <c r="M2893" s="5">
        <f t="shared" si="227"/>
        <v>70400</v>
      </c>
      <c r="N2893" s="6">
        <f t="shared" ca="1" si="228"/>
        <v>32</v>
      </c>
      <c r="O2893" s="8">
        <f t="shared" si="229"/>
        <v>5.5397727272727272E-2</v>
      </c>
    </row>
    <row r="2894" spans="1:15" x14ac:dyDescent="0.25">
      <c r="A2894" t="str">
        <f t="shared" si="225"/>
        <v>GerWi29828</v>
      </c>
      <c r="B2894" t="str">
        <f t="shared" si="226"/>
        <v>GeraldWilliams29828</v>
      </c>
      <c r="C2894" t="s">
        <v>766</v>
      </c>
      <c r="D2894" t="s">
        <v>417</v>
      </c>
      <c r="E2894" t="s">
        <v>2698</v>
      </c>
      <c r="F2894" s="1">
        <v>29828</v>
      </c>
      <c r="G2894" t="s">
        <v>3025</v>
      </c>
      <c r="H2894" t="s">
        <v>2702</v>
      </c>
      <c r="I2894" s="5">
        <v>62200</v>
      </c>
      <c r="J2894" s="5">
        <v>2000</v>
      </c>
      <c r="K2894">
        <v>12</v>
      </c>
      <c r="L2894" t="str">
        <f>INDEX(MatriceGrade,MATCH(Employé!G2894,Filières!$A$1:$A$13,0),MATCH(Employé!H2894,Filières!$A$1:$E$1,0))</f>
        <v>Consultant business sénior</v>
      </c>
      <c r="M2894" s="5">
        <f t="shared" si="227"/>
        <v>58100</v>
      </c>
      <c r="N2894" s="6">
        <f t="shared" ca="1" si="228"/>
        <v>35</v>
      </c>
      <c r="O2894" s="8">
        <f t="shared" si="229"/>
        <v>7.0567986230636828E-2</v>
      </c>
    </row>
    <row r="2895" spans="1:15" x14ac:dyDescent="0.25">
      <c r="A2895" t="str">
        <f t="shared" si="225"/>
        <v>GerWi28688</v>
      </c>
      <c r="B2895" t="str">
        <f t="shared" si="226"/>
        <v>GeraldWilliams28688</v>
      </c>
      <c r="C2895" t="s">
        <v>766</v>
      </c>
      <c r="D2895" t="s">
        <v>417</v>
      </c>
      <c r="E2895" t="s">
        <v>2698</v>
      </c>
      <c r="F2895" s="1">
        <v>28688</v>
      </c>
      <c r="G2895" t="s">
        <v>3028</v>
      </c>
      <c r="H2895" t="s">
        <v>2702</v>
      </c>
      <c r="I2895" s="5">
        <v>82200</v>
      </c>
      <c r="J2895" s="5">
        <v>3500</v>
      </c>
      <c r="K2895">
        <v>9</v>
      </c>
      <c r="L2895" t="str">
        <f>INDEX(MatriceGrade,MATCH(Employé!G2895,Filières!$A$1:$A$13,0),MATCH(Employé!H2895,Filières!$A$1:$E$1,0))</f>
        <v>Responsable secteur business</v>
      </c>
      <c r="M2895" s="5" t="str">
        <f t="shared" si="227"/>
        <v>nouvel arrivant</v>
      </c>
      <c r="N2895" s="6">
        <f t="shared" ca="1" si="228"/>
        <v>39</v>
      </c>
      <c r="O2895" s="8">
        <f t="shared" si="229"/>
        <v>0</v>
      </c>
    </row>
    <row r="2896" spans="1:15" x14ac:dyDescent="0.25">
      <c r="A2896" t="str">
        <f t="shared" si="225"/>
        <v>GloWi31701</v>
      </c>
      <c r="B2896" t="str">
        <f t="shared" si="226"/>
        <v>GloriaWilliams31701</v>
      </c>
      <c r="C2896" t="s">
        <v>259</v>
      </c>
      <c r="D2896" t="s">
        <v>417</v>
      </c>
      <c r="E2896" t="s">
        <v>2699</v>
      </c>
      <c r="F2896" s="1">
        <v>31701</v>
      </c>
      <c r="G2896" t="s">
        <v>3023</v>
      </c>
      <c r="H2896" t="s">
        <v>2701</v>
      </c>
      <c r="I2896" s="5">
        <v>34100</v>
      </c>
      <c r="J2896" s="5">
        <v>2000</v>
      </c>
      <c r="K2896">
        <v>4</v>
      </c>
      <c r="L2896" t="str">
        <f>INDEX(MatriceGrade,MATCH(Employé!G2896,Filières!$A$1:$A$13,0),MATCH(Employé!H2896,Filières!$A$1:$E$1,0))</f>
        <v>Consultant technique junior</v>
      </c>
      <c r="M2896" s="5">
        <f t="shared" si="227"/>
        <v>33100</v>
      </c>
      <c r="N2896" s="6">
        <f t="shared" ca="1" si="228"/>
        <v>30</v>
      </c>
      <c r="O2896" s="8">
        <f t="shared" si="229"/>
        <v>3.0211480362537766E-2</v>
      </c>
    </row>
    <row r="2897" spans="1:15" x14ac:dyDescent="0.25">
      <c r="A2897" t="str">
        <f t="shared" si="225"/>
        <v>JimWi30976</v>
      </c>
      <c r="B2897" t="str">
        <f t="shared" si="226"/>
        <v>JimWilliams30976</v>
      </c>
      <c r="C2897" t="s">
        <v>1005</v>
      </c>
      <c r="D2897" t="s">
        <v>417</v>
      </c>
      <c r="E2897" t="s">
        <v>2698</v>
      </c>
      <c r="F2897" s="1">
        <v>30976</v>
      </c>
      <c r="G2897" t="s">
        <v>3025</v>
      </c>
      <c r="H2897" t="s">
        <v>2701</v>
      </c>
      <c r="I2897" s="5">
        <v>48600</v>
      </c>
      <c r="J2897" s="5">
        <v>1500</v>
      </c>
      <c r="K2897">
        <v>1</v>
      </c>
      <c r="L2897" t="str">
        <f>INDEX(MatriceGrade,MATCH(Employé!G2897,Filières!$A$1:$A$13,0),MATCH(Employé!H2897,Filières!$A$1:$E$1,0))</f>
        <v>Consultant technique sénior</v>
      </c>
      <c r="M2897" s="5">
        <f t="shared" si="227"/>
        <v>43400</v>
      </c>
      <c r="N2897" s="6">
        <f t="shared" ca="1" si="228"/>
        <v>32</v>
      </c>
      <c r="O2897" s="8">
        <f t="shared" si="229"/>
        <v>0.11981566820276497</v>
      </c>
    </row>
    <row r="2898" spans="1:15" x14ac:dyDescent="0.25">
      <c r="A2898" t="str">
        <f t="shared" si="225"/>
        <v>JonWi32630</v>
      </c>
      <c r="B2898" t="str">
        <f t="shared" si="226"/>
        <v>JonathanWilliams32630</v>
      </c>
      <c r="C2898" t="s">
        <v>716</v>
      </c>
      <c r="D2898" t="s">
        <v>417</v>
      </c>
      <c r="E2898" t="s">
        <v>2698</v>
      </c>
      <c r="F2898" s="1">
        <v>32630</v>
      </c>
      <c r="G2898" t="s">
        <v>3023</v>
      </c>
      <c r="H2898" t="s">
        <v>2700</v>
      </c>
      <c r="I2898" s="5">
        <v>40000</v>
      </c>
      <c r="J2898" s="5">
        <v>500</v>
      </c>
      <c r="K2898">
        <v>2</v>
      </c>
      <c r="L2898" t="str">
        <f>INDEX(MatriceGrade,MATCH(Employé!G2898,Filières!$A$1:$A$13,0),MATCH(Employé!H2898,Filières!$A$1:$E$1,0))</f>
        <v>Consultant fonctionnel junior</v>
      </c>
      <c r="M2898" s="5">
        <f t="shared" si="227"/>
        <v>37000</v>
      </c>
      <c r="N2898" s="6">
        <f t="shared" ca="1" si="228"/>
        <v>28</v>
      </c>
      <c r="O2898" s="8">
        <f t="shared" si="229"/>
        <v>8.1081081081081086E-2</v>
      </c>
    </row>
    <row r="2899" spans="1:15" x14ac:dyDescent="0.25">
      <c r="A2899" t="str">
        <f t="shared" si="225"/>
        <v>KatWi27819</v>
      </c>
      <c r="B2899" t="str">
        <f t="shared" si="226"/>
        <v>KathyWilliams27819</v>
      </c>
      <c r="C2899" t="s">
        <v>1215</v>
      </c>
      <c r="D2899" t="s">
        <v>417</v>
      </c>
      <c r="E2899" t="s">
        <v>2699</v>
      </c>
      <c r="F2899" s="1">
        <v>27819</v>
      </c>
      <c r="G2899" t="s">
        <v>3028</v>
      </c>
      <c r="H2899" t="s">
        <v>2701</v>
      </c>
      <c r="I2899" s="5">
        <v>71500</v>
      </c>
      <c r="J2899" s="5">
        <v>3000</v>
      </c>
      <c r="K2899">
        <v>6</v>
      </c>
      <c r="L2899" t="str">
        <f>INDEX(MatriceGrade,MATCH(Employé!G2899,Filières!$A$1:$A$13,0),MATCH(Employé!H2899,Filières!$A$1:$E$1,0))</f>
        <v>Responsable technique Grands Comptes</v>
      </c>
      <c r="M2899" s="5">
        <f t="shared" si="227"/>
        <v>69400</v>
      </c>
      <c r="N2899" s="6">
        <f t="shared" ca="1" si="228"/>
        <v>41</v>
      </c>
      <c r="O2899" s="8">
        <f t="shared" si="229"/>
        <v>3.0259365994236311E-2</v>
      </c>
    </row>
    <row r="2900" spans="1:15" x14ac:dyDescent="0.25">
      <c r="A2900" t="str">
        <f t="shared" si="225"/>
        <v>MarWi32358</v>
      </c>
      <c r="B2900" t="str">
        <f t="shared" si="226"/>
        <v>MarioWilliams32358</v>
      </c>
      <c r="C2900" t="s">
        <v>1417</v>
      </c>
      <c r="D2900" t="s">
        <v>417</v>
      </c>
      <c r="E2900" t="s">
        <v>2698</v>
      </c>
      <c r="F2900" s="1">
        <v>32358</v>
      </c>
      <c r="G2900" t="s">
        <v>3022</v>
      </c>
      <c r="H2900" t="s">
        <v>2700</v>
      </c>
      <c r="I2900" s="5">
        <v>45900</v>
      </c>
      <c r="J2900" s="5">
        <v>500</v>
      </c>
      <c r="K2900">
        <v>0</v>
      </c>
      <c r="L2900" t="str">
        <f>INDEX(MatriceGrade,MATCH(Employé!G2900,Filières!$A$1:$A$13,0),MATCH(Employé!H2900,Filières!$A$1:$E$1,0))</f>
        <v>Analyste confirmé</v>
      </c>
      <c r="M2900" s="5" t="str">
        <f t="shared" si="227"/>
        <v>nouvel arrivant</v>
      </c>
      <c r="N2900" s="6">
        <f t="shared" ca="1" si="228"/>
        <v>28</v>
      </c>
      <c r="O2900" s="8">
        <f t="shared" si="229"/>
        <v>0</v>
      </c>
    </row>
    <row r="2901" spans="1:15" x14ac:dyDescent="0.25">
      <c r="A2901" t="str">
        <f t="shared" si="225"/>
        <v>MeaWi31412</v>
      </c>
      <c r="B2901" t="str">
        <f t="shared" si="226"/>
        <v>MeaganWilliams31412</v>
      </c>
      <c r="C2901" t="s">
        <v>1235</v>
      </c>
      <c r="D2901" t="s">
        <v>417</v>
      </c>
      <c r="E2901" t="s">
        <v>2699</v>
      </c>
      <c r="F2901" s="1">
        <v>31412</v>
      </c>
      <c r="G2901" t="s">
        <v>3023</v>
      </c>
      <c r="H2901" t="s">
        <v>2701</v>
      </c>
      <c r="I2901" s="5">
        <v>39000</v>
      </c>
      <c r="J2901" s="5">
        <v>1500</v>
      </c>
      <c r="K2901">
        <v>2</v>
      </c>
      <c r="L2901" t="str">
        <f>INDEX(MatriceGrade,MATCH(Employé!G2901,Filières!$A$1:$A$13,0),MATCH(Employé!H2901,Filières!$A$1:$E$1,0))</f>
        <v>Consultant technique junior</v>
      </c>
      <c r="M2901" s="5">
        <f t="shared" si="227"/>
        <v>36400</v>
      </c>
      <c r="N2901" s="6">
        <f t="shared" ca="1" si="228"/>
        <v>31</v>
      </c>
      <c r="O2901" s="8">
        <f t="shared" si="229"/>
        <v>7.1428571428571425E-2</v>
      </c>
    </row>
    <row r="2902" spans="1:15" x14ac:dyDescent="0.25">
      <c r="A2902" t="str">
        <f t="shared" si="225"/>
        <v>MonWi29874</v>
      </c>
      <c r="B2902" t="str">
        <f t="shared" si="226"/>
        <v>MonteWilliams29874</v>
      </c>
      <c r="C2902" t="s">
        <v>759</v>
      </c>
      <c r="D2902" t="s">
        <v>417</v>
      </c>
      <c r="E2902" t="s">
        <v>2698</v>
      </c>
      <c r="F2902" s="1">
        <v>29874</v>
      </c>
      <c r="G2902" t="s">
        <v>3027</v>
      </c>
      <c r="H2902" t="s">
        <v>2701</v>
      </c>
      <c r="I2902" s="5">
        <v>63400</v>
      </c>
      <c r="J2902" s="5">
        <v>3000</v>
      </c>
      <c r="K2902">
        <v>8</v>
      </c>
      <c r="L2902" t="str">
        <f>INDEX(MatriceGrade,MATCH(Employé!G2902,Filières!$A$1:$A$13,0),MATCH(Employé!H2902,Filières!$A$1:$E$1,0))</f>
        <v>Directeur technique</v>
      </c>
      <c r="M2902" s="5">
        <f t="shared" si="227"/>
        <v>58200</v>
      </c>
      <c r="N2902" s="6">
        <f t="shared" ca="1" si="228"/>
        <v>35</v>
      </c>
      <c r="O2902" s="8">
        <f t="shared" si="229"/>
        <v>8.9347079037800689E-2</v>
      </c>
    </row>
    <row r="2903" spans="1:15" x14ac:dyDescent="0.25">
      <c r="A2903" t="str">
        <f t="shared" si="225"/>
        <v>RicWi30609</v>
      </c>
      <c r="B2903" t="str">
        <f t="shared" si="226"/>
        <v>RichardWilliams30609</v>
      </c>
      <c r="C2903" t="s">
        <v>9</v>
      </c>
      <c r="D2903" t="s">
        <v>417</v>
      </c>
      <c r="E2903" t="s">
        <v>2698</v>
      </c>
      <c r="F2903" s="1">
        <v>30609</v>
      </c>
      <c r="G2903" t="s">
        <v>3025</v>
      </c>
      <c r="H2903" t="s">
        <v>2701</v>
      </c>
      <c r="I2903" s="5">
        <v>40700</v>
      </c>
      <c r="J2903" s="5">
        <v>1500</v>
      </c>
      <c r="K2903">
        <v>7</v>
      </c>
      <c r="L2903" t="str">
        <f>INDEX(MatriceGrade,MATCH(Employé!G2903,Filières!$A$1:$A$13,0),MATCH(Employé!H2903,Filières!$A$1:$E$1,0))</f>
        <v>Consultant technique sénior</v>
      </c>
      <c r="M2903" s="5">
        <f t="shared" si="227"/>
        <v>38000</v>
      </c>
      <c r="N2903" s="6">
        <f t="shared" ca="1" si="228"/>
        <v>33</v>
      </c>
      <c r="O2903" s="8">
        <f t="shared" si="229"/>
        <v>7.1052631578947367E-2</v>
      </c>
    </row>
    <row r="2904" spans="1:15" x14ac:dyDescent="0.25">
      <c r="A2904" t="str">
        <f t="shared" si="225"/>
        <v>RobWi29354</v>
      </c>
      <c r="B2904" t="str">
        <f t="shared" si="226"/>
        <v>RobertWilliams29354</v>
      </c>
      <c r="C2904" t="s">
        <v>25</v>
      </c>
      <c r="D2904" t="s">
        <v>417</v>
      </c>
      <c r="E2904" t="s">
        <v>2698</v>
      </c>
      <c r="F2904" s="1">
        <v>29354</v>
      </c>
      <c r="G2904" t="s">
        <v>3025</v>
      </c>
      <c r="H2904" t="s">
        <v>2703</v>
      </c>
      <c r="I2904" s="5">
        <v>51200</v>
      </c>
      <c r="J2904" s="5">
        <v>1000</v>
      </c>
      <c r="K2904">
        <v>12</v>
      </c>
      <c r="L2904" t="str">
        <f>INDEX(MatriceGrade,MATCH(Employé!G2904,Filières!$A$1:$A$13,0),MATCH(Employé!H2904,Filières!$A$1:$E$1,0))</f>
        <v>Directeur des agents de maîtrise</v>
      </c>
      <c r="M2904" s="5">
        <f t="shared" si="227"/>
        <v>47000</v>
      </c>
      <c r="N2904" s="6">
        <f t="shared" ca="1" si="228"/>
        <v>37</v>
      </c>
      <c r="O2904" s="8">
        <f t="shared" si="229"/>
        <v>8.9361702127659579E-2</v>
      </c>
    </row>
    <row r="2905" spans="1:15" x14ac:dyDescent="0.25">
      <c r="A2905" t="str">
        <f t="shared" si="225"/>
        <v>RogWi33105</v>
      </c>
      <c r="B2905" t="str">
        <f t="shared" si="226"/>
        <v>RogerWilliams33105</v>
      </c>
      <c r="C2905" t="s">
        <v>195</v>
      </c>
      <c r="D2905" t="s">
        <v>417</v>
      </c>
      <c r="E2905" t="s">
        <v>2698</v>
      </c>
      <c r="F2905" s="1">
        <v>33105</v>
      </c>
      <c r="G2905" t="s">
        <v>3023</v>
      </c>
      <c r="H2905" t="s">
        <v>2700</v>
      </c>
      <c r="I2905" s="5">
        <v>49500</v>
      </c>
      <c r="J2905" s="5">
        <v>0</v>
      </c>
      <c r="K2905">
        <v>1</v>
      </c>
      <c r="L2905" t="str">
        <f>INDEX(MatriceGrade,MATCH(Employé!G2905,Filières!$A$1:$A$13,0),MATCH(Employé!H2905,Filières!$A$1:$E$1,0))</f>
        <v>Consultant fonctionnel junior</v>
      </c>
      <c r="M2905" s="5">
        <f t="shared" si="227"/>
        <v>46700</v>
      </c>
      <c r="N2905" s="6">
        <f t="shared" ca="1" si="228"/>
        <v>26</v>
      </c>
      <c r="O2905" s="8">
        <f t="shared" si="229"/>
        <v>5.9957173447537475E-2</v>
      </c>
    </row>
    <row r="2906" spans="1:15" x14ac:dyDescent="0.25">
      <c r="A2906" t="str">
        <f t="shared" si="225"/>
        <v>RosWi33236</v>
      </c>
      <c r="B2906" t="str">
        <f t="shared" si="226"/>
        <v>RosalindWilliams33236</v>
      </c>
      <c r="C2906" t="s">
        <v>2315</v>
      </c>
      <c r="D2906" t="s">
        <v>417</v>
      </c>
      <c r="E2906" t="s">
        <v>2699</v>
      </c>
      <c r="F2906" s="1">
        <v>33236</v>
      </c>
      <c r="G2906" t="s">
        <v>3023</v>
      </c>
      <c r="H2906" t="s">
        <v>2702</v>
      </c>
      <c r="I2906" s="5">
        <v>50000</v>
      </c>
      <c r="J2906" s="5">
        <v>1000</v>
      </c>
      <c r="K2906">
        <v>0</v>
      </c>
      <c r="L2906" t="str">
        <f>INDEX(MatriceGrade,MATCH(Employé!G2906,Filières!$A$1:$A$13,0),MATCH(Employé!H2906,Filières!$A$1:$E$1,0))</f>
        <v>Consultant business</v>
      </c>
      <c r="M2906" s="5" t="str">
        <f t="shared" si="227"/>
        <v>nouvel arrivant</v>
      </c>
      <c r="N2906" s="6">
        <f t="shared" ca="1" si="228"/>
        <v>26</v>
      </c>
      <c r="O2906" s="8">
        <f t="shared" si="229"/>
        <v>0</v>
      </c>
    </row>
    <row r="2907" spans="1:15" x14ac:dyDescent="0.25">
      <c r="A2907" t="str">
        <f t="shared" si="225"/>
        <v>SheWi28317</v>
      </c>
      <c r="B2907" t="str">
        <f t="shared" si="226"/>
        <v>SherryWilliams28317</v>
      </c>
      <c r="C2907" t="s">
        <v>730</v>
      </c>
      <c r="D2907" t="s">
        <v>417</v>
      </c>
      <c r="E2907" t="s">
        <v>2699</v>
      </c>
      <c r="F2907" s="1">
        <v>28317</v>
      </c>
      <c r="G2907" t="s">
        <v>3025</v>
      </c>
      <c r="H2907" t="s">
        <v>2702</v>
      </c>
      <c r="I2907" s="5">
        <v>62100</v>
      </c>
      <c r="J2907" s="5">
        <v>500</v>
      </c>
      <c r="K2907">
        <v>0</v>
      </c>
      <c r="L2907" t="str">
        <f>INDEX(MatriceGrade,MATCH(Employé!G2907,Filières!$A$1:$A$13,0),MATCH(Employé!H2907,Filières!$A$1:$E$1,0))</f>
        <v>Consultant business sénior</v>
      </c>
      <c r="M2907" s="5" t="str">
        <f t="shared" si="227"/>
        <v>nouvel arrivant</v>
      </c>
      <c r="N2907" s="6">
        <f t="shared" ca="1" si="228"/>
        <v>40</v>
      </c>
      <c r="O2907" s="8">
        <f t="shared" si="229"/>
        <v>0</v>
      </c>
    </row>
    <row r="2908" spans="1:15" x14ac:dyDescent="0.25">
      <c r="A2908" t="str">
        <f t="shared" si="225"/>
        <v>TamWi25652</v>
      </c>
      <c r="B2908" t="str">
        <f t="shared" si="226"/>
        <v>TamaraWilliams25652</v>
      </c>
      <c r="C2908" t="s">
        <v>1398</v>
      </c>
      <c r="D2908" t="s">
        <v>417</v>
      </c>
      <c r="E2908" t="s">
        <v>2699</v>
      </c>
      <c r="F2908" s="1">
        <v>25652</v>
      </c>
      <c r="G2908" t="s">
        <v>3026</v>
      </c>
      <c r="H2908" t="s">
        <v>2700</v>
      </c>
      <c r="I2908" s="5">
        <v>61200</v>
      </c>
      <c r="J2908" s="5">
        <v>2000</v>
      </c>
      <c r="K2908">
        <v>22</v>
      </c>
      <c r="L2908" t="str">
        <f>INDEX(MatriceGrade,MATCH(Employé!G2908,Filières!$A$1:$A$13,0),MATCH(Employé!H2908,Filières!$A$1:$E$1,0))</f>
        <v>Chef de projet</v>
      </c>
      <c r="M2908" s="5">
        <f t="shared" si="227"/>
        <v>56100</v>
      </c>
      <c r="N2908" s="6">
        <f t="shared" ca="1" si="228"/>
        <v>47</v>
      </c>
      <c r="O2908" s="8">
        <f t="shared" si="229"/>
        <v>9.0909090909090912E-2</v>
      </c>
    </row>
    <row r="2909" spans="1:15" x14ac:dyDescent="0.25">
      <c r="A2909" t="str">
        <f t="shared" si="225"/>
        <v>TroWi25525</v>
      </c>
      <c r="B2909" t="str">
        <f t="shared" si="226"/>
        <v>TroyWilliams25525</v>
      </c>
      <c r="C2909" t="s">
        <v>2135</v>
      </c>
      <c r="D2909" t="s">
        <v>417</v>
      </c>
      <c r="E2909" t="s">
        <v>2698</v>
      </c>
      <c r="F2909" s="1">
        <v>25525</v>
      </c>
      <c r="G2909" t="s">
        <v>3027</v>
      </c>
      <c r="H2909" t="s">
        <v>2701</v>
      </c>
      <c r="I2909" s="5">
        <v>58300</v>
      </c>
      <c r="J2909" s="5">
        <v>3500</v>
      </c>
      <c r="K2909">
        <v>17</v>
      </c>
      <c r="L2909" t="str">
        <f>INDEX(MatriceGrade,MATCH(Employé!G2909,Filières!$A$1:$A$13,0),MATCH(Employé!H2909,Filières!$A$1:$E$1,0))</f>
        <v>Directeur technique</v>
      </c>
      <c r="M2909" s="5">
        <f t="shared" si="227"/>
        <v>53700</v>
      </c>
      <c r="N2909" s="6">
        <f t="shared" ca="1" si="228"/>
        <v>47</v>
      </c>
      <c r="O2909" s="8">
        <f t="shared" si="229"/>
        <v>8.5661080074487903E-2</v>
      </c>
    </row>
    <row r="2910" spans="1:15" x14ac:dyDescent="0.25">
      <c r="A2910" t="str">
        <f t="shared" si="225"/>
        <v>ZelWi31074</v>
      </c>
      <c r="B2910" t="str">
        <f t="shared" si="226"/>
        <v>ZeldaWilliams31074</v>
      </c>
      <c r="C2910" t="s">
        <v>1737</v>
      </c>
      <c r="D2910" t="s">
        <v>417</v>
      </c>
      <c r="E2910" t="s">
        <v>2699</v>
      </c>
      <c r="F2910" s="1">
        <v>31074</v>
      </c>
      <c r="G2910" t="s">
        <v>3025</v>
      </c>
      <c r="H2910" t="s">
        <v>2700</v>
      </c>
      <c r="I2910" s="5">
        <v>48500</v>
      </c>
      <c r="J2910" s="5">
        <v>3000</v>
      </c>
      <c r="K2910">
        <v>9</v>
      </c>
      <c r="L2910" t="str">
        <f>INDEX(MatriceGrade,MATCH(Employé!G2910,Filières!$A$1:$A$13,0),MATCH(Employé!H2910,Filières!$A$1:$E$1,0))</f>
        <v>Consultant fonctionnel sénior</v>
      </c>
      <c r="M2910" s="5">
        <f t="shared" si="227"/>
        <v>44600</v>
      </c>
      <c r="N2910" s="6">
        <f t="shared" ca="1" si="228"/>
        <v>32</v>
      </c>
      <c r="O2910" s="8">
        <f t="shared" si="229"/>
        <v>8.744394618834081E-2</v>
      </c>
    </row>
    <row r="2911" spans="1:15" x14ac:dyDescent="0.25">
      <c r="A2911" t="str">
        <f t="shared" si="225"/>
        <v>ChrWi34410</v>
      </c>
      <c r="B2911" t="str">
        <f t="shared" si="226"/>
        <v>ChristopherWilliamson34410</v>
      </c>
      <c r="C2911" t="s">
        <v>71</v>
      </c>
      <c r="D2911" t="s">
        <v>1355</v>
      </c>
      <c r="E2911" t="s">
        <v>2698</v>
      </c>
      <c r="F2911" s="1">
        <v>34410</v>
      </c>
      <c r="G2911" t="s">
        <v>3023</v>
      </c>
      <c r="H2911" t="s">
        <v>2700</v>
      </c>
      <c r="I2911" s="5">
        <v>51200</v>
      </c>
      <c r="J2911" s="5">
        <v>1500</v>
      </c>
      <c r="K2911">
        <v>0</v>
      </c>
      <c r="L2911" t="str">
        <f>INDEX(MatriceGrade,MATCH(Employé!G2911,Filières!$A$1:$A$13,0),MATCH(Employé!H2911,Filières!$A$1:$E$1,0))</f>
        <v>Consultant fonctionnel junior</v>
      </c>
      <c r="M2911" s="5" t="str">
        <f t="shared" si="227"/>
        <v>nouvel arrivant</v>
      </c>
      <c r="N2911" s="6">
        <f t="shared" ca="1" si="228"/>
        <v>23</v>
      </c>
      <c r="O2911" s="8">
        <f t="shared" si="229"/>
        <v>0</v>
      </c>
    </row>
    <row r="2912" spans="1:15" x14ac:dyDescent="0.25">
      <c r="A2912" t="str">
        <f t="shared" si="225"/>
        <v>DonWi30996</v>
      </c>
      <c r="B2912" t="str">
        <f t="shared" si="226"/>
        <v>DonaldWilliamson30996</v>
      </c>
      <c r="C2912" t="s">
        <v>133</v>
      </c>
      <c r="D2912" t="s">
        <v>1355</v>
      </c>
      <c r="E2912" t="s">
        <v>2698</v>
      </c>
      <c r="F2912" s="1">
        <v>30996</v>
      </c>
      <c r="G2912" t="s">
        <v>3028</v>
      </c>
      <c r="H2912" t="s">
        <v>2702</v>
      </c>
      <c r="I2912" s="5">
        <v>118500</v>
      </c>
      <c r="J2912" s="5">
        <v>5000</v>
      </c>
      <c r="K2912">
        <v>9</v>
      </c>
      <c r="L2912" t="str">
        <f>INDEX(MatriceGrade,MATCH(Employé!G2912,Filières!$A$1:$A$13,0),MATCH(Employé!H2912,Filières!$A$1:$E$1,0))</f>
        <v>Responsable secteur business</v>
      </c>
      <c r="M2912" s="5">
        <f t="shared" si="227"/>
        <v>111800</v>
      </c>
      <c r="N2912" s="6">
        <f t="shared" ca="1" si="228"/>
        <v>32</v>
      </c>
      <c r="O2912" s="8">
        <f t="shared" si="229"/>
        <v>5.9928443649373879E-2</v>
      </c>
    </row>
    <row r="2913" spans="1:15" x14ac:dyDescent="0.25">
      <c r="A2913" t="str">
        <f t="shared" si="225"/>
        <v>JacWi24318</v>
      </c>
      <c r="B2913" t="str">
        <f t="shared" si="226"/>
        <v>JackWillis24318</v>
      </c>
      <c r="C2913" t="s">
        <v>181</v>
      </c>
      <c r="D2913" t="s">
        <v>202</v>
      </c>
      <c r="E2913" t="s">
        <v>2698</v>
      </c>
      <c r="F2913" s="1">
        <v>24318</v>
      </c>
      <c r="G2913" t="s">
        <v>3025</v>
      </c>
      <c r="H2913" t="s">
        <v>2701</v>
      </c>
      <c r="I2913" s="5">
        <v>60200</v>
      </c>
      <c r="J2913" s="5">
        <v>4000</v>
      </c>
      <c r="K2913">
        <v>14</v>
      </c>
      <c r="L2913" t="str">
        <f>INDEX(MatriceGrade,MATCH(Employé!G2913,Filières!$A$1:$A$13,0),MATCH(Employé!H2913,Filières!$A$1:$E$1,0))</f>
        <v>Consultant technique sénior</v>
      </c>
      <c r="M2913" s="5">
        <f t="shared" si="227"/>
        <v>59000</v>
      </c>
      <c r="N2913" s="6">
        <f t="shared" ca="1" si="228"/>
        <v>50</v>
      </c>
      <c r="O2913" s="8">
        <f t="shared" si="229"/>
        <v>2.0338983050847456E-2</v>
      </c>
    </row>
    <row r="2914" spans="1:15" x14ac:dyDescent="0.25">
      <c r="A2914" t="str">
        <f t="shared" si="225"/>
        <v>KevWi29241</v>
      </c>
      <c r="B2914" t="str">
        <f t="shared" si="226"/>
        <v>KevinWillison29241</v>
      </c>
      <c r="C2914" t="s">
        <v>223</v>
      </c>
      <c r="D2914" t="s">
        <v>2402</v>
      </c>
      <c r="E2914" t="s">
        <v>2698</v>
      </c>
      <c r="F2914" s="1">
        <v>29241</v>
      </c>
      <c r="G2914" t="s">
        <v>3028</v>
      </c>
      <c r="H2914" t="s">
        <v>2702</v>
      </c>
      <c r="I2914" s="5">
        <v>82100</v>
      </c>
      <c r="J2914" s="5">
        <v>8000</v>
      </c>
      <c r="K2914">
        <v>13</v>
      </c>
      <c r="L2914" t="str">
        <f>INDEX(MatriceGrade,MATCH(Employé!G2914,Filières!$A$1:$A$13,0),MATCH(Employé!H2914,Filières!$A$1:$E$1,0))</f>
        <v>Responsable secteur business</v>
      </c>
      <c r="M2914" s="5">
        <f t="shared" si="227"/>
        <v>74000</v>
      </c>
      <c r="N2914" s="6">
        <f t="shared" ca="1" si="228"/>
        <v>37</v>
      </c>
      <c r="O2914" s="8">
        <f t="shared" si="229"/>
        <v>0.10945945945945947</v>
      </c>
    </row>
    <row r="2915" spans="1:15" x14ac:dyDescent="0.25">
      <c r="A2915" t="str">
        <f t="shared" si="225"/>
        <v>BetWi23550</v>
      </c>
      <c r="B2915" t="str">
        <f t="shared" si="226"/>
        <v>BettyWills23550</v>
      </c>
      <c r="C2915" t="s">
        <v>966</v>
      </c>
      <c r="D2915" t="s">
        <v>1051</v>
      </c>
      <c r="E2915" t="s">
        <v>2699</v>
      </c>
      <c r="F2915" s="1">
        <v>23550</v>
      </c>
      <c r="G2915" t="s">
        <v>3026</v>
      </c>
      <c r="H2915" t="s">
        <v>2701</v>
      </c>
      <c r="I2915" s="5">
        <v>41600</v>
      </c>
      <c r="J2915" s="5">
        <v>1000</v>
      </c>
      <c r="K2915">
        <v>21</v>
      </c>
      <c r="L2915" t="str">
        <f>INDEX(MatriceGrade,MATCH(Employé!G2915,Filières!$A$1:$A$13,0),MATCH(Employé!H2915,Filières!$A$1:$E$1,0))</f>
        <v>Expert technique</v>
      </c>
      <c r="M2915" s="5">
        <f t="shared" si="227"/>
        <v>38000</v>
      </c>
      <c r="N2915" s="6">
        <f t="shared" ca="1" si="228"/>
        <v>53</v>
      </c>
      <c r="O2915" s="8">
        <f t="shared" si="229"/>
        <v>9.4736842105263161E-2</v>
      </c>
    </row>
    <row r="2916" spans="1:15" x14ac:dyDescent="0.25">
      <c r="A2916" t="str">
        <f t="shared" si="225"/>
        <v>TerWi31925</v>
      </c>
      <c r="B2916" t="str">
        <f t="shared" si="226"/>
        <v>TerryWillson31925</v>
      </c>
      <c r="C2916" t="s">
        <v>157</v>
      </c>
      <c r="D2916" t="s">
        <v>948</v>
      </c>
      <c r="E2916" t="s">
        <v>2698</v>
      </c>
      <c r="F2916" s="1">
        <v>31925</v>
      </c>
      <c r="G2916" t="s">
        <v>3022</v>
      </c>
      <c r="H2916" t="s">
        <v>2702</v>
      </c>
      <c r="I2916" s="5">
        <v>44100</v>
      </c>
      <c r="J2916" s="5">
        <v>500</v>
      </c>
      <c r="K2916">
        <v>5</v>
      </c>
      <c r="L2916" t="str">
        <f>INDEX(MatriceGrade,MATCH(Employé!G2916,Filières!$A$1:$A$13,0),MATCH(Employé!H2916,Filières!$A$1:$E$1,0))</f>
        <v>Consultant business junior</v>
      </c>
      <c r="M2916" s="5">
        <f t="shared" si="227"/>
        <v>41600</v>
      </c>
      <c r="N2916" s="6">
        <f t="shared" ca="1" si="228"/>
        <v>30</v>
      </c>
      <c r="O2916" s="8">
        <f t="shared" si="229"/>
        <v>6.0096153846153848E-2</v>
      </c>
    </row>
    <row r="2917" spans="1:15" x14ac:dyDescent="0.25">
      <c r="A2917" t="str">
        <f t="shared" si="225"/>
        <v>AliWi24827</v>
      </c>
      <c r="B2917" t="str">
        <f t="shared" si="226"/>
        <v>AliceWilson24827</v>
      </c>
      <c r="C2917" t="s">
        <v>1071</v>
      </c>
      <c r="D2917" t="s">
        <v>131</v>
      </c>
      <c r="E2917" t="s">
        <v>2699</v>
      </c>
      <c r="F2917" s="1">
        <v>24827</v>
      </c>
      <c r="G2917" t="s">
        <v>3026</v>
      </c>
      <c r="H2917" t="s">
        <v>2701</v>
      </c>
      <c r="I2917" s="5">
        <v>66000</v>
      </c>
      <c r="J2917" s="5">
        <v>1500</v>
      </c>
      <c r="K2917">
        <v>1</v>
      </c>
      <c r="L2917" t="str">
        <f>INDEX(MatriceGrade,MATCH(Employé!G2917,Filières!$A$1:$A$13,0),MATCH(Employé!H2917,Filières!$A$1:$E$1,0))</f>
        <v>Expert technique</v>
      </c>
      <c r="M2917" s="5">
        <f t="shared" si="227"/>
        <v>62400</v>
      </c>
      <c r="N2917" s="6">
        <f t="shared" ca="1" si="228"/>
        <v>49</v>
      </c>
      <c r="O2917" s="8">
        <f t="shared" si="229"/>
        <v>5.7692307692307696E-2</v>
      </c>
    </row>
    <row r="2918" spans="1:15" x14ac:dyDescent="0.25">
      <c r="A2918" t="str">
        <f t="shared" si="225"/>
        <v>ChaWi31135</v>
      </c>
      <c r="B2918" t="str">
        <f t="shared" si="226"/>
        <v>CharlesWilson31135</v>
      </c>
      <c r="C2918" t="s">
        <v>82</v>
      </c>
      <c r="D2918" t="s">
        <v>131</v>
      </c>
      <c r="E2918" t="s">
        <v>2698</v>
      </c>
      <c r="F2918" s="1">
        <v>31135</v>
      </c>
      <c r="G2918" t="s">
        <v>3023</v>
      </c>
      <c r="H2918" t="s">
        <v>2703</v>
      </c>
      <c r="I2918" s="5">
        <v>37300</v>
      </c>
      <c r="J2918" s="5">
        <v>1000</v>
      </c>
      <c r="K2918">
        <v>2</v>
      </c>
      <c r="L2918" t="str">
        <f>INDEX(MatriceGrade,MATCH(Employé!G2918,Filières!$A$1:$A$13,0),MATCH(Employé!H2918,Filières!$A$1:$E$1,0))</f>
        <v>Assistant agent de maîtrise</v>
      </c>
      <c r="M2918" s="5">
        <f t="shared" si="227"/>
        <v>34400</v>
      </c>
      <c r="N2918" s="6">
        <f t="shared" ca="1" si="228"/>
        <v>32</v>
      </c>
      <c r="O2918" s="8">
        <f t="shared" si="229"/>
        <v>8.4302325581395346E-2</v>
      </c>
    </row>
    <row r="2919" spans="1:15" x14ac:dyDescent="0.25">
      <c r="A2919" t="str">
        <f t="shared" si="225"/>
        <v>ClaWi32621</v>
      </c>
      <c r="B2919" t="str">
        <f t="shared" si="226"/>
        <v>ClarenceWilson32621</v>
      </c>
      <c r="C2919" t="s">
        <v>918</v>
      </c>
      <c r="D2919" t="s">
        <v>131</v>
      </c>
      <c r="E2919" t="s">
        <v>2698</v>
      </c>
      <c r="F2919" s="1">
        <v>32621</v>
      </c>
      <c r="G2919" t="s">
        <v>3023</v>
      </c>
      <c r="H2919" t="s">
        <v>2700</v>
      </c>
      <c r="I2919" s="5">
        <v>50600</v>
      </c>
      <c r="J2919" s="5">
        <v>0</v>
      </c>
      <c r="K2919">
        <v>0</v>
      </c>
      <c r="L2919" t="str">
        <f>INDEX(MatriceGrade,MATCH(Employé!G2919,Filières!$A$1:$A$13,0),MATCH(Employé!H2919,Filières!$A$1:$E$1,0))</f>
        <v>Consultant fonctionnel junior</v>
      </c>
      <c r="M2919" s="5" t="str">
        <f t="shared" si="227"/>
        <v>nouvel arrivant</v>
      </c>
      <c r="N2919" s="6">
        <f t="shared" ca="1" si="228"/>
        <v>28</v>
      </c>
      <c r="O2919" s="8">
        <f t="shared" si="229"/>
        <v>0</v>
      </c>
    </row>
    <row r="2920" spans="1:15" x14ac:dyDescent="0.25">
      <c r="A2920" t="str">
        <f t="shared" si="225"/>
        <v>CynWi28427</v>
      </c>
      <c r="B2920" t="str">
        <f t="shared" si="226"/>
        <v>CynthiaWilson28427</v>
      </c>
      <c r="C2920" t="s">
        <v>442</v>
      </c>
      <c r="D2920" t="s">
        <v>131</v>
      </c>
      <c r="E2920" t="s">
        <v>2699</v>
      </c>
      <c r="F2920" s="1">
        <v>28427</v>
      </c>
      <c r="G2920" t="s">
        <v>3026</v>
      </c>
      <c r="H2920" t="s">
        <v>2701</v>
      </c>
      <c r="I2920" s="5">
        <v>57900</v>
      </c>
      <c r="J2920" s="5">
        <v>500</v>
      </c>
      <c r="K2920">
        <v>2</v>
      </c>
      <c r="L2920" t="str">
        <f>INDEX(MatriceGrade,MATCH(Employé!G2920,Filières!$A$1:$A$13,0),MATCH(Employé!H2920,Filières!$A$1:$E$1,0))</f>
        <v>Expert technique</v>
      </c>
      <c r="M2920" s="5">
        <f t="shared" si="227"/>
        <v>53100</v>
      </c>
      <c r="N2920" s="6">
        <f t="shared" ca="1" si="228"/>
        <v>39</v>
      </c>
      <c r="O2920" s="8">
        <f t="shared" si="229"/>
        <v>9.03954802259887E-2</v>
      </c>
    </row>
    <row r="2921" spans="1:15" x14ac:dyDescent="0.25">
      <c r="A2921" t="str">
        <f t="shared" si="225"/>
        <v>HilWi25227</v>
      </c>
      <c r="B2921" t="str">
        <f t="shared" si="226"/>
        <v>HillaryWilson25227</v>
      </c>
      <c r="C2921" t="s">
        <v>2440</v>
      </c>
      <c r="D2921" t="s">
        <v>131</v>
      </c>
      <c r="E2921" t="s">
        <v>2699</v>
      </c>
      <c r="F2921" s="1">
        <v>25227</v>
      </c>
      <c r="G2921" t="s">
        <v>3025</v>
      </c>
      <c r="H2921" t="s">
        <v>2701</v>
      </c>
      <c r="I2921" s="5">
        <v>39900</v>
      </c>
      <c r="J2921" s="5">
        <v>1000</v>
      </c>
      <c r="K2921">
        <v>0</v>
      </c>
      <c r="L2921" t="str">
        <f>INDEX(MatriceGrade,MATCH(Employé!G2921,Filières!$A$1:$A$13,0),MATCH(Employé!H2921,Filières!$A$1:$E$1,0))</f>
        <v>Consultant technique sénior</v>
      </c>
      <c r="M2921" s="5" t="str">
        <f t="shared" si="227"/>
        <v>nouvel arrivant</v>
      </c>
      <c r="N2921" s="6">
        <f t="shared" ca="1" si="228"/>
        <v>48</v>
      </c>
      <c r="O2921" s="8">
        <f t="shared" si="229"/>
        <v>0</v>
      </c>
    </row>
    <row r="2922" spans="1:15" x14ac:dyDescent="0.25">
      <c r="A2922" t="str">
        <f t="shared" si="225"/>
        <v>JenWi29579</v>
      </c>
      <c r="B2922" t="str">
        <f t="shared" si="226"/>
        <v>JenniferWilson29579</v>
      </c>
      <c r="C2922" t="s">
        <v>461</v>
      </c>
      <c r="D2922" t="s">
        <v>131</v>
      </c>
      <c r="E2922" t="s">
        <v>2699</v>
      </c>
      <c r="F2922" s="1">
        <v>29579</v>
      </c>
      <c r="G2922" t="s">
        <v>3027</v>
      </c>
      <c r="H2922" t="s">
        <v>2700</v>
      </c>
      <c r="I2922" s="5">
        <v>64700</v>
      </c>
      <c r="J2922" s="5">
        <v>2500</v>
      </c>
      <c r="K2922">
        <v>7</v>
      </c>
      <c r="L2922" t="str">
        <f>INDEX(MatriceGrade,MATCH(Employé!G2922,Filières!$A$1:$A$13,0),MATCH(Employé!H2922,Filières!$A$1:$E$1,0))</f>
        <v>Directeur de projet</v>
      </c>
      <c r="M2922" s="5">
        <f t="shared" si="227"/>
        <v>59400</v>
      </c>
      <c r="N2922" s="6">
        <f t="shared" ca="1" si="228"/>
        <v>36</v>
      </c>
      <c r="O2922" s="8">
        <f t="shared" si="229"/>
        <v>8.9225589225589222E-2</v>
      </c>
    </row>
    <row r="2923" spans="1:15" x14ac:dyDescent="0.25">
      <c r="A2923" t="str">
        <f t="shared" si="225"/>
        <v>JohWi31063</v>
      </c>
      <c r="B2923" t="str">
        <f t="shared" si="226"/>
        <v>JohnnyWilson31063</v>
      </c>
      <c r="C2923" t="s">
        <v>1858</v>
      </c>
      <c r="D2923" t="s">
        <v>131</v>
      </c>
      <c r="E2923" t="s">
        <v>2698</v>
      </c>
      <c r="F2923" s="1">
        <v>31063</v>
      </c>
      <c r="G2923" t="s">
        <v>3026</v>
      </c>
      <c r="H2923" t="s">
        <v>2700</v>
      </c>
      <c r="I2923" s="5">
        <v>57900</v>
      </c>
      <c r="J2923" s="5">
        <v>4500</v>
      </c>
      <c r="K2923">
        <v>9</v>
      </c>
      <c r="L2923" t="str">
        <f>INDEX(MatriceGrade,MATCH(Employé!G2923,Filières!$A$1:$A$13,0),MATCH(Employé!H2923,Filières!$A$1:$E$1,0))</f>
        <v>Chef de projet</v>
      </c>
      <c r="M2923" s="5">
        <f t="shared" si="227"/>
        <v>52700</v>
      </c>
      <c r="N2923" s="6">
        <f t="shared" ca="1" si="228"/>
        <v>32</v>
      </c>
      <c r="O2923" s="8">
        <f t="shared" si="229"/>
        <v>9.8671726755218223E-2</v>
      </c>
    </row>
    <row r="2924" spans="1:15" x14ac:dyDescent="0.25">
      <c r="A2924" t="str">
        <f t="shared" si="225"/>
        <v>LawWi22284</v>
      </c>
      <c r="B2924" t="str">
        <f t="shared" si="226"/>
        <v>LawrenceWilson22284</v>
      </c>
      <c r="C2924" t="s">
        <v>593</v>
      </c>
      <c r="D2924" t="s">
        <v>131</v>
      </c>
      <c r="E2924" t="s">
        <v>2698</v>
      </c>
      <c r="F2924" s="1">
        <v>22284</v>
      </c>
      <c r="G2924" t="s">
        <v>3029</v>
      </c>
      <c r="H2924" t="s">
        <v>2700</v>
      </c>
      <c r="I2924" s="5">
        <v>86700</v>
      </c>
      <c r="J2924" s="5">
        <v>13000</v>
      </c>
      <c r="K2924">
        <v>19</v>
      </c>
      <c r="L2924" t="str">
        <f>INDEX(MatriceGrade,MATCH(Employé!G2924,Filières!$A$1:$A$13,0),MATCH(Employé!H2924,Filières!$A$1:$E$1,0))</f>
        <v>Associé filière fonctionnelle</v>
      </c>
      <c r="M2924" s="5">
        <f t="shared" si="227"/>
        <v>83900</v>
      </c>
      <c r="N2924" s="6">
        <f t="shared" ca="1" si="228"/>
        <v>56</v>
      </c>
      <c r="O2924" s="8">
        <f t="shared" si="229"/>
        <v>3.3373063170441003E-2</v>
      </c>
    </row>
    <row r="2925" spans="1:15" x14ac:dyDescent="0.25">
      <c r="A2925" t="str">
        <f t="shared" si="225"/>
        <v>MatWi31204</v>
      </c>
      <c r="B2925" t="str">
        <f t="shared" si="226"/>
        <v>MatthewWilson31204</v>
      </c>
      <c r="C2925" t="s">
        <v>130</v>
      </c>
      <c r="D2925" t="s">
        <v>131</v>
      </c>
      <c r="E2925" t="s">
        <v>2698</v>
      </c>
      <c r="F2925" s="1">
        <v>31204</v>
      </c>
      <c r="G2925" t="s">
        <v>3023</v>
      </c>
      <c r="H2925" t="s">
        <v>2701</v>
      </c>
      <c r="I2925" s="5">
        <v>41000</v>
      </c>
      <c r="J2925" s="5">
        <v>1500</v>
      </c>
      <c r="K2925">
        <v>3</v>
      </c>
      <c r="L2925" t="str">
        <f>INDEX(MatriceGrade,MATCH(Employé!G2925,Filières!$A$1:$A$13,0),MATCH(Employé!H2925,Filières!$A$1:$E$1,0))</f>
        <v>Consultant technique junior</v>
      </c>
      <c r="M2925" s="5">
        <f t="shared" si="227"/>
        <v>38300</v>
      </c>
      <c r="N2925" s="6">
        <f t="shared" ca="1" si="228"/>
        <v>32</v>
      </c>
      <c r="O2925" s="8">
        <f t="shared" si="229"/>
        <v>7.0496083550913843E-2</v>
      </c>
    </row>
    <row r="2926" spans="1:15" x14ac:dyDescent="0.25">
      <c r="A2926" t="str">
        <f t="shared" si="225"/>
        <v>RobWi26133</v>
      </c>
      <c r="B2926" t="str">
        <f t="shared" si="226"/>
        <v>RobertWilson26133</v>
      </c>
      <c r="C2926" t="s">
        <v>25</v>
      </c>
      <c r="D2926" t="s">
        <v>131</v>
      </c>
      <c r="E2926" t="s">
        <v>2698</v>
      </c>
      <c r="F2926" s="1">
        <v>26133</v>
      </c>
      <c r="G2926" t="s">
        <v>3028</v>
      </c>
      <c r="H2926" t="s">
        <v>2700</v>
      </c>
      <c r="I2926" s="5">
        <v>86300</v>
      </c>
      <c r="J2926" s="5">
        <v>3000</v>
      </c>
      <c r="K2926">
        <v>3</v>
      </c>
      <c r="L2926" t="str">
        <f>INDEX(MatriceGrade,MATCH(Employé!G2926,Filières!$A$1:$A$13,0),MATCH(Employé!H2926,Filières!$A$1:$E$1,0))</f>
        <v>Responsable de Grands comptes</v>
      </c>
      <c r="M2926" s="5">
        <f t="shared" si="227"/>
        <v>77700</v>
      </c>
      <c r="N2926" s="6">
        <f t="shared" ca="1" si="228"/>
        <v>46</v>
      </c>
      <c r="O2926" s="8">
        <f t="shared" si="229"/>
        <v>0.11068211068211069</v>
      </c>
    </row>
    <row r="2927" spans="1:15" x14ac:dyDescent="0.25">
      <c r="A2927" t="str">
        <f t="shared" si="225"/>
        <v>WilWi29651</v>
      </c>
      <c r="B2927" t="str">
        <f t="shared" si="226"/>
        <v>WilliamWilson29651</v>
      </c>
      <c r="C2927" t="s">
        <v>63</v>
      </c>
      <c r="D2927" t="s">
        <v>131</v>
      </c>
      <c r="E2927" t="s">
        <v>2698</v>
      </c>
      <c r="F2927" s="1">
        <v>29651</v>
      </c>
      <c r="G2927" t="s">
        <v>3025</v>
      </c>
      <c r="H2927" t="s">
        <v>2701</v>
      </c>
      <c r="I2927" s="5">
        <v>45100</v>
      </c>
      <c r="J2927" s="5">
        <v>1000</v>
      </c>
      <c r="K2927">
        <v>10</v>
      </c>
      <c r="L2927" t="str">
        <f>INDEX(MatriceGrade,MATCH(Employé!G2927,Filières!$A$1:$A$13,0),MATCH(Employé!H2927,Filières!$A$1:$E$1,0))</f>
        <v>Consultant technique sénior</v>
      </c>
      <c r="M2927" s="5">
        <f t="shared" si="227"/>
        <v>38800</v>
      </c>
      <c r="N2927" s="6">
        <f t="shared" ca="1" si="228"/>
        <v>36</v>
      </c>
      <c r="O2927" s="8">
        <f t="shared" si="229"/>
        <v>0.16237113402061856</v>
      </c>
    </row>
    <row r="2928" spans="1:15" x14ac:dyDescent="0.25">
      <c r="A2928" t="str">
        <f t="shared" si="225"/>
        <v>WinWi30634</v>
      </c>
      <c r="B2928" t="str">
        <f t="shared" si="226"/>
        <v>WinstonWilson30634</v>
      </c>
      <c r="C2928" t="s">
        <v>1938</v>
      </c>
      <c r="D2928" t="s">
        <v>131</v>
      </c>
      <c r="E2928" t="s">
        <v>2698</v>
      </c>
      <c r="F2928" s="1">
        <v>30634</v>
      </c>
      <c r="G2928" t="s">
        <v>3026</v>
      </c>
      <c r="H2928" t="s">
        <v>2701</v>
      </c>
      <c r="I2928" s="5">
        <v>62400</v>
      </c>
      <c r="J2928" s="5">
        <v>3000</v>
      </c>
      <c r="K2928">
        <v>0</v>
      </c>
      <c r="L2928" t="str">
        <f>INDEX(MatriceGrade,MATCH(Employé!G2928,Filières!$A$1:$A$13,0),MATCH(Employé!H2928,Filières!$A$1:$E$1,0))</f>
        <v>Expert technique</v>
      </c>
      <c r="M2928" s="5" t="str">
        <f t="shared" si="227"/>
        <v>nouvel arrivant</v>
      </c>
      <c r="N2928" s="6">
        <f t="shared" ca="1" si="228"/>
        <v>33</v>
      </c>
      <c r="O2928" s="8">
        <f t="shared" si="229"/>
        <v>0</v>
      </c>
    </row>
    <row r="2929" spans="1:15" x14ac:dyDescent="0.25">
      <c r="A2929" t="str">
        <f t="shared" si="225"/>
        <v>TinWi30306</v>
      </c>
      <c r="B2929" t="str">
        <f t="shared" si="226"/>
        <v>TinaWimberly30306</v>
      </c>
      <c r="C2929" t="s">
        <v>257</v>
      </c>
      <c r="D2929" t="s">
        <v>258</v>
      </c>
      <c r="E2929" t="s">
        <v>2699</v>
      </c>
      <c r="F2929" s="1">
        <v>30306</v>
      </c>
      <c r="G2929" t="s">
        <v>3028</v>
      </c>
      <c r="H2929" t="s">
        <v>2700</v>
      </c>
      <c r="I2929" s="5">
        <v>80300</v>
      </c>
      <c r="J2929" s="5">
        <v>8000</v>
      </c>
      <c r="K2929">
        <v>8</v>
      </c>
      <c r="L2929" t="str">
        <f>INDEX(MatriceGrade,MATCH(Employé!G2929,Filières!$A$1:$A$13,0),MATCH(Employé!H2929,Filières!$A$1:$E$1,0))</f>
        <v>Responsable de Grands comptes</v>
      </c>
      <c r="M2929" s="5">
        <f t="shared" si="227"/>
        <v>76500</v>
      </c>
      <c r="N2929" s="6">
        <f t="shared" ca="1" si="228"/>
        <v>34</v>
      </c>
      <c r="O2929" s="8">
        <f t="shared" si="229"/>
        <v>4.9673202614379082E-2</v>
      </c>
    </row>
    <row r="2930" spans="1:15" x14ac:dyDescent="0.25">
      <c r="A2930" t="str">
        <f t="shared" si="225"/>
        <v>MarWi24213</v>
      </c>
      <c r="B2930" t="str">
        <f t="shared" si="226"/>
        <v>MargaretWing24213</v>
      </c>
      <c r="C2930" t="s">
        <v>554</v>
      </c>
      <c r="D2930" t="s">
        <v>705</v>
      </c>
      <c r="E2930" t="s">
        <v>2699</v>
      </c>
      <c r="F2930" s="1">
        <v>24213</v>
      </c>
      <c r="G2930" t="s">
        <v>3027</v>
      </c>
      <c r="H2930" t="s">
        <v>2701</v>
      </c>
      <c r="I2930" s="5">
        <v>63700</v>
      </c>
      <c r="J2930" s="5">
        <v>3000</v>
      </c>
      <c r="K2930">
        <v>4</v>
      </c>
      <c r="L2930" t="str">
        <f>INDEX(MatriceGrade,MATCH(Employé!G2930,Filières!$A$1:$A$13,0),MATCH(Employé!H2930,Filières!$A$1:$E$1,0))</f>
        <v>Directeur technique</v>
      </c>
      <c r="M2930" s="5">
        <f t="shared" si="227"/>
        <v>57900</v>
      </c>
      <c r="N2930" s="6">
        <f t="shared" ca="1" si="228"/>
        <v>51</v>
      </c>
      <c r="O2930" s="8">
        <f t="shared" si="229"/>
        <v>0.1001727115716753</v>
      </c>
    </row>
    <row r="2931" spans="1:15" x14ac:dyDescent="0.25">
      <c r="A2931" t="str">
        <f t="shared" si="225"/>
        <v>DavWi31274</v>
      </c>
      <c r="B2931" t="str">
        <f t="shared" si="226"/>
        <v>DavidWingert31274</v>
      </c>
      <c r="C2931" t="s">
        <v>65</v>
      </c>
      <c r="D2931" t="s">
        <v>2005</v>
      </c>
      <c r="E2931" t="s">
        <v>2698</v>
      </c>
      <c r="F2931" s="1">
        <v>31274</v>
      </c>
      <c r="G2931" t="s">
        <v>3023</v>
      </c>
      <c r="H2931" t="s">
        <v>2700</v>
      </c>
      <c r="I2931" s="5">
        <v>53200</v>
      </c>
      <c r="J2931" s="5">
        <v>500</v>
      </c>
      <c r="K2931">
        <v>2</v>
      </c>
      <c r="L2931" t="str">
        <f>INDEX(MatriceGrade,MATCH(Employé!G2931,Filières!$A$1:$A$13,0),MATCH(Employé!H2931,Filières!$A$1:$E$1,0))</f>
        <v>Consultant fonctionnel junior</v>
      </c>
      <c r="M2931" s="5">
        <f t="shared" si="227"/>
        <v>51900</v>
      </c>
      <c r="N2931" s="6">
        <f t="shared" ca="1" si="228"/>
        <v>31</v>
      </c>
      <c r="O2931" s="8">
        <f t="shared" si="229"/>
        <v>2.5048169556840076E-2</v>
      </c>
    </row>
    <row r="2932" spans="1:15" x14ac:dyDescent="0.25">
      <c r="A2932" t="str">
        <f t="shared" si="225"/>
        <v>HazWi30318</v>
      </c>
      <c r="B2932" t="str">
        <f t="shared" si="226"/>
        <v>HazelWingo30318</v>
      </c>
      <c r="C2932" t="s">
        <v>1140</v>
      </c>
      <c r="D2932" t="s">
        <v>1141</v>
      </c>
      <c r="E2932" t="s">
        <v>2699</v>
      </c>
      <c r="F2932" s="1">
        <v>30318</v>
      </c>
      <c r="G2932" t="s">
        <v>3025</v>
      </c>
      <c r="H2932" t="s">
        <v>2701</v>
      </c>
      <c r="I2932" s="5">
        <v>59300</v>
      </c>
      <c r="J2932" s="5">
        <v>1000</v>
      </c>
      <c r="K2932">
        <v>10</v>
      </c>
      <c r="L2932" t="str">
        <f>INDEX(MatriceGrade,MATCH(Employé!G2932,Filières!$A$1:$A$13,0),MATCH(Employé!H2932,Filières!$A$1:$E$1,0))</f>
        <v>Consultant technique sénior</v>
      </c>
      <c r="M2932" s="5">
        <f t="shared" si="227"/>
        <v>55900</v>
      </c>
      <c r="N2932" s="6">
        <f t="shared" ca="1" si="228"/>
        <v>34</v>
      </c>
      <c r="O2932" s="8">
        <f t="shared" si="229"/>
        <v>6.0822898032200361E-2</v>
      </c>
    </row>
    <row r="2933" spans="1:15" x14ac:dyDescent="0.25">
      <c r="A2933" t="str">
        <f t="shared" si="225"/>
        <v>MabWi33707</v>
      </c>
      <c r="B2933" t="str">
        <f t="shared" si="226"/>
        <v>MabelWinkler33707</v>
      </c>
      <c r="C2933" t="s">
        <v>2031</v>
      </c>
      <c r="D2933" t="s">
        <v>2630</v>
      </c>
      <c r="E2933" t="s">
        <v>2699</v>
      </c>
      <c r="F2933" s="1">
        <v>33707</v>
      </c>
      <c r="G2933" t="s">
        <v>3020</v>
      </c>
      <c r="H2933" t="s">
        <v>2700</v>
      </c>
      <c r="I2933" s="5">
        <v>34300</v>
      </c>
      <c r="J2933" s="5">
        <v>500</v>
      </c>
      <c r="K2933">
        <v>0</v>
      </c>
      <c r="L2933" t="str">
        <f>INDEX(MatriceGrade,MATCH(Employé!G2933,Filières!$A$1:$A$13,0),MATCH(Employé!H2933,Filières!$A$1:$E$1,0))</f>
        <v>Analyste junior</v>
      </c>
      <c r="M2933" s="5" t="str">
        <f t="shared" si="227"/>
        <v>nouvel arrivant</v>
      </c>
      <c r="N2933" s="6">
        <f t="shared" ca="1" si="228"/>
        <v>25</v>
      </c>
      <c r="O2933" s="8">
        <f t="shared" si="229"/>
        <v>0</v>
      </c>
    </row>
    <row r="2934" spans="1:15" x14ac:dyDescent="0.25">
      <c r="A2934" t="str">
        <f t="shared" si="225"/>
        <v>NorWi28880</v>
      </c>
      <c r="B2934" t="str">
        <f t="shared" si="226"/>
        <v>NorbertWinsett28880</v>
      </c>
      <c r="C2934" t="s">
        <v>1651</v>
      </c>
      <c r="D2934" t="s">
        <v>1652</v>
      </c>
      <c r="E2934" t="s">
        <v>2698</v>
      </c>
      <c r="F2934" s="1">
        <v>28880</v>
      </c>
      <c r="G2934" t="s">
        <v>3027</v>
      </c>
      <c r="H2934" t="s">
        <v>2703</v>
      </c>
      <c r="I2934" s="5">
        <v>69700</v>
      </c>
      <c r="J2934" s="5">
        <v>1000</v>
      </c>
      <c r="K2934">
        <v>0</v>
      </c>
      <c r="L2934" t="str">
        <f>INDEX(MatriceGrade,MATCH(Employé!G2934,Filières!$A$1:$A$13,0),MATCH(Employé!H2934,Filières!$A$1:$E$1,0))</f>
        <v>Directeur d'agence</v>
      </c>
      <c r="M2934" s="5" t="str">
        <f t="shared" si="227"/>
        <v>nouvel arrivant</v>
      </c>
      <c r="N2934" s="6">
        <f t="shared" ca="1" si="228"/>
        <v>38</v>
      </c>
      <c r="O2934" s="8">
        <f t="shared" si="229"/>
        <v>0</v>
      </c>
    </row>
    <row r="2935" spans="1:15" x14ac:dyDescent="0.25">
      <c r="A2935" t="str">
        <f t="shared" si="225"/>
        <v>BreWi27530</v>
      </c>
      <c r="B2935" t="str">
        <f t="shared" si="226"/>
        <v>BrentWinstead27530</v>
      </c>
      <c r="C2935" t="s">
        <v>601</v>
      </c>
      <c r="D2935" t="s">
        <v>602</v>
      </c>
      <c r="E2935" t="s">
        <v>2698</v>
      </c>
      <c r="F2935" s="1">
        <v>27530</v>
      </c>
      <c r="G2935" t="s">
        <v>3026</v>
      </c>
      <c r="H2935" t="s">
        <v>2702</v>
      </c>
      <c r="I2935" s="5">
        <v>79400</v>
      </c>
      <c r="J2935" s="5">
        <v>3500</v>
      </c>
      <c r="K2935">
        <v>15</v>
      </c>
      <c r="L2935" t="str">
        <f>INDEX(MatriceGrade,MATCH(Employé!G2935,Filières!$A$1:$A$13,0),MATCH(Employé!H2935,Filières!$A$1:$E$1,0))</f>
        <v>Responsable de consultant</v>
      </c>
      <c r="M2935" s="5">
        <f t="shared" si="227"/>
        <v>74900</v>
      </c>
      <c r="N2935" s="6">
        <f t="shared" ca="1" si="228"/>
        <v>42</v>
      </c>
      <c r="O2935" s="8">
        <f t="shared" si="229"/>
        <v>6.008010680907877E-2</v>
      </c>
    </row>
    <row r="2936" spans="1:15" x14ac:dyDescent="0.25">
      <c r="A2936" t="str">
        <f t="shared" si="225"/>
        <v>TerWi25935</v>
      </c>
      <c r="B2936" t="str">
        <f t="shared" si="226"/>
        <v>TerryWise25935</v>
      </c>
      <c r="C2936" t="s">
        <v>157</v>
      </c>
      <c r="D2936" t="s">
        <v>1486</v>
      </c>
      <c r="E2936" t="s">
        <v>2698</v>
      </c>
      <c r="F2936" s="1">
        <v>25935</v>
      </c>
      <c r="G2936" t="s">
        <v>3028</v>
      </c>
      <c r="H2936" t="s">
        <v>2701</v>
      </c>
      <c r="I2936" s="5">
        <v>84800</v>
      </c>
      <c r="J2936" s="5">
        <v>1500</v>
      </c>
      <c r="K2936">
        <v>13</v>
      </c>
      <c r="L2936" t="str">
        <f>INDEX(MatriceGrade,MATCH(Employé!G2936,Filières!$A$1:$A$13,0),MATCH(Employé!H2936,Filières!$A$1:$E$1,0))</f>
        <v>Responsable technique Grands Comptes</v>
      </c>
      <c r="M2936" s="5">
        <f t="shared" si="227"/>
        <v>80000</v>
      </c>
      <c r="N2936" s="6">
        <f t="shared" ca="1" si="228"/>
        <v>46</v>
      </c>
      <c r="O2936" s="8">
        <f t="shared" si="229"/>
        <v>0.06</v>
      </c>
    </row>
    <row r="2937" spans="1:15" x14ac:dyDescent="0.25">
      <c r="A2937" t="str">
        <f t="shared" si="225"/>
        <v>AdaWi24056</v>
      </c>
      <c r="B2937" t="str">
        <f t="shared" si="226"/>
        <v>AdaWitherspoon24056</v>
      </c>
      <c r="C2937" t="s">
        <v>2403</v>
      </c>
      <c r="D2937" t="s">
        <v>2404</v>
      </c>
      <c r="E2937" t="s">
        <v>2699</v>
      </c>
      <c r="F2937" s="1">
        <v>24056</v>
      </c>
      <c r="G2937" t="s">
        <v>3028</v>
      </c>
      <c r="H2937" t="s">
        <v>2703</v>
      </c>
      <c r="I2937" s="5">
        <v>80000</v>
      </c>
      <c r="J2937" s="5">
        <v>1000</v>
      </c>
      <c r="K2937">
        <v>12</v>
      </c>
      <c r="L2937" t="str">
        <f>INDEX(MatriceGrade,MATCH(Employé!G2937,Filières!$A$1:$A$13,0),MATCH(Employé!H2937,Filières!$A$1:$E$1,0))</f>
        <v>Responsable d'un secteur</v>
      </c>
      <c r="M2937" s="5">
        <f t="shared" si="227"/>
        <v>77600</v>
      </c>
      <c r="N2937" s="6">
        <f t="shared" ca="1" si="228"/>
        <v>51</v>
      </c>
      <c r="O2937" s="8">
        <f t="shared" si="229"/>
        <v>3.0927835051546393E-2</v>
      </c>
    </row>
    <row r="2938" spans="1:15" x14ac:dyDescent="0.25">
      <c r="A2938" t="str">
        <f t="shared" si="225"/>
        <v>BobWi32656</v>
      </c>
      <c r="B2938" t="str">
        <f t="shared" si="226"/>
        <v>BobbyWittmer32656</v>
      </c>
      <c r="C2938" t="s">
        <v>61</v>
      </c>
      <c r="D2938" t="s">
        <v>1694</v>
      </c>
      <c r="E2938" t="s">
        <v>2698</v>
      </c>
      <c r="F2938" s="1">
        <v>32656</v>
      </c>
      <c r="G2938" t="s">
        <v>3022</v>
      </c>
      <c r="H2938" t="s">
        <v>2702</v>
      </c>
      <c r="I2938" s="5">
        <v>39400</v>
      </c>
      <c r="J2938" s="5">
        <v>1500</v>
      </c>
      <c r="K2938">
        <v>0</v>
      </c>
      <c r="L2938" t="str">
        <f>INDEX(MatriceGrade,MATCH(Employé!G2938,Filières!$A$1:$A$13,0),MATCH(Employé!H2938,Filières!$A$1:$E$1,0))</f>
        <v>Consultant business junior</v>
      </c>
      <c r="M2938" s="5" t="str">
        <f t="shared" si="227"/>
        <v>nouvel arrivant</v>
      </c>
      <c r="N2938" s="6">
        <f t="shared" ca="1" si="228"/>
        <v>28</v>
      </c>
      <c r="O2938" s="8">
        <f t="shared" si="229"/>
        <v>0</v>
      </c>
    </row>
    <row r="2939" spans="1:15" x14ac:dyDescent="0.25">
      <c r="A2939" t="str">
        <f t="shared" si="225"/>
        <v>DiaWo22099</v>
      </c>
      <c r="B2939" t="str">
        <f t="shared" si="226"/>
        <v>DianaWolfe22099</v>
      </c>
      <c r="C2939" t="s">
        <v>929</v>
      </c>
      <c r="D2939" t="s">
        <v>2019</v>
      </c>
      <c r="E2939" t="s">
        <v>2699</v>
      </c>
      <c r="F2939" s="1">
        <v>22099</v>
      </c>
      <c r="G2939" t="s">
        <v>3029</v>
      </c>
      <c r="H2939" t="s">
        <v>2702</v>
      </c>
      <c r="I2939" s="5">
        <v>98400</v>
      </c>
      <c r="J2939" s="5">
        <v>9000</v>
      </c>
      <c r="K2939">
        <v>8</v>
      </c>
      <c r="L2939" t="str">
        <f>INDEX(MatriceGrade,MATCH(Employé!G2939,Filières!$A$1:$A$13,0),MATCH(Employé!H2939,Filières!$A$1:$E$1,0))</f>
        <v>Associé filière business</v>
      </c>
      <c r="M2939" s="5">
        <f t="shared" si="227"/>
        <v>88600</v>
      </c>
      <c r="N2939" s="6">
        <f t="shared" ca="1" si="228"/>
        <v>57</v>
      </c>
      <c r="O2939" s="8">
        <f t="shared" si="229"/>
        <v>0.11060948081264109</v>
      </c>
    </row>
    <row r="2940" spans="1:15" x14ac:dyDescent="0.25">
      <c r="A2940" t="str">
        <f t="shared" si="225"/>
        <v>TimWo32087</v>
      </c>
      <c r="B2940" t="str">
        <f t="shared" si="226"/>
        <v>TimothyWolfe32087</v>
      </c>
      <c r="C2940" t="s">
        <v>501</v>
      </c>
      <c r="D2940" t="s">
        <v>2019</v>
      </c>
      <c r="E2940" t="s">
        <v>2698</v>
      </c>
      <c r="F2940" s="1">
        <v>32087</v>
      </c>
      <c r="G2940" t="s">
        <v>3022</v>
      </c>
      <c r="H2940" t="s">
        <v>2700</v>
      </c>
      <c r="I2940" s="5">
        <v>40600</v>
      </c>
      <c r="J2940" s="5">
        <v>1000</v>
      </c>
      <c r="K2940">
        <v>0</v>
      </c>
      <c r="L2940" t="str">
        <f>INDEX(MatriceGrade,MATCH(Employé!G2940,Filières!$A$1:$A$13,0),MATCH(Employé!H2940,Filières!$A$1:$E$1,0))</f>
        <v>Analyste confirmé</v>
      </c>
      <c r="M2940" s="5" t="str">
        <f t="shared" si="227"/>
        <v>nouvel arrivant</v>
      </c>
      <c r="N2940" s="6">
        <f t="shared" ca="1" si="228"/>
        <v>29</v>
      </c>
      <c r="O2940" s="8">
        <f t="shared" si="229"/>
        <v>0</v>
      </c>
    </row>
    <row r="2941" spans="1:15" x14ac:dyDescent="0.25">
      <c r="A2941" t="str">
        <f t="shared" si="225"/>
        <v>CraWo30703</v>
      </c>
      <c r="B2941" t="str">
        <f t="shared" si="226"/>
        <v>CraigWolford30703</v>
      </c>
      <c r="C2941" t="s">
        <v>887</v>
      </c>
      <c r="D2941" t="s">
        <v>2197</v>
      </c>
      <c r="E2941" t="s">
        <v>2698</v>
      </c>
      <c r="F2941" s="1">
        <v>30703</v>
      </c>
      <c r="G2941" t="s">
        <v>3026</v>
      </c>
      <c r="H2941" t="s">
        <v>2702</v>
      </c>
      <c r="I2941" s="5">
        <v>77500</v>
      </c>
      <c r="J2941" s="5">
        <v>5500</v>
      </c>
      <c r="K2941">
        <v>6</v>
      </c>
      <c r="L2941" t="str">
        <f>INDEX(MatriceGrade,MATCH(Employé!G2941,Filières!$A$1:$A$13,0),MATCH(Employé!H2941,Filières!$A$1:$E$1,0))</f>
        <v>Responsable de consultant</v>
      </c>
      <c r="M2941" s="5">
        <f t="shared" si="227"/>
        <v>73100</v>
      </c>
      <c r="N2941" s="6">
        <f t="shared" ca="1" si="228"/>
        <v>33</v>
      </c>
      <c r="O2941" s="8">
        <f t="shared" si="229"/>
        <v>6.0191518467852256E-2</v>
      </c>
    </row>
    <row r="2942" spans="1:15" x14ac:dyDescent="0.25">
      <c r="A2942" t="str">
        <f t="shared" si="225"/>
        <v>IdaWo23931</v>
      </c>
      <c r="B2942" t="str">
        <f t="shared" si="226"/>
        <v>IdaWood23931</v>
      </c>
      <c r="C2942" t="s">
        <v>978</v>
      </c>
      <c r="D2942" t="s">
        <v>979</v>
      </c>
      <c r="E2942" t="s">
        <v>2699</v>
      </c>
      <c r="F2942" s="1">
        <v>23931</v>
      </c>
      <c r="G2942" t="s">
        <v>3025</v>
      </c>
      <c r="H2942" t="s">
        <v>2700</v>
      </c>
      <c r="I2942" s="5">
        <v>65100</v>
      </c>
      <c r="J2942" s="5">
        <v>3000</v>
      </c>
      <c r="K2942">
        <v>20</v>
      </c>
      <c r="L2942" t="str">
        <f>INDEX(MatriceGrade,MATCH(Employé!G2942,Filières!$A$1:$A$13,0),MATCH(Employé!H2942,Filières!$A$1:$E$1,0))</f>
        <v>Consultant fonctionnel sénior</v>
      </c>
      <c r="M2942" s="5">
        <f t="shared" si="227"/>
        <v>63800</v>
      </c>
      <c r="N2942" s="6">
        <f t="shared" ca="1" si="228"/>
        <v>52</v>
      </c>
      <c r="O2942" s="8">
        <f t="shared" si="229"/>
        <v>2.037617554858934E-2</v>
      </c>
    </row>
    <row r="2943" spans="1:15" x14ac:dyDescent="0.25">
      <c r="A2943" t="str">
        <f t="shared" si="225"/>
        <v>JerWo29067</v>
      </c>
      <c r="B2943" t="str">
        <f t="shared" si="226"/>
        <v>JerryWood29067</v>
      </c>
      <c r="C2943" t="s">
        <v>632</v>
      </c>
      <c r="D2943" t="s">
        <v>979</v>
      </c>
      <c r="E2943" t="s">
        <v>2698</v>
      </c>
      <c r="F2943" s="1">
        <v>29067</v>
      </c>
      <c r="G2943" t="s">
        <v>3027</v>
      </c>
      <c r="H2943" t="s">
        <v>2700</v>
      </c>
      <c r="I2943" s="5">
        <v>68700</v>
      </c>
      <c r="J2943" s="5">
        <v>2500</v>
      </c>
      <c r="K2943">
        <v>11</v>
      </c>
      <c r="L2943" t="str">
        <f>INDEX(MatriceGrade,MATCH(Employé!G2943,Filières!$A$1:$A$13,0),MATCH(Employé!H2943,Filières!$A$1:$E$1,0))</f>
        <v>Directeur de projet</v>
      </c>
      <c r="M2943" s="5">
        <f t="shared" si="227"/>
        <v>63800</v>
      </c>
      <c r="N2943" s="6">
        <f t="shared" ca="1" si="228"/>
        <v>37</v>
      </c>
      <c r="O2943" s="8">
        <f t="shared" si="229"/>
        <v>7.6802507836990594E-2</v>
      </c>
    </row>
    <row r="2944" spans="1:15" x14ac:dyDescent="0.25">
      <c r="A2944" t="str">
        <f t="shared" si="225"/>
        <v>RayWo28433</v>
      </c>
      <c r="B2944" t="str">
        <f t="shared" si="226"/>
        <v>RaymondWooden28433</v>
      </c>
      <c r="C2944" t="s">
        <v>974</v>
      </c>
      <c r="D2944" t="s">
        <v>1823</v>
      </c>
      <c r="E2944" t="s">
        <v>2698</v>
      </c>
      <c r="F2944" s="1">
        <v>28433</v>
      </c>
      <c r="G2944" t="s">
        <v>3027</v>
      </c>
      <c r="H2944" t="s">
        <v>2701</v>
      </c>
      <c r="I2944" s="5">
        <v>63600</v>
      </c>
      <c r="J2944" s="5">
        <v>10000</v>
      </c>
      <c r="K2944">
        <v>2</v>
      </c>
      <c r="L2944" t="str">
        <f>INDEX(MatriceGrade,MATCH(Employé!G2944,Filières!$A$1:$A$13,0),MATCH(Employé!H2944,Filières!$A$1:$E$1,0))</f>
        <v>Directeur technique</v>
      </c>
      <c r="M2944" s="5">
        <f t="shared" si="227"/>
        <v>61700</v>
      </c>
      <c r="N2944" s="6">
        <f t="shared" ca="1" si="228"/>
        <v>39</v>
      </c>
      <c r="O2944" s="8">
        <f t="shared" si="229"/>
        <v>3.0794165316045379E-2</v>
      </c>
    </row>
    <row r="2945" spans="1:15" x14ac:dyDescent="0.25">
      <c r="A2945" t="str">
        <f t="shared" si="225"/>
        <v>OscWo23786</v>
      </c>
      <c r="B2945" t="str">
        <f t="shared" si="226"/>
        <v>OscarWoodford23786</v>
      </c>
      <c r="C2945" t="s">
        <v>370</v>
      </c>
      <c r="D2945" t="s">
        <v>371</v>
      </c>
      <c r="E2945" t="s">
        <v>2698</v>
      </c>
      <c r="F2945" s="1">
        <v>23786</v>
      </c>
      <c r="G2945" t="s">
        <v>3025</v>
      </c>
      <c r="H2945" t="s">
        <v>2700</v>
      </c>
      <c r="I2945" s="5">
        <v>54900</v>
      </c>
      <c r="J2945" s="5">
        <v>1000</v>
      </c>
      <c r="K2945">
        <v>16</v>
      </c>
      <c r="L2945" t="str">
        <f>INDEX(MatriceGrade,MATCH(Employé!G2945,Filières!$A$1:$A$13,0),MATCH(Employé!H2945,Filières!$A$1:$E$1,0))</f>
        <v>Consultant fonctionnel sénior</v>
      </c>
      <c r="M2945" s="5">
        <f t="shared" si="227"/>
        <v>49500</v>
      </c>
      <c r="N2945" s="6">
        <f t="shared" ca="1" si="228"/>
        <v>52</v>
      </c>
      <c r="O2945" s="8">
        <f t="shared" si="229"/>
        <v>0.10909090909090909</v>
      </c>
    </row>
    <row r="2946" spans="1:15" x14ac:dyDescent="0.25">
      <c r="A2946" t="str">
        <f t="shared" ref="A2946:A3001" si="230">_xlfn.CONCAT(LEFT(C2946,3),LEFT(D2946,2),F2946)</f>
        <v>AleWo29382</v>
      </c>
      <c r="B2946" t="str">
        <f t="shared" ref="B2946:B3001" si="231">_xlfn.CONCAT(C2946,D2946,F2946)</f>
        <v>AlejandroWoodruff29382</v>
      </c>
      <c r="C2946" t="s">
        <v>1266</v>
      </c>
      <c r="D2946" t="s">
        <v>1267</v>
      </c>
      <c r="E2946" t="s">
        <v>2698</v>
      </c>
      <c r="F2946" s="1">
        <v>29382</v>
      </c>
      <c r="G2946" t="s">
        <v>3028</v>
      </c>
      <c r="H2946" t="s">
        <v>2702</v>
      </c>
      <c r="I2946" s="5">
        <v>84200</v>
      </c>
      <c r="J2946" s="5">
        <v>7000</v>
      </c>
      <c r="K2946">
        <v>10</v>
      </c>
      <c r="L2946" t="str">
        <f>INDEX(MatriceGrade,MATCH(Employé!G2946,Filières!$A$1:$A$13,0),MATCH(Employé!H2946,Filières!$A$1:$E$1,0))</f>
        <v>Responsable secteur business</v>
      </c>
      <c r="M2946" s="5">
        <f t="shared" ref="M2946:M3001" si="232">IF(ISERROR(VLOOKUP(A2946,InfoN1,9,FALSE)),"nouvel arrivant",VLOOKUP(A2946,InfoN1,9,FALSE))</f>
        <v>81000</v>
      </c>
      <c r="N2946" s="6">
        <f t="shared" ref="N2946:N3001" ca="1" si="233">IF(DATE(2017,MONTH(F2946),DAY(F2946))&gt;TODAY(),2017-YEAR(F2946)-1,2017-YEAR(F2946))</f>
        <v>37</v>
      </c>
      <c r="O2946" s="8">
        <f t="shared" si="229"/>
        <v>3.9506172839506172E-2</v>
      </c>
    </row>
    <row r="2947" spans="1:15" x14ac:dyDescent="0.25">
      <c r="A2947" t="str">
        <f t="shared" si="230"/>
        <v>BriWo29347</v>
      </c>
      <c r="B2947" t="str">
        <f t="shared" si="231"/>
        <v>BrianWoodruff29347</v>
      </c>
      <c r="C2947" t="s">
        <v>643</v>
      </c>
      <c r="D2947" t="s">
        <v>1267</v>
      </c>
      <c r="E2947" t="s">
        <v>2698</v>
      </c>
      <c r="F2947" s="1">
        <v>29347</v>
      </c>
      <c r="G2947" t="s">
        <v>3027</v>
      </c>
      <c r="H2947" t="s">
        <v>2700</v>
      </c>
      <c r="I2947" s="5">
        <v>75100</v>
      </c>
      <c r="J2947" s="5">
        <v>5500</v>
      </c>
      <c r="K2947">
        <v>7</v>
      </c>
      <c r="L2947" t="str">
        <f>INDEX(MatriceGrade,MATCH(Employé!G2947,Filières!$A$1:$A$13,0),MATCH(Employé!H2947,Filières!$A$1:$E$1,0))</f>
        <v>Directeur de projet</v>
      </c>
      <c r="M2947" s="5">
        <f t="shared" si="232"/>
        <v>68300</v>
      </c>
      <c r="N2947" s="6">
        <f t="shared" ca="1" si="233"/>
        <v>37</v>
      </c>
      <c r="O2947" s="8">
        <f t="shared" ref="O2947:O3001" si="234">IF(ISNUMBER(M2947),(I2947-M2947)/M2947,0)</f>
        <v>9.9560761346998539E-2</v>
      </c>
    </row>
    <row r="2948" spans="1:15" x14ac:dyDescent="0.25">
      <c r="A2948" t="str">
        <f t="shared" si="230"/>
        <v>EliWo27741</v>
      </c>
      <c r="B2948" t="str">
        <f t="shared" si="231"/>
        <v>EliasWoods27741</v>
      </c>
      <c r="C2948" t="s">
        <v>576</v>
      </c>
      <c r="D2948" t="s">
        <v>577</v>
      </c>
      <c r="E2948" t="s">
        <v>2698</v>
      </c>
      <c r="F2948" s="1">
        <v>27741</v>
      </c>
      <c r="G2948" t="s">
        <v>3028</v>
      </c>
      <c r="H2948" t="s">
        <v>2702</v>
      </c>
      <c r="I2948" s="5">
        <v>88200</v>
      </c>
      <c r="J2948" s="5">
        <v>2000</v>
      </c>
      <c r="K2948">
        <v>3</v>
      </c>
      <c r="L2948" t="str">
        <f>INDEX(MatriceGrade,MATCH(Employé!G2948,Filières!$A$1:$A$13,0),MATCH(Employé!H2948,Filières!$A$1:$E$1,0))</f>
        <v>Responsable secteur business</v>
      </c>
      <c r="M2948" s="5">
        <f t="shared" si="232"/>
        <v>78700</v>
      </c>
      <c r="N2948" s="6">
        <f t="shared" ca="1" si="233"/>
        <v>41</v>
      </c>
      <c r="O2948" s="8">
        <f t="shared" si="234"/>
        <v>0.1207115628970775</v>
      </c>
    </row>
    <row r="2949" spans="1:15" x14ac:dyDescent="0.25">
      <c r="A2949" t="str">
        <f t="shared" si="230"/>
        <v>JefWo25587</v>
      </c>
      <c r="B2949" t="str">
        <f t="shared" si="231"/>
        <v>JefferyWoods25587</v>
      </c>
      <c r="C2949" t="s">
        <v>600</v>
      </c>
      <c r="D2949" t="s">
        <v>577</v>
      </c>
      <c r="E2949" t="s">
        <v>2698</v>
      </c>
      <c r="F2949" s="1">
        <v>25587</v>
      </c>
      <c r="G2949" t="s">
        <v>3028</v>
      </c>
      <c r="H2949" t="s">
        <v>2701</v>
      </c>
      <c r="I2949" s="5">
        <v>69500</v>
      </c>
      <c r="J2949" s="5">
        <v>8000</v>
      </c>
      <c r="K2949">
        <v>8</v>
      </c>
      <c r="L2949" t="str">
        <f>INDEX(MatriceGrade,MATCH(Employé!G2949,Filières!$A$1:$A$13,0),MATCH(Employé!H2949,Filières!$A$1:$E$1,0))</f>
        <v>Responsable technique Grands Comptes</v>
      </c>
      <c r="M2949" s="5">
        <f t="shared" si="232"/>
        <v>66000</v>
      </c>
      <c r="N2949" s="6">
        <f t="shared" ca="1" si="233"/>
        <v>47</v>
      </c>
      <c r="O2949" s="8">
        <f t="shared" si="234"/>
        <v>5.3030303030303032E-2</v>
      </c>
    </row>
    <row r="2950" spans="1:15" x14ac:dyDescent="0.25">
      <c r="A2950" t="str">
        <f t="shared" si="230"/>
        <v>PauWo27600</v>
      </c>
      <c r="B2950" t="str">
        <f t="shared" si="231"/>
        <v>PaulWoods27600</v>
      </c>
      <c r="C2950" t="s">
        <v>119</v>
      </c>
      <c r="D2950" t="s">
        <v>577</v>
      </c>
      <c r="E2950" t="s">
        <v>2698</v>
      </c>
      <c r="F2950" s="1">
        <v>27600</v>
      </c>
      <c r="G2950" t="s">
        <v>3028</v>
      </c>
      <c r="H2950" t="s">
        <v>2701</v>
      </c>
      <c r="I2950" s="5">
        <v>83100</v>
      </c>
      <c r="J2950" s="5">
        <v>4500</v>
      </c>
      <c r="K2950">
        <v>8</v>
      </c>
      <c r="L2950" t="str">
        <f>INDEX(MatriceGrade,MATCH(Employé!G2950,Filières!$A$1:$A$13,0),MATCH(Employé!H2950,Filières!$A$1:$E$1,0))</f>
        <v>Responsable technique Grands Comptes</v>
      </c>
      <c r="M2950" s="5">
        <f t="shared" si="232"/>
        <v>78400</v>
      </c>
      <c r="N2950" s="6">
        <f t="shared" ca="1" si="233"/>
        <v>42</v>
      </c>
      <c r="O2950" s="8">
        <f t="shared" si="234"/>
        <v>5.9948979591836732E-2</v>
      </c>
    </row>
    <row r="2951" spans="1:15" x14ac:dyDescent="0.25">
      <c r="A2951" t="str">
        <f t="shared" si="230"/>
        <v>RafWo25287</v>
      </c>
      <c r="B2951" t="str">
        <f t="shared" si="231"/>
        <v>RafaelWoods25287</v>
      </c>
      <c r="C2951" t="s">
        <v>1244</v>
      </c>
      <c r="D2951" t="s">
        <v>577</v>
      </c>
      <c r="E2951" t="s">
        <v>2698</v>
      </c>
      <c r="F2951" s="1">
        <v>25287</v>
      </c>
      <c r="G2951" t="s">
        <v>3026</v>
      </c>
      <c r="H2951" t="s">
        <v>2701</v>
      </c>
      <c r="I2951" s="5">
        <v>61600</v>
      </c>
      <c r="J2951" s="5">
        <v>500</v>
      </c>
      <c r="K2951">
        <v>3</v>
      </c>
      <c r="L2951" t="str">
        <f>INDEX(MatriceGrade,MATCH(Employé!G2951,Filières!$A$1:$A$13,0),MATCH(Employé!H2951,Filières!$A$1:$E$1,0))</f>
        <v>Expert technique</v>
      </c>
      <c r="M2951" s="5">
        <f t="shared" si="232"/>
        <v>56000</v>
      </c>
      <c r="N2951" s="6">
        <f t="shared" ca="1" si="233"/>
        <v>48</v>
      </c>
      <c r="O2951" s="8">
        <f t="shared" si="234"/>
        <v>0.1</v>
      </c>
    </row>
    <row r="2952" spans="1:15" x14ac:dyDescent="0.25">
      <c r="A2952" t="str">
        <f t="shared" si="230"/>
        <v>ChaWo32341</v>
      </c>
      <c r="B2952" t="str">
        <f t="shared" si="231"/>
        <v>CharlesWoodward32341</v>
      </c>
      <c r="C2952" t="s">
        <v>82</v>
      </c>
      <c r="D2952" t="s">
        <v>535</v>
      </c>
      <c r="E2952" t="s">
        <v>2698</v>
      </c>
      <c r="F2952" s="1">
        <v>32341</v>
      </c>
      <c r="G2952" t="s">
        <v>3023</v>
      </c>
      <c r="H2952" t="s">
        <v>2700</v>
      </c>
      <c r="I2952" s="5">
        <v>49400</v>
      </c>
      <c r="J2952" s="5">
        <v>0</v>
      </c>
      <c r="K2952">
        <v>3</v>
      </c>
      <c r="L2952" t="str">
        <f>INDEX(MatriceGrade,MATCH(Employé!G2952,Filières!$A$1:$A$13,0),MATCH(Employé!H2952,Filières!$A$1:$E$1,0))</f>
        <v>Consultant fonctionnel junior</v>
      </c>
      <c r="M2952" s="5">
        <f t="shared" si="232"/>
        <v>47500</v>
      </c>
      <c r="N2952" s="6">
        <f t="shared" ca="1" si="233"/>
        <v>29</v>
      </c>
      <c r="O2952" s="8">
        <f t="shared" si="234"/>
        <v>0.04</v>
      </c>
    </row>
    <row r="2953" spans="1:15" x14ac:dyDescent="0.25">
      <c r="A2953" t="str">
        <f t="shared" si="230"/>
        <v>GeoWo28772</v>
      </c>
      <c r="B2953" t="str">
        <f t="shared" si="231"/>
        <v>GeorgeWoodward28772</v>
      </c>
      <c r="C2953" t="s">
        <v>92</v>
      </c>
      <c r="D2953" t="s">
        <v>535</v>
      </c>
      <c r="E2953" t="s">
        <v>2698</v>
      </c>
      <c r="F2953" s="1">
        <v>28772</v>
      </c>
      <c r="G2953" t="s">
        <v>3027</v>
      </c>
      <c r="H2953" t="s">
        <v>2701</v>
      </c>
      <c r="I2953" s="5">
        <v>49400</v>
      </c>
      <c r="J2953" s="5">
        <v>5000</v>
      </c>
      <c r="K2953">
        <v>9</v>
      </c>
      <c r="L2953" t="str">
        <f>INDEX(MatriceGrade,MATCH(Employé!G2953,Filières!$A$1:$A$13,0),MATCH(Employé!H2953,Filières!$A$1:$E$1,0))</f>
        <v>Directeur technique</v>
      </c>
      <c r="M2953" s="5">
        <f t="shared" si="232"/>
        <v>47000</v>
      </c>
      <c r="N2953" s="6">
        <f t="shared" ca="1" si="233"/>
        <v>38</v>
      </c>
      <c r="O2953" s="8">
        <f t="shared" si="234"/>
        <v>5.106382978723404E-2</v>
      </c>
    </row>
    <row r="2954" spans="1:15" x14ac:dyDescent="0.25">
      <c r="A2954" t="str">
        <f t="shared" si="230"/>
        <v>KenWo23626</v>
      </c>
      <c r="B2954" t="str">
        <f t="shared" si="231"/>
        <v>KennethWoodworth23626</v>
      </c>
      <c r="C2954" t="s">
        <v>139</v>
      </c>
      <c r="D2954" t="s">
        <v>2460</v>
      </c>
      <c r="E2954" t="s">
        <v>2698</v>
      </c>
      <c r="F2954" s="1">
        <v>23626</v>
      </c>
      <c r="G2954" t="s">
        <v>3029</v>
      </c>
      <c r="H2954" t="s">
        <v>2702</v>
      </c>
      <c r="I2954" s="5">
        <v>115000</v>
      </c>
      <c r="J2954" s="5">
        <v>1500</v>
      </c>
      <c r="K2954">
        <v>8</v>
      </c>
      <c r="L2954" t="str">
        <f>INDEX(MatriceGrade,MATCH(Employé!G2954,Filières!$A$1:$A$13,0),MATCH(Employé!H2954,Filières!$A$1:$E$1,0))</f>
        <v>Associé filière business</v>
      </c>
      <c r="M2954" s="5">
        <f t="shared" si="232"/>
        <v>106500</v>
      </c>
      <c r="N2954" s="6">
        <f t="shared" ca="1" si="233"/>
        <v>52</v>
      </c>
      <c r="O2954" s="8">
        <f t="shared" si="234"/>
        <v>7.9812206572769953E-2</v>
      </c>
    </row>
    <row r="2955" spans="1:15" x14ac:dyDescent="0.25">
      <c r="A2955" t="str">
        <f t="shared" si="230"/>
        <v>JosWo29473</v>
      </c>
      <c r="B2955" t="str">
        <f t="shared" si="231"/>
        <v>JoseWoolum29473</v>
      </c>
      <c r="C2955" t="s">
        <v>284</v>
      </c>
      <c r="D2955" t="s">
        <v>2532</v>
      </c>
      <c r="E2955" t="s">
        <v>2698</v>
      </c>
      <c r="F2955" s="1">
        <v>29473</v>
      </c>
      <c r="G2955" t="s">
        <v>3025</v>
      </c>
      <c r="H2955" t="s">
        <v>2701</v>
      </c>
      <c r="I2955" s="5">
        <v>47400</v>
      </c>
      <c r="J2955" s="5">
        <v>1500</v>
      </c>
      <c r="K2955">
        <v>12</v>
      </c>
      <c r="L2955" t="str">
        <f>INDEX(MatriceGrade,MATCH(Employé!G2955,Filières!$A$1:$A$13,0),MATCH(Employé!H2955,Filières!$A$1:$E$1,0))</f>
        <v>Consultant technique sénior</v>
      </c>
      <c r="M2955" s="5">
        <f t="shared" si="232"/>
        <v>44800</v>
      </c>
      <c r="N2955" s="6">
        <f t="shared" ca="1" si="233"/>
        <v>36</v>
      </c>
      <c r="O2955" s="8">
        <f t="shared" si="234"/>
        <v>5.8035714285714288E-2</v>
      </c>
    </row>
    <row r="2956" spans="1:15" x14ac:dyDescent="0.25">
      <c r="A2956" t="str">
        <f t="shared" si="230"/>
        <v>KatWo30849</v>
      </c>
      <c r="B2956" t="str">
        <f t="shared" si="231"/>
        <v>KathyWooten30849</v>
      </c>
      <c r="C2956" t="s">
        <v>1215</v>
      </c>
      <c r="D2956" t="s">
        <v>1216</v>
      </c>
      <c r="E2956" t="s">
        <v>2699</v>
      </c>
      <c r="F2956" s="1">
        <v>30849</v>
      </c>
      <c r="G2956" t="s">
        <v>3027</v>
      </c>
      <c r="H2956" t="s">
        <v>2702</v>
      </c>
      <c r="I2956" s="5">
        <v>71800</v>
      </c>
      <c r="J2956" s="5">
        <v>8000</v>
      </c>
      <c r="K2956">
        <v>2</v>
      </c>
      <c r="L2956" t="str">
        <f>INDEX(MatriceGrade,MATCH(Employé!G2956,Filières!$A$1:$A$13,0),MATCH(Employé!H2956,Filières!$A$1:$E$1,0))</f>
        <v>Directeur business</v>
      </c>
      <c r="M2956" s="5">
        <f t="shared" si="232"/>
        <v>65900</v>
      </c>
      <c r="N2956" s="6">
        <f t="shared" ca="1" si="233"/>
        <v>33</v>
      </c>
      <c r="O2956" s="8">
        <f t="shared" si="234"/>
        <v>8.9529590288315627E-2</v>
      </c>
    </row>
    <row r="2957" spans="1:15" x14ac:dyDescent="0.25">
      <c r="A2957" t="str">
        <f t="shared" si="230"/>
        <v>EliWo30433</v>
      </c>
      <c r="B2957" t="str">
        <f t="shared" si="231"/>
        <v>ElizabethWord30433</v>
      </c>
      <c r="C2957" t="s">
        <v>699</v>
      </c>
      <c r="D2957" t="s">
        <v>1184</v>
      </c>
      <c r="E2957" t="s">
        <v>2699</v>
      </c>
      <c r="F2957" s="1">
        <v>30433</v>
      </c>
      <c r="G2957" t="s">
        <v>3028</v>
      </c>
      <c r="H2957" t="s">
        <v>2702</v>
      </c>
      <c r="I2957" s="5">
        <v>88500</v>
      </c>
      <c r="J2957" s="5">
        <v>6000</v>
      </c>
      <c r="K2957">
        <v>10</v>
      </c>
      <c r="L2957" t="str">
        <f>INDEX(MatriceGrade,MATCH(Employé!G2957,Filières!$A$1:$A$13,0),MATCH(Employé!H2957,Filières!$A$1:$E$1,0))</f>
        <v>Responsable secteur business</v>
      </c>
      <c r="M2957" s="5">
        <f t="shared" si="232"/>
        <v>81200</v>
      </c>
      <c r="N2957" s="6">
        <f t="shared" ca="1" si="233"/>
        <v>34</v>
      </c>
      <c r="O2957" s="8">
        <f t="shared" si="234"/>
        <v>8.9901477832512317E-2</v>
      </c>
    </row>
    <row r="2958" spans="1:15" x14ac:dyDescent="0.25">
      <c r="A2958" t="str">
        <f t="shared" si="230"/>
        <v>RonWo28580</v>
      </c>
      <c r="B2958" t="str">
        <f t="shared" si="231"/>
        <v>RonaldWorkman28580</v>
      </c>
      <c r="C2958" t="s">
        <v>32</v>
      </c>
      <c r="D2958" t="s">
        <v>825</v>
      </c>
      <c r="E2958" t="s">
        <v>2698</v>
      </c>
      <c r="F2958" s="1">
        <v>28580</v>
      </c>
      <c r="G2958" t="s">
        <v>3025</v>
      </c>
      <c r="H2958" t="s">
        <v>2701</v>
      </c>
      <c r="I2958" s="5">
        <v>52900</v>
      </c>
      <c r="J2958" s="5">
        <v>1500</v>
      </c>
      <c r="K2958">
        <v>9</v>
      </c>
      <c r="L2958" t="str">
        <f>INDEX(MatriceGrade,MATCH(Employé!G2958,Filières!$A$1:$A$13,0),MATCH(Employé!H2958,Filières!$A$1:$E$1,0))</f>
        <v>Consultant technique sénior</v>
      </c>
      <c r="M2958" s="5">
        <f t="shared" si="232"/>
        <v>48100</v>
      </c>
      <c r="N2958" s="6">
        <f t="shared" ca="1" si="233"/>
        <v>39</v>
      </c>
      <c r="O2958" s="8">
        <f t="shared" si="234"/>
        <v>9.9792099792099798E-2</v>
      </c>
    </row>
    <row r="2959" spans="1:15" x14ac:dyDescent="0.25">
      <c r="A2959" t="str">
        <f t="shared" si="230"/>
        <v>VicWo30324</v>
      </c>
      <c r="B2959" t="str">
        <f t="shared" si="231"/>
        <v>VictorWorley30324</v>
      </c>
      <c r="C2959" t="s">
        <v>11</v>
      </c>
      <c r="D2959" t="s">
        <v>805</v>
      </c>
      <c r="E2959" t="s">
        <v>2698</v>
      </c>
      <c r="F2959" s="1">
        <v>30324</v>
      </c>
      <c r="G2959" t="s">
        <v>3027</v>
      </c>
      <c r="H2959" t="s">
        <v>2700</v>
      </c>
      <c r="I2959" s="5">
        <v>67900</v>
      </c>
      <c r="J2959" s="5">
        <v>1500</v>
      </c>
      <c r="K2959">
        <v>5</v>
      </c>
      <c r="L2959" t="str">
        <f>INDEX(MatriceGrade,MATCH(Employé!G2959,Filières!$A$1:$A$13,0),MATCH(Employé!H2959,Filières!$A$1:$E$1,0))</f>
        <v>Directeur de projet</v>
      </c>
      <c r="M2959" s="5">
        <f t="shared" si="232"/>
        <v>66600</v>
      </c>
      <c r="N2959" s="6">
        <f t="shared" ca="1" si="233"/>
        <v>34</v>
      </c>
      <c r="O2959" s="8">
        <f t="shared" si="234"/>
        <v>1.951951951951952E-2</v>
      </c>
    </row>
    <row r="2960" spans="1:15" x14ac:dyDescent="0.25">
      <c r="A2960" t="str">
        <f t="shared" si="230"/>
        <v>ClaWo28260</v>
      </c>
      <c r="B2960" t="str">
        <f t="shared" si="231"/>
        <v>ClaraWorthy28260</v>
      </c>
      <c r="C2960" t="s">
        <v>1249</v>
      </c>
      <c r="D2960" t="s">
        <v>1250</v>
      </c>
      <c r="E2960" t="s">
        <v>2699</v>
      </c>
      <c r="F2960" s="1">
        <v>28260</v>
      </c>
      <c r="G2960" t="s">
        <v>3026</v>
      </c>
      <c r="H2960" t="s">
        <v>2701</v>
      </c>
      <c r="I2960" s="5">
        <v>51200</v>
      </c>
      <c r="J2960" s="5">
        <v>500</v>
      </c>
      <c r="K2960">
        <v>15</v>
      </c>
      <c r="L2960" t="str">
        <f>INDEX(MatriceGrade,MATCH(Employé!G2960,Filières!$A$1:$A$13,0),MATCH(Employé!H2960,Filières!$A$1:$E$1,0))</f>
        <v>Expert technique</v>
      </c>
      <c r="M2960" s="5">
        <f t="shared" si="232"/>
        <v>48800</v>
      </c>
      <c r="N2960" s="6">
        <f t="shared" ca="1" si="233"/>
        <v>40</v>
      </c>
      <c r="O2960" s="8">
        <f t="shared" si="234"/>
        <v>4.9180327868852458E-2</v>
      </c>
    </row>
    <row r="2961" spans="1:15" x14ac:dyDescent="0.25">
      <c r="A2961" t="str">
        <f t="shared" si="230"/>
        <v>MelWo27172</v>
      </c>
      <c r="B2961" t="str">
        <f t="shared" si="231"/>
        <v>MelissaWortman27172</v>
      </c>
      <c r="C2961" t="s">
        <v>136</v>
      </c>
      <c r="D2961" t="s">
        <v>1758</v>
      </c>
      <c r="E2961" t="s">
        <v>2699</v>
      </c>
      <c r="F2961" s="1">
        <v>27172</v>
      </c>
      <c r="G2961" t="s">
        <v>3027</v>
      </c>
      <c r="H2961" t="s">
        <v>2701</v>
      </c>
      <c r="I2961" s="5">
        <v>62600</v>
      </c>
      <c r="J2961" s="5">
        <v>3000</v>
      </c>
      <c r="K2961">
        <v>15</v>
      </c>
      <c r="L2961" t="str">
        <f>INDEX(MatriceGrade,MATCH(Employé!G2961,Filières!$A$1:$A$13,0),MATCH(Employé!H2961,Filières!$A$1:$E$1,0))</f>
        <v>Directeur technique</v>
      </c>
      <c r="M2961" s="5">
        <f t="shared" si="232"/>
        <v>59100</v>
      </c>
      <c r="N2961" s="6">
        <f t="shared" ca="1" si="233"/>
        <v>43</v>
      </c>
      <c r="O2961" s="8">
        <f t="shared" si="234"/>
        <v>5.9221658206429779E-2</v>
      </c>
    </row>
    <row r="2962" spans="1:15" x14ac:dyDescent="0.25">
      <c r="A2962" t="str">
        <f t="shared" si="230"/>
        <v>DavWr34130</v>
      </c>
      <c r="B2962" t="str">
        <f t="shared" si="231"/>
        <v>DavidWren34130</v>
      </c>
      <c r="C2962" t="s">
        <v>65</v>
      </c>
      <c r="D2962" t="s">
        <v>1847</v>
      </c>
      <c r="E2962" t="s">
        <v>2698</v>
      </c>
      <c r="F2962" s="1">
        <v>34130</v>
      </c>
      <c r="G2962" t="s">
        <v>3022</v>
      </c>
      <c r="H2962" t="s">
        <v>2700</v>
      </c>
      <c r="I2962" s="5">
        <v>45100</v>
      </c>
      <c r="J2962" s="5">
        <v>1000</v>
      </c>
      <c r="K2962">
        <v>0</v>
      </c>
      <c r="L2962" t="str">
        <f>INDEX(MatriceGrade,MATCH(Employé!G2962,Filières!$A$1:$A$13,0),MATCH(Employé!H2962,Filières!$A$1:$E$1,0))</f>
        <v>Analyste confirmé</v>
      </c>
      <c r="M2962" s="5" t="str">
        <f t="shared" si="232"/>
        <v>nouvel arrivant</v>
      </c>
      <c r="N2962" s="6">
        <f t="shared" ca="1" si="233"/>
        <v>24</v>
      </c>
      <c r="O2962" s="8">
        <f t="shared" si="234"/>
        <v>0</v>
      </c>
    </row>
    <row r="2963" spans="1:15" x14ac:dyDescent="0.25">
      <c r="A2963" t="str">
        <f t="shared" si="230"/>
        <v>ElsWr25107</v>
      </c>
      <c r="B2963" t="str">
        <f t="shared" si="231"/>
        <v>ElsieWright25107</v>
      </c>
      <c r="C2963" t="s">
        <v>617</v>
      </c>
      <c r="D2963" t="s">
        <v>56</v>
      </c>
      <c r="E2963" t="s">
        <v>2699</v>
      </c>
      <c r="F2963" s="1">
        <v>25107</v>
      </c>
      <c r="G2963" t="s">
        <v>3026</v>
      </c>
      <c r="H2963" t="s">
        <v>2702</v>
      </c>
      <c r="I2963" s="5">
        <v>60800</v>
      </c>
      <c r="J2963" s="5">
        <v>1500</v>
      </c>
      <c r="K2963">
        <v>9</v>
      </c>
      <c r="L2963" t="str">
        <f>INDEX(MatriceGrade,MATCH(Employé!G2963,Filières!$A$1:$A$13,0),MATCH(Employé!H2963,Filières!$A$1:$E$1,0))</f>
        <v>Responsable de consultant</v>
      </c>
      <c r="M2963" s="5">
        <f t="shared" si="232"/>
        <v>57400</v>
      </c>
      <c r="N2963" s="6">
        <f t="shared" ca="1" si="233"/>
        <v>48</v>
      </c>
      <c r="O2963" s="8">
        <f t="shared" si="234"/>
        <v>5.9233449477351915E-2</v>
      </c>
    </row>
    <row r="2964" spans="1:15" x14ac:dyDescent="0.25">
      <c r="A2964" t="str">
        <f t="shared" si="230"/>
        <v>EveWr26775</v>
      </c>
      <c r="B2964" t="str">
        <f t="shared" si="231"/>
        <v>EvelynWright26775</v>
      </c>
      <c r="C2964" t="s">
        <v>167</v>
      </c>
      <c r="D2964" t="s">
        <v>56</v>
      </c>
      <c r="E2964" t="s">
        <v>2699</v>
      </c>
      <c r="F2964" s="1">
        <v>26775</v>
      </c>
      <c r="G2964" t="s">
        <v>3028</v>
      </c>
      <c r="H2964" t="s">
        <v>2701</v>
      </c>
      <c r="I2964" s="5">
        <v>63200</v>
      </c>
      <c r="J2964" s="5">
        <v>3000</v>
      </c>
      <c r="K2964">
        <v>20</v>
      </c>
      <c r="L2964" t="str">
        <f>INDEX(MatriceGrade,MATCH(Employé!G2964,Filières!$A$1:$A$13,0),MATCH(Employé!H2964,Filières!$A$1:$E$1,0))</f>
        <v>Responsable technique Grands Comptes</v>
      </c>
      <c r="M2964" s="5">
        <f t="shared" si="232"/>
        <v>56700</v>
      </c>
      <c r="N2964" s="6">
        <f t="shared" ca="1" si="233"/>
        <v>44</v>
      </c>
      <c r="O2964" s="8">
        <f t="shared" si="234"/>
        <v>0.1146384479717813</v>
      </c>
    </row>
    <row r="2965" spans="1:15" x14ac:dyDescent="0.25">
      <c r="A2965" t="str">
        <f t="shared" si="230"/>
        <v>JerWr31899</v>
      </c>
      <c r="B2965" t="str">
        <f t="shared" si="231"/>
        <v>JerryWright31899</v>
      </c>
      <c r="C2965" t="s">
        <v>632</v>
      </c>
      <c r="D2965" t="s">
        <v>56</v>
      </c>
      <c r="E2965" t="s">
        <v>2698</v>
      </c>
      <c r="F2965" s="1">
        <v>31899</v>
      </c>
      <c r="G2965" t="s">
        <v>3022</v>
      </c>
      <c r="H2965" t="s">
        <v>2701</v>
      </c>
      <c r="I2965" s="5">
        <v>36200</v>
      </c>
      <c r="J2965" s="5">
        <v>1000</v>
      </c>
      <c r="K2965">
        <v>5</v>
      </c>
      <c r="L2965" t="str">
        <f>INDEX(MatriceGrade,MATCH(Employé!G2965,Filières!$A$1:$A$13,0),MATCH(Employé!H2965,Filières!$A$1:$E$1,0))</f>
        <v>Développeur confirmé</v>
      </c>
      <c r="M2965" s="5">
        <f t="shared" si="232"/>
        <v>35500</v>
      </c>
      <c r="N2965" s="6">
        <f t="shared" ca="1" si="233"/>
        <v>30</v>
      </c>
      <c r="O2965" s="8">
        <f t="shared" si="234"/>
        <v>1.9718309859154931E-2</v>
      </c>
    </row>
    <row r="2966" spans="1:15" x14ac:dyDescent="0.25">
      <c r="A2966" t="str">
        <f t="shared" si="230"/>
        <v>LouWr23915</v>
      </c>
      <c r="B2966" t="str">
        <f t="shared" si="231"/>
        <v>LouisWright23915</v>
      </c>
      <c r="C2966" t="s">
        <v>727</v>
      </c>
      <c r="D2966" t="s">
        <v>56</v>
      </c>
      <c r="E2966" t="s">
        <v>2698</v>
      </c>
      <c r="F2966" s="1">
        <v>23915</v>
      </c>
      <c r="G2966" t="s">
        <v>3026</v>
      </c>
      <c r="H2966" t="s">
        <v>2701</v>
      </c>
      <c r="I2966" s="5">
        <v>55900</v>
      </c>
      <c r="J2966" s="5">
        <v>1500</v>
      </c>
      <c r="K2966">
        <v>8</v>
      </c>
      <c r="L2966" t="str">
        <f>INDEX(MatriceGrade,MATCH(Employé!G2966,Filières!$A$1:$A$13,0),MATCH(Employé!H2966,Filières!$A$1:$E$1,0))</f>
        <v>Expert technique</v>
      </c>
      <c r="M2966" s="5">
        <f t="shared" si="232"/>
        <v>51300</v>
      </c>
      <c r="N2966" s="6">
        <f t="shared" ca="1" si="233"/>
        <v>52</v>
      </c>
      <c r="O2966" s="8">
        <f t="shared" si="234"/>
        <v>8.9668615984405453E-2</v>
      </c>
    </row>
    <row r="2967" spans="1:15" x14ac:dyDescent="0.25">
      <c r="A2967" t="str">
        <f t="shared" si="230"/>
        <v>PatWr26420</v>
      </c>
      <c r="B2967" t="str">
        <f t="shared" si="231"/>
        <v>PatrickWright26420</v>
      </c>
      <c r="C2967" t="s">
        <v>963</v>
      </c>
      <c r="D2967" t="s">
        <v>56</v>
      </c>
      <c r="E2967" t="s">
        <v>2698</v>
      </c>
      <c r="F2967" s="1">
        <v>26420</v>
      </c>
      <c r="G2967" t="s">
        <v>3027</v>
      </c>
      <c r="H2967" t="s">
        <v>2701</v>
      </c>
      <c r="I2967" s="5">
        <v>57900</v>
      </c>
      <c r="J2967" s="5">
        <v>1500</v>
      </c>
      <c r="K2967">
        <v>15</v>
      </c>
      <c r="L2967" t="str">
        <f>INDEX(MatriceGrade,MATCH(Employé!G2967,Filières!$A$1:$A$13,0),MATCH(Employé!H2967,Filières!$A$1:$E$1,0))</f>
        <v>Directeur technique</v>
      </c>
      <c r="M2967" s="5">
        <f t="shared" si="232"/>
        <v>53900</v>
      </c>
      <c r="N2967" s="6">
        <f t="shared" ca="1" si="233"/>
        <v>45</v>
      </c>
      <c r="O2967" s="8">
        <f t="shared" si="234"/>
        <v>7.4211502782931357E-2</v>
      </c>
    </row>
    <row r="2968" spans="1:15" x14ac:dyDescent="0.25">
      <c r="A2968" t="str">
        <f t="shared" si="230"/>
        <v>RobWr32828</v>
      </c>
      <c r="B2968" t="str">
        <f t="shared" si="231"/>
        <v>RobertWright32828</v>
      </c>
      <c r="C2968" t="s">
        <v>25</v>
      </c>
      <c r="D2968" t="s">
        <v>56</v>
      </c>
      <c r="E2968" t="s">
        <v>2698</v>
      </c>
      <c r="F2968" s="1">
        <v>32828</v>
      </c>
      <c r="G2968" t="s">
        <v>3023</v>
      </c>
      <c r="H2968" t="s">
        <v>2700</v>
      </c>
      <c r="I2968" s="5">
        <v>49100</v>
      </c>
      <c r="J2968" s="5">
        <v>0</v>
      </c>
      <c r="K2968">
        <v>0</v>
      </c>
      <c r="L2968" t="str">
        <f>INDEX(MatriceGrade,MATCH(Employé!G2968,Filières!$A$1:$A$13,0),MATCH(Employé!H2968,Filières!$A$1:$E$1,0))</f>
        <v>Consultant fonctionnel junior</v>
      </c>
      <c r="M2968" s="5" t="str">
        <f t="shared" si="232"/>
        <v>nouvel arrivant</v>
      </c>
      <c r="N2968" s="6">
        <f t="shared" ca="1" si="233"/>
        <v>27</v>
      </c>
      <c r="O2968" s="8">
        <f t="shared" si="234"/>
        <v>0</v>
      </c>
    </row>
    <row r="2969" spans="1:15" x14ac:dyDescent="0.25">
      <c r="A2969" t="str">
        <f t="shared" si="230"/>
        <v>TasWr32167</v>
      </c>
      <c r="B2969" t="str">
        <f t="shared" si="231"/>
        <v>TashaWright32167</v>
      </c>
      <c r="C2969" t="s">
        <v>55</v>
      </c>
      <c r="D2969" t="s">
        <v>56</v>
      </c>
      <c r="E2969" t="s">
        <v>2699</v>
      </c>
      <c r="F2969" s="1">
        <v>32167</v>
      </c>
      <c r="G2969" t="s">
        <v>3023</v>
      </c>
      <c r="H2969" t="s">
        <v>2702</v>
      </c>
      <c r="I2969" s="5">
        <v>51500</v>
      </c>
      <c r="J2969" s="5">
        <v>2000</v>
      </c>
      <c r="K2969">
        <v>1</v>
      </c>
      <c r="L2969" t="str">
        <f>INDEX(MatriceGrade,MATCH(Employé!G2969,Filières!$A$1:$A$13,0),MATCH(Employé!H2969,Filières!$A$1:$E$1,0))</f>
        <v>Consultant business</v>
      </c>
      <c r="M2969" s="5">
        <f t="shared" si="232"/>
        <v>47700</v>
      </c>
      <c r="N2969" s="6">
        <f t="shared" ca="1" si="233"/>
        <v>29</v>
      </c>
      <c r="O2969" s="8">
        <f t="shared" si="234"/>
        <v>7.9664570230607967E-2</v>
      </c>
    </row>
    <row r="2970" spans="1:15" x14ac:dyDescent="0.25">
      <c r="A2970" t="str">
        <f t="shared" si="230"/>
        <v>AleWu26531</v>
      </c>
      <c r="B2970" t="str">
        <f t="shared" si="231"/>
        <v>AlexanderWu26531</v>
      </c>
      <c r="C2970" t="s">
        <v>708</v>
      </c>
      <c r="D2970" t="s">
        <v>2438</v>
      </c>
      <c r="E2970" t="s">
        <v>2698</v>
      </c>
      <c r="F2970" s="1">
        <v>26531</v>
      </c>
      <c r="G2970" t="s">
        <v>3027</v>
      </c>
      <c r="H2970" t="s">
        <v>2702</v>
      </c>
      <c r="I2970" s="5">
        <v>92100</v>
      </c>
      <c r="J2970" s="5">
        <v>8000</v>
      </c>
      <c r="K2970">
        <v>19</v>
      </c>
      <c r="L2970" t="str">
        <f>INDEX(MatriceGrade,MATCH(Employé!G2970,Filières!$A$1:$A$13,0),MATCH(Employé!H2970,Filières!$A$1:$E$1,0))</f>
        <v>Directeur business</v>
      </c>
      <c r="M2970" s="5">
        <f t="shared" si="232"/>
        <v>89400</v>
      </c>
      <c r="N2970" s="6">
        <f t="shared" ca="1" si="233"/>
        <v>44</v>
      </c>
      <c r="O2970" s="8">
        <f t="shared" si="234"/>
        <v>3.0201342281879196E-2</v>
      </c>
    </row>
    <row r="2971" spans="1:15" x14ac:dyDescent="0.25">
      <c r="A2971" t="str">
        <f t="shared" si="230"/>
        <v>SumWy24212</v>
      </c>
      <c r="B2971" t="str">
        <f t="shared" si="231"/>
        <v>SumikoWyant24212</v>
      </c>
      <c r="C2971" t="s">
        <v>1595</v>
      </c>
      <c r="D2971" t="s">
        <v>1596</v>
      </c>
      <c r="E2971" t="s">
        <v>2699</v>
      </c>
      <c r="F2971" s="1">
        <v>24212</v>
      </c>
      <c r="G2971" t="s">
        <v>3025</v>
      </c>
      <c r="H2971" t="s">
        <v>2701</v>
      </c>
      <c r="I2971" s="5">
        <v>41100</v>
      </c>
      <c r="J2971" s="5">
        <v>2500</v>
      </c>
      <c r="K2971">
        <v>2</v>
      </c>
      <c r="L2971" t="str">
        <f>INDEX(MatriceGrade,MATCH(Employé!G2971,Filières!$A$1:$A$13,0),MATCH(Employé!H2971,Filières!$A$1:$E$1,0))</f>
        <v>Consultant technique sénior</v>
      </c>
      <c r="M2971" s="5">
        <f t="shared" si="232"/>
        <v>39900</v>
      </c>
      <c r="N2971" s="6">
        <f t="shared" ca="1" si="233"/>
        <v>51</v>
      </c>
      <c r="O2971" s="8">
        <f t="shared" si="234"/>
        <v>3.007518796992481E-2</v>
      </c>
    </row>
    <row r="2972" spans="1:15" x14ac:dyDescent="0.25">
      <c r="A2972" t="str">
        <f t="shared" si="230"/>
        <v>AlvWy29520</v>
      </c>
      <c r="B2972" t="str">
        <f t="shared" si="231"/>
        <v>AlvinWynn29520</v>
      </c>
      <c r="C2972" t="s">
        <v>2246</v>
      </c>
      <c r="D2972" t="s">
        <v>2247</v>
      </c>
      <c r="E2972" t="s">
        <v>2698</v>
      </c>
      <c r="F2972" s="1">
        <v>29520</v>
      </c>
      <c r="G2972" t="s">
        <v>3026</v>
      </c>
      <c r="H2972" t="s">
        <v>2702</v>
      </c>
      <c r="I2972" s="5">
        <v>65600</v>
      </c>
      <c r="J2972" s="5">
        <v>3500</v>
      </c>
      <c r="K2972">
        <v>13</v>
      </c>
      <c r="L2972" t="str">
        <f>INDEX(MatriceGrade,MATCH(Employé!G2972,Filières!$A$1:$A$13,0),MATCH(Employé!H2972,Filières!$A$1:$E$1,0))</f>
        <v>Responsable de consultant</v>
      </c>
      <c r="M2972" s="5">
        <f t="shared" si="232"/>
        <v>60600</v>
      </c>
      <c r="N2972" s="6">
        <f t="shared" ca="1" si="233"/>
        <v>36</v>
      </c>
      <c r="O2972" s="8">
        <f t="shared" si="234"/>
        <v>8.2508250825082508E-2</v>
      </c>
    </row>
    <row r="2973" spans="1:15" x14ac:dyDescent="0.25">
      <c r="A2973" t="str">
        <f t="shared" si="230"/>
        <v>JosWy27014</v>
      </c>
      <c r="B2973" t="str">
        <f t="shared" si="231"/>
        <v>JoshuaWysocki27014</v>
      </c>
      <c r="C2973" t="s">
        <v>177</v>
      </c>
      <c r="D2973" t="s">
        <v>701</v>
      </c>
      <c r="E2973" t="s">
        <v>2698</v>
      </c>
      <c r="F2973" s="1">
        <v>27014</v>
      </c>
      <c r="G2973" t="s">
        <v>3026</v>
      </c>
      <c r="H2973" t="s">
        <v>2701</v>
      </c>
      <c r="I2973" s="5">
        <v>66600</v>
      </c>
      <c r="J2973" s="5">
        <v>5500</v>
      </c>
      <c r="K2973">
        <v>12</v>
      </c>
      <c r="L2973" t="str">
        <f>INDEX(MatriceGrade,MATCH(Employé!G2973,Filières!$A$1:$A$13,0),MATCH(Employé!H2973,Filières!$A$1:$E$1,0))</f>
        <v>Expert technique</v>
      </c>
      <c r="M2973" s="5">
        <f t="shared" si="232"/>
        <v>62200</v>
      </c>
      <c r="N2973" s="6">
        <f t="shared" ca="1" si="233"/>
        <v>43</v>
      </c>
      <c r="O2973" s="8">
        <f t="shared" si="234"/>
        <v>7.0739549839228297E-2</v>
      </c>
    </row>
    <row r="2974" spans="1:15" x14ac:dyDescent="0.25">
      <c r="A2974" t="str">
        <f t="shared" si="230"/>
        <v>MikYa25812</v>
      </c>
      <c r="B2974" t="str">
        <f t="shared" si="231"/>
        <v>MikeYamasaki25812</v>
      </c>
      <c r="C2974" t="s">
        <v>692</v>
      </c>
      <c r="D2974" t="s">
        <v>1282</v>
      </c>
      <c r="E2974" t="s">
        <v>2698</v>
      </c>
      <c r="F2974" s="1">
        <v>25812</v>
      </c>
      <c r="G2974" t="s">
        <v>3028</v>
      </c>
      <c r="H2974" t="s">
        <v>2702</v>
      </c>
      <c r="I2974" s="5">
        <v>97900</v>
      </c>
      <c r="J2974" s="5">
        <v>500</v>
      </c>
      <c r="K2974">
        <v>0</v>
      </c>
      <c r="L2974" t="str">
        <f>INDEX(MatriceGrade,MATCH(Employé!G2974,Filières!$A$1:$A$13,0),MATCH(Employé!H2974,Filières!$A$1:$E$1,0))</f>
        <v>Responsable secteur business</v>
      </c>
      <c r="M2974" s="5" t="str">
        <f t="shared" si="232"/>
        <v>nouvel arrivant</v>
      </c>
      <c r="N2974" s="6">
        <f t="shared" ca="1" si="233"/>
        <v>46</v>
      </c>
      <c r="O2974" s="8">
        <f t="shared" si="234"/>
        <v>0</v>
      </c>
    </row>
    <row r="2975" spans="1:15" x14ac:dyDescent="0.25">
      <c r="A2975" t="str">
        <f t="shared" si="230"/>
        <v>LanYa25773</v>
      </c>
      <c r="B2975" t="str">
        <f t="shared" si="231"/>
        <v>LanceYang25773</v>
      </c>
      <c r="C2975" t="s">
        <v>1903</v>
      </c>
      <c r="D2975" t="s">
        <v>2295</v>
      </c>
      <c r="E2975" t="s">
        <v>2698</v>
      </c>
      <c r="F2975" s="1">
        <v>25773</v>
      </c>
      <c r="G2975" t="s">
        <v>3026</v>
      </c>
      <c r="H2975" t="s">
        <v>2703</v>
      </c>
      <c r="I2975" s="5">
        <v>68500</v>
      </c>
      <c r="J2975" s="5">
        <v>3500</v>
      </c>
      <c r="K2975">
        <v>6</v>
      </c>
      <c r="L2975" t="str">
        <f>INDEX(MatriceGrade,MATCH(Employé!G2975,Filières!$A$1:$A$13,0),MATCH(Employé!H2975,Filières!$A$1:$E$1,0))</f>
        <v>Responsable d'entité</v>
      </c>
      <c r="M2975" s="5">
        <f t="shared" si="232"/>
        <v>67600</v>
      </c>
      <c r="N2975" s="6">
        <f t="shared" ca="1" si="233"/>
        <v>47</v>
      </c>
      <c r="O2975" s="8">
        <f t="shared" si="234"/>
        <v>1.3313609467455622E-2</v>
      </c>
    </row>
    <row r="2976" spans="1:15" x14ac:dyDescent="0.25">
      <c r="A2976" t="str">
        <f t="shared" si="230"/>
        <v>WilYa21672</v>
      </c>
      <c r="B2976" t="str">
        <f t="shared" si="231"/>
        <v>WilliamYarnell21672</v>
      </c>
      <c r="C2976" t="s">
        <v>63</v>
      </c>
      <c r="D2976" t="s">
        <v>689</v>
      </c>
      <c r="E2976" t="s">
        <v>2698</v>
      </c>
      <c r="F2976" s="1">
        <v>21672</v>
      </c>
      <c r="G2976" t="s">
        <v>3030</v>
      </c>
      <c r="H2976" t="s">
        <v>2703</v>
      </c>
      <c r="I2976" s="5">
        <v>199500</v>
      </c>
      <c r="J2976" s="5">
        <v>6000</v>
      </c>
      <c r="K2976">
        <v>15</v>
      </c>
      <c r="L2976" t="str">
        <f>INDEX(MatriceGrade,MATCH(Employé!G2976,Filières!$A$1:$A$13,0),MATCH(Employé!H2976,Filières!$A$1:$E$1,0))</f>
        <v>Chef filière fonctions transverses</v>
      </c>
      <c r="M2976" s="5">
        <f t="shared" si="232"/>
        <v>184700</v>
      </c>
      <c r="N2976" s="6">
        <f t="shared" ca="1" si="233"/>
        <v>58</v>
      </c>
      <c r="O2976" s="8">
        <f t="shared" si="234"/>
        <v>8.0129940443963182E-2</v>
      </c>
    </row>
    <row r="2977" spans="1:15" x14ac:dyDescent="0.25">
      <c r="A2977" t="str">
        <f t="shared" si="230"/>
        <v>AntYa32915</v>
      </c>
      <c r="B2977" t="str">
        <f t="shared" si="231"/>
        <v>AnthonyYates32915</v>
      </c>
      <c r="C2977" t="s">
        <v>109</v>
      </c>
      <c r="D2977" t="s">
        <v>321</v>
      </c>
      <c r="E2977" t="s">
        <v>2698</v>
      </c>
      <c r="F2977" s="1">
        <v>32915</v>
      </c>
      <c r="G2977" t="s">
        <v>3024</v>
      </c>
      <c r="H2977" t="s">
        <v>2701</v>
      </c>
      <c r="I2977" s="5">
        <v>40600</v>
      </c>
      <c r="J2977" s="5">
        <v>1000</v>
      </c>
      <c r="K2977">
        <v>4</v>
      </c>
      <c r="L2977" t="str">
        <f>INDEX(MatriceGrade,MATCH(Employé!G2977,Filières!$A$1:$A$13,0),MATCH(Employé!H2977,Filières!$A$1:$E$1,0))</f>
        <v>Consultant technique</v>
      </c>
      <c r="M2977" s="5">
        <f t="shared" si="232"/>
        <v>39800</v>
      </c>
      <c r="N2977" s="6">
        <f t="shared" ca="1" si="233"/>
        <v>27</v>
      </c>
      <c r="O2977" s="8">
        <f t="shared" si="234"/>
        <v>2.0100502512562814E-2</v>
      </c>
    </row>
    <row r="2978" spans="1:15" x14ac:dyDescent="0.25">
      <c r="A2978" t="str">
        <f t="shared" si="230"/>
        <v>MisYa29381</v>
      </c>
      <c r="B2978" t="str">
        <f t="shared" si="231"/>
        <v>MistyYates29381</v>
      </c>
      <c r="C2978" t="s">
        <v>1493</v>
      </c>
      <c r="D2978" t="s">
        <v>321</v>
      </c>
      <c r="E2978" t="s">
        <v>2699</v>
      </c>
      <c r="F2978" s="1">
        <v>29381</v>
      </c>
      <c r="G2978" t="s">
        <v>3025</v>
      </c>
      <c r="H2978" t="s">
        <v>2700</v>
      </c>
      <c r="I2978" s="5">
        <v>44000</v>
      </c>
      <c r="J2978" s="5">
        <v>1000</v>
      </c>
      <c r="K2978">
        <v>8</v>
      </c>
      <c r="L2978" t="str">
        <f>INDEX(MatriceGrade,MATCH(Employé!G2978,Filières!$A$1:$A$13,0),MATCH(Employé!H2978,Filières!$A$1:$E$1,0))</f>
        <v>Consultant fonctionnel sénior</v>
      </c>
      <c r="M2978" s="5">
        <f t="shared" si="232"/>
        <v>39300</v>
      </c>
      <c r="N2978" s="6">
        <f t="shared" ca="1" si="233"/>
        <v>37</v>
      </c>
      <c r="O2978" s="8">
        <f t="shared" si="234"/>
        <v>0.11959287531806616</v>
      </c>
    </row>
    <row r="2979" spans="1:15" x14ac:dyDescent="0.25">
      <c r="A2979" t="str">
        <f t="shared" si="230"/>
        <v>RanYa27471</v>
      </c>
      <c r="B2979" t="str">
        <f t="shared" si="231"/>
        <v>RandyYates27471</v>
      </c>
      <c r="C2979" t="s">
        <v>603</v>
      </c>
      <c r="D2979" t="s">
        <v>321</v>
      </c>
      <c r="E2979" t="s">
        <v>2698</v>
      </c>
      <c r="F2979" s="1">
        <v>27471</v>
      </c>
      <c r="G2979" t="s">
        <v>3029</v>
      </c>
      <c r="H2979" t="s">
        <v>2702</v>
      </c>
      <c r="I2979" s="5">
        <v>133900</v>
      </c>
      <c r="J2979" s="5">
        <v>2500</v>
      </c>
      <c r="K2979">
        <v>12</v>
      </c>
      <c r="L2979" t="str">
        <f>INDEX(MatriceGrade,MATCH(Employé!G2979,Filières!$A$1:$A$13,0),MATCH(Employé!H2979,Filières!$A$1:$E$1,0))</f>
        <v>Associé filière business</v>
      </c>
      <c r="M2979" s="5">
        <f t="shared" si="232"/>
        <v>126300</v>
      </c>
      <c r="N2979" s="6">
        <f t="shared" ca="1" si="233"/>
        <v>42</v>
      </c>
      <c r="O2979" s="8">
        <f t="shared" si="234"/>
        <v>6.0174188440221696E-2</v>
      </c>
    </row>
    <row r="2980" spans="1:15" x14ac:dyDescent="0.25">
      <c r="A2980" t="str">
        <f t="shared" si="230"/>
        <v>MicYa32715</v>
      </c>
      <c r="B2980" t="str">
        <f t="shared" si="231"/>
        <v>MichaelYazzie32715</v>
      </c>
      <c r="C2980" t="s">
        <v>205</v>
      </c>
      <c r="D2980" t="s">
        <v>2623</v>
      </c>
      <c r="E2980" t="s">
        <v>2698</v>
      </c>
      <c r="F2980" s="1">
        <v>32715</v>
      </c>
      <c r="G2980" t="s">
        <v>3022</v>
      </c>
      <c r="H2980" t="s">
        <v>2700</v>
      </c>
      <c r="I2980" s="5">
        <v>41400</v>
      </c>
      <c r="J2980" s="5">
        <v>1000</v>
      </c>
      <c r="K2980">
        <v>1</v>
      </c>
      <c r="L2980" t="str">
        <f>INDEX(MatriceGrade,MATCH(Employé!G2980,Filières!$A$1:$A$13,0),MATCH(Employé!H2980,Filières!$A$1:$E$1,0))</f>
        <v>Analyste confirmé</v>
      </c>
      <c r="M2980" s="5">
        <f t="shared" si="232"/>
        <v>37000</v>
      </c>
      <c r="N2980" s="6">
        <f t="shared" ca="1" si="233"/>
        <v>28</v>
      </c>
      <c r="O2980" s="8">
        <f t="shared" si="234"/>
        <v>0.11891891891891893</v>
      </c>
    </row>
    <row r="2981" spans="1:15" x14ac:dyDescent="0.25">
      <c r="A2981" t="str">
        <f t="shared" si="230"/>
        <v>WilYe31377</v>
      </c>
      <c r="B2981" t="str">
        <f t="shared" si="231"/>
        <v>WilliamYeager31377</v>
      </c>
      <c r="C2981" t="s">
        <v>63</v>
      </c>
      <c r="D2981" t="s">
        <v>545</v>
      </c>
      <c r="E2981" t="s">
        <v>2698</v>
      </c>
      <c r="F2981" s="1">
        <v>31377</v>
      </c>
      <c r="G2981" t="s">
        <v>3021</v>
      </c>
      <c r="H2981" t="s">
        <v>2702</v>
      </c>
      <c r="I2981" s="5">
        <v>47300</v>
      </c>
      <c r="J2981" s="5">
        <v>500</v>
      </c>
      <c r="K2981">
        <v>2</v>
      </c>
      <c r="L2981" t="str">
        <f>INDEX(MatriceGrade,MATCH(Employé!G2981,Filières!$A$1:$A$13,0),MATCH(Employé!H2981,Filières!$A$1:$E$1,0))</f>
        <v>Consultant business junior</v>
      </c>
      <c r="M2981" s="5">
        <f t="shared" si="232"/>
        <v>44200</v>
      </c>
      <c r="N2981" s="6">
        <f t="shared" ca="1" si="233"/>
        <v>31</v>
      </c>
      <c r="O2981" s="8">
        <f t="shared" si="234"/>
        <v>7.0135746606334842E-2</v>
      </c>
    </row>
    <row r="2982" spans="1:15" x14ac:dyDescent="0.25">
      <c r="A2982" t="str">
        <f t="shared" si="230"/>
        <v>RosYe29626</v>
      </c>
      <c r="B2982" t="str">
        <f t="shared" si="231"/>
        <v>RosaleeYeh29626</v>
      </c>
      <c r="C2982" t="s">
        <v>1701</v>
      </c>
      <c r="D2982" t="s">
        <v>1702</v>
      </c>
      <c r="E2982" t="s">
        <v>2699</v>
      </c>
      <c r="F2982" s="1">
        <v>29626</v>
      </c>
      <c r="G2982" t="s">
        <v>3027</v>
      </c>
      <c r="H2982" t="s">
        <v>2701</v>
      </c>
      <c r="I2982" s="5">
        <v>63600</v>
      </c>
      <c r="J2982" s="5">
        <v>7500</v>
      </c>
      <c r="K2982">
        <v>6</v>
      </c>
      <c r="L2982" t="str">
        <f>INDEX(MatriceGrade,MATCH(Employé!G2982,Filières!$A$1:$A$13,0),MATCH(Employé!H2982,Filières!$A$1:$E$1,0))</f>
        <v>Directeur technique</v>
      </c>
      <c r="M2982" s="5">
        <f t="shared" si="232"/>
        <v>61200</v>
      </c>
      <c r="N2982" s="6">
        <f t="shared" ca="1" si="233"/>
        <v>36</v>
      </c>
      <c r="O2982" s="8">
        <f t="shared" si="234"/>
        <v>3.9215686274509803E-2</v>
      </c>
    </row>
    <row r="2983" spans="1:15" x14ac:dyDescent="0.25">
      <c r="A2983" t="str">
        <f t="shared" si="230"/>
        <v>GarYi32501</v>
      </c>
      <c r="B2983" t="str">
        <f t="shared" si="231"/>
        <v>GaryYip32501</v>
      </c>
      <c r="C2983" t="s">
        <v>1271</v>
      </c>
      <c r="D2983" t="s">
        <v>1878</v>
      </c>
      <c r="E2983" t="s">
        <v>2698</v>
      </c>
      <c r="F2983" s="1">
        <v>32501</v>
      </c>
      <c r="G2983" t="s">
        <v>3022</v>
      </c>
      <c r="H2983" t="s">
        <v>2702</v>
      </c>
      <c r="I2983" s="5">
        <v>45500</v>
      </c>
      <c r="J2983" s="5">
        <v>0</v>
      </c>
      <c r="K2983">
        <v>1</v>
      </c>
      <c r="L2983" t="str">
        <f>INDEX(MatriceGrade,MATCH(Employé!G2983,Filières!$A$1:$A$13,0),MATCH(Employé!H2983,Filières!$A$1:$E$1,0))</f>
        <v>Consultant business junior</v>
      </c>
      <c r="M2983" s="5">
        <f t="shared" si="232"/>
        <v>42200</v>
      </c>
      <c r="N2983" s="6">
        <f t="shared" ca="1" si="233"/>
        <v>28</v>
      </c>
      <c r="O2983" s="8">
        <f t="shared" si="234"/>
        <v>7.8199052132701424E-2</v>
      </c>
    </row>
    <row r="2984" spans="1:15" x14ac:dyDescent="0.25">
      <c r="A2984" t="str">
        <f t="shared" si="230"/>
        <v>LavYo27163</v>
      </c>
      <c r="B2984" t="str">
        <f t="shared" si="231"/>
        <v>LaverneYong27163</v>
      </c>
      <c r="C2984" t="s">
        <v>1872</v>
      </c>
      <c r="D2984" t="s">
        <v>1873</v>
      </c>
      <c r="E2984" t="s">
        <v>2698</v>
      </c>
      <c r="F2984" s="1">
        <v>27163</v>
      </c>
      <c r="G2984" t="s">
        <v>3025</v>
      </c>
      <c r="H2984" t="s">
        <v>2703</v>
      </c>
      <c r="I2984" s="5">
        <v>42800</v>
      </c>
      <c r="J2984" s="5">
        <v>0</v>
      </c>
      <c r="K2984">
        <v>1</v>
      </c>
      <c r="L2984" t="str">
        <f>INDEX(MatriceGrade,MATCH(Employé!G2984,Filières!$A$1:$A$13,0),MATCH(Employé!H2984,Filières!$A$1:$E$1,0))</f>
        <v>Directeur des agents de maîtrise</v>
      </c>
      <c r="M2984" s="5">
        <f t="shared" si="232"/>
        <v>39400</v>
      </c>
      <c r="N2984" s="6">
        <f t="shared" ca="1" si="233"/>
        <v>43</v>
      </c>
      <c r="O2984" s="8">
        <f t="shared" si="234"/>
        <v>8.6294416243654817E-2</v>
      </c>
    </row>
    <row r="2985" spans="1:15" x14ac:dyDescent="0.25">
      <c r="A2985" t="str">
        <f t="shared" si="230"/>
        <v>AmpYo30481</v>
      </c>
      <c r="B2985" t="str">
        <f t="shared" si="231"/>
        <v>AmparoYorke30481</v>
      </c>
      <c r="C2985" t="s">
        <v>2492</v>
      </c>
      <c r="D2985" t="s">
        <v>2493</v>
      </c>
      <c r="E2985" t="s">
        <v>2699</v>
      </c>
      <c r="F2985" s="1">
        <v>30481</v>
      </c>
      <c r="G2985" t="s">
        <v>3027</v>
      </c>
      <c r="H2985" t="s">
        <v>2701</v>
      </c>
      <c r="I2985" s="5">
        <v>53200</v>
      </c>
      <c r="J2985" s="5">
        <v>8000</v>
      </c>
      <c r="K2985">
        <v>5</v>
      </c>
      <c r="L2985" t="str">
        <f>INDEX(MatriceGrade,MATCH(Employé!G2985,Filières!$A$1:$A$13,0),MATCH(Employé!H2985,Filières!$A$1:$E$1,0))</f>
        <v>Directeur technique</v>
      </c>
      <c r="M2985" s="5">
        <f t="shared" si="232"/>
        <v>48200</v>
      </c>
      <c r="N2985" s="6">
        <f t="shared" ca="1" si="233"/>
        <v>34</v>
      </c>
      <c r="O2985" s="8">
        <f t="shared" si="234"/>
        <v>0.1037344398340249</v>
      </c>
    </row>
    <row r="2986" spans="1:15" x14ac:dyDescent="0.25">
      <c r="A2986" t="str">
        <f t="shared" si="230"/>
        <v>AmyYo29763</v>
      </c>
      <c r="B2986" t="str">
        <f t="shared" si="231"/>
        <v>AmyYoung29763</v>
      </c>
      <c r="C2986" t="s">
        <v>657</v>
      </c>
      <c r="D2986" t="s">
        <v>970</v>
      </c>
      <c r="E2986" t="s">
        <v>2699</v>
      </c>
      <c r="F2986" s="1">
        <v>29763</v>
      </c>
      <c r="G2986" t="s">
        <v>3028</v>
      </c>
      <c r="H2986" t="s">
        <v>2702</v>
      </c>
      <c r="I2986" s="5">
        <v>108200</v>
      </c>
      <c r="J2986" s="5">
        <v>2000</v>
      </c>
      <c r="K2986">
        <v>4</v>
      </c>
      <c r="L2986" t="str">
        <f>INDEX(MatriceGrade,MATCH(Employé!G2986,Filières!$A$1:$A$13,0),MATCH(Employé!H2986,Filières!$A$1:$E$1,0))</f>
        <v>Responsable secteur business</v>
      </c>
      <c r="M2986" s="5">
        <f t="shared" si="232"/>
        <v>99300</v>
      </c>
      <c r="N2986" s="6">
        <f t="shared" ca="1" si="233"/>
        <v>36</v>
      </c>
      <c r="O2986" s="8">
        <f t="shared" si="234"/>
        <v>8.9627391742195361E-2</v>
      </c>
    </row>
    <row r="2987" spans="1:15" x14ac:dyDescent="0.25">
      <c r="A2987" t="str">
        <f t="shared" si="230"/>
        <v>GleYo33522</v>
      </c>
      <c r="B2987" t="str">
        <f t="shared" si="231"/>
        <v>GlennYoung33522</v>
      </c>
      <c r="C2987" t="s">
        <v>364</v>
      </c>
      <c r="D2987" t="s">
        <v>970</v>
      </c>
      <c r="E2987" t="s">
        <v>2698</v>
      </c>
      <c r="F2987" s="1">
        <v>33522</v>
      </c>
      <c r="G2987" t="s">
        <v>3021</v>
      </c>
      <c r="H2987" t="s">
        <v>2701</v>
      </c>
      <c r="I2987" s="5">
        <v>33000</v>
      </c>
      <c r="J2987" s="5">
        <v>1000</v>
      </c>
      <c r="K2987">
        <v>0</v>
      </c>
      <c r="L2987" t="str">
        <f>INDEX(MatriceGrade,MATCH(Employé!G2987,Filières!$A$1:$A$13,0),MATCH(Employé!H2987,Filières!$A$1:$E$1,0))</f>
        <v>Développeur</v>
      </c>
      <c r="M2987" s="5" t="str">
        <f t="shared" si="232"/>
        <v>nouvel arrivant</v>
      </c>
      <c r="N2987" s="6">
        <f t="shared" ca="1" si="233"/>
        <v>25</v>
      </c>
      <c r="O2987" s="8">
        <f t="shared" si="234"/>
        <v>0</v>
      </c>
    </row>
    <row r="2988" spans="1:15" x14ac:dyDescent="0.25">
      <c r="A2988" t="str">
        <f t="shared" si="230"/>
        <v>HarYo30629</v>
      </c>
      <c r="B2988" t="str">
        <f t="shared" si="231"/>
        <v>HarryYoung30629</v>
      </c>
      <c r="C2988" t="s">
        <v>1247</v>
      </c>
      <c r="D2988" t="s">
        <v>970</v>
      </c>
      <c r="E2988" t="s">
        <v>2698</v>
      </c>
      <c r="F2988" s="1">
        <v>30629</v>
      </c>
      <c r="G2988" t="s">
        <v>3025</v>
      </c>
      <c r="H2988" t="s">
        <v>2703</v>
      </c>
      <c r="I2988" s="5">
        <v>38900</v>
      </c>
      <c r="J2988" s="5">
        <v>1500</v>
      </c>
      <c r="K2988">
        <v>10</v>
      </c>
      <c r="L2988" t="str">
        <f>INDEX(MatriceGrade,MATCH(Employé!G2988,Filières!$A$1:$A$13,0),MATCH(Employé!H2988,Filières!$A$1:$E$1,0))</f>
        <v>Directeur des agents de maîtrise</v>
      </c>
      <c r="M2988" s="5">
        <f t="shared" si="232"/>
        <v>35400</v>
      </c>
      <c r="N2988" s="6">
        <f t="shared" ca="1" si="233"/>
        <v>33</v>
      </c>
      <c r="O2988" s="8">
        <f t="shared" si="234"/>
        <v>9.8870056497175146E-2</v>
      </c>
    </row>
    <row r="2989" spans="1:15" x14ac:dyDescent="0.25">
      <c r="A2989" t="str">
        <f t="shared" si="230"/>
        <v>HenYo31901</v>
      </c>
      <c r="B2989" t="str">
        <f t="shared" si="231"/>
        <v>HenryYoung31901</v>
      </c>
      <c r="C2989" t="s">
        <v>23</v>
      </c>
      <c r="D2989" t="s">
        <v>970</v>
      </c>
      <c r="E2989" t="s">
        <v>2699</v>
      </c>
      <c r="F2989" s="1">
        <v>31901</v>
      </c>
      <c r="G2989" t="s">
        <v>3024</v>
      </c>
      <c r="H2989" t="s">
        <v>2701</v>
      </c>
      <c r="I2989" s="5">
        <v>45500</v>
      </c>
      <c r="J2989" s="5">
        <v>1500</v>
      </c>
      <c r="K2989">
        <v>3</v>
      </c>
      <c r="L2989" t="str">
        <f>INDEX(MatriceGrade,MATCH(Employé!G2989,Filières!$A$1:$A$13,0),MATCH(Employé!H2989,Filières!$A$1:$E$1,0))</f>
        <v>Consultant technique</v>
      </c>
      <c r="M2989" s="5">
        <f t="shared" si="232"/>
        <v>40600</v>
      </c>
      <c r="N2989" s="6">
        <f t="shared" ca="1" si="233"/>
        <v>30</v>
      </c>
      <c r="O2989" s="8">
        <f t="shared" si="234"/>
        <v>0.1206896551724138</v>
      </c>
    </row>
    <row r="2990" spans="1:15" x14ac:dyDescent="0.25">
      <c r="A2990" t="str">
        <f t="shared" si="230"/>
        <v>HenYo29919</v>
      </c>
      <c r="B2990" t="str">
        <f t="shared" si="231"/>
        <v>HenryYoung29919</v>
      </c>
      <c r="C2990" t="s">
        <v>23</v>
      </c>
      <c r="D2990" t="s">
        <v>970</v>
      </c>
      <c r="E2990" t="s">
        <v>2698</v>
      </c>
      <c r="F2990" s="1">
        <v>29919</v>
      </c>
      <c r="G2990" t="s">
        <v>3027</v>
      </c>
      <c r="H2990" t="s">
        <v>2701</v>
      </c>
      <c r="I2990" s="5">
        <v>63500</v>
      </c>
      <c r="J2990" s="5">
        <v>3000</v>
      </c>
      <c r="K2990">
        <v>3</v>
      </c>
      <c r="L2990" t="str">
        <f>INDEX(MatriceGrade,MATCH(Employé!G2990,Filières!$A$1:$A$13,0),MATCH(Employé!H2990,Filières!$A$1:$E$1,0))</f>
        <v>Directeur technique</v>
      </c>
      <c r="M2990" s="5">
        <f t="shared" si="232"/>
        <v>61100</v>
      </c>
      <c r="N2990" s="6">
        <f t="shared" ca="1" si="233"/>
        <v>35</v>
      </c>
      <c r="O2990" s="8">
        <f t="shared" si="234"/>
        <v>3.927986906710311E-2</v>
      </c>
    </row>
    <row r="2991" spans="1:15" x14ac:dyDescent="0.25">
      <c r="A2991" t="str">
        <f t="shared" si="230"/>
        <v>RobYo25526</v>
      </c>
      <c r="B2991" t="str">
        <f t="shared" si="231"/>
        <v>RobinYoung25526</v>
      </c>
      <c r="C2991" t="s">
        <v>1139</v>
      </c>
      <c r="D2991" t="s">
        <v>970</v>
      </c>
      <c r="E2991" t="s">
        <v>2699</v>
      </c>
      <c r="F2991" s="1">
        <v>25526</v>
      </c>
      <c r="G2991" t="s">
        <v>3025</v>
      </c>
      <c r="H2991" t="s">
        <v>2701</v>
      </c>
      <c r="I2991" s="5">
        <v>47000</v>
      </c>
      <c r="J2991" s="5">
        <v>4000</v>
      </c>
      <c r="K2991">
        <v>19</v>
      </c>
      <c r="L2991" t="str">
        <f>INDEX(MatriceGrade,MATCH(Employé!G2991,Filières!$A$1:$A$13,0),MATCH(Employé!H2991,Filières!$A$1:$E$1,0))</f>
        <v>Consultant technique sénior</v>
      </c>
      <c r="M2991" s="5">
        <f t="shared" si="232"/>
        <v>43500</v>
      </c>
      <c r="N2991" s="6">
        <f t="shared" ca="1" si="233"/>
        <v>47</v>
      </c>
      <c r="O2991" s="8">
        <f t="shared" si="234"/>
        <v>8.0459770114942528E-2</v>
      </c>
    </row>
    <row r="2992" spans="1:15" x14ac:dyDescent="0.25">
      <c r="A2992" t="str">
        <f t="shared" si="230"/>
        <v>RosYo28145</v>
      </c>
      <c r="B2992" t="str">
        <f t="shared" si="231"/>
        <v>RosaYoung28145</v>
      </c>
      <c r="C2992" t="s">
        <v>487</v>
      </c>
      <c r="D2992" t="s">
        <v>970</v>
      </c>
      <c r="E2992" t="s">
        <v>2699</v>
      </c>
      <c r="F2992" s="1">
        <v>28145</v>
      </c>
      <c r="G2992" t="s">
        <v>3026</v>
      </c>
      <c r="H2992" t="s">
        <v>2700</v>
      </c>
      <c r="I2992" s="5">
        <v>67300</v>
      </c>
      <c r="J2992" s="5">
        <v>5000</v>
      </c>
      <c r="K2992">
        <v>2</v>
      </c>
      <c r="L2992" t="str">
        <f>INDEX(MatriceGrade,MATCH(Employé!G2992,Filières!$A$1:$A$13,0),MATCH(Employé!H2992,Filières!$A$1:$E$1,0))</f>
        <v>Chef de projet</v>
      </c>
      <c r="M2992" s="5">
        <f t="shared" si="232"/>
        <v>64100</v>
      </c>
      <c r="N2992" s="6">
        <f t="shared" ca="1" si="233"/>
        <v>40</v>
      </c>
      <c r="O2992" s="8">
        <f t="shared" si="234"/>
        <v>4.9921996879875197E-2</v>
      </c>
    </row>
    <row r="2993" spans="1:15" x14ac:dyDescent="0.25">
      <c r="A2993" t="str">
        <f t="shared" si="230"/>
        <v>TraYo25305</v>
      </c>
      <c r="B2993" t="str">
        <f t="shared" si="231"/>
        <v>TracyYoung25305</v>
      </c>
      <c r="C2993" t="s">
        <v>2265</v>
      </c>
      <c r="D2993" t="s">
        <v>970</v>
      </c>
      <c r="E2993" t="s">
        <v>2699</v>
      </c>
      <c r="F2993" s="1">
        <v>25305</v>
      </c>
      <c r="G2993" t="s">
        <v>3029</v>
      </c>
      <c r="H2993" t="s">
        <v>2700</v>
      </c>
      <c r="I2993" s="5">
        <v>90400</v>
      </c>
      <c r="J2993" s="5">
        <v>500</v>
      </c>
      <c r="K2993">
        <v>21</v>
      </c>
      <c r="L2993" t="str">
        <f>INDEX(MatriceGrade,MATCH(Employé!G2993,Filières!$A$1:$A$13,0),MATCH(Employé!H2993,Filières!$A$1:$E$1,0))</f>
        <v>Associé filière fonctionnelle</v>
      </c>
      <c r="M2993" s="5">
        <f t="shared" si="232"/>
        <v>81400</v>
      </c>
      <c r="N2993" s="6">
        <f t="shared" ca="1" si="233"/>
        <v>48</v>
      </c>
      <c r="O2993" s="8">
        <f t="shared" si="234"/>
        <v>0.11056511056511056</v>
      </c>
    </row>
    <row r="2994" spans="1:15" x14ac:dyDescent="0.25">
      <c r="A2994" t="str">
        <f t="shared" si="230"/>
        <v>TerZa29683</v>
      </c>
      <c r="B2994" t="str">
        <f t="shared" si="231"/>
        <v>TeresaZajicek29683</v>
      </c>
      <c r="C2994" t="s">
        <v>1069</v>
      </c>
      <c r="D2994" t="s">
        <v>2113</v>
      </c>
      <c r="E2994" t="s">
        <v>2699</v>
      </c>
      <c r="F2994" s="1">
        <v>29683</v>
      </c>
      <c r="G2994" t="s">
        <v>3027</v>
      </c>
      <c r="H2994" t="s">
        <v>2701</v>
      </c>
      <c r="I2994" s="5">
        <v>49400</v>
      </c>
      <c r="J2994" s="5">
        <v>5000</v>
      </c>
      <c r="K2994">
        <v>8</v>
      </c>
      <c r="L2994" t="str">
        <f>INDEX(MatriceGrade,MATCH(Employé!G2994,Filières!$A$1:$A$13,0),MATCH(Employé!H2994,Filières!$A$1:$E$1,0))</f>
        <v>Directeur technique</v>
      </c>
      <c r="M2994" s="5">
        <f t="shared" si="232"/>
        <v>48300</v>
      </c>
      <c r="N2994" s="6">
        <f t="shared" ca="1" si="233"/>
        <v>36</v>
      </c>
      <c r="O2994" s="8">
        <f t="shared" si="234"/>
        <v>2.2774327122153208E-2</v>
      </c>
    </row>
    <row r="2995" spans="1:15" x14ac:dyDescent="0.25">
      <c r="A2995" t="str">
        <f t="shared" si="230"/>
        <v>FidZa29112</v>
      </c>
      <c r="B2995" t="str">
        <f t="shared" si="231"/>
        <v>FidelZamora29112</v>
      </c>
      <c r="C2995" t="s">
        <v>713</v>
      </c>
      <c r="D2995" t="s">
        <v>714</v>
      </c>
      <c r="E2995" t="s">
        <v>2698</v>
      </c>
      <c r="F2995" s="1">
        <v>29112</v>
      </c>
      <c r="G2995" t="s">
        <v>3025</v>
      </c>
      <c r="H2995" t="s">
        <v>2700</v>
      </c>
      <c r="I2995" s="5">
        <v>64300</v>
      </c>
      <c r="J2995" s="5">
        <v>3000</v>
      </c>
      <c r="K2995">
        <v>2</v>
      </c>
      <c r="L2995" t="str">
        <f>INDEX(MatriceGrade,MATCH(Employé!G2995,Filières!$A$1:$A$13,0),MATCH(Employé!H2995,Filières!$A$1:$E$1,0))</f>
        <v>Consultant fonctionnel sénior</v>
      </c>
      <c r="M2995" s="5">
        <f t="shared" si="232"/>
        <v>60100</v>
      </c>
      <c r="N2995" s="6">
        <f t="shared" ca="1" si="233"/>
        <v>37</v>
      </c>
      <c r="O2995" s="8">
        <f t="shared" si="234"/>
        <v>6.9883527454242922E-2</v>
      </c>
    </row>
    <row r="2996" spans="1:15" x14ac:dyDescent="0.25">
      <c r="A2996" t="str">
        <f t="shared" si="230"/>
        <v>GeoZa23516</v>
      </c>
      <c r="B2996" t="str">
        <f t="shared" si="231"/>
        <v>GeorgeZamorano23516</v>
      </c>
      <c r="C2996" t="s">
        <v>92</v>
      </c>
      <c r="D2996" t="s">
        <v>93</v>
      </c>
      <c r="E2996" t="s">
        <v>2698</v>
      </c>
      <c r="F2996" s="1">
        <v>23516</v>
      </c>
      <c r="G2996" t="s">
        <v>3028</v>
      </c>
      <c r="H2996" t="s">
        <v>2700</v>
      </c>
      <c r="I2996" s="5">
        <v>73000</v>
      </c>
      <c r="J2996" s="5">
        <v>5000</v>
      </c>
      <c r="K2996">
        <v>18</v>
      </c>
      <c r="L2996" t="str">
        <f>INDEX(MatriceGrade,MATCH(Employé!G2996,Filières!$A$1:$A$13,0),MATCH(Employé!H2996,Filières!$A$1:$E$1,0))</f>
        <v>Responsable de Grands comptes</v>
      </c>
      <c r="M2996" s="5">
        <f t="shared" si="232"/>
        <v>67600</v>
      </c>
      <c r="N2996" s="6">
        <f t="shared" ca="1" si="233"/>
        <v>53</v>
      </c>
      <c r="O2996" s="8">
        <f t="shared" si="234"/>
        <v>7.9881656804733733E-2</v>
      </c>
    </row>
    <row r="2997" spans="1:15" x14ac:dyDescent="0.25">
      <c r="A2997" t="str">
        <f t="shared" si="230"/>
        <v>NelZa21868</v>
      </c>
      <c r="B2997" t="str">
        <f t="shared" si="231"/>
        <v>NellyZamudio21868</v>
      </c>
      <c r="C2997" t="s">
        <v>86</v>
      </c>
      <c r="D2997" t="s">
        <v>87</v>
      </c>
      <c r="E2997" t="s">
        <v>2699</v>
      </c>
      <c r="F2997" s="1">
        <v>21868</v>
      </c>
      <c r="G2997" t="s">
        <v>3030</v>
      </c>
      <c r="H2997" t="s">
        <v>2702</v>
      </c>
      <c r="I2997" s="5">
        <v>126500</v>
      </c>
      <c r="J2997" s="5">
        <v>14000</v>
      </c>
      <c r="K2997">
        <v>27</v>
      </c>
      <c r="L2997" t="str">
        <f>INDEX(MatriceGrade,MATCH(Employé!G2997,Filières!$A$1:$A$13,0),MATCH(Employé!H2997,Filières!$A$1:$E$1,0))</f>
        <v>Chef business</v>
      </c>
      <c r="M2997" s="5">
        <f t="shared" si="232"/>
        <v>118200</v>
      </c>
      <c r="N2997" s="6">
        <f t="shared" ca="1" si="233"/>
        <v>57</v>
      </c>
      <c r="O2997" s="8">
        <f t="shared" si="234"/>
        <v>7.0219966159052447E-2</v>
      </c>
    </row>
    <row r="2998" spans="1:15" x14ac:dyDescent="0.25">
      <c r="A2998" t="str">
        <f t="shared" si="230"/>
        <v>JacZe28708</v>
      </c>
      <c r="B2998" t="str">
        <f t="shared" si="231"/>
        <v>JacquesZell28708</v>
      </c>
      <c r="C2998" t="s">
        <v>29</v>
      </c>
      <c r="D2998" t="s">
        <v>1971</v>
      </c>
      <c r="E2998" t="s">
        <v>2698</v>
      </c>
      <c r="F2998" s="1">
        <v>28708</v>
      </c>
      <c r="G2998" t="s">
        <v>3025</v>
      </c>
      <c r="H2998" t="s">
        <v>2703</v>
      </c>
      <c r="I2998" s="5">
        <v>41000</v>
      </c>
      <c r="J2998" s="5">
        <v>1500</v>
      </c>
      <c r="K2998">
        <v>10</v>
      </c>
      <c r="L2998" t="str">
        <f>INDEX(MatriceGrade,MATCH(Employé!G2998,Filières!$A$1:$A$13,0),MATCH(Employé!H2998,Filières!$A$1:$E$1,0))</f>
        <v>Directeur des agents de maîtrise</v>
      </c>
      <c r="M2998" s="5">
        <f t="shared" si="232"/>
        <v>39100</v>
      </c>
      <c r="N2998" s="6">
        <f t="shared" ca="1" si="233"/>
        <v>38</v>
      </c>
      <c r="O2998" s="8">
        <f t="shared" si="234"/>
        <v>4.859335038363171E-2</v>
      </c>
    </row>
    <row r="2999" spans="1:15" x14ac:dyDescent="0.25">
      <c r="A2999" t="str">
        <f t="shared" si="230"/>
        <v>GerZe23754</v>
      </c>
      <c r="B2999" t="str">
        <f t="shared" si="231"/>
        <v>GeraldZerangue23754</v>
      </c>
      <c r="C2999" t="s">
        <v>766</v>
      </c>
      <c r="D2999" t="s">
        <v>1346</v>
      </c>
      <c r="E2999" t="s">
        <v>2698</v>
      </c>
      <c r="F2999" s="1">
        <v>23754</v>
      </c>
      <c r="G2999" t="s">
        <v>3029</v>
      </c>
      <c r="H2999" t="s">
        <v>2700</v>
      </c>
      <c r="I2999" s="5">
        <v>83500</v>
      </c>
      <c r="J2999" s="5">
        <v>3000</v>
      </c>
      <c r="K2999">
        <v>7</v>
      </c>
      <c r="L2999" t="str">
        <f>INDEX(MatriceGrade,MATCH(Employé!G2999,Filières!$A$1:$A$13,0),MATCH(Employé!H2999,Filières!$A$1:$E$1,0))</f>
        <v>Associé filière fonctionnelle</v>
      </c>
      <c r="M2999" s="5">
        <f t="shared" si="232"/>
        <v>76600</v>
      </c>
      <c r="N2999" s="6">
        <f t="shared" ca="1" si="233"/>
        <v>52</v>
      </c>
      <c r="O2999" s="8">
        <f t="shared" si="234"/>
        <v>9.0078328981723244E-2</v>
      </c>
    </row>
    <row r="3000" spans="1:15" x14ac:dyDescent="0.25">
      <c r="A3000" t="str">
        <f t="shared" si="230"/>
        <v>MarZi29441</v>
      </c>
      <c r="B3000" t="str">
        <f t="shared" si="231"/>
        <v>MargaretZielinski29441</v>
      </c>
      <c r="C3000" t="s">
        <v>554</v>
      </c>
      <c r="D3000" t="s">
        <v>1792</v>
      </c>
      <c r="E3000" t="s">
        <v>2699</v>
      </c>
      <c r="F3000" s="1">
        <v>29441</v>
      </c>
      <c r="G3000" t="s">
        <v>3025</v>
      </c>
      <c r="H3000" t="s">
        <v>2700</v>
      </c>
      <c r="I3000" s="5">
        <v>61200</v>
      </c>
      <c r="J3000" s="5">
        <v>4000</v>
      </c>
      <c r="K3000">
        <v>5</v>
      </c>
      <c r="L3000" t="str">
        <f>INDEX(MatriceGrade,MATCH(Employé!G3000,Filières!$A$1:$A$13,0),MATCH(Employé!H3000,Filières!$A$1:$E$1,0))</f>
        <v>Consultant fonctionnel sénior</v>
      </c>
      <c r="M3000" s="5">
        <f t="shared" si="232"/>
        <v>55300</v>
      </c>
      <c r="N3000" s="6">
        <f t="shared" ca="1" si="233"/>
        <v>36</v>
      </c>
      <c r="O3000" s="8">
        <f t="shared" si="234"/>
        <v>0.10669077757685352</v>
      </c>
    </row>
    <row r="3001" spans="1:15" x14ac:dyDescent="0.25">
      <c r="A3001" t="str">
        <f t="shared" si="230"/>
        <v>DonZi26582</v>
      </c>
      <c r="B3001" t="str">
        <f t="shared" si="231"/>
        <v>DonaldZimmerman26582</v>
      </c>
      <c r="C3001" t="s">
        <v>133</v>
      </c>
      <c r="D3001" t="s">
        <v>1293</v>
      </c>
      <c r="E3001" t="s">
        <v>2698</v>
      </c>
      <c r="F3001" s="1">
        <v>26582</v>
      </c>
      <c r="G3001" t="s">
        <v>3026</v>
      </c>
      <c r="H3001" t="s">
        <v>2702</v>
      </c>
      <c r="I3001" s="5">
        <v>59200</v>
      </c>
      <c r="J3001" s="5">
        <v>3500</v>
      </c>
      <c r="K3001">
        <v>10</v>
      </c>
      <c r="L3001" t="str">
        <f>INDEX(MatriceGrade,MATCH(Employé!G3001,Filières!$A$1:$A$13,0),MATCH(Employé!H3001,Filières!$A$1:$E$1,0))</f>
        <v>Responsable de consultant</v>
      </c>
      <c r="M3001" s="5">
        <f t="shared" si="232"/>
        <v>58600</v>
      </c>
      <c r="N3001" s="6">
        <f t="shared" ca="1" si="233"/>
        <v>44</v>
      </c>
      <c r="O3001" s="8">
        <f t="shared" si="234"/>
        <v>1.0238907849829351E-2</v>
      </c>
    </row>
  </sheetData>
  <sortState ref="C2:K3001">
    <sortCondition ref="D2:D3001"/>
    <sortCondition ref="C2:C3001"/>
  </sortState>
  <pageMargins left="0.7" right="0.7" top="0.75" bottom="0.75" header="0.3" footer="0.3"/>
  <pageSetup paperSize="9" orientation="portrait" r:id="rId1"/>
  <customProperties>
    <customPr name="SheetOptions" r:id="rId2"/>
  </customPropertie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D17" sqref="D17:G27"/>
    </sheetView>
  </sheetViews>
  <sheetFormatPr baseColWidth="10" defaultRowHeight="15" x14ac:dyDescent="0.25"/>
  <cols>
    <col min="1" max="1" width="15.5703125" customWidth="1"/>
    <col min="2" max="2" width="18.5703125" bestFit="1" customWidth="1"/>
    <col min="3" max="3" width="17.7109375" bestFit="1" customWidth="1"/>
    <col min="4" max="4" width="18.85546875" bestFit="1" customWidth="1"/>
    <col min="6" max="6" width="15.7109375" customWidth="1"/>
    <col min="7" max="7" width="7.5703125" customWidth="1"/>
    <col min="8" max="8" width="4" customWidth="1"/>
    <col min="9" max="10" width="15.7109375" customWidth="1"/>
  </cols>
  <sheetData>
    <row r="1" spans="1:10" x14ac:dyDescent="0.25">
      <c r="A1" s="10" t="s">
        <v>3</v>
      </c>
      <c r="B1" s="9" t="s">
        <v>3029</v>
      </c>
      <c r="C1" s="9"/>
      <c r="D1" s="9"/>
      <c r="E1">
        <v>1</v>
      </c>
      <c r="F1" s="13" t="s">
        <v>3047</v>
      </c>
      <c r="G1" s="13" t="s">
        <v>3048</v>
      </c>
      <c r="H1" s="13" t="s">
        <v>3049</v>
      </c>
      <c r="I1" s="13" t="s">
        <v>2698</v>
      </c>
      <c r="J1" s="13" t="s">
        <v>2699</v>
      </c>
    </row>
    <row r="2" spans="1:10" x14ac:dyDescent="0.25">
      <c r="A2" s="10" t="s">
        <v>4</v>
      </c>
      <c r="B2" s="9" t="s">
        <v>2701</v>
      </c>
      <c r="C2" s="9"/>
      <c r="D2" s="9"/>
      <c r="E2">
        <v>2</v>
      </c>
      <c r="F2" s="9">
        <v>21</v>
      </c>
      <c r="G2" s="9">
        <v>24</v>
      </c>
      <c r="H2" s="9" t="str">
        <f t="shared" ref="H2:H11" si="0">F2&amp; " à " &amp;G2&amp; " ans"</f>
        <v>21 à 24 ans</v>
      </c>
      <c r="I2" s="9">
        <f ca="1">COUNTIFS(Employé!$E$2:$E$3001,I$1,Employé!$N$2:$N$3001,"&gt;="&amp;Calcul!$F2,Employé!$N$2:$N$3001,"&lt;="&amp;Calcul!$G2)</f>
        <v>100</v>
      </c>
      <c r="J2" s="9">
        <f ca="1">COUNTIFS(Employé!$E$2:$E$3001,J$1,Employé!$N$2:$N$3001,"&gt;="&amp;Calcul!$F2,Employé!$N$2:$N$3001,"&lt;="&amp;Calcul!$G2)</f>
        <v>63</v>
      </c>
    </row>
    <row r="3" spans="1:10" x14ac:dyDescent="0.25">
      <c r="A3" s="9" t="s">
        <v>2</v>
      </c>
      <c r="B3" s="9" t="s">
        <v>2699</v>
      </c>
      <c r="C3" s="9"/>
      <c r="D3" s="9"/>
      <c r="E3">
        <v>3</v>
      </c>
      <c r="F3" s="9">
        <v>25</v>
      </c>
      <c r="G3" s="9">
        <v>28</v>
      </c>
      <c r="H3" s="9" t="str">
        <f t="shared" si="0"/>
        <v>25 à 28 ans</v>
      </c>
      <c r="I3" s="9">
        <f ca="1">COUNTIFS(Employé!$E$2:$E$3001,I$1,Employé!$N$2:$N$3001,"&gt;="&amp;Calcul!$F3,Employé!$N$2:$N$3001,"&lt;="&amp;Calcul!$G3)</f>
        <v>257</v>
      </c>
      <c r="J3" s="9">
        <f ca="1">COUNTIFS(Employé!$E$2:$E$3001,J$1,Employé!$N$2:$N$3001,"&gt;="&amp;Calcul!$F3,Employé!$N$2:$N$3001,"&lt;="&amp;Calcul!$G3)</f>
        <v>122</v>
      </c>
    </row>
    <row r="4" spans="1:10" x14ac:dyDescent="0.25">
      <c r="A4" s="9" t="s">
        <v>3037</v>
      </c>
      <c r="B4" s="9" t="s">
        <v>3040</v>
      </c>
      <c r="C4" s="9" t="s">
        <v>3041</v>
      </c>
      <c r="D4" s="9" t="s">
        <v>3042</v>
      </c>
      <c r="E4">
        <v>4</v>
      </c>
      <c r="F4" s="9">
        <v>29</v>
      </c>
      <c r="G4" s="9">
        <v>32</v>
      </c>
      <c r="H4" s="9" t="str">
        <f t="shared" si="0"/>
        <v>29 à 32 ans</v>
      </c>
      <c r="I4" s="9">
        <f ca="1">COUNTIFS(Employé!$E$2:$E$3001,I$1,Employé!$N$2:$N$3001,"&gt;="&amp;Calcul!$F4,Employé!$N$2:$N$3001,"&lt;="&amp;Calcul!$G4)</f>
        <v>269</v>
      </c>
      <c r="J4" s="9">
        <f ca="1">COUNTIFS(Employé!$E$2:$E$3001,J$1,Employé!$N$2:$N$3001,"&gt;="&amp;Calcul!$F4,Employé!$N$2:$N$3001,"&lt;="&amp;Calcul!$G4)</f>
        <v>153</v>
      </c>
    </row>
    <row r="5" spans="1:10" ht="30" x14ac:dyDescent="0.25">
      <c r="A5" s="10" t="s">
        <v>3038</v>
      </c>
      <c r="B5" s="11">
        <f>SUMIFS(Employé!I2:I3001,Employé!G2:G3001,B1,Employé!H2:H3001,B2,Employé!E2:E3001,B3)</f>
        <v>731000</v>
      </c>
      <c r="C5" s="9">
        <f>COUNTIFS(Employé!G2:G3001,B1,Employé!H2:H3001,B2,Employé!E2:E3001,B3)</f>
        <v>8</v>
      </c>
      <c r="D5" s="15">
        <f>B5/C5</f>
        <v>91375</v>
      </c>
      <c r="E5">
        <v>5</v>
      </c>
      <c r="F5" s="9">
        <v>33</v>
      </c>
      <c r="G5" s="9">
        <v>36</v>
      </c>
      <c r="H5" s="9" t="str">
        <f t="shared" si="0"/>
        <v>33 à 36 ans</v>
      </c>
      <c r="I5" s="9">
        <f ca="1">COUNTIFS(Employé!$E$2:$E$3001,I$1,Employé!$N$2:$N$3001,"&gt;="&amp;Calcul!$F5,Employé!$N$2:$N$3001,"&lt;="&amp;Calcul!$G5)</f>
        <v>250</v>
      </c>
      <c r="J5" s="9">
        <f ca="1">COUNTIFS(Employé!$E$2:$E$3001,J$1,Employé!$N$2:$N$3001,"&gt;="&amp;Calcul!$F5,Employé!$N$2:$N$3001,"&lt;="&amp;Calcul!$G5)</f>
        <v>129</v>
      </c>
    </row>
    <row r="6" spans="1:10" x14ac:dyDescent="0.25">
      <c r="A6" s="10" t="s">
        <v>3039</v>
      </c>
      <c r="B6" s="11">
        <f t="array" ref="B6">SUM(Employé!I2:I3001*(Employé!G2:G3001=B1)*(Employé!H2:H3001=B2)*(Employé!E2:E3001=B3))</f>
        <v>731000</v>
      </c>
      <c r="C6" s="9">
        <f t="array" ref="C6">SUM((Employé!G2:G3001=B1)*(Employé!H2:H3001=B2)*(Employé!E2:E3001=B3))</f>
        <v>8</v>
      </c>
      <c r="D6" s="16">
        <f>B6/C6</f>
        <v>91375</v>
      </c>
      <c r="E6">
        <v>6</v>
      </c>
      <c r="F6" s="9">
        <v>37</v>
      </c>
      <c r="G6" s="9">
        <v>40</v>
      </c>
      <c r="H6" s="9" t="str">
        <f t="shared" si="0"/>
        <v>37 à 40 ans</v>
      </c>
      <c r="I6" s="9">
        <f ca="1">COUNTIFS(Employé!$E$2:$E$3001,I$1,Employé!$N$2:$N$3001,"&gt;="&amp;Calcul!$F6,Employé!$N$2:$N$3001,"&lt;="&amp;Calcul!$G6)</f>
        <v>277</v>
      </c>
      <c r="J6" s="9">
        <f ca="1">COUNTIFS(Employé!$E$2:$E$3001,J$1,Employé!$N$2:$N$3001,"&gt;="&amp;Calcul!$F6,Employé!$N$2:$N$3001,"&lt;="&amp;Calcul!$G6)</f>
        <v>155</v>
      </c>
    </row>
    <row r="7" spans="1:10" x14ac:dyDescent="0.25">
      <c r="E7">
        <v>7</v>
      </c>
      <c r="F7" s="9">
        <v>41</v>
      </c>
      <c r="G7" s="9">
        <v>44</v>
      </c>
      <c r="H7" s="9" t="str">
        <f t="shared" si="0"/>
        <v>41 à 44 ans</v>
      </c>
      <c r="I7" s="9">
        <f ca="1">COUNTIFS(Employé!$E$2:$E$3001,I$1,Employé!$N$2:$N$3001,"&gt;="&amp;Calcul!$F7,Employé!$N$2:$N$3001,"&lt;="&amp;Calcul!$G7)</f>
        <v>251</v>
      </c>
      <c r="J7" s="9">
        <f ca="1">COUNTIFS(Employé!$E$2:$E$3001,J$1,Employé!$N$2:$N$3001,"&gt;="&amp;Calcul!$F7,Employé!$N$2:$N$3001,"&lt;="&amp;Calcul!$G7)</f>
        <v>122</v>
      </c>
    </row>
    <row r="8" spans="1:10" x14ac:dyDescent="0.25">
      <c r="E8">
        <v>8</v>
      </c>
      <c r="F8" s="9">
        <v>45</v>
      </c>
      <c r="G8" s="9">
        <v>48</v>
      </c>
      <c r="H8" s="9" t="str">
        <f t="shared" si="0"/>
        <v>45 à 48 ans</v>
      </c>
      <c r="I8" s="9">
        <f ca="1">COUNTIFS(Employé!$E$2:$E$3001,I$1,Employé!$N$2:$N$3001,"&gt;="&amp;Calcul!$F8,Employé!$N$2:$N$3001,"&lt;="&amp;Calcul!$G8)</f>
        <v>272</v>
      </c>
      <c r="J8" s="9">
        <f ca="1">COUNTIFS(Employé!$E$2:$E$3001,J$1,Employé!$N$2:$N$3001,"&gt;="&amp;Calcul!$F8,Employé!$N$2:$N$3001,"&lt;="&amp;Calcul!$G8)</f>
        <v>113</v>
      </c>
    </row>
    <row r="9" spans="1:10" x14ac:dyDescent="0.25">
      <c r="E9">
        <v>9</v>
      </c>
      <c r="F9" s="9">
        <v>49</v>
      </c>
      <c r="G9" s="9">
        <v>52</v>
      </c>
      <c r="H9" s="9" t="str">
        <f t="shared" si="0"/>
        <v>49 à 52 ans</v>
      </c>
      <c r="I9" s="9">
        <f ca="1">COUNTIFS(Employé!$E$2:$E$3001,I$1,Employé!$N$2:$N$3001,"&gt;="&amp;Calcul!$F9,Employé!$N$2:$N$3001,"&lt;="&amp;Calcul!$G9)</f>
        <v>228</v>
      </c>
      <c r="J9" s="9">
        <f ca="1">COUNTIFS(Employé!$E$2:$E$3001,J$1,Employé!$N$2:$N$3001,"&gt;="&amp;Calcul!$F9,Employé!$N$2:$N$3001,"&lt;="&amp;Calcul!$G9)</f>
        <v>118</v>
      </c>
    </row>
    <row r="10" spans="1:10" x14ac:dyDescent="0.25">
      <c r="E10">
        <v>10</v>
      </c>
      <c r="F10" s="9">
        <v>53</v>
      </c>
      <c r="G10" s="9">
        <v>56</v>
      </c>
      <c r="H10" s="9" t="str">
        <f t="shared" si="0"/>
        <v>53 à 56 ans</v>
      </c>
      <c r="I10" s="9">
        <f ca="1">COUNTIFS(Employé!$E$2:$E$3001,I$1,Employé!$N$2:$N$3001,"&gt;="&amp;Calcul!$F10,Employé!$N$2:$N$3001,"&lt;="&amp;Calcul!$G10)</f>
        <v>70</v>
      </c>
      <c r="J10" s="9">
        <f ca="1">COUNTIFS(Employé!$E$2:$E$3001,J$1,Employé!$N$2:$N$3001,"&gt;="&amp;Calcul!$F10,Employé!$N$2:$N$3001,"&lt;="&amp;Calcul!$G10)</f>
        <v>35</v>
      </c>
    </row>
    <row r="11" spans="1:10" x14ac:dyDescent="0.25">
      <c r="E11">
        <v>11</v>
      </c>
      <c r="F11" s="9">
        <v>57</v>
      </c>
      <c r="G11" s="9">
        <v>60</v>
      </c>
      <c r="H11" s="9" t="str">
        <f t="shared" si="0"/>
        <v>57 à 60 ans</v>
      </c>
      <c r="I11" s="9">
        <f ca="1">COUNTIFS(Employé!$E$2:$E$3001,I$1,Employé!$N$2:$N$3001,"&gt;="&amp;Calcul!$F11,Employé!$N$2:$N$3001,"&lt;="&amp;Calcul!$G11)</f>
        <v>8</v>
      </c>
      <c r="J11" s="9">
        <f ca="1">COUNTIFS(Employé!$E$2:$E$3001,J$1,Employé!$N$2:$N$3001,"&gt;="&amp;Calcul!$F11,Employé!$N$2:$N$3001,"&lt;="&amp;Calcul!$G11)</f>
        <v>8</v>
      </c>
    </row>
    <row r="12" spans="1:10" x14ac:dyDescent="0.25">
      <c r="E12" s="14"/>
      <c r="F12" s="14"/>
      <c r="G12" s="14"/>
      <c r="H12" s="14"/>
      <c r="I12" s="14"/>
      <c r="J12" s="14"/>
    </row>
    <row r="18" spans="3:4" x14ac:dyDescent="0.25">
      <c r="D18" s="19"/>
    </row>
    <row r="24" spans="3:4" x14ac:dyDescent="0.25">
      <c r="C24" s="17"/>
    </row>
  </sheetData>
  <dataValidations count="3">
    <dataValidation type="list" allowBlank="1" showInputMessage="1" showErrorMessage="1" sqref="B2">
      <formula1>GroupeFilière</formula1>
    </dataValidation>
    <dataValidation type="list" allowBlank="1" showInputMessage="1" showErrorMessage="1" sqref="B1">
      <formula1>Grades</formula1>
    </dataValidation>
    <dataValidation type="list" allowBlank="1" showInputMessage="1" showErrorMessage="1" sqref="B3">
      <formula1>Sexe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3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3" width="7.5703125" customWidth="1"/>
    <col min="4" max="4" width="11.7109375" customWidth="1"/>
    <col min="5" max="5" width="12.5703125" bestFit="1" customWidth="1"/>
    <col min="6" max="6" width="7.5703125" customWidth="1"/>
    <col min="7" max="7" width="11.7109375" customWidth="1"/>
    <col min="8" max="8" width="9.5703125" bestFit="1" customWidth="1"/>
    <col min="9" max="9" width="8.42578125" bestFit="1" customWidth="1"/>
    <col min="10" max="10" width="16.7109375" bestFit="1" customWidth="1"/>
    <col min="11" max="11" width="14.42578125" bestFit="1" customWidth="1"/>
    <col min="12" max="12" width="2.7109375" customWidth="1"/>
    <col min="13" max="13" width="20.28515625" bestFit="1" customWidth="1"/>
    <col min="14" max="14" width="14.85546875" customWidth="1"/>
    <col min="15" max="15" width="2.7109375" customWidth="1"/>
  </cols>
  <sheetData>
    <row r="2" spans="2:17" x14ac:dyDescent="0.25">
      <c r="M2" t="s">
        <v>7</v>
      </c>
      <c r="N2" s="21" t="s">
        <v>3058</v>
      </c>
      <c r="P2" t="s">
        <v>3060</v>
      </c>
      <c r="Q2" t="s">
        <v>3061</v>
      </c>
    </row>
    <row r="3" spans="2:17" x14ac:dyDescent="0.25">
      <c r="M3" t="s">
        <v>3043</v>
      </c>
      <c r="N3" s="21">
        <f>COUNTIF(Tableau1[Ancienneté],"&lt;5")</f>
        <v>1370</v>
      </c>
      <c r="P3" t="s">
        <v>3048</v>
      </c>
      <c r="Q3" s="21">
        <f ca="1">MAX(Tableau1[Age])</f>
        <v>58</v>
      </c>
    </row>
    <row r="4" spans="2:17" x14ac:dyDescent="0.25">
      <c r="M4" t="s">
        <v>3044</v>
      </c>
      <c r="N4" s="21">
        <f>COUNTIFS(Tableau1[Ancienneté],"&gt;=5",Tableau1[Ancienneté],"&lt;10")</f>
        <v>627</v>
      </c>
      <c r="P4" t="s">
        <v>3047</v>
      </c>
      <c r="Q4" s="21">
        <f ca="1">MIN(Tableau1[Age])</f>
        <v>23</v>
      </c>
    </row>
    <row r="5" spans="2:17" x14ac:dyDescent="0.25">
      <c r="M5" t="s">
        <v>3045</v>
      </c>
      <c r="N5" s="21">
        <f>COUNTIFS(Tableau1[Ancienneté],"&gt;=10",Tableau1[Ancienneté],"&lt;15")</f>
        <v>522</v>
      </c>
      <c r="P5" t="s">
        <v>3050</v>
      </c>
      <c r="Q5" s="21">
        <f ca="1">COUNTIF(Tableau1[Age],23)</f>
        <v>58</v>
      </c>
    </row>
    <row r="6" spans="2:17" x14ac:dyDescent="0.25">
      <c r="M6" t="s">
        <v>3046</v>
      </c>
      <c r="N6" s="21">
        <f>COUNTIF(Tableau1[Ancienneté],"&gt;=15")</f>
        <v>481</v>
      </c>
      <c r="P6" t="s">
        <v>3051</v>
      </c>
      <c r="Q6" s="21">
        <f ca="1">COUNTIF(Tableau1[Age],24)</f>
        <v>105</v>
      </c>
    </row>
    <row r="7" spans="2:17" x14ac:dyDescent="0.25">
      <c r="M7" t="s">
        <v>3059</v>
      </c>
      <c r="N7" s="21">
        <f>SUBTOTAL(109,Tableau2[NB employés])</f>
        <v>3000</v>
      </c>
      <c r="P7" t="s">
        <v>3053</v>
      </c>
      <c r="Q7" s="1">
        <f>MIN(Tableau1[Date de naissance])</f>
        <v>21656</v>
      </c>
    </row>
    <row r="8" spans="2:17" x14ac:dyDescent="0.25">
      <c r="P8" t="s">
        <v>3052</v>
      </c>
      <c r="Q8" s="1">
        <f>MAX(Tableau1[Date de naissance])</f>
        <v>34410</v>
      </c>
    </row>
    <row r="9" spans="2:17" x14ac:dyDescent="0.25">
      <c r="P9" t="s">
        <v>3055</v>
      </c>
      <c r="Q9" s="21">
        <f>MAX(Tableau1[Ancienneté])</f>
        <v>29</v>
      </c>
    </row>
    <row r="10" spans="2:17" x14ac:dyDescent="0.25">
      <c r="B10" s="20" t="s">
        <v>2</v>
      </c>
      <c r="C10" t="s">
        <v>3062</v>
      </c>
      <c r="D10" t="s">
        <v>3063</v>
      </c>
      <c r="E10" t="s">
        <v>3057</v>
      </c>
      <c r="P10" t="s">
        <v>3054</v>
      </c>
      <c r="Q10" s="18" t="str">
        <f>ROUND(AVERAGE(Tableau1[Ancienneté]),2)&amp;" ans"</f>
        <v>7,32 ans</v>
      </c>
    </row>
    <row r="11" spans="2:17" x14ac:dyDescent="0.25">
      <c r="B11" t="s">
        <v>2699</v>
      </c>
      <c r="C11" s="21">
        <v>8</v>
      </c>
      <c r="D11" s="21">
        <v>731000</v>
      </c>
      <c r="E11" s="21">
        <v>91375</v>
      </c>
    </row>
    <row r="12" spans="2:17" x14ac:dyDescent="0.25">
      <c r="B12" t="s">
        <v>2698</v>
      </c>
      <c r="C12" s="21">
        <v>17</v>
      </c>
      <c r="D12" s="21">
        <v>1531500</v>
      </c>
      <c r="E12" s="21">
        <v>90088.23529411765</v>
      </c>
    </row>
    <row r="13" spans="2:17" x14ac:dyDescent="0.25">
      <c r="B13" t="s">
        <v>3056</v>
      </c>
      <c r="C13" s="21">
        <v>25</v>
      </c>
      <c r="D13" s="21">
        <v>2262500</v>
      </c>
      <c r="E13" s="21">
        <v>90500</v>
      </c>
    </row>
  </sheetData>
  <pageMargins left="0.7" right="0.7" top="0.75" bottom="0.75" header="0.3" footer="0.3"/>
  <drawing r:id="rId2"/>
  <tableParts count="2">
    <tablePart r:id="rId3"/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001"/>
  <sheetViews>
    <sheetView workbookViewId="0">
      <selection activeCell="I12" sqref="I12"/>
    </sheetView>
  </sheetViews>
  <sheetFormatPr baseColWidth="10" defaultRowHeight="15" x14ac:dyDescent="0.25"/>
  <cols>
    <col min="1" max="1" width="12.85546875" bestFit="1" customWidth="1"/>
    <col min="7" max="7" width="8.28515625" customWidth="1"/>
    <col min="9" max="9" width="17.85546875" customWidth="1"/>
  </cols>
  <sheetData>
    <row r="1" spans="1:10" x14ac:dyDescent="0.25">
      <c r="A1" s="7" t="s">
        <v>3034</v>
      </c>
      <c r="B1" s="7" t="s">
        <v>3032</v>
      </c>
      <c r="C1" s="4" t="s">
        <v>1</v>
      </c>
      <c r="D1" s="4" t="s">
        <v>0</v>
      </c>
      <c r="E1" s="4" t="s">
        <v>2</v>
      </c>
      <c r="F1" s="4" t="s">
        <v>8</v>
      </c>
      <c r="G1" s="4" t="s">
        <v>3</v>
      </c>
      <c r="H1" s="4" t="s">
        <v>4</v>
      </c>
      <c r="I1" s="4" t="s">
        <v>5</v>
      </c>
      <c r="J1" s="4" t="s">
        <v>7</v>
      </c>
    </row>
    <row r="2" spans="1:10" x14ac:dyDescent="0.25">
      <c r="A2" t="str">
        <f t="shared" ref="A2:A65" si="0">_xlfn.CONCAT(LEFT(C2,3),LEFT(D2,2),F2)</f>
        <v>DexAb30865</v>
      </c>
      <c r="B2" t="str">
        <f t="shared" ref="B2:B65" si="1">_xlfn.CONCAT(C2,D2,F2)</f>
        <v>DexterAbbott30865</v>
      </c>
      <c r="C2" t="s">
        <v>1448</v>
      </c>
      <c r="D2" t="s">
        <v>1449</v>
      </c>
      <c r="E2" t="s">
        <v>2698</v>
      </c>
      <c r="F2" s="1">
        <v>30865</v>
      </c>
      <c r="G2" t="s">
        <v>3027</v>
      </c>
      <c r="H2" t="s">
        <v>2702</v>
      </c>
      <c r="I2" s="5">
        <v>67500</v>
      </c>
      <c r="J2">
        <v>8</v>
      </c>
    </row>
    <row r="3" spans="1:10" x14ac:dyDescent="0.25">
      <c r="A3" t="str">
        <f t="shared" si="0"/>
        <v>RobAb26030</v>
      </c>
      <c r="B3" t="str">
        <f t="shared" si="1"/>
        <v>RobertAbernethy26030</v>
      </c>
      <c r="C3" t="s">
        <v>25</v>
      </c>
      <c r="D3" t="s">
        <v>1787</v>
      </c>
      <c r="E3" t="s">
        <v>2698</v>
      </c>
      <c r="F3" s="1">
        <v>26030</v>
      </c>
      <c r="G3" t="s">
        <v>3026</v>
      </c>
      <c r="H3" t="s">
        <v>2703</v>
      </c>
      <c r="I3" s="5">
        <v>68400</v>
      </c>
      <c r="J3">
        <v>18</v>
      </c>
    </row>
    <row r="4" spans="1:10" x14ac:dyDescent="0.25">
      <c r="A4" t="str">
        <f t="shared" si="0"/>
        <v>GreAb33548</v>
      </c>
      <c r="B4" t="str">
        <f t="shared" si="1"/>
        <v>GregoryAbrams33548</v>
      </c>
      <c r="C4" t="s">
        <v>806</v>
      </c>
      <c r="D4" t="s">
        <v>2794</v>
      </c>
      <c r="E4" t="s">
        <v>2698</v>
      </c>
      <c r="F4" s="1">
        <v>33548</v>
      </c>
      <c r="G4" t="s">
        <v>3022</v>
      </c>
      <c r="H4" t="s">
        <v>2703</v>
      </c>
      <c r="I4" s="5">
        <v>30200</v>
      </c>
      <c r="J4">
        <v>2</v>
      </c>
    </row>
    <row r="5" spans="1:10" x14ac:dyDescent="0.25">
      <c r="A5" t="str">
        <f t="shared" si="0"/>
        <v>AndAc25170</v>
      </c>
      <c r="B5" t="str">
        <f t="shared" si="1"/>
        <v>AndrewAceves25170</v>
      </c>
      <c r="C5" t="s">
        <v>874</v>
      </c>
      <c r="D5" t="s">
        <v>2163</v>
      </c>
      <c r="E5" t="s">
        <v>2698</v>
      </c>
      <c r="F5" s="1">
        <v>25170</v>
      </c>
      <c r="G5" t="s">
        <v>3027</v>
      </c>
      <c r="H5" t="s">
        <v>2702</v>
      </c>
      <c r="I5" s="5">
        <v>96300</v>
      </c>
      <c r="J5">
        <v>20</v>
      </c>
    </row>
    <row r="6" spans="1:10" x14ac:dyDescent="0.25">
      <c r="A6" t="str">
        <f t="shared" si="0"/>
        <v>DixAc34359</v>
      </c>
      <c r="B6" t="str">
        <f t="shared" si="1"/>
        <v>DixieAcker34359</v>
      </c>
      <c r="C6" t="s">
        <v>2733</v>
      </c>
      <c r="D6" t="s">
        <v>1003</v>
      </c>
      <c r="E6" t="s">
        <v>2699</v>
      </c>
      <c r="F6" s="1">
        <v>34359</v>
      </c>
      <c r="G6" t="s">
        <v>3020</v>
      </c>
      <c r="H6" t="s">
        <v>2702</v>
      </c>
      <c r="I6" s="5">
        <v>37800</v>
      </c>
      <c r="J6">
        <v>0</v>
      </c>
    </row>
    <row r="7" spans="1:10" x14ac:dyDescent="0.25">
      <c r="A7" t="str">
        <f t="shared" si="0"/>
        <v>MikAc28825</v>
      </c>
      <c r="B7" t="str">
        <f t="shared" si="1"/>
        <v>MikeAcker28825</v>
      </c>
      <c r="C7" t="s">
        <v>692</v>
      </c>
      <c r="D7" t="s">
        <v>1003</v>
      </c>
      <c r="E7" t="s">
        <v>2698</v>
      </c>
      <c r="F7" s="1">
        <v>28825</v>
      </c>
      <c r="G7" t="s">
        <v>3024</v>
      </c>
      <c r="H7" t="s">
        <v>2702</v>
      </c>
      <c r="I7" s="5">
        <v>51500</v>
      </c>
      <c r="J7">
        <v>2</v>
      </c>
    </row>
    <row r="8" spans="1:10" x14ac:dyDescent="0.25">
      <c r="A8" t="str">
        <f t="shared" si="0"/>
        <v>BruAc27579</v>
      </c>
      <c r="B8" t="str">
        <f t="shared" si="1"/>
        <v>BruceAcosta27579</v>
      </c>
      <c r="C8" t="s">
        <v>84</v>
      </c>
      <c r="D8" t="s">
        <v>85</v>
      </c>
      <c r="E8" t="s">
        <v>2698</v>
      </c>
      <c r="F8" s="1">
        <v>27579</v>
      </c>
      <c r="G8" t="s">
        <v>3024</v>
      </c>
      <c r="H8" t="s">
        <v>2700</v>
      </c>
      <c r="I8" s="5">
        <v>54300</v>
      </c>
      <c r="J8">
        <v>0</v>
      </c>
    </row>
    <row r="9" spans="1:10" x14ac:dyDescent="0.25">
      <c r="A9" t="str">
        <f t="shared" si="0"/>
        <v>JohAd28781</v>
      </c>
      <c r="B9" t="str">
        <f t="shared" si="1"/>
        <v>JohnAdair28781</v>
      </c>
      <c r="C9" t="s">
        <v>213</v>
      </c>
      <c r="D9" t="s">
        <v>2066</v>
      </c>
      <c r="E9" t="s">
        <v>2698</v>
      </c>
      <c r="F9" s="1">
        <v>28781</v>
      </c>
      <c r="G9" t="s">
        <v>3027</v>
      </c>
      <c r="H9" t="s">
        <v>2703</v>
      </c>
      <c r="I9" s="5">
        <v>70800</v>
      </c>
      <c r="J9">
        <v>4</v>
      </c>
    </row>
    <row r="10" spans="1:10" x14ac:dyDescent="0.25">
      <c r="A10" t="str">
        <f t="shared" si="0"/>
        <v>BenAd31542</v>
      </c>
      <c r="B10" t="str">
        <f t="shared" si="1"/>
        <v>BenjaminAdams31542</v>
      </c>
      <c r="C10" t="s">
        <v>927</v>
      </c>
      <c r="D10" t="s">
        <v>923</v>
      </c>
      <c r="E10" t="s">
        <v>2698</v>
      </c>
      <c r="F10" s="1">
        <v>31542</v>
      </c>
      <c r="G10" t="s">
        <v>3023</v>
      </c>
      <c r="H10" t="s">
        <v>2700</v>
      </c>
      <c r="I10" s="5">
        <v>48700</v>
      </c>
      <c r="J10">
        <v>4</v>
      </c>
    </row>
    <row r="11" spans="1:10" x14ac:dyDescent="0.25">
      <c r="A11" t="str">
        <f t="shared" si="0"/>
        <v>DanAd29528</v>
      </c>
      <c r="B11" t="str">
        <f t="shared" si="1"/>
        <v>DanielAdams29528</v>
      </c>
      <c r="C11" t="s">
        <v>105</v>
      </c>
      <c r="D11" t="s">
        <v>923</v>
      </c>
      <c r="E11" t="s">
        <v>2698</v>
      </c>
      <c r="F11" s="1">
        <v>29528</v>
      </c>
      <c r="G11" t="s">
        <v>3023</v>
      </c>
      <c r="H11" t="s">
        <v>2701</v>
      </c>
      <c r="I11" s="5">
        <v>39600</v>
      </c>
      <c r="J11">
        <v>11</v>
      </c>
    </row>
    <row r="12" spans="1:10" x14ac:dyDescent="0.25">
      <c r="A12" t="str">
        <f t="shared" si="0"/>
        <v>DebAd32242</v>
      </c>
      <c r="B12" t="str">
        <f t="shared" si="1"/>
        <v>DeborahAdams32242</v>
      </c>
      <c r="C12" t="s">
        <v>1128</v>
      </c>
      <c r="D12" t="s">
        <v>923</v>
      </c>
      <c r="E12" t="s">
        <v>2699</v>
      </c>
      <c r="F12" s="1">
        <v>32242</v>
      </c>
      <c r="G12" t="s">
        <v>3023</v>
      </c>
      <c r="H12" t="s">
        <v>2701</v>
      </c>
      <c r="I12" s="5">
        <v>35200</v>
      </c>
      <c r="J12">
        <v>6</v>
      </c>
    </row>
    <row r="13" spans="1:10" x14ac:dyDescent="0.25">
      <c r="A13" t="str">
        <f t="shared" si="0"/>
        <v>LinAd23329</v>
      </c>
      <c r="B13" t="str">
        <f t="shared" si="1"/>
        <v>LindaAdams23329</v>
      </c>
      <c r="C13" t="s">
        <v>491</v>
      </c>
      <c r="D13" t="s">
        <v>923</v>
      </c>
      <c r="E13" t="s">
        <v>2699</v>
      </c>
      <c r="F13" s="1">
        <v>23329</v>
      </c>
      <c r="G13" t="s">
        <v>3029</v>
      </c>
      <c r="H13" t="s">
        <v>2700</v>
      </c>
      <c r="I13" s="5">
        <v>89200</v>
      </c>
      <c r="J13">
        <v>8</v>
      </c>
    </row>
    <row r="14" spans="1:10" x14ac:dyDescent="0.25">
      <c r="A14" t="str">
        <f t="shared" si="0"/>
        <v>MilAd32418</v>
      </c>
      <c r="B14" t="str">
        <f t="shared" si="1"/>
        <v>MiltonAdams32418</v>
      </c>
      <c r="C14" t="s">
        <v>408</v>
      </c>
      <c r="D14" t="s">
        <v>923</v>
      </c>
      <c r="E14" t="s">
        <v>2698</v>
      </c>
      <c r="F14" s="1">
        <v>32418</v>
      </c>
      <c r="G14" t="s">
        <v>3022</v>
      </c>
      <c r="H14" t="s">
        <v>2703</v>
      </c>
      <c r="I14" s="5">
        <v>29900</v>
      </c>
      <c r="J14">
        <v>1</v>
      </c>
    </row>
    <row r="15" spans="1:10" x14ac:dyDescent="0.25">
      <c r="A15" t="str">
        <f t="shared" si="0"/>
        <v>PatAd27349</v>
      </c>
      <c r="B15" t="str">
        <f t="shared" si="1"/>
        <v>PatriciaAdams27349</v>
      </c>
      <c r="C15" t="s">
        <v>232</v>
      </c>
      <c r="D15" t="s">
        <v>923</v>
      </c>
      <c r="E15" t="s">
        <v>2699</v>
      </c>
      <c r="F15" s="1">
        <v>27349</v>
      </c>
      <c r="G15" t="s">
        <v>3027</v>
      </c>
      <c r="H15" t="s">
        <v>2700</v>
      </c>
      <c r="I15" s="5">
        <v>77500</v>
      </c>
      <c r="J15">
        <v>18</v>
      </c>
    </row>
    <row r="16" spans="1:10" x14ac:dyDescent="0.25">
      <c r="A16" t="str">
        <f t="shared" si="0"/>
        <v>PauAd25562</v>
      </c>
      <c r="B16" t="str">
        <f t="shared" si="1"/>
        <v>PaulAdams25562</v>
      </c>
      <c r="C16" t="s">
        <v>119</v>
      </c>
      <c r="D16" t="s">
        <v>923</v>
      </c>
      <c r="E16" t="s">
        <v>2698</v>
      </c>
      <c r="F16" s="1">
        <v>25562</v>
      </c>
      <c r="G16" t="s">
        <v>3028</v>
      </c>
      <c r="H16" t="s">
        <v>2702</v>
      </c>
      <c r="I16" s="5">
        <v>112700</v>
      </c>
      <c r="J16">
        <v>6</v>
      </c>
    </row>
    <row r="17" spans="1:10" x14ac:dyDescent="0.25">
      <c r="A17" t="str">
        <f t="shared" si="0"/>
        <v>StaAd27862</v>
      </c>
      <c r="B17" t="str">
        <f t="shared" si="1"/>
        <v>StanAdams27862</v>
      </c>
      <c r="C17" t="s">
        <v>2394</v>
      </c>
      <c r="D17" t="s">
        <v>923</v>
      </c>
      <c r="E17" t="s">
        <v>2698</v>
      </c>
      <c r="F17" s="1">
        <v>27862</v>
      </c>
      <c r="G17" t="s">
        <v>3027</v>
      </c>
      <c r="H17" t="s">
        <v>2700</v>
      </c>
      <c r="I17" s="5">
        <v>61100</v>
      </c>
      <c r="J17">
        <v>12</v>
      </c>
    </row>
    <row r="18" spans="1:10" x14ac:dyDescent="0.25">
      <c r="A18" t="str">
        <f t="shared" si="0"/>
        <v>CliAd33756</v>
      </c>
      <c r="B18" t="str">
        <f t="shared" si="1"/>
        <v>CliffordAdamson33756</v>
      </c>
      <c r="C18" t="s">
        <v>762</v>
      </c>
      <c r="D18" t="s">
        <v>763</v>
      </c>
      <c r="E18" t="s">
        <v>2698</v>
      </c>
      <c r="F18" s="1">
        <v>33756</v>
      </c>
      <c r="G18" t="s">
        <v>3022</v>
      </c>
      <c r="H18" t="s">
        <v>2700</v>
      </c>
      <c r="I18" s="5">
        <v>38500</v>
      </c>
      <c r="J18">
        <v>0</v>
      </c>
    </row>
    <row r="19" spans="1:10" x14ac:dyDescent="0.25">
      <c r="A19" t="str">
        <f t="shared" si="0"/>
        <v>EdgAd28782</v>
      </c>
      <c r="B19" t="str">
        <f t="shared" si="1"/>
        <v>EdgarAddington28782</v>
      </c>
      <c r="C19" t="s">
        <v>680</v>
      </c>
      <c r="D19" t="s">
        <v>681</v>
      </c>
      <c r="E19" t="s">
        <v>2698</v>
      </c>
      <c r="F19" s="1">
        <v>28782</v>
      </c>
      <c r="G19" t="s">
        <v>3024</v>
      </c>
      <c r="H19" t="s">
        <v>2700</v>
      </c>
      <c r="I19" s="5">
        <v>50400</v>
      </c>
      <c r="J19">
        <v>5</v>
      </c>
    </row>
    <row r="20" spans="1:10" x14ac:dyDescent="0.25">
      <c r="A20" t="str">
        <f t="shared" si="0"/>
        <v>LilAd23576</v>
      </c>
      <c r="B20" t="str">
        <f t="shared" si="1"/>
        <v>LilaAddy23576</v>
      </c>
      <c r="C20" t="s">
        <v>300</v>
      </c>
      <c r="D20" t="s">
        <v>301</v>
      </c>
      <c r="E20" t="s">
        <v>2699</v>
      </c>
      <c r="F20" s="1">
        <v>23576</v>
      </c>
      <c r="G20" t="s">
        <v>3027</v>
      </c>
      <c r="H20" t="s">
        <v>2700</v>
      </c>
      <c r="I20" s="5">
        <v>54500</v>
      </c>
      <c r="J20">
        <v>19</v>
      </c>
    </row>
    <row r="21" spans="1:10" x14ac:dyDescent="0.25">
      <c r="A21" t="str">
        <f t="shared" si="0"/>
        <v>RonAi27080</v>
      </c>
      <c r="B21" t="str">
        <f t="shared" si="1"/>
        <v>RonaldAinsworth27080</v>
      </c>
      <c r="C21" t="s">
        <v>32</v>
      </c>
      <c r="D21" t="s">
        <v>1791</v>
      </c>
      <c r="E21" t="s">
        <v>2698</v>
      </c>
      <c r="F21" s="1">
        <v>27080</v>
      </c>
      <c r="G21" t="s">
        <v>3025</v>
      </c>
      <c r="H21" t="s">
        <v>2703</v>
      </c>
      <c r="I21" s="5">
        <v>39900</v>
      </c>
      <c r="J21">
        <v>8</v>
      </c>
    </row>
    <row r="22" spans="1:10" x14ac:dyDescent="0.25">
      <c r="A22" t="str">
        <f t="shared" si="0"/>
        <v>JaiAk33968</v>
      </c>
      <c r="B22" t="str">
        <f t="shared" si="1"/>
        <v>JaimeAkers33968</v>
      </c>
      <c r="C22" t="s">
        <v>1151</v>
      </c>
      <c r="D22" t="s">
        <v>2350</v>
      </c>
      <c r="E22" t="s">
        <v>2699</v>
      </c>
      <c r="F22" s="1">
        <v>33968</v>
      </c>
      <c r="G22" t="s">
        <v>3021</v>
      </c>
      <c r="H22" t="s">
        <v>2702</v>
      </c>
      <c r="I22" s="5">
        <v>39000</v>
      </c>
      <c r="J22">
        <v>0</v>
      </c>
    </row>
    <row r="23" spans="1:10" x14ac:dyDescent="0.25">
      <c r="A23" t="str">
        <f t="shared" si="0"/>
        <v>PatAk26630</v>
      </c>
      <c r="B23" t="str">
        <f t="shared" si="1"/>
        <v>PatriciaAkers26630</v>
      </c>
      <c r="C23" t="s">
        <v>232</v>
      </c>
      <c r="D23" t="s">
        <v>2350</v>
      </c>
      <c r="E23" t="s">
        <v>2699</v>
      </c>
      <c r="F23" s="1">
        <v>26630</v>
      </c>
      <c r="G23" t="s">
        <v>3025</v>
      </c>
      <c r="H23" t="s">
        <v>2701</v>
      </c>
      <c r="I23" s="5">
        <v>41800</v>
      </c>
      <c r="J23">
        <v>2</v>
      </c>
    </row>
    <row r="24" spans="1:10" x14ac:dyDescent="0.25">
      <c r="A24" t="str">
        <f t="shared" si="0"/>
        <v>JohAk22249</v>
      </c>
      <c r="B24" t="str">
        <f t="shared" si="1"/>
        <v>JohnAkins22249</v>
      </c>
      <c r="C24" t="s">
        <v>213</v>
      </c>
      <c r="D24" t="s">
        <v>2253</v>
      </c>
      <c r="E24" t="s">
        <v>2698</v>
      </c>
      <c r="F24" s="1">
        <v>22249</v>
      </c>
      <c r="G24" t="s">
        <v>3029</v>
      </c>
      <c r="H24" t="s">
        <v>2702</v>
      </c>
      <c r="I24" s="5">
        <v>117200</v>
      </c>
      <c r="J24">
        <v>18</v>
      </c>
    </row>
    <row r="25" spans="1:10" x14ac:dyDescent="0.25">
      <c r="A25" t="str">
        <f t="shared" si="0"/>
        <v>WilAl30512</v>
      </c>
      <c r="B25" t="str">
        <f t="shared" si="1"/>
        <v>WilburAlcala30512</v>
      </c>
      <c r="C25" t="s">
        <v>1852</v>
      </c>
      <c r="D25" t="s">
        <v>1853</v>
      </c>
      <c r="E25" t="s">
        <v>2698</v>
      </c>
      <c r="F25" s="1">
        <v>30512</v>
      </c>
      <c r="G25" t="s">
        <v>3028</v>
      </c>
      <c r="H25" t="s">
        <v>2700</v>
      </c>
      <c r="I25" s="5">
        <v>87400</v>
      </c>
      <c r="J25">
        <v>5</v>
      </c>
    </row>
    <row r="26" spans="1:10" x14ac:dyDescent="0.25">
      <c r="A26" t="str">
        <f t="shared" si="0"/>
        <v>KarAl29175</v>
      </c>
      <c r="B26" t="str">
        <f t="shared" si="1"/>
        <v>KarlAldridge29175</v>
      </c>
      <c r="C26" t="s">
        <v>378</v>
      </c>
      <c r="D26" t="s">
        <v>379</v>
      </c>
      <c r="E26" t="s">
        <v>2698</v>
      </c>
      <c r="F26" s="1">
        <v>29175</v>
      </c>
      <c r="G26" t="s">
        <v>3026</v>
      </c>
      <c r="H26" t="s">
        <v>2702</v>
      </c>
      <c r="I26" s="5">
        <v>70500</v>
      </c>
      <c r="J26">
        <v>10</v>
      </c>
    </row>
    <row r="27" spans="1:10" x14ac:dyDescent="0.25">
      <c r="A27" t="str">
        <f t="shared" si="0"/>
        <v>JasAl24729</v>
      </c>
      <c r="B27" t="str">
        <f t="shared" si="1"/>
        <v>JasonAlers24729</v>
      </c>
      <c r="C27" t="s">
        <v>353</v>
      </c>
      <c r="D27" t="s">
        <v>1816</v>
      </c>
      <c r="E27" t="s">
        <v>2698</v>
      </c>
      <c r="F27" s="1">
        <v>24729</v>
      </c>
      <c r="G27" t="s">
        <v>3028</v>
      </c>
      <c r="H27" t="s">
        <v>2703</v>
      </c>
      <c r="I27" s="5">
        <v>91600</v>
      </c>
      <c r="J27">
        <v>4</v>
      </c>
    </row>
    <row r="28" spans="1:10" x14ac:dyDescent="0.25">
      <c r="A28" t="str">
        <f t="shared" si="0"/>
        <v>EarAl30396</v>
      </c>
      <c r="B28" t="str">
        <f t="shared" si="1"/>
        <v>EarlAlexander30396</v>
      </c>
      <c r="C28" t="s">
        <v>1091</v>
      </c>
      <c r="D28" t="s">
        <v>708</v>
      </c>
      <c r="E28" t="s">
        <v>2698</v>
      </c>
      <c r="F28" s="1">
        <v>30396</v>
      </c>
      <c r="G28" t="s">
        <v>3028</v>
      </c>
      <c r="H28" t="s">
        <v>2701</v>
      </c>
      <c r="I28" s="5">
        <v>72800</v>
      </c>
      <c r="J28">
        <v>8</v>
      </c>
    </row>
    <row r="29" spans="1:10" x14ac:dyDescent="0.25">
      <c r="A29" t="str">
        <f t="shared" si="0"/>
        <v>EriAl32385</v>
      </c>
      <c r="B29" t="str">
        <f t="shared" si="1"/>
        <v>EricAlexander32385</v>
      </c>
      <c r="C29" t="s">
        <v>121</v>
      </c>
      <c r="D29" t="s">
        <v>708</v>
      </c>
      <c r="E29" t="s">
        <v>2698</v>
      </c>
      <c r="F29" s="1">
        <v>32385</v>
      </c>
      <c r="G29" t="s">
        <v>3022</v>
      </c>
      <c r="H29" t="s">
        <v>2700</v>
      </c>
      <c r="I29" s="5">
        <v>40100</v>
      </c>
      <c r="J29">
        <v>1</v>
      </c>
    </row>
    <row r="30" spans="1:10" x14ac:dyDescent="0.25">
      <c r="A30" t="str">
        <f t="shared" si="0"/>
        <v>GeoAl34313</v>
      </c>
      <c r="B30" t="str">
        <f t="shared" si="1"/>
        <v>GeorgeAlexander34313</v>
      </c>
      <c r="C30" t="s">
        <v>92</v>
      </c>
      <c r="D30" t="s">
        <v>708</v>
      </c>
      <c r="E30" t="s">
        <v>2698</v>
      </c>
      <c r="F30" s="1">
        <v>34313</v>
      </c>
      <c r="G30" t="s">
        <v>3021</v>
      </c>
      <c r="H30" t="s">
        <v>2700</v>
      </c>
      <c r="I30" s="5">
        <v>35600</v>
      </c>
      <c r="J30">
        <v>0</v>
      </c>
    </row>
    <row r="31" spans="1:10" x14ac:dyDescent="0.25">
      <c r="A31" t="str">
        <f t="shared" si="0"/>
        <v>RobAl34365</v>
      </c>
      <c r="B31" t="str">
        <f t="shared" si="1"/>
        <v>RobertAlexander34365</v>
      </c>
      <c r="C31" t="s">
        <v>25</v>
      </c>
      <c r="D31" t="s">
        <v>708</v>
      </c>
      <c r="E31" t="s">
        <v>2698</v>
      </c>
      <c r="F31" s="1">
        <v>34365</v>
      </c>
      <c r="G31" t="s">
        <v>3019</v>
      </c>
      <c r="H31" t="s">
        <v>2700</v>
      </c>
      <c r="I31" s="5">
        <v>33700</v>
      </c>
      <c r="J31">
        <v>0</v>
      </c>
    </row>
    <row r="32" spans="1:10" x14ac:dyDescent="0.25">
      <c r="A32" t="str">
        <f t="shared" si="0"/>
        <v>AntAl26547</v>
      </c>
      <c r="B32" t="str">
        <f t="shared" si="1"/>
        <v>AnthonyAlford26547</v>
      </c>
      <c r="C32" t="s">
        <v>109</v>
      </c>
      <c r="D32" t="s">
        <v>1794</v>
      </c>
      <c r="E32" t="s">
        <v>2698</v>
      </c>
      <c r="F32" s="1">
        <v>26547</v>
      </c>
      <c r="G32" t="s">
        <v>3025</v>
      </c>
      <c r="H32" t="s">
        <v>2701</v>
      </c>
      <c r="I32" s="5">
        <v>53700</v>
      </c>
      <c r="J32">
        <v>8</v>
      </c>
    </row>
    <row r="33" spans="1:10" x14ac:dyDescent="0.25">
      <c r="A33" t="str">
        <f t="shared" si="0"/>
        <v>DomAl27270</v>
      </c>
      <c r="B33" t="str">
        <f t="shared" si="1"/>
        <v>DomingoAlfred27270</v>
      </c>
      <c r="C33" t="s">
        <v>2056</v>
      </c>
      <c r="D33" t="s">
        <v>329</v>
      </c>
      <c r="E33" t="s">
        <v>2698</v>
      </c>
      <c r="F33" s="1">
        <v>27270</v>
      </c>
      <c r="G33" t="s">
        <v>3027</v>
      </c>
      <c r="H33" t="s">
        <v>2700</v>
      </c>
      <c r="I33" s="5">
        <v>66700</v>
      </c>
      <c r="J33">
        <v>3</v>
      </c>
    </row>
    <row r="34" spans="1:10" x14ac:dyDescent="0.25">
      <c r="A34" t="str">
        <f t="shared" si="0"/>
        <v>JamAl28805</v>
      </c>
      <c r="B34" t="str">
        <f t="shared" si="1"/>
        <v>JamesAlicea28805</v>
      </c>
      <c r="C34" t="s">
        <v>147</v>
      </c>
      <c r="D34" t="s">
        <v>1138</v>
      </c>
      <c r="E34" t="s">
        <v>2698</v>
      </c>
      <c r="F34" s="1">
        <v>28805</v>
      </c>
      <c r="G34" t="s">
        <v>3024</v>
      </c>
      <c r="H34" t="s">
        <v>2702</v>
      </c>
      <c r="I34" s="5">
        <v>51800</v>
      </c>
      <c r="J34">
        <v>11</v>
      </c>
    </row>
    <row r="35" spans="1:10" x14ac:dyDescent="0.25">
      <c r="A35" t="str">
        <f t="shared" si="0"/>
        <v>FraAl25379</v>
      </c>
      <c r="B35" t="str">
        <f t="shared" si="1"/>
        <v>FrankAllard25379</v>
      </c>
      <c r="C35" t="s">
        <v>987</v>
      </c>
      <c r="D35" t="s">
        <v>2577</v>
      </c>
      <c r="E35" t="s">
        <v>2698</v>
      </c>
      <c r="F35" s="1">
        <v>25379</v>
      </c>
      <c r="G35" t="s">
        <v>3026</v>
      </c>
      <c r="H35" t="s">
        <v>2700</v>
      </c>
      <c r="I35" s="5">
        <v>57600</v>
      </c>
      <c r="J35">
        <v>18</v>
      </c>
    </row>
    <row r="36" spans="1:10" x14ac:dyDescent="0.25">
      <c r="A36" t="str">
        <f t="shared" si="0"/>
        <v>RobAl27369</v>
      </c>
      <c r="B36" t="str">
        <f t="shared" si="1"/>
        <v>RobertAllbright27369</v>
      </c>
      <c r="C36" t="s">
        <v>25</v>
      </c>
      <c r="D36" t="s">
        <v>2531</v>
      </c>
      <c r="E36" t="s">
        <v>2698</v>
      </c>
      <c r="F36" s="1">
        <v>27369</v>
      </c>
      <c r="G36" t="s">
        <v>3028</v>
      </c>
      <c r="H36" t="s">
        <v>2701</v>
      </c>
      <c r="I36" s="5">
        <v>72600</v>
      </c>
      <c r="J36">
        <v>10</v>
      </c>
    </row>
    <row r="37" spans="1:10" x14ac:dyDescent="0.25">
      <c r="A37" t="str">
        <f t="shared" si="0"/>
        <v>BerAl23403</v>
      </c>
      <c r="B37" t="str">
        <f t="shared" si="1"/>
        <v>BernardAllen23403</v>
      </c>
      <c r="C37" t="s">
        <v>2268</v>
      </c>
      <c r="D37" t="s">
        <v>194</v>
      </c>
      <c r="E37" t="s">
        <v>2698</v>
      </c>
      <c r="F37" s="1">
        <v>23403</v>
      </c>
      <c r="G37" t="s">
        <v>3029</v>
      </c>
      <c r="H37" t="s">
        <v>2702</v>
      </c>
      <c r="I37" s="5">
        <v>133300</v>
      </c>
      <c r="J37">
        <v>6</v>
      </c>
    </row>
    <row r="38" spans="1:10" x14ac:dyDescent="0.25">
      <c r="A38" t="str">
        <f t="shared" si="0"/>
        <v>DanAl25439</v>
      </c>
      <c r="B38" t="str">
        <f t="shared" si="1"/>
        <v>DanielAllen25439</v>
      </c>
      <c r="C38" t="s">
        <v>105</v>
      </c>
      <c r="D38" t="s">
        <v>194</v>
      </c>
      <c r="E38" t="s">
        <v>2698</v>
      </c>
      <c r="F38" s="1">
        <v>25439</v>
      </c>
      <c r="G38" t="s">
        <v>3027</v>
      </c>
      <c r="H38" t="s">
        <v>2700</v>
      </c>
      <c r="I38" s="5">
        <v>63600</v>
      </c>
      <c r="J38">
        <v>20</v>
      </c>
    </row>
    <row r="39" spans="1:10" x14ac:dyDescent="0.25">
      <c r="A39" t="str">
        <f t="shared" si="0"/>
        <v>DavAl28907</v>
      </c>
      <c r="B39" t="str">
        <f t="shared" si="1"/>
        <v>DavidAllen28907</v>
      </c>
      <c r="C39" t="s">
        <v>65</v>
      </c>
      <c r="D39" t="s">
        <v>194</v>
      </c>
      <c r="E39" t="s">
        <v>2698</v>
      </c>
      <c r="F39" s="1">
        <v>28907</v>
      </c>
      <c r="G39" t="s">
        <v>3027</v>
      </c>
      <c r="H39" t="s">
        <v>2702</v>
      </c>
      <c r="I39" s="5">
        <v>81600</v>
      </c>
      <c r="J39">
        <v>5</v>
      </c>
    </row>
    <row r="40" spans="1:10" x14ac:dyDescent="0.25">
      <c r="A40" t="str">
        <f t="shared" si="0"/>
        <v>DusAl28875</v>
      </c>
      <c r="B40" t="str">
        <f t="shared" si="1"/>
        <v>DustyAllen28875</v>
      </c>
      <c r="C40" t="s">
        <v>2770</v>
      </c>
      <c r="D40" t="s">
        <v>194</v>
      </c>
      <c r="E40" t="s">
        <v>2699</v>
      </c>
      <c r="F40" s="1">
        <v>28875</v>
      </c>
      <c r="G40" t="s">
        <v>3028</v>
      </c>
      <c r="H40" t="s">
        <v>2702</v>
      </c>
      <c r="I40" s="5">
        <v>98900</v>
      </c>
      <c r="J40">
        <v>14</v>
      </c>
    </row>
    <row r="41" spans="1:10" x14ac:dyDescent="0.25">
      <c r="A41" t="str">
        <f t="shared" si="0"/>
        <v>MarAl22656</v>
      </c>
      <c r="B41" t="str">
        <f t="shared" si="1"/>
        <v>MarissaAllen22656</v>
      </c>
      <c r="C41" t="s">
        <v>1678</v>
      </c>
      <c r="D41" t="s">
        <v>194</v>
      </c>
      <c r="E41" t="s">
        <v>2699</v>
      </c>
      <c r="F41" s="1">
        <v>22656</v>
      </c>
      <c r="G41" t="s">
        <v>3028</v>
      </c>
      <c r="H41" t="s">
        <v>2702</v>
      </c>
      <c r="I41" s="5">
        <v>108500</v>
      </c>
      <c r="J41">
        <v>6</v>
      </c>
    </row>
    <row r="42" spans="1:10" x14ac:dyDescent="0.25">
      <c r="A42" t="str">
        <f t="shared" si="0"/>
        <v>WilAl32576</v>
      </c>
      <c r="B42" t="str">
        <f t="shared" si="1"/>
        <v>WilliamAlling32576</v>
      </c>
      <c r="C42" t="s">
        <v>63</v>
      </c>
      <c r="D42" t="s">
        <v>64</v>
      </c>
      <c r="E42" t="s">
        <v>2698</v>
      </c>
      <c r="F42" s="1">
        <v>32576</v>
      </c>
      <c r="G42" t="s">
        <v>3024</v>
      </c>
      <c r="H42" t="s">
        <v>2701</v>
      </c>
      <c r="I42" s="5">
        <v>56200</v>
      </c>
      <c r="J42">
        <v>17</v>
      </c>
    </row>
    <row r="43" spans="1:10" x14ac:dyDescent="0.25">
      <c r="A43" t="str">
        <f t="shared" si="0"/>
        <v>RubAl22998</v>
      </c>
      <c r="B43" t="str">
        <f t="shared" si="1"/>
        <v>RubyAllison22998</v>
      </c>
      <c r="C43" t="s">
        <v>203</v>
      </c>
      <c r="D43" t="s">
        <v>2481</v>
      </c>
      <c r="E43" t="s">
        <v>2699</v>
      </c>
      <c r="F43" s="1">
        <v>22998</v>
      </c>
      <c r="G43" t="s">
        <v>3029</v>
      </c>
      <c r="H43" t="s">
        <v>2701</v>
      </c>
      <c r="I43" s="5">
        <v>72800</v>
      </c>
      <c r="J43">
        <v>6</v>
      </c>
    </row>
    <row r="44" spans="1:10" x14ac:dyDescent="0.25">
      <c r="A44" t="str">
        <f t="shared" si="0"/>
        <v>WilAl29878</v>
      </c>
      <c r="B44" t="str">
        <f t="shared" si="1"/>
        <v>WilliamAlsop29878</v>
      </c>
      <c r="C44" t="s">
        <v>63</v>
      </c>
      <c r="D44" t="s">
        <v>2576</v>
      </c>
      <c r="E44" t="s">
        <v>2698</v>
      </c>
      <c r="F44" s="1">
        <v>29878</v>
      </c>
      <c r="G44" t="s">
        <v>3027</v>
      </c>
      <c r="H44" t="s">
        <v>2700</v>
      </c>
      <c r="I44" s="5">
        <v>77100</v>
      </c>
      <c r="J44">
        <v>4</v>
      </c>
    </row>
    <row r="45" spans="1:10" x14ac:dyDescent="0.25">
      <c r="A45" t="str">
        <f t="shared" si="0"/>
        <v>ClaAl27086</v>
      </c>
      <c r="B45" t="str">
        <f t="shared" si="1"/>
        <v>ClaudeAlvarado27086</v>
      </c>
      <c r="C45" t="s">
        <v>2449</v>
      </c>
      <c r="D45" t="s">
        <v>1440</v>
      </c>
      <c r="E45" t="s">
        <v>2698</v>
      </c>
      <c r="F45" s="1">
        <v>27086</v>
      </c>
      <c r="G45" t="s">
        <v>3024</v>
      </c>
      <c r="H45" t="s">
        <v>2701</v>
      </c>
      <c r="I45" s="5">
        <v>35900</v>
      </c>
      <c r="J45">
        <v>6</v>
      </c>
    </row>
    <row r="46" spans="1:10" x14ac:dyDescent="0.25">
      <c r="A46" t="str">
        <f t="shared" si="0"/>
        <v>PatAl28751</v>
      </c>
      <c r="B46" t="str">
        <f t="shared" si="1"/>
        <v>PatriciaAlvarado28751</v>
      </c>
      <c r="C46" t="s">
        <v>232</v>
      </c>
      <c r="D46" t="s">
        <v>1440</v>
      </c>
      <c r="E46" t="s">
        <v>2699</v>
      </c>
      <c r="F46" s="1">
        <v>28751</v>
      </c>
      <c r="G46" t="s">
        <v>3026</v>
      </c>
      <c r="H46" t="s">
        <v>2702</v>
      </c>
      <c r="I46" s="5">
        <v>93600</v>
      </c>
      <c r="J46">
        <v>14</v>
      </c>
    </row>
    <row r="47" spans="1:10" x14ac:dyDescent="0.25">
      <c r="A47" t="str">
        <f t="shared" si="0"/>
        <v>DanAl28424</v>
      </c>
      <c r="B47" t="str">
        <f t="shared" si="1"/>
        <v>DanielAlvarez28424</v>
      </c>
      <c r="C47" t="s">
        <v>105</v>
      </c>
      <c r="D47" t="s">
        <v>2328</v>
      </c>
      <c r="E47" t="s">
        <v>2698</v>
      </c>
      <c r="F47" s="1">
        <v>28424</v>
      </c>
      <c r="G47" t="s">
        <v>3027</v>
      </c>
      <c r="H47" t="s">
        <v>2701</v>
      </c>
      <c r="I47" s="5">
        <v>56900</v>
      </c>
      <c r="J47">
        <v>4</v>
      </c>
    </row>
    <row r="48" spans="1:10" x14ac:dyDescent="0.25">
      <c r="A48" t="str">
        <f t="shared" si="0"/>
        <v>MarAl26740</v>
      </c>
      <c r="B48" t="str">
        <f t="shared" si="1"/>
        <v>MarianAlvarez26740</v>
      </c>
      <c r="C48" t="s">
        <v>2168</v>
      </c>
      <c r="D48" t="s">
        <v>2328</v>
      </c>
      <c r="E48" t="s">
        <v>2699</v>
      </c>
      <c r="F48" s="1">
        <v>26740</v>
      </c>
      <c r="G48" t="s">
        <v>3026</v>
      </c>
      <c r="H48" t="s">
        <v>2702</v>
      </c>
      <c r="I48" s="5">
        <v>77100</v>
      </c>
      <c r="J48">
        <v>7</v>
      </c>
    </row>
    <row r="49" spans="1:10" x14ac:dyDescent="0.25">
      <c r="A49" t="str">
        <f t="shared" si="0"/>
        <v>JuaAm34066</v>
      </c>
      <c r="B49" t="str">
        <f t="shared" si="1"/>
        <v>JuanAmaya34066</v>
      </c>
      <c r="C49" t="s">
        <v>567</v>
      </c>
      <c r="D49" t="s">
        <v>2801</v>
      </c>
      <c r="E49" t="s">
        <v>2698</v>
      </c>
      <c r="F49" s="1">
        <v>34066</v>
      </c>
      <c r="G49" t="s">
        <v>3019</v>
      </c>
      <c r="H49" t="s">
        <v>2701</v>
      </c>
      <c r="I49" s="5">
        <v>27600</v>
      </c>
      <c r="J49">
        <v>1</v>
      </c>
    </row>
    <row r="50" spans="1:10" x14ac:dyDescent="0.25">
      <c r="A50" t="str">
        <f t="shared" si="0"/>
        <v>BerAn27256</v>
      </c>
      <c r="B50" t="str">
        <f t="shared" si="1"/>
        <v>BerthaAnders27256</v>
      </c>
      <c r="C50" t="s">
        <v>1081</v>
      </c>
      <c r="D50" t="s">
        <v>1082</v>
      </c>
      <c r="E50" t="s">
        <v>2699</v>
      </c>
      <c r="F50" s="1">
        <v>27256</v>
      </c>
      <c r="G50" t="s">
        <v>3024</v>
      </c>
      <c r="H50" t="s">
        <v>2702</v>
      </c>
      <c r="I50" s="5">
        <v>70100</v>
      </c>
      <c r="J50">
        <v>18</v>
      </c>
    </row>
    <row r="51" spans="1:10" x14ac:dyDescent="0.25">
      <c r="A51" t="str">
        <f t="shared" si="0"/>
        <v>KelAn30724</v>
      </c>
      <c r="B51" t="str">
        <f t="shared" si="1"/>
        <v>KellyAnders30724</v>
      </c>
      <c r="C51" t="s">
        <v>1095</v>
      </c>
      <c r="D51" t="s">
        <v>1082</v>
      </c>
      <c r="E51" t="s">
        <v>2698</v>
      </c>
      <c r="F51" s="1">
        <v>30724</v>
      </c>
      <c r="G51" t="s">
        <v>3027</v>
      </c>
      <c r="H51" t="s">
        <v>2701</v>
      </c>
      <c r="I51" s="5">
        <v>53800</v>
      </c>
      <c r="J51">
        <v>9</v>
      </c>
    </row>
    <row r="52" spans="1:10" x14ac:dyDescent="0.25">
      <c r="A52" t="str">
        <f t="shared" si="0"/>
        <v>AndAn23142</v>
      </c>
      <c r="B52" t="str">
        <f t="shared" si="1"/>
        <v>AndreAnderson23142</v>
      </c>
      <c r="C52" t="s">
        <v>833</v>
      </c>
      <c r="D52" t="s">
        <v>287</v>
      </c>
      <c r="E52" t="s">
        <v>2698</v>
      </c>
      <c r="F52" s="1">
        <v>23142</v>
      </c>
      <c r="G52" t="s">
        <v>3028</v>
      </c>
      <c r="H52" t="s">
        <v>2700</v>
      </c>
      <c r="I52" s="5">
        <v>92400</v>
      </c>
      <c r="J52">
        <v>16</v>
      </c>
    </row>
    <row r="53" spans="1:10" x14ac:dyDescent="0.25">
      <c r="A53" t="str">
        <f t="shared" si="0"/>
        <v>AndAn30977</v>
      </c>
      <c r="B53" t="str">
        <f t="shared" si="1"/>
        <v>AndresAnderson30977</v>
      </c>
      <c r="C53" t="s">
        <v>286</v>
      </c>
      <c r="D53" t="s">
        <v>287</v>
      </c>
      <c r="E53" t="s">
        <v>2698</v>
      </c>
      <c r="F53" s="1">
        <v>30977</v>
      </c>
      <c r="G53" t="s">
        <v>3025</v>
      </c>
      <c r="H53" t="s">
        <v>2700</v>
      </c>
      <c r="I53" s="5">
        <v>42900</v>
      </c>
      <c r="J53">
        <v>5</v>
      </c>
    </row>
    <row r="54" spans="1:10" x14ac:dyDescent="0.25">
      <c r="A54" t="str">
        <f t="shared" si="0"/>
        <v>BarAn29364</v>
      </c>
      <c r="B54" t="str">
        <f t="shared" si="1"/>
        <v>BarbaraAnderson29364</v>
      </c>
      <c r="C54" t="s">
        <v>248</v>
      </c>
      <c r="D54" t="s">
        <v>287</v>
      </c>
      <c r="E54" t="s">
        <v>2699</v>
      </c>
      <c r="F54" s="1">
        <v>29364</v>
      </c>
      <c r="G54" t="s">
        <v>3023</v>
      </c>
      <c r="H54" t="s">
        <v>2701</v>
      </c>
      <c r="I54" s="5">
        <v>43800</v>
      </c>
      <c r="J54">
        <v>12</v>
      </c>
    </row>
    <row r="55" spans="1:10" x14ac:dyDescent="0.25">
      <c r="A55" t="str">
        <f t="shared" si="0"/>
        <v>ChrAn29388</v>
      </c>
      <c r="B55" t="str">
        <f t="shared" si="1"/>
        <v>ChristianAnderson29388</v>
      </c>
      <c r="C55" t="s">
        <v>31</v>
      </c>
      <c r="D55" t="s">
        <v>287</v>
      </c>
      <c r="E55" t="s">
        <v>2699</v>
      </c>
      <c r="F55" s="1">
        <v>29388</v>
      </c>
      <c r="G55" t="s">
        <v>3025</v>
      </c>
      <c r="H55" t="s">
        <v>2702</v>
      </c>
      <c r="I55" s="5">
        <v>71600</v>
      </c>
      <c r="J55">
        <v>6</v>
      </c>
    </row>
    <row r="56" spans="1:10" x14ac:dyDescent="0.25">
      <c r="A56" t="str">
        <f t="shared" si="0"/>
        <v>DanAn31908</v>
      </c>
      <c r="B56" t="str">
        <f t="shared" si="1"/>
        <v>DannyAnderson31908</v>
      </c>
      <c r="C56" t="s">
        <v>428</v>
      </c>
      <c r="D56" t="s">
        <v>287</v>
      </c>
      <c r="E56" t="s">
        <v>2698</v>
      </c>
      <c r="F56" s="1">
        <v>31908</v>
      </c>
      <c r="G56" t="s">
        <v>3021</v>
      </c>
      <c r="H56" t="s">
        <v>2703</v>
      </c>
      <c r="I56" s="5">
        <v>29300</v>
      </c>
      <c r="J56">
        <v>3</v>
      </c>
    </row>
    <row r="57" spans="1:10" x14ac:dyDescent="0.25">
      <c r="A57" t="str">
        <f t="shared" si="0"/>
        <v>EugAn31633</v>
      </c>
      <c r="B57" t="str">
        <f t="shared" si="1"/>
        <v>EugenioAnderson31633</v>
      </c>
      <c r="C57" t="s">
        <v>1640</v>
      </c>
      <c r="D57" t="s">
        <v>287</v>
      </c>
      <c r="E57" t="s">
        <v>2698</v>
      </c>
      <c r="F57" s="1">
        <v>31633</v>
      </c>
      <c r="G57" t="s">
        <v>3021</v>
      </c>
      <c r="H57" t="s">
        <v>2702</v>
      </c>
      <c r="I57" s="5">
        <v>34400</v>
      </c>
      <c r="J57">
        <v>0</v>
      </c>
    </row>
    <row r="58" spans="1:10" x14ac:dyDescent="0.25">
      <c r="A58" t="str">
        <f t="shared" si="0"/>
        <v>GleAn32221</v>
      </c>
      <c r="B58" t="str">
        <f t="shared" si="1"/>
        <v>GlenAnderson32221</v>
      </c>
      <c r="C58" t="s">
        <v>1168</v>
      </c>
      <c r="D58" t="s">
        <v>287</v>
      </c>
      <c r="E58" t="s">
        <v>2698</v>
      </c>
      <c r="F58" s="1">
        <v>32221</v>
      </c>
      <c r="G58" t="s">
        <v>3021</v>
      </c>
      <c r="H58" t="s">
        <v>2701</v>
      </c>
      <c r="I58" s="5">
        <v>31400</v>
      </c>
      <c r="J58">
        <v>2</v>
      </c>
    </row>
    <row r="59" spans="1:10" x14ac:dyDescent="0.25">
      <c r="A59" t="str">
        <f t="shared" si="0"/>
        <v>HelAn32172</v>
      </c>
      <c r="B59" t="str">
        <f t="shared" si="1"/>
        <v>HelenAnderson32172</v>
      </c>
      <c r="C59" t="s">
        <v>1205</v>
      </c>
      <c r="D59" t="s">
        <v>287</v>
      </c>
      <c r="E59" t="s">
        <v>2699</v>
      </c>
      <c r="F59" s="1">
        <v>32172</v>
      </c>
      <c r="G59" t="s">
        <v>3023</v>
      </c>
      <c r="H59" t="s">
        <v>2700</v>
      </c>
      <c r="I59" s="5">
        <v>38300</v>
      </c>
      <c r="J59">
        <v>4</v>
      </c>
    </row>
    <row r="60" spans="1:10" x14ac:dyDescent="0.25">
      <c r="A60" t="str">
        <f t="shared" si="0"/>
        <v>JenAn33249</v>
      </c>
      <c r="B60" t="str">
        <f t="shared" si="1"/>
        <v>JenniferAnderson33249</v>
      </c>
      <c r="C60" t="s">
        <v>461</v>
      </c>
      <c r="D60" t="s">
        <v>287</v>
      </c>
      <c r="E60" t="s">
        <v>2699</v>
      </c>
      <c r="F60" s="1">
        <v>33249</v>
      </c>
      <c r="G60" t="s">
        <v>3022</v>
      </c>
      <c r="H60" t="s">
        <v>2700</v>
      </c>
      <c r="I60" s="5">
        <v>40300</v>
      </c>
      <c r="J60">
        <v>0</v>
      </c>
    </row>
    <row r="61" spans="1:10" x14ac:dyDescent="0.25">
      <c r="A61" t="str">
        <f t="shared" si="0"/>
        <v>JoaAn30091</v>
      </c>
      <c r="B61" t="str">
        <f t="shared" si="1"/>
        <v>JoanneAnderson30091</v>
      </c>
      <c r="C61" t="s">
        <v>2081</v>
      </c>
      <c r="D61" t="s">
        <v>287</v>
      </c>
      <c r="E61" t="s">
        <v>2699</v>
      </c>
      <c r="F61" s="1">
        <v>30091</v>
      </c>
      <c r="G61" t="s">
        <v>3027</v>
      </c>
      <c r="H61" t="s">
        <v>2700</v>
      </c>
      <c r="I61" s="5">
        <v>55000</v>
      </c>
      <c r="J61">
        <v>7</v>
      </c>
    </row>
    <row r="62" spans="1:10" x14ac:dyDescent="0.25">
      <c r="A62" t="str">
        <f t="shared" si="0"/>
        <v>JohAn28436</v>
      </c>
      <c r="B62" t="str">
        <f t="shared" si="1"/>
        <v>JohnAnderson28436</v>
      </c>
      <c r="C62" t="s">
        <v>213</v>
      </c>
      <c r="D62" t="s">
        <v>287</v>
      </c>
      <c r="E62" t="s">
        <v>2698</v>
      </c>
      <c r="F62" s="1">
        <v>28436</v>
      </c>
      <c r="G62" t="s">
        <v>3027</v>
      </c>
      <c r="H62" t="s">
        <v>2700</v>
      </c>
      <c r="I62" s="5">
        <v>69800</v>
      </c>
      <c r="J62">
        <v>3</v>
      </c>
    </row>
    <row r="63" spans="1:10" x14ac:dyDescent="0.25">
      <c r="A63" t="str">
        <f t="shared" si="0"/>
        <v>KenAn33353</v>
      </c>
      <c r="B63" t="str">
        <f t="shared" si="1"/>
        <v>KennyAnderson33353</v>
      </c>
      <c r="C63" t="s">
        <v>1735</v>
      </c>
      <c r="D63" t="s">
        <v>287</v>
      </c>
      <c r="E63" t="s">
        <v>2698</v>
      </c>
      <c r="F63" s="1">
        <v>33353</v>
      </c>
      <c r="G63" t="s">
        <v>3021</v>
      </c>
      <c r="H63" t="s">
        <v>2702</v>
      </c>
      <c r="I63" s="5">
        <v>41100</v>
      </c>
      <c r="J63">
        <v>0</v>
      </c>
    </row>
    <row r="64" spans="1:10" x14ac:dyDescent="0.25">
      <c r="A64" t="str">
        <f t="shared" si="0"/>
        <v>MarAn28031</v>
      </c>
      <c r="B64" t="str">
        <f t="shared" si="1"/>
        <v>MarlonAnderson28031</v>
      </c>
      <c r="C64" t="s">
        <v>2217</v>
      </c>
      <c r="D64" t="s">
        <v>287</v>
      </c>
      <c r="E64" t="s">
        <v>2698</v>
      </c>
      <c r="F64" s="1">
        <v>28031</v>
      </c>
      <c r="G64" t="s">
        <v>3025</v>
      </c>
      <c r="H64" t="s">
        <v>2701</v>
      </c>
      <c r="I64" s="5">
        <v>51300</v>
      </c>
      <c r="J64">
        <v>6</v>
      </c>
    </row>
    <row r="65" spans="1:10" x14ac:dyDescent="0.25">
      <c r="A65" t="str">
        <f t="shared" si="0"/>
        <v>MarAn31309</v>
      </c>
      <c r="B65" t="str">
        <f t="shared" si="1"/>
        <v>MaryAnderson31309</v>
      </c>
      <c r="C65" t="s">
        <v>156</v>
      </c>
      <c r="D65" t="s">
        <v>287</v>
      </c>
      <c r="E65" t="s">
        <v>2699</v>
      </c>
      <c r="F65" s="1">
        <v>31309</v>
      </c>
      <c r="G65" t="s">
        <v>3022</v>
      </c>
      <c r="H65" t="s">
        <v>2701</v>
      </c>
      <c r="I65" s="5">
        <v>39700</v>
      </c>
      <c r="J65">
        <v>0</v>
      </c>
    </row>
    <row r="66" spans="1:10" x14ac:dyDescent="0.25">
      <c r="A66" t="str">
        <f t="shared" ref="A66:A129" si="2">_xlfn.CONCAT(LEFT(C66,3),LEFT(D66,2),F66)</f>
        <v>MelAn21696</v>
      </c>
      <c r="B66" t="str">
        <f t="shared" ref="B66:B129" si="3">_xlfn.CONCAT(C66,D66,F66)</f>
        <v>MelissaAnderson21696</v>
      </c>
      <c r="C66" t="s">
        <v>136</v>
      </c>
      <c r="D66" t="s">
        <v>287</v>
      </c>
      <c r="E66" t="s">
        <v>2699</v>
      </c>
      <c r="F66" s="1">
        <v>21696</v>
      </c>
      <c r="G66" t="s">
        <v>3029</v>
      </c>
      <c r="H66" t="s">
        <v>2703</v>
      </c>
      <c r="I66" s="5">
        <v>106000</v>
      </c>
      <c r="J66">
        <v>18</v>
      </c>
    </row>
    <row r="67" spans="1:10" x14ac:dyDescent="0.25">
      <c r="A67" t="str">
        <f t="shared" si="2"/>
        <v>PamAn29094</v>
      </c>
      <c r="B67" t="str">
        <f t="shared" si="3"/>
        <v>PamelaAnderson29094</v>
      </c>
      <c r="C67" t="s">
        <v>290</v>
      </c>
      <c r="D67" t="s">
        <v>287</v>
      </c>
      <c r="E67" t="s">
        <v>2699</v>
      </c>
      <c r="F67" s="1">
        <v>29094</v>
      </c>
      <c r="G67" t="s">
        <v>3025</v>
      </c>
      <c r="H67" t="s">
        <v>2702</v>
      </c>
      <c r="I67" s="5">
        <v>72800</v>
      </c>
      <c r="J67">
        <v>4</v>
      </c>
    </row>
    <row r="68" spans="1:10" x14ac:dyDescent="0.25">
      <c r="A68" t="str">
        <f t="shared" si="2"/>
        <v>WilAn28712</v>
      </c>
      <c r="B68" t="str">
        <f t="shared" si="3"/>
        <v>WilliamAnderson28712</v>
      </c>
      <c r="C68" t="s">
        <v>63</v>
      </c>
      <c r="D68" t="s">
        <v>287</v>
      </c>
      <c r="E68" t="s">
        <v>2698</v>
      </c>
      <c r="F68" s="1">
        <v>28712</v>
      </c>
      <c r="G68" t="s">
        <v>3025</v>
      </c>
      <c r="H68" t="s">
        <v>2700</v>
      </c>
      <c r="I68" s="5">
        <v>54600</v>
      </c>
      <c r="J68">
        <v>2</v>
      </c>
    </row>
    <row r="69" spans="1:10" x14ac:dyDescent="0.25">
      <c r="A69" t="str">
        <f t="shared" si="2"/>
        <v>NicAn31088</v>
      </c>
      <c r="B69" t="str">
        <f t="shared" si="3"/>
        <v>NicholasAnderton31088</v>
      </c>
      <c r="C69" t="s">
        <v>426</v>
      </c>
      <c r="D69" t="s">
        <v>1114</v>
      </c>
      <c r="E69" t="s">
        <v>2698</v>
      </c>
      <c r="F69" s="1">
        <v>31088</v>
      </c>
      <c r="G69" t="s">
        <v>3026</v>
      </c>
      <c r="H69" t="s">
        <v>2700</v>
      </c>
      <c r="I69" s="5">
        <v>62400</v>
      </c>
      <c r="J69">
        <v>8</v>
      </c>
    </row>
    <row r="70" spans="1:10" x14ac:dyDescent="0.25">
      <c r="A70" t="str">
        <f t="shared" si="2"/>
        <v>RosAn24928</v>
      </c>
      <c r="B70" t="str">
        <f t="shared" si="3"/>
        <v>RoseAndrade24928</v>
      </c>
      <c r="C70" t="s">
        <v>456</v>
      </c>
      <c r="D70" t="s">
        <v>457</v>
      </c>
      <c r="E70" t="s">
        <v>2699</v>
      </c>
      <c r="F70" s="1">
        <v>24928</v>
      </c>
      <c r="G70" t="s">
        <v>3023</v>
      </c>
      <c r="H70" t="s">
        <v>2700</v>
      </c>
      <c r="I70" s="5">
        <v>44100</v>
      </c>
      <c r="J70">
        <v>3</v>
      </c>
    </row>
    <row r="71" spans="1:10" x14ac:dyDescent="0.25">
      <c r="A71" t="str">
        <f t="shared" si="2"/>
        <v>CheAn31284</v>
      </c>
      <c r="B71" t="str">
        <f t="shared" si="3"/>
        <v>ChesterAndrews31284</v>
      </c>
      <c r="C71" t="s">
        <v>1590</v>
      </c>
      <c r="D71" t="s">
        <v>270</v>
      </c>
      <c r="E71" t="s">
        <v>2698</v>
      </c>
      <c r="F71" s="1">
        <v>31284</v>
      </c>
      <c r="G71" t="s">
        <v>3023</v>
      </c>
      <c r="H71" t="s">
        <v>2700</v>
      </c>
      <c r="I71" s="5">
        <v>51100</v>
      </c>
      <c r="J71">
        <v>4</v>
      </c>
    </row>
    <row r="72" spans="1:10" x14ac:dyDescent="0.25">
      <c r="A72" t="str">
        <f t="shared" si="2"/>
        <v>ThoAn30607</v>
      </c>
      <c r="B72" t="str">
        <f t="shared" si="3"/>
        <v>ThomasAndrews30607</v>
      </c>
      <c r="C72" t="s">
        <v>269</v>
      </c>
      <c r="D72" t="s">
        <v>270</v>
      </c>
      <c r="E72" t="s">
        <v>2698</v>
      </c>
      <c r="F72" s="1">
        <v>30607</v>
      </c>
      <c r="G72" t="s">
        <v>3024</v>
      </c>
      <c r="H72" t="s">
        <v>2701</v>
      </c>
      <c r="I72" s="5">
        <v>47300</v>
      </c>
      <c r="J72">
        <v>0</v>
      </c>
    </row>
    <row r="73" spans="1:10" x14ac:dyDescent="0.25">
      <c r="A73" t="str">
        <f t="shared" si="2"/>
        <v>ChrAn34040</v>
      </c>
      <c r="B73" t="str">
        <f t="shared" si="3"/>
        <v>ChristinaAnguiano34040</v>
      </c>
      <c r="C73" t="s">
        <v>2284</v>
      </c>
      <c r="D73" t="s">
        <v>2285</v>
      </c>
      <c r="E73" t="s">
        <v>2699</v>
      </c>
      <c r="F73" s="1">
        <v>34040</v>
      </c>
      <c r="G73" t="s">
        <v>3022</v>
      </c>
      <c r="H73" t="s">
        <v>2700</v>
      </c>
      <c r="I73" s="5">
        <v>44000</v>
      </c>
      <c r="J73">
        <v>0</v>
      </c>
    </row>
    <row r="74" spans="1:10" x14ac:dyDescent="0.25">
      <c r="A74" t="str">
        <f t="shared" si="2"/>
        <v>RobAp28173</v>
      </c>
      <c r="B74" t="str">
        <f t="shared" si="3"/>
        <v>RobynApplebaum28173</v>
      </c>
      <c r="C74" t="s">
        <v>538</v>
      </c>
      <c r="D74" t="s">
        <v>539</v>
      </c>
      <c r="E74" t="s">
        <v>2699</v>
      </c>
      <c r="F74" s="1">
        <v>28173</v>
      </c>
      <c r="G74" t="s">
        <v>3026</v>
      </c>
      <c r="H74" t="s">
        <v>2702</v>
      </c>
      <c r="I74" s="5">
        <v>89200</v>
      </c>
      <c r="J74">
        <v>3</v>
      </c>
    </row>
    <row r="75" spans="1:10" x14ac:dyDescent="0.25">
      <c r="A75" t="str">
        <f t="shared" si="2"/>
        <v>JerAp24106</v>
      </c>
      <c r="B75" t="str">
        <f t="shared" si="3"/>
        <v>JeraldApplegate24106</v>
      </c>
      <c r="C75" t="s">
        <v>2109</v>
      </c>
      <c r="D75" t="s">
        <v>2110</v>
      </c>
      <c r="E75" t="s">
        <v>2698</v>
      </c>
      <c r="F75" s="1">
        <v>24106</v>
      </c>
      <c r="G75" t="s">
        <v>3027</v>
      </c>
      <c r="H75" t="s">
        <v>2703</v>
      </c>
      <c r="I75" s="5">
        <v>67800</v>
      </c>
      <c r="J75">
        <v>14</v>
      </c>
    </row>
    <row r="76" spans="1:10" x14ac:dyDescent="0.25">
      <c r="A76" t="str">
        <f t="shared" si="2"/>
        <v>GeoAp27516</v>
      </c>
      <c r="B76" t="str">
        <f t="shared" si="3"/>
        <v>GeorgeApril27516</v>
      </c>
      <c r="C76" t="s">
        <v>92</v>
      </c>
      <c r="D76" t="s">
        <v>697</v>
      </c>
      <c r="E76" t="s">
        <v>2698</v>
      </c>
      <c r="F76" s="1">
        <v>27516</v>
      </c>
      <c r="G76" t="s">
        <v>3028</v>
      </c>
      <c r="H76" t="s">
        <v>2703</v>
      </c>
      <c r="I76" s="5">
        <v>82400</v>
      </c>
      <c r="J76">
        <v>0</v>
      </c>
    </row>
    <row r="77" spans="1:10" x14ac:dyDescent="0.25">
      <c r="A77" t="str">
        <f t="shared" si="2"/>
        <v>GeoAr23503</v>
      </c>
      <c r="B77" t="str">
        <f t="shared" si="3"/>
        <v>GeorgeAraujo23503</v>
      </c>
      <c r="C77" t="s">
        <v>92</v>
      </c>
      <c r="D77" t="s">
        <v>616</v>
      </c>
      <c r="E77" t="s">
        <v>2698</v>
      </c>
      <c r="F77" s="1">
        <v>23503</v>
      </c>
      <c r="G77" t="s">
        <v>3027</v>
      </c>
      <c r="H77" t="s">
        <v>2701</v>
      </c>
      <c r="I77" s="5">
        <v>49100</v>
      </c>
      <c r="J77">
        <v>0</v>
      </c>
    </row>
    <row r="78" spans="1:10" x14ac:dyDescent="0.25">
      <c r="A78" t="str">
        <f t="shared" si="2"/>
        <v>DavAr31462</v>
      </c>
      <c r="B78" t="str">
        <f t="shared" si="3"/>
        <v>DavidArbour31462</v>
      </c>
      <c r="C78" t="s">
        <v>65</v>
      </c>
      <c r="D78" t="s">
        <v>1489</v>
      </c>
      <c r="E78" t="s">
        <v>2698</v>
      </c>
      <c r="F78" s="1">
        <v>31462</v>
      </c>
      <c r="G78" t="s">
        <v>3021</v>
      </c>
      <c r="H78" t="s">
        <v>2702</v>
      </c>
      <c r="I78" s="5">
        <v>41900</v>
      </c>
      <c r="J78">
        <v>3</v>
      </c>
    </row>
    <row r="79" spans="1:10" x14ac:dyDescent="0.25">
      <c r="A79" t="str">
        <f t="shared" si="2"/>
        <v>HerAr32386</v>
      </c>
      <c r="B79" t="str">
        <f t="shared" si="3"/>
        <v>HerbertArchibald32386</v>
      </c>
      <c r="C79" t="s">
        <v>1842</v>
      </c>
      <c r="D79" t="s">
        <v>1902</v>
      </c>
      <c r="E79" t="s">
        <v>2698</v>
      </c>
      <c r="F79" s="1">
        <v>32386</v>
      </c>
      <c r="G79" t="s">
        <v>3021</v>
      </c>
      <c r="H79" t="s">
        <v>2700</v>
      </c>
      <c r="I79" s="5">
        <v>37400</v>
      </c>
      <c r="J79">
        <v>3</v>
      </c>
    </row>
    <row r="80" spans="1:10" x14ac:dyDescent="0.25">
      <c r="A80" t="str">
        <f t="shared" si="2"/>
        <v>RhoAr25393</v>
      </c>
      <c r="B80" t="str">
        <f t="shared" si="3"/>
        <v>RhondaArgueta25393</v>
      </c>
      <c r="C80" t="s">
        <v>534</v>
      </c>
      <c r="D80" t="s">
        <v>2897</v>
      </c>
      <c r="E80" t="s">
        <v>2699</v>
      </c>
      <c r="F80" s="1">
        <v>25393</v>
      </c>
      <c r="G80" t="s">
        <v>3026</v>
      </c>
      <c r="H80" t="s">
        <v>2700</v>
      </c>
      <c r="I80" s="5">
        <v>70800</v>
      </c>
      <c r="J80">
        <v>15</v>
      </c>
    </row>
    <row r="81" spans="1:10" x14ac:dyDescent="0.25">
      <c r="A81" t="str">
        <f t="shared" si="2"/>
        <v>AnnAr31583</v>
      </c>
      <c r="B81" t="str">
        <f t="shared" si="3"/>
        <v>AnnieArmistead31583</v>
      </c>
      <c r="C81" t="s">
        <v>1783</v>
      </c>
      <c r="D81" t="s">
        <v>2790</v>
      </c>
      <c r="E81" t="s">
        <v>2699</v>
      </c>
      <c r="F81" s="1">
        <v>31583</v>
      </c>
      <c r="G81" t="s">
        <v>3022</v>
      </c>
      <c r="H81" t="s">
        <v>2702</v>
      </c>
      <c r="I81" s="5">
        <v>50100</v>
      </c>
      <c r="J81">
        <v>7</v>
      </c>
    </row>
    <row r="82" spans="1:10" x14ac:dyDescent="0.25">
      <c r="A82" t="str">
        <f t="shared" si="2"/>
        <v>VanAr23690</v>
      </c>
      <c r="B82" t="str">
        <f t="shared" si="3"/>
        <v>VanessaArmour23690</v>
      </c>
      <c r="C82" t="s">
        <v>628</v>
      </c>
      <c r="D82" t="s">
        <v>2830</v>
      </c>
      <c r="E82" t="s">
        <v>2699</v>
      </c>
      <c r="F82" s="1">
        <v>23690</v>
      </c>
      <c r="G82" t="s">
        <v>3029</v>
      </c>
      <c r="H82" t="s">
        <v>2702</v>
      </c>
      <c r="I82" s="5">
        <v>135200</v>
      </c>
      <c r="J82">
        <v>16</v>
      </c>
    </row>
    <row r="83" spans="1:10" x14ac:dyDescent="0.25">
      <c r="A83" t="str">
        <f t="shared" si="2"/>
        <v>JohAr32705</v>
      </c>
      <c r="B83" t="str">
        <f t="shared" si="3"/>
        <v>JohnArmstead32705</v>
      </c>
      <c r="C83" t="s">
        <v>213</v>
      </c>
      <c r="D83" t="s">
        <v>2501</v>
      </c>
      <c r="E83" t="s">
        <v>2698</v>
      </c>
      <c r="F83" s="1">
        <v>32705</v>
      </c>
      <c r="G83" t="s">
        <v>3023</v>
      </c>
      <c r="H83" t="s">
        <v>2700</v>
      </c>
      <c r="I83" s="5">
        <v>49300</v>
      </c>
      <c r="J83">
        <v>1</v>
      </c>
    </row>
    <row r="84" spans="1:10" x14ac:dyDescent="0.25">
      <c r="A84" t="str">
        <f t="shared" si="2"/>
        <v>BilAr32828</v>
      </c>
      <c r="B84" t="str">
        <f t="shared" si="3"/>
        <v>BillArmstrong32828</v>
      </c>
      <c r="C84" t="s">
        <v>960</v>
      </c>
      <c r="D84" t="s">
        <v>1391</v>
      </c>
      <c r="E84" t="s">
        <v>2698</v>
      </c>
      <c r="F84" s="1">
        <v>32828</v>
      </c>
      <c r="G84" t="s">
        <v>3022</v>
      </c>
      <c r="H84" t="s">
        <v>2700</v>
      </c>
      <c r="I84" s="5">
        <v>45000</v>
      </c>
      <c r="J84">
        <v>5</v>
      </c>
    </row>
    <row r="85" spans="1:10" x14ac:dyDescent="0.25">
      <c r="A85" t="str">
        <f t="shared" si="2"/>
        <v>JosAr23881</v>
      </c>
      <c r="B85" t="str">
        <f t="shared" si="3"/>
        <v>JosephArnold23881</v>
      </c>
      <c r="C85" t="s">
        <v>90</v>
      </c>
      <c r="D85" t="s">
        <v>1886</v>
      </c>
      <c r="E85" t="s">
        <v>2698</v>
      </c>
      <c r="F85" s="1">
        <v>23881</v>
      </c>
      <c r="G85" t="s">
        <v>3028</v>
      </c>
      <c r="H85" t="s">
        <v>2701</v>
      </c>
      <c r="I85" s="5">
        <v>57100</v>
      </c>
      <c r="J85">
        <v>5</v>
      </c>
    </row>
    <row r="86" spans="1:10" x14ac:dyDescent="0.25">
      <c r="A86" t="str">
        <f t="shared" si="2"/>
        <v>MarAr28046</v>
      </c>
      <c r="B86" t="str">
        <f t="shared" si="3"/>
        <v>MaryArnold28046</v>
      </c>
      <c r="C86" t="s">
        <v>156</v>
      </c>
      <c r="D86" t="s">
        <v>1886</v>
      </c>
      <c r="E86" t="s">
        <v>2699</v>
      </c>
      <c r="F86" s="1">
        <v>28046</v>
      </c>
      <c r="G86" t="s">
        <v>3025</v>
      </c>
      <c r="H86" t="s">
        <v>2700</v>
      </c>
      <c r="I86" s="5">
        <v>53100</v>
      </c>
      <c r="J86">
        <v>13</v>
      </c>
    </row>
    <row r="87" spans="1:10" x14ac:dyDescent="0.25">
      <c r="A87" t="str">
        <f t="shared" si="2"/>
        <v>SteAr25439</v>
      </c>
      <c r="B87" t="str">
        <f t="shared" si="3"/>
        <v>StevenArnold25439</v>
      </c>
      <c r="C87" t="s">
        <v>786</v>
      </c>
      <c r="D87" t="s">
        <v>1886</v>
      </c>
      <c r="E87" t="s">
        <v>2698</v>
      </c>
      <c r="F87" s="1">
        <v>25439</v>
      </c>
      <c r="G87" t="s">
        <v>3026</v>
      </c>
      <c r="H87" t="s">
        <v>2700</v>
      </c>
      <c r="I87" s="5">
        <v>63300</v>
      </c>
      <c r="J87">
        <v>12</v>
      </c>
    </row>
    <row r="88" spans="1:10" x14ac:dyDescent="0.25">
      <c r="A88" t="str">
        <f t="shared" si="2"/>
        <v>VicAr30747</v>
      </c>
      <c r="B88" t="str">
        <f t="shared" si="3"/>
        <v>VictorArnold30747</v>
      </c>
      <c r="C88" t="s">
        <v>11</v>
      </c>
      <c r="D88" t="s">
        <v>1886</v>
      </c>
      <c r="E88" t="s">
        <v>2698</v>
      </c>
      <c r="F88" s="1">
        <v>30747</v>
      </c>
      <c r="G88" t="s">
        <v>3027</v>
      </c>
      <c r="H88" t="s">
        <v>2702</v>
      </c>
      <c r="I88" s="5">
        <v>80800</v>
      </c>
      <c r="J88">
        <v>5</v>
      </c>
    </row>
    <row r="89" spans="1:10" x14ac:dyDescent="0.25">
      <c r="A89" t="str">
        <f t="shared" si="2"/>
        <v>ChaAr25048</v>
      </c>
      <c r="B89" t="str">
        <f t="shared" si="3"/>
        <v>CharlesArrieta25048</v>
      </c>
      <c r="C89" t="s">
        <v>82</v>
      </c>
      <c r="D89" t="s">
        <v>1718</v>
      </c>
      <c r="E89" t="s">
        <v>2698</v>
      </c>
      <c r="F89" s="1">
        <v>25048</v>
      </c>
      <c r="G89" t="s">
        <v>3026</v>
      </c>
      <c r="H89" t="s">
        <v>2701</v>
      </c>
      <c r="I89" s="5">
        <v>48800</v>
      </c>
      <c r="J89">
        <v>17</v>
      </c>
    </row>
    <row r="90" spans="1:10" x14ac:dyDescent="0.25">
      <c r="A90" t="str">
        <f t="shared" si="2"/>
        <v>DorAr22775</v>
      </c>
      <c r="B90" t="str">
        <f t="shared" si="3"/>
        <v>DorothyArteaga22775</v>
      </c>
      <c r="C90" t="s">
        <v>512</v>
      </c>
      <c r="D90" t="s">
        <v>513</v>
      </c>
      <c r="E90" t="s">
        <v>2699</v>
      </c>
      <c r="F90" s="1">
        <v>22775</v>
      </c>
      <c r="G90" t="s">
        <v>3028</v>
      </c>
      <c r="H90" t="s">
        <v>2703</v>
      </c>
      <c r="I90" s="5">
        <v>110900</v>
      </c>
      <c r="J90">
        <v>14</v>
      </c>
    </row>
    <row r="91" spans="1:10" x14ac:dyDescent="0.25">
      <c r="A91" t="str">
        <f t="shared" si="2"/>
        <v>LucAr26152</v>
      </c>
      <c r="B91" t="str">
        <f t="shared" si="3"/>
        <v>LucyArthur26152</v>
      </c>
      <c r="C91" t="s">
        <v>2486</v>
      </c>
      <c r="D91" t="s">
        <v>103</v>
      </c>
      <c r="E91" t="s">
        <v>2699</v>
      </c>
      <c r="F91" s="1">
        <v>26152</v>
      </c>
      <c r="G91" t="s">
        <v>3027</v>
      </c>
      <c r="H91" t="s">
        <v>2700</v>
      </c>
      <c r="I91" s="5">
        <v>56600</v>
      </c>
      <c r="J91">
        <v>10</v>
      </c>
    </row>
    <row r="92" spans="1:10" x14ac:dyDescent="0.25">
      <c r="A92" t="str">
        <f t="shared" si="2"/>
        <v>YolAs30058</v>
      </c>
      <c r="B92" t="str">
        <f t="shared" si="3"/>
        <v>YolandaAshby30058</v>
      </c>
      <c r="C92" t="s">
        <v>1118</v>
      </c>
      <c r="D92" t="s">
        <v>2635</v>
      </c>
      <c r="E92" t="s">
        <v>2699</v>
      </c>
      <c r="F92" s="1">
        <v>30058</v>
      </c>
      <c r="G92" t="s">
        <v>3026</v>
      </c>
      <c r="H92" t="s">
        <v>2700</v>
      </c>
      <c r="I92" s="5">
        <v>72800</v>
      </c>
      <c r="J92">
        <v>10</v>
      </c>
    </row>
    <row r="93" spans="1:10" x14ac:dyDescent="0.25">
      <c r="A93" t="str">
        <f t="shared" si="2"/>
        <v>DebAs27649</v>
      </c>
      <c r="B93" t="str">
        <f t="shared" si="3"/>
        <v>DeborahAshford27649</v>
      </c>
      <c r="C93" t="s">
        <v>1128</v>
      </c>
      <c r="D93" t="s">
        <v>1887</v>
      </c>
      <c r="E93" t="s">
        <v>2699</v>
      </c>
      <c r="F93" s="1">
        <v>27649</v>
      </c>
      <c r="G93" t="s">
        <v>3026</v>
      </c>
      <c r="H93" t="s">
        <v>2702</v>
      </c>
      <c r="I93" s="5">
        <v>74300</v>
      </c>
      <c r="J93">
        <v>1</v>
      </c>
    </row>
    <row r="94" spans="1:10" x14ac:dyDescent="0.25">
      <c r="A94" t="str">
        <f t="shared" si="2"/>
        <v>VerAt31851</v>
      </c>
      <c r="B94" t="str">
        <f t="shared" si="3"/>
        <v>VernonAtencio31851</v>
      </c>
      <c r="C94" t="s">
        <v>1379</v>
      </c>
      <c r="D94" t="s">
        <v>1414</v>
      </c>
      <c r="E94" t="s">
        <v>2698</v>
      </c>
      <c r="F94" s="1">
        <v>31851</v>
      </c>
      <c r="G94" t="s">
        <v>3024</v>
      </c>
      <c r="H94" t="s">
        <v>2700</v>
      </c>
      <c r="I94" s="5">
        <v>49400</v>
      </c>
      <c r="J94">
        <v>2</v>
      </c>
    </row>
    <row r="95" spans="1:10" x14ac:dyDescent="0.25">
      <c r="A95" t="str">
        <f t="shared" si="2"/>
        <v>AndAt33624</v>
      </c>
      <c r="B95" t="str">
        <f t="shared" si="3"/>
        <v>AndreaAtkins33624</v>
      </c>
      <c r="C95" t="s">
        <v>2767</v>
      </c>
      <c r="D95" t="s">
        <v>1583</v>
      </c>
      <c r="E95" t="s">
        <v>2699</v>
      </c>
      <c r="F95" s="1">
        <v>33624</v>
      </c>
      <c r="G95" t="e">
        <v>#N/A</v>
      </c>
      <c r="H95" t="s">
        <v>2702</v>
      </c>
      <c r="I95" s="5">
        <v>30800</v>
      </c>
      <c r="J95">
        <v>2</v>
      </c>
    </row>
    <row r="96" spans="1:10" x14ac:dyDescent="0.25">
      <c r="A96" t="str">
        <f t="shared" si="2"/>
        <v>JosAt33786</v>
      </c>
      <c r="B96" t="str">
        <f t="shared" si="3"/>
        <v>JosephineAtkins33786</v>
      </c>
      <c r="C96" t="s">
        <v>552</v>
      </c>
      <c r="D96" t="s">
        <v>1583</v>
      </c>
      <c r="E96" t="s">
        <v>2699</v>
      </c>
      <c r="F96" s="1">
        <v>33786</v>
      </c>
      <c r="G96" t="s">
        <v>3020</v>
      </c>
      <c r="H96" t="s">
        <v>2700</v>
      </c>
      <c r="I96" s="5">
        <v>37000</v>
      </c>
      <c r="J96">
        <v>0</v>
      </c>
    </row>
    <row r="97" spans="1:10" x14ac:dyDescent="0.25">
      <c r="A97" t="str">
        <f t="shared" si="2"/>
        <v>BryAu23793</v>
      </c>
      <c r="B97" t="str">
        <f t="shared" si="3"/>
        <v>BryanAugust23793</v>
      </c>
      <c r="C97" t="s">
        <v>268</v>
      </c>
      <c r="D97" t="s">
        <v>2691</v>
      </c>
      <c r="E97" t="s">
        <v>2698</v>
      </c>
      <c r="F97" s="1">
        <v>23793</v>
      </c>
      <c r="G97" t="s">
        <v>3029</v>
      </c>
      <c r="H97" t="s">
        <v>2701</v>
      </c>
      <c r="I97" s="5">
        <v>78500</v>
      </c>
      <c r="J97">
        <v>13</v>
      </c>
    </row>
    <row r="98" spans="1:10" x14ac:dyDescent="0.25">
      <c r="A98" t="str">
        <f t="shared" si="2"/>
        <v>RobAu25767</v>
      </c>
      <c r="B98" t="str">
        <f t="shared" si="3"/>
        <v>RobinAumiller25767</v>
      </c>
      <c r="C98" t="s">
        <v>1139</v>
      </c>
      <c r="D98" t="s">
        <v>2132</v>
      </c>
      <c r="E98" t="s">
        <v>2699</v>
      </c>
      <c r="F98" s="1">
        <v>25767</v>
      </c>
      <c r="G98" t="s">
        <v>3027</v>
      </c>
      <c r="H98" t="s">
        <v>2701</v>
      </c>
      <c r="I98" s="5">
        <v>74100</v>
      </c>
      <c r="J98">
        <v>0</v>
      </c>
    </row>
    <row r="99" spans="1:10" x14ac:dyDescent="0.25">
      <c r="A99" t="str">
        <f t="shared" si="2"/>
        <v>AntAu23784</v>
      </c>
      <c r="B99" t="str">
        <f t="shared" si="3"/>
        <v>AntonioAustin23784</v>
      </c>
      <c r="C99" t="s">
        <v>1144</v>
      </c>
      <c r="D99" t="s">
        <v>1145</v>
      </c>
      <c r="E99" t="s">
        <v>2698</v>
      </c>
      <c r="F99" s="1">
        <v>23784</v>
      </c>
      <c r="G99" t="s">
        <v>3028</v>
      </c>
      <c r="H99" t="s">
        <v>2702</v>
      </c>
      <c r="I99" s="5">
        <v>89200</v>
      </c>
      <c r="J99">
        <v>23</v>
      </c>
    </row>
    <row r="100" spans="1:10" x14ac:dyDescent="0.25">
      <c r="A100" t="str">
        <f t="shared" si="2"/>
        <v>RicAu25432</v>
      </c>
      <c r="B100" t="str">
        <f t="shared" si="3"/>
        <v>RickAustin25432</v>
      </c>
      <c r="C100" t="s">
        <v>197</v>
      </c>
      <c r="D100" t="s">
        <v>1145</v>
      </c>
      <c r="E100" t="s">
        <v>2698</v>
      </c>
      <c r="F100" s="1">
        <v>25432</v>
      </c>
      <c r="G100" t="s">
        <v>3027</v>
      </c>
      <c r="H100" t="s">
        <v>2701</v>
      </c>
      <c r="I100" s="5">
        <v>58900</v>
      </c>
      <c r="J100">
        <v>17</v>
      </c>
    </row>
    <row r="101" spans="1:10" x14ac:dyDescent="0.25">
      <c r="A101" t="str">
        <f t="shared" si="2"/>
        <v>GeoAv25980</v>
      </c>
      <c r="B101" t="str">
        <f t="shared" si="3"/>
        <v>GeorgeAverett25980</v>
      </c>
      <c r="C101" t="s">
        <v>92</v>
      </c>
      <c r="D101" t="s">
        <v>1066</v>
      </c>
      <c r="E101" t="s">
        <v>2698</v>
      </c>
      <c r="F101" s="1">
        <v>25980</v>
      </c>
      <c r="G101" t="s">
        <v>3027</v>
      </c>
      <c r="H101" t="s">
        <v>2700</v>
      </c>
      <c r="I101" s="5">
        <v>75900</v>
      </c>
      <c r="J101">
        <v>8</v>
      </c>
    </row>
    <row r="102" spans="1:10" x14ac:dyDescent="0.25">
      <c r="A102" t="str">
        <f t="shared" si="2"/>
        <v>RicBa23897</v>
      </c>
      <c r="B102" t="str">
        <f t="shared" si="3"/>
        <v>RickBacchus23897</v>
      </c>
      <c r="C102" t="s">
        <v>197</v>
      </c>
      <c r="D102" t="s">
        <v>1991</v>
      </c>
      <c r="E102" t="s">
        <v>2698</v>
      </c>
      <c r="F102" s="1">
        <v>23897</v>
      </c>
      <c r="G102" t="s">
        <v>3025</v>
      </c>
      <c r="H102" t="s">
        <v>2701</v>
      </c>
      <c r="I102" s="5">
        <v>50400</v>
      </c>
      <c r="J102">
        <v>15</v>
      </c>
    </row>
    <row r="103" spans="1:10" x14ac:dyDescent="0.25">
      <c r="A103" t="str">
        <f t="shared" si="2"/>
        <v>AndBa33027</v>
      </c>
      <c r="B103" t="str">
        <f t="shared" si="3"/>
        <v>AndreaBacklund33027</v>
      </c>
      <c r="C103" t="s">
        <v>2767</v>
      </c>
      <c r="D103" t="s">
        <v>2768</v>
      </c>
      <c r="E103" t="s">
        <v>2699</v>
      </c>
      <c r="F103" s="1">
        <v>33027</v>
      </c>
      <c r="G103" t="s">
        <v>3019</v>
      </c>
      <c r="H103" t="s">
        <v>2702</v>
      </c>
      <c r="I103" s="5">
        <v>32400</v>
      </c>
      <c r="J103">
        <v>0</v>
      </c>
    </row>
    <row r="104" spans="1:10" x14ac:dyDescent="0.25">
      <c r="A104" t="str">
        <f t="shared" si="2"/>
        <v>ShaBa33488</v>
      </c>
      <c r="B104" t="str">
        <f t="shared" si="3"/>
        <v>ShaBaeza33488</v>
      </c>
      <c r="C104" t="s">
        <v>2782</v>
      </c>
      <c r="D104" t="s">
        <v>2783</v>
      </c>
      <c r="E104" t="s">
        <v>2699</v>
      </c>
      <c r="F104" s="1">
        <v>33488</v>
      </c>
      <c r="G104" t="s">
        <v>3022</v>
      </c>
      <c r="H104" t="s">
        <v>2702</v>
      </c>
      <c r="I104" s="5">
        <v>46400</v>
      </c>
      <c r="J104">
        <v>3</v>
      </c>
    </row>
    <row r="105" spans="1:10" x14ac:dyDescent="0.25">
      <c r="A105" t="str">
        <f t="shared" si="2"/>
        <v>JerBa32786</v>
      </c>
      <c r="B105" t="str">
        <f t="shared" si="3"/>
        <v>JeremyBaggett32786</v>
      </c>
      <c r="C105" t="s">
        <v>225</v>
      </c>
      <c r="D105" t="s">
        <v>2351</v>
      </c>
      <c r="E105" t="s">
        <v>2698</v>
      </c>
      <c r="F105" s="1">
        <v>32786</v>
      </c>
      <c r="G105" t="s">
        <v>3023</v>
      </c>
      <c r="H105" t="s">
        <v>2700</v>
      </c>
      <c r="I105" s="5">
        <v>39200</v>
      </c>
      <c r="J105">
        <v>2</v>
      </c>
    </row>
    <row r="106" spans="1:10" x14ac:dyDescent="0.25">
      <c r="A106" t="str">
        <f t="shared" si="2"/>
        <v>LewBa30366</v>
      </c>
      <c r="B106" t="str">
        <f t="shared" si="3"/>
        <v>LewisBagley30366</v>
      </c>
      <c r="C106" t="s">
        <v>629</v>
      </c>
      <c r="D106" t="s">
        <v>1356</v>
      </c>
      <c r="E106" t="s">
        <v>2698</v>
      </c>
      <c r="F106" s="1">
        <v>30366</v>
      </c>
      <c r="G106" t="s">
        <v>3025</v>
      </c>
      <c r="H106" t="s">
        <v>2700</v>
      </c>
      <c r="I106" s="5">
        <v>59200</v>
      </c>
      <c r="J106">
        <v>4</v>
      </c>
    </row>
    <row r="107" spans="1:10" x14ac:dyDescent="0.25">
      <c r="A107" t="str">
        <f t="shared" si="2"/>
        <v>ChrBa31817</v>
      </c>
      <c r="B107" t="str">
        <f t="shared" si="3"/>
        <v>ChristopherBailey31817</v>
      </c>
      <c r="C107" t="s">
        <v>71</v>
      </c>
      <c r="D107" t="s">
        <v>787</v>
      </c>
      <c r="E107" t="s">
        <v>2698</v>
      </c>
      <c r="F107" s="1">
        <v>31817</v>
      </c>
      <c r="G107" t="s">
        <v>3023</v>
      </c>
      <c r="H107" t="s">
        <v>2702</v>
      </c>
      <c r="I107" s="5">
        <v>52000</v>
      </c>
      <c r="J107">
        <v>4</v>
      </c>
    </row>
    <row r="108" spans="1:10" x14ac:dyDescent="0.25">
      <c r="A108" t="str">
        <f t="shared" si="2"/>
        <v>JeaBa28343</v>
      </c>
      <c r="B108" t="str">
        <f t="shared" si="3"/>
        <v>JeanetteBailey28343</v>
      </c>
      <c r="C108" t="s">
        <v>263</v>
      </c>
      <c r="D108" t="s">
        <v>787</v>
      </c>
      <c r="E108" t="s">
        <v>2699</v>
      </c>
      <c r="F108" s="1">
        <v>28343</v>
      </c>
      <c r="G108" t="s">
        <v>3027</v>
      </c>
      <c r="H108" t="s">
        <v>2702</v>
      </c>
      <c r="I108" s="5">
        <v>90500</v>
      </c>
      <c r="J108">
        <v>9</v>
      </c>
    </row>
    <row r="109" spans="1:10" x14ac:dyDescent="0.25">
      <c r="A109" t="str">
        <f t="shared" si="2"/>
        <v>NorBa31481</v>
      </c>
      <c r="B109" t="str">
        <f t="shared" si="3"/>
        <v>NorbertBailey31481</v>
      </c>
      <c r="C109" t="s">
        <v>1651</v>
      </c>
      <c r="D109" t="s">
        <v>787</v>
      </c>
      <c r="E109" t="s">
        <v>2698</v>
      </c>
      <c r="F109" s="1">
        <v>31481</v>
      </c>
      <c r="G109" t="s">
        <v>3020</v>
      </c>
      <c r="H109" t="s">
        <v>2700</v>
      </c>
      <c r="I109" s="5">
        <v>33500</v>
      </c>
      <c r="J109">
        <v>3</v>
      </c>
    </row>
    <row r="110" spans="1:10" x14ac:dyDescent="0.25">
      <c r="A110" t="str">
        <f t="shared" si="2"/>
        <v>SteBa32696</v>
      </c>
      <c r="B110" t="str">
        <f t="shared" si="3"/>
        <v>StephenBailey32696</v>
      </c>
      <c r="C110" t="s">
        <v>401</v>
      </c>
      <c r="D110" t="s">
        <v>787</v>
      </c>
      <c r="E110" t="s">
        <v>2698</v>
      </c>
      <c r="F110" s="1">
        <v>32696</v>
      </c>
      <c r="G110" t="s">
        <v>3024</v>
      </c>
      <c r="H110" t="s">
        <v>2701</v>
      </c>
      <c r="I110" s="5">
        <v>37700</v>
      </c>
      <c r="J110">
        <v>1</v>
      </c>
    </row>
    <row r="111" spans="1:10" x14ac:dyDescent="0.25">
      <c r="A111" t="str">
        <f t="shared" si="2"/>
        <v>SteBa31506</v>
      </c>
      <c r="B111" t="str">
        <f t="shared" si="3"/>
        <v>StevenBailey31506</v>
      </c>
      <c r="C111" t="s">
        <v>786</v>
      </c>
      <c r="D111" t="s">
        <v>787</v>
      </c>
      <c r="E111" t="s">
        <v>2698</v>
      </c>
      <c r="F111" s="1">
        <v>31506</v>
      </c>
      <c r="G111" t="s">
        <v>3022</v>
      </c>
      <c r="H111" t="s">
        <v>2700</v>
      </c>
      <c r="I111" s="5">
        <v>37400</v>
      </c>
      <c r="J111">
        <v>0</v>
      </c>
    </row>
    <row r="112" spans="1:10" x14ac:dyDescent="0.25">
      <c r="A112" t="str">
        <f t="shared" si="2"/>
        <v>KatBa31232</v>
      </c>
      <c r="B112" t="str">
        <f t="shared" si="3"/>
        <v>KathleenBaillie31232</v>
      </c>
      <c r="C112" t="s">
        <v>179</v>
      </c>
      <c r="D112" t="s">
        <v>2704</v>
      </c>
      <c r="E112" t="s">
        <v>2699</v>
      </c>
      <c r="F112" s="1">
        <v>31232</v>
      </c>
      <c r="G112" t="s">
        <v>3022</v>
      </c>
      <c r="H112" t="s">
        <v>2700</v>
      </c>
      <c r="I112" s="5">
        <v>50200</v>
      </c>
      <c r="J112">
        <v>7</v>
      </c>
    </row>
    <row r="113" spans="1:10" x14ac:dyDescent="0.25">
      <c r="A113" t="str">
        <f t="shared" si="2"/>
        <v>SteBa24740</v>
      </c>
      <c r="B113" t="str">
        <f t="shared" si="3"/>
        <v>StephenBaize24740</v>
      </c>
      <c r="C113" t="s">
        <v>401</v>
      </c>
      <c r="D113" t="s">
        <v>2469</v>
      </c>
      <c r="E113" t="s">
        <v>2698</v>
      </c>
      <c r="F113" s="1">
        <v>24740</v>
      </c>
      <c r="G113" t="s">
        <v>3027</v>
      </c>
      <c r="H113" t="s">
        <v>2702</v>
      </c>
      <c r="I113" s="5">
        <v>63800</v>
      </c>
      <c r="J113">
        <v>4</v>
      </c>
    </row>
    <row r="114" spans="1:10" x14ac:dyDescent="0.25">
      <c r="A114" t="str">
        <f t="shared" si="2"/>
        <v>GeoBa34253</v>
      </c>
      <c r="B114" t="str">
        <f t="shared" si="3"/>
        <v>GeorgeBaker34253</v>
      </c>
      <c r="C114" t="s">
        <v>92</v>
      </c>
      <c r="D114" t="s">
        <v>24</v>
      </c>
      <c r="E114" t="s">
        <v>2698</v>
      </c>
      <c r="F114" s="1">
        <v>34253</v>
      </c>
      <c r="G114" t="s">
        <v>3020</v>
      </c>
      <c r="H114" t="s">
        <v>2702</v>
      </c>
      <c r="I114" s="5">
        <v>38900</v>
      </c>
      <c r="J114">
        <v>0</v>
      </c>
    </row>
    <row r="115" spans="1:10" x14ac:dyDescent="0.25">
      <c r="A115" t="str">
        <f t="shared" si="2"/>
        <v>JoeBa32064</v>
      </c>
      <c r="B115" t="str">
        <f t="shared" si="3"/>
        <v>JoeBaker32064</v>
      </c>
      <c r="C115" t="s">
        <v>585</v>
      </c>
      <c r="D115" t="s">
        <v>24</v>
      </c>
      <c r="E115" t="s">
        <v>2698</v>
      </c>
      <c r="F115" s="1">
        <v>32064</v>
      </c>
      <c r="G115" t="s">
        <v>3022</v>
      </c>
      <c r="H115" t="s">
        <v>2703</v>
      </c>
      <c r="I115" s="5">
        <v>32200</v>
      </c>
      <c r="J115">
        <v>4</v>
      </c>
    </row>
    <row r="116" spans="1:10" x14ac:dyDescent="0.25">
      <c r="A116" t="str">
        <f t="shared" si="2"/>
        <v>JohBa34205</v>
      </c>
      <c r="B116" t="str">
        <f t="shared" si="3"/>
        <v>JohnBaker34205</v>
      </c>
      <c r="C116" t="s">
        <v>213</v>
      </c>
      <c r="D116" t="s">
        <v>24</v>
      </c>
      <c r="E116" t="s">
        <v>2698</v>
      </c>
      <c r="F116" s="1">
        <v>34205</v>
      </c>
      <c r="G116" t="s">
        <v>3020</v>
      </c>
      <c r="H116" t="s">
        <v>2702</v>
      </c>
      <c r="I116" s="5">
        <v>37400</v>
      </c>
      <c r="J116">
        <v>0</v>
      </c>
    </row>
    <row r="117" spans="1:10" x14ac:dyDescent="0.25">
      <c r="A117" t="str">
        <f t="shared" si="2"/>
        <v>RitBa28719</v>
      </c>
      <c r="B117" t="str">
        <f t="shared" si="3"/>
        <v>RitaBaker28719</v>
      </c>
      <c r="C117" t="s">
        <v>1146</v>
      </c>
      <c r="D117" t="s">
        <v>24</v>
      </c>
      <c r="E117" t="s">
        <v>2699</v>
      </c>
      <c r="F117" s="1">
        <v>28719</v>
      </c>
      <c r="G117" t="s">
        <v>3025</v>
      </c>
      <c r="H117" t="s">
        <v>2701</v>
      </c>
      <c r="I117" s="5">
        <v>55400</v>
      </c>
      <c r="J117">
        <v>12</v>
      </c>
    </row>
    <row r="118" spans="1:10" x14ac:dyDescent="0.25">
      <c r="A118" t="str">
        <f t="shared" si="2"/>
        <v>MarBa31354</v>
      </c>
      <c r="B118" t="str">
        <f t="shared" si="3"/>
        <v>MargaritoBaldwin31354</v>
      </c>
      <c r="C118" t="s">
        <v>2471</v>
      </c>
      <c r="D118" t="s">
        <v>2379</v>
      </c>
      <c r="E118" t="s">
        <v>2698</v>
      </c>
      <c r="F118" s="1">
        <v>31354</v>
      </c>
      <c r="G118" t="s">
        <v>3023</v>
      </c>
      <c r="H118" t="s">
        <v>2701</v>
      </c>
      <c r="I118" s="5">
        <v>43100</v>
      </c>
      <c r="J118">
        <v>2</v>
      </c>
    </row>
    <row r="119" spans="1:10" x14ac:dyDescent="0.25">
      <c r="A119" t="str">
        <f t="shared" si="2"/>
        <v>ThoBa30802</v>
      </c>
      <c r="B119" t="str">
        <f t="shared" si="3"/>
        <v>ThomasBaldwin30802</v>
      </c>
      <c r="C119" t="s">
        <v>269</v>
      </c>
      <c r="D119" t="s">
        <v>2379</v>
      </c>
      <c r="E119" t="s">
        <v>2698</v>
      </c>
      <c r="F119" s="1">
        <v>30802</v>
      </c>
      <c r="G119" t="s">
        <v>3025</v>
      </c>
      <c r="H119" t="s">
        <v>2701</v>
      </c>
      <c r="I119" s="5">
        <v>65600</v>
      </c>
      <c r="J119">
        <v>0</v>
      </c>
    </row>
    <row r="120" spans="1:10" x14ac:dyDescent="0.25">
      <c r="A120" t="str">
        <f t="shared" si="2"/>
        <v>JohBa24091</v>
      </c>
      <c r="B120" t="str">
        <f t="shared" si="3"/>
        <v>JohnBall24091</v>
      </c>
      <c r="C120" t="s">
        <v>213</v>
      </c>
      <c r="D120" t="s">
        <v>947</v>
      </c>
      <c r="E120" t="s">
        <v>2698</v>
      </c>
      <c r="F120" s="1">
        <v>24091</v>
      </c>
      <c r="G120" t="s">
        <v>3028</v>
      </c>
      <c r="H120" t="s">
        <v>2702</v>
      </c>
      <c r="I120" s="5">
        <v>132500</v>
      </c>
      <c r="J120">
        <v>22</v>
      </c>
    </row>
    <row r="121" spans="1:10" x14ac:dyDescent="0.25">
      <c r="A121" t="str">
        <f t="shared" si="2"/>
        <v>HarBa25312</v>
      </c>
      <c r="B121" t="str">
        <f t="shared" si="3"/>
        <v>HaroldBalogh25312</v>
      </c>
      <c r="C121" t="s">
        <v>842</v>
      </c>
      <c r="D121" t="s">
        <v>1919</v>
      </c>
      <c r="E121" t="s">
        <v>2698</v>
      </c>
      <c r="F121" s="1">
        <v>25312</v>
      </c>
      <c r="G121" t="s">
        <v>3027</v>
      </c>
      <c r="H121" t="s">
        <v>2700</v>
      </c>
      <c r="I121" s="5">
        <v>58200</v>
      </c>
      <c r="J121">
        <v>6</v>
      </c>
    </row>
    <row r="122" spans="1:10" x14ac:dyDescent="0.25">
      <c r="A122" t="str">
        <f t="shared" si="2"/>
        <v>JosBa31114</v>
      </c>
      <c r="B122" t="str">
        <f t="shared" si="3"/>
        <v>JosephBalzer31114</v>
      </c>
      <c r="C122" t="s">
        <v>90</v>
      </c>
      <c r="D122" t="s">
        <v>2154</v>
      </c>
      <c r="E122" t="s">
        <v>2698</v>
      </c>
      <c r="F122" s="1">
        <v>31114</v>
      </c>
      <c r="G122" t="s">
        <v>3027</v>
      </c>
      <c r="H122" t="s">
        <v>2700</v>
      </c>
      <c r="I122" s="5">
        <v>81200</v>
      </c>
      <c r="J122">
        <v>8</v>
      </c>
    </row>
    <row r="123" spans="1:10" x14ac:dyDescent="0.25">
      <c r="A123" t="str">
        <f t="shared" si="2"/>
        <v>DavBa33649</v>
      </c>
      <c r="B123" t="str">
        <f t="shared" si="3"/>
        <v>DavidBanks33649</v>
      </c>
      <c r="C123" t="s">
        <v>65</v>
      </c>
      <c r="D123" t="s">
        <v>164</v>
      </c>
      <c r="E123" t="s">
        <v>2698</v>
      </c>
      <c r="F123" s="1">
        <v>33649</v>
      </c>
      <c r="G123" t="s">
        <v>3020</v>
      </c>
      <c r="H123" t="s">
        <v>2702</v>
      </c>
      <c r="I123" s="5">
        <v>34900</v>
      </c>
      <c r="J123">
        <v>2</v>
      </c>
    </row>
    <row r="124" spans="1:10" x14ac:dyDescent="0.25">
      <c r="A124" t="str">
        <f t="shared" si="2"/>
        <v>ElaBa32188</v>
      </c>
      <c r="B124" t="str">
        <f t="shared" si="3"/>
        <v>ElaineBanks32188</v>
      </c>
      <c r="C124" t="s">
        <v>608</v>
      </c>
      <c r="D124" t="s">
        <v>164</v>
      </c>
      <c r="E124" t="s">
        <v>2699</v>
      </c>
      <c r="F124" s="1">
        <v>32188</v>
      </c>
      <c r="G124" t="s">
        <v>3022</v>
      </c>
      <c r="H124" t="s">
        <v>2702</v>
      </c>
      <c r="I124" s="5">
        <v>53500</v>
      </c>
      <c r="J124">
        <v>1</v>
      </c>
    </row>
    <row r="125" spans="1:10" x14ac:dyDescent="0.25">
      <c r="A125" t="str">
        <f t="shared" si="2"/>
        <v>RobBa29570</v>
      </c>
      <c r="B125" t="str">
        <f t="shared" si="3"/>
        <v>RobertBanks29570</v>
      </c>
      <c r="C125" t="s">
        <v>25</v>
      </c>
      <c r="D125" t="s">
        <v>164</v>
      </c>
      <c r="E125" t="s">
        <v>2698</v>
      </c>
      <c r="F125" s="1">
        <v>29570</v>
      </c>
      <c r="G125" t="s">
        <v>3025</v>
      </c>
      <c r="H125" t="s">
        <v>2703</v>
      </c>
      <c r="I125" s="5">
        <v>51100</v>
      </c>
      <c r="J125">
        <v>12</v>
      </c>
    </row>
    <row r="126" spans="1:10" x14ac:dyDescent="0.25">
      <c r="A126" t="str">
        <f t="shared" si="2"/>
        <v>GeoBa25448</v>
      </c>
      <c r="B126" t="str">
        <f t="shared" si="3"/>
        <v>GeorgeBarbour25448</v>
      </c>
      <c r="C126" t="s">
        <v>92</v>
      </c>
      <c r="D126" t="s">
        <v>2538</v>
      </c>
      <c r="E126" t="s">
        <v>2698</v>
      </c>
      <c r="F126" s="1">
        <v>25448</v>
      </c>
      <c r="G126" t="s">
        <v>3025</v>
      </c>
      <c r="H126" t="s">
        <v>2701</v>
      </c>
      <c r="I126" s="5">
        <v>42800</v>
      </c>
      <c r="J126">
        <v>12</v>
      </c>
    </row>
    <row r="127" spans="1:10" x14ac:dyDescent="0.25">
      <c r="A127" t="str">
        <f t="shared" si="2"/>
        <v>AleBa25325</v>
      </c>
      <c r="B127" t="str">
        <f t="shared" si="3"/>
        <v>AlexanderBarclay25325</v>
      </c>
      <c r="C127" t="s">
        <v>708</v>
      </c>
      <c r="D127" t="s">
        <v>870</v>
      </c>
      <c r="E127" t="s">
        <v>2698</v>
      </c>
      <c r="F127" s="1">
        <v>25325</v>
      </c>
      <c r="G127" t="s">
        <v>3027</v>
      </c>
      <c r="H127" t="s">
        <v>2702</v>
      </c>
      <c r="I127" s="5">
        <v>100600</v>
      </c>
      <c r="J127">
        <v>9</v>
      </c>
    </row>
    <row r="128" spans="1:10" x14ac:dyDescent="0.25">
      <c r="A128" t="str">
        <f t="shared" si="2"/>
        <v>ElaBa26468</v>
      </c>
      <c r="B128" t="str">
        <f t="shared" si="3"/>
        <v>ElaineBarker26468</v>
      </c>
      <c r="C128" t="s">
        <v>608</v>
      </c>
      <c r="D128" t="s">
        <v>760</v>
      </c>
      <c r="E128" t="s">
        <v>2699</v>
      </c>
      <c r="F128" s="1">
        <v>26468</v>
      </c>
      <c r="G128" t="s">
        <v>3027</v>
      </c>
      <c r="H128" t="s">
        <v>2701</v>
      </c>
      <c r="I128" s="5">
        <v>56600</v>
      </c>
      <c r="J128">
        <v>1</v>
      </c>
    </row>
    <row r="129" spans="1:10" x14ac:dyDescent="0.25">
      <c r="A129" t="str">
        <f t="shared" si="2"/>
        <v>SteBa24678</v>
      </c>
      <c r="B129" t="str">
        <f t="shared" si="3"/>
        <v>StephenBarker24678</v>
      </c>
      <c r="C129" t="s">
        <v>401</v>
      </c>
      <c r="D129" t="s">
        <v>760</v>
      </c>
      <c r="E129" t="s">
        <v>2698</v>
      </c>
      <c r="F129" s="1">
        <v>24678</v>
      </c>
      <c r="G129" t="s">
        <v>3026</v>
      </c>
      <c r="H129" t="s">
        <v>2703</v>
      </c>
      <c r="I129" s="5">
        <v>57800</v>
      </c>
      <c r="J129">
        <v>4</v>
      </c>
    </row>
    <row r="130" spans="1:10" x14ac:dyDescent="0.25">
      <c r="A130" t="str">
        <f t="shared" ref="A130:A193" si="4">_xlfn.CONCAT(LEFT(C130,3),LEFT(D130,2),F130)</f>
        <v>SusBa33541</v>
      </c>
      <c r="B130" t="str">
        <f t="shared" ref="B130:B193" si="5">_xlfn.CONCAT(C130,D130,F130)</f>
        <v>SusanBarlow33541</v>
      </c>
      <c r="C130" t="s">
        <v>665</v>
      </c>
      <c r="D130" t="s">
        <v>2759</v>
      </c>
      <c r="E130" t="s">
        <v>2699</v>
      </c>
      <c r="F130" s="1">
        <v>33541</v>
      </c>
      <c r="G130" t="s">
        <v>3020</v>
      </c>
      <c r="H130" t="s">
        <v>2702</v>
      </c>
      <c r="I130" s="5">
        <v>33400</v>
      </c>
      <c r="J130">
        <v>3</v>
      </c>
    </row>
    <row r="131" spans="1:10" x14ac:dyDescent="0.25">
      <c r="A131" t="str">
        <f t="shared" si="4"/>
        <v>AngBa28638</v>
      </c>
      <c r="B131" t="str">
        <f t="shared" si="5"/>
        <v>AngelaBarner28638</v>
      </c>
      <c r="C131" t="s">
        <v>1101</v>
      </c>
      <c r="D131" t="s">
        <v>2670</v>
      </c>
      <c r="E131" t="s">
        <v>2699</v>
      </c>
      <c r="F131" s="1">
        <v>28638</v>
      </c>
      <c r="G131" t="s">
        <v>3025</v>
      </c>
      <c r="H131" t="s">
        <v>2700</v>
      </c>
      <c r="I131" s="5">
        <v>58400</v>
      </c>
      <c r="J131">
        <v>3</v>
      </c>
    </row>
    <row r="132" spans="1:10" x14ac:dyDescent="0.25">
      <c r="A132" t="str">
        <f t="shared" si="4"/>
        <v>BenBa23547</v>
      </c>
      <c r="B132" t="str">
        <f t="shared" si="5"/>
        <v>BenBarnes23547</v>
      </c>
      <c r="C132" t="s">
        <v>788</v>
      </c>
      <c r="D132" t="s">
        <v>224</v>
      </c>
      <c r="E132" t="s">
        <v>2698</v>
      </c>
      <c r="F132" s="1">
        <v>23547</v>
      </c>
      <c r="G132" t="s">
        <v>3027</v>
      </c>
      <c r="H132" t="s">
        <v>2701</v>
      </c>
      <c r="I132" s="5">
        <v>53400</v>
      </c>
      <c r="J132">
        <v>5</v>
      </c>
    </row>
    <row r="133" spans="1:10" x14ac:dyDescent="0.25">
      <c r="A133" t="str">
        <f t="shared" si="4"/>
        <v>JefBa27949</v>
      </c>
      <c r="B133" t="str">
        <f t="shared" si="5"/>
        <v>JefferyBarnes27949</v>
      </c>
      <c r="C133" t="s">
        <v>600</v>
      </c>
      <c r="D133" t="s">
        <v>224</v>
      </c>
      <c r="E133" t="s">
        <v>2698</v>
      </c>
      <c r="F133" s="1">
        <v>27949</v>
      </c>
      <c r="G133" t="s">
        <v>3025</v>
      </c>
      <c r="H133" t="s">
        <v>2700</v>
      </c>
      <c r="I133" s="5">
        <v>47900</v>
      </c>
      <c r="J133">
        <v>3</v>
      </c>
    </row>
    <row r="134" spans="1:10" x14ac:dyDescent="0.25">
      <c r="A134" t="str">
        <f t="shared" si="4"/>
        <v>KevBa26277</v>
      </c>
      <c r="B134" t="str">
        <f t="shared" si="5"/>
        <v>KevinBarnes26277</v>
      </c>
      <c r="C134" t="s">
        <v>223</v>
      </c>
      <c r="D134" t="s">
        <v>224</v>
      </c>
      <c r="E134" t="s">
        <v>2698</v>
      </c>
      <c r="F134" s="1">
        <v>26277</v>
      </c>
      <c r="G134" t="s">
        <v>3025</v>
      </c>
      <c r="H134" t="s">
        <v>2701</v>
      </c>
      <c r="I134" s="5">
        <v>48100</v>
      </c>
      <c r="J134">
        <v>5</v>
      </c>
    </row>
    <row r="135" spans="1:10" x14ac:dyDescent="0.25">
      <c r="A135" t="str">
        <f t="shared" si="4"/>
        <v>JanBa31844</v>
      </c>
      <c r="B135" t="str">
        <f t="shared" si="5"/>
        <v>JanetBarney31844</v>
      </c>
      <c r="C135" t="s">
        <v>563</v>
      </c>
      <c r="D135" t="s">
        <v>776</v>
      </c>
      <c r="E135" t="s">
        <v>2699</v>
      </c>
      <c r="F135" s="1">
        <v>31844</v>
      </c>
      <c r="G135" t="s">
        <v>3023</v>
      </c>
      <c r="H135" t="s">
        <v>2700</v>
      </c>
      <c r="I135" s="5">
        <v>47000</v>
      </c>
      <c r="J135">
        <v>2</v>
      </c>
    </row>
    <row r="136" spans="1:10" x14ac:dyDescent="0.25">
      <c r="A136" t="str">
        <f t="shared" si="4"/>
        <v>JoeBa29137</v>
      </c>
      <c r="B136" t="str">
        <f t="shared" si="5"/>
        <v>JoeBarney29137</v>
      </c>
      <c r="C136" t="s">
        <v>585</v>
      </c>
      <c r="D136" t="s">
        <v>776</v>
      </c>
      <c r="E136" t="s">
        <v>2698</v>
      </c>
      <c r="F136" s="1">
        <v>29137</v>
      </c>
      <c r="G136" t="s">
        <v>3026</v>
      </c>
      <c r="H136" t="s">
        <v>2703</v>
      </c>
      <c r="I136" s="5">
        <v>45300</v>
      </c>
      <c r="J136">
        <v>10</v>
      </c>
    </row>
    <row r="137" spans="1:10" x14ac:dyDescent="0.25">
      <c r="A137" t="str">
        <f t="shared" si="4"/>
        <v>ChrBa32969</v>
      </c>
      <c r="B137" t="str">
        <f t="shared" si="5"/>
        <v>ChristinaBarnhill32969</v>
      </c>
      <c r="C137" t="s">
        <v>2284</v>
      </c>
      <c r="D137" t="s">
        <v>2747</v>
      </c>
      <c r="E137" t="s">
        <v>2699</v>
      </c>
      <c r="F137" s="1">
        <v>32969</v>
      </c>
      <c r="G137" t="s">
        <v>3020</v>
      </c>
      <c r="H137" t="s">
        <v>2702</v>
      </c>
      <c r="I137" s="5">
        <v>35200</v>
      </c>
      <c r="J137">
        <v>1</v>
      </c>
    </row>
    <row r="138" spans="1:10" x14ac:dyDescent="0.25">
      <c r="A138" t="str">
        <f t="shared" si="4"/>
        <v>LeoBa32346</v>
      </c>
      <c r="B138" t="str">
        <f t="shared" si="5"/>
        <v>LeonBarone32346</v>
      </c>
      <c r="C138" t="s">
        <v>236</v>
      </c>
      <c r="D138" t="s">
        <v>237</v>
      </c>
      <c r="E138" t="s">
        <v>2698</v>
      </c>
      <c r="F138" s="1">
        <v>32346</v>
      </c>
      <c r="G138" t="s">
        <v>3023</v>
      </c>
      <c r="H138" t="s">
        <v>2700</v>
      </c>
      <c r="I138" s="5">
        <v>45900</v>
      </c>
      <c r="J138">
        <v>3</v>
      </c>
    </row>
    <row r="139" spans="1:10" x14ac:dyDescent="0.25">
      <c r="A139" t="str">
        <f t="shared" si="4"/>
        <v>RicBa27399</v>
      </c>
      <c r="B139" t="str">
        <f t="shared" si="5"/>
        <v>RickBarrett27399</v>
      </c>
      <c r="C139" t="s">
        <v>197</v>
      </c>
      <c r="D139" t="s">
        <v>2638</v>
      </c>
      <c r="E139" t="s">
        <v>2698</v>
      </c>
      <c r="F139" s="1">
        <v>27399</v>
      </c>
      <c r="G139" t="s">
        <v>3025</v>
      </c>
      <c r="H139" t="s">
        <v>2703</v>
      </c>
      <c r="I139" s="5">
        <v>42800</v>
      </c>
      <c r="J139">
        <v>10</v>
      </c>
    </row>
    <row r="140" spans="1:10" x14ac:dyDescent="0.25">
      <c r="A140" t="str">
        <f t="shared" si="4"/>
        <v>HelBa33094</v>
      </c>
      <c r="B140" t="str">
        <f t="shared" si="5"/>
        <v>HelenBarton33094</v>
      </c>
      <c r="C140" t="s">
        <v>1205</v>
      </c>
      <c r="D140" t="s">
        <v>1551</v>
      </c>
      <c r="E140" t="s">
        <v>2699</v>
      </c>
      <c r="F140" s="1">
        <v>33094</v>
      </c>
      <c r="G140" t="s">
        <v>3021</v>
      </c>
      <c r="H140" t="s">
        <v>2700</v>
      </c>
      <c r="I140" s="5">
        <v>34600</v>
      </c>
      <c r="J140">
        <v>0</v>
      </c>
    </row>
    <row r="141" spans="1:10" x14ac:dyDescent="0.25">
      <c r="A141" t="str">
        <f t="shared" si="4"/>
        <v>ChaBa22141</v>
      </c>
      <c r="B141" t="str">
        <f t="shared" si="5"/>
        <v>CharleneBasso22141</v>
      </c>
      <c r="C141" t="s">
        <v>2443</v>
      </c>
      <c r="D141" t="s">
        <v>2444</v>
      </c>
      <c r="E141" t="s">
        <v>2699</v>
      </c>
      <c r="F141" s="1">
        <v>22141</v>
      </c>
      <c r="G141" t="s">
        <v>3028</v>
      </c>
      <c r="H141" t="s">
        <v>2703</v>
      </c>
      <c r="I141" s="5">
        <v>91300</v>
      </c>
      <c r="J141">
        <v>6</v>
      </c>
    </row>
    <row r="142" spans="1:10" x14ac:dyDescent="0.25">
      <c r="A142" t="str">
        <f t="shared" si="4"/>
        <v>HerBa27831</v>
      </c>
      <c r="B142" t="str">
        <f t="shared" si="5"/>
        <v>HerbertBatchelor27831</v>
      </c>
      <c r="C142" t="s">
        <v>1842</v>
      </c>
      <c r="D142" t="s">
        <v>1843</v>
      </c>
      <c r="E142" t="s">
        <v>2698</v>
      </c>
      <c r="F142" s="1">
        <v>27831</v>
      </c>
      <c r="G142" t="s">
        <v>3025</v>
      </c>
      <c r="H142" t="s">
        <v>2700</v>
      </c>
      <c r="I142" s="5">
        <v>58300</v>
      </c>
      <c r="J142">
        <v>0</v>
      </c>
    </row>
    <row r="143" spans="1:10" x14ac:dyDescent="0.25">
      <c r="A143" t="str">
        <f t="shared" si="4"/>
        <v>DesBa23821</v>
      </c>
      <c r="B143" t="str">
        <f t="shared" si="5"/>
        <v>DesireeBates23821</v>
      </c>
      <c r="C143" t="s">
        <v>808</v>
      </c>
      <c r="D143" t="s">
        <v>809</v>
      </c>
      <c r="E143" t="s">
        <v>2699</v>
      </c>
      <c r="F143" s="1">
        <v>23821</v>
      </c>
      <c r="G143" t="s">
        <v>3027</v>
      </c>
      <c r="H143" t="s">
        <v>2700</v>
      </c>
      <c r="I143" s="5">
        <v>63600</v>
      </c>
      <c r="J143">
        <v>14</v>
      </c>
    </row>
    <row r="144" spans="1:10" x14ac:dyDescent="0.25">
      <c r="A144" t="str">
        <f t="shared" si="4"/>
        <v>HeaBa32730</v>
      </c>
      <c r="B144" t="str">
        <f t="shared" si="5"/>
        <v>HeatherBates32730</v>
      </c>
      <c r="C144" t="s">
        <v>1025</v>
      </c>
      <c r="D144" t="s">
        <v>809</v>
      </c>
      <c r="E144" t="s">
        <v>2699</v>
      </c>
      <c r="F144" s="1">
        <v>32730</v>
      </c>
      <c r="G144" t="s">
        <v>3021</v>
      </c>
      <c r="H144" t="s">
        <v>2702</v>
      </c>
      <c r="I144" s="5">
        <v>40000</v>
      </c>
      <c r="J144">
        <v>3</v>
      </c>
    </row>
    <row r="145" spans="1:10" x14ac:dyDescent="0.25">
      <c r="A145" t="str">
        <f t="shared" si="4"/>
        <v>MarBa26815</v>
      </c>
      <c r="B145" t="str">
        <f t="shared" si="5"/>
        <v>MarionBates26815</v>
      </c>
      <c r="C145" t="s">
        <v>69</v>
      </c>
      <c r="D145" t="s">
        <v>809</v>
      </c>
      <c r="E145" t="s">
        <v>2699</v>
      </c>
      <c r="F145" s="1">
        <v>26815</v>
      </c>
      <c r="G145" t="s">
        <v>3028</v>
      </c>
      <c r="H145" t="s">
        <v>2700</v>
      </c>
      <c r="I145" s="5">
        <v>72600</v>
      </c>
      <c r="J145">
        <v>11</v>
      </c>
    </row>
    <row r="146" spans="1:10" x14ac:dyDescent="0.25">
      <c r="A146" t="str">
        <f t="shared" si="4"/>
        <v>RobBa31433</v>
      </c>
      <c r="B146" t="str">
        <f t="shared" si="5"/>
        <v>RobertBates31433</v>
      </c>
      <c r="C146" t="s">
        <v>25</v>
      </c>
      <c r="D146" t="s">
        <v>809</v>
      </c>
      <c r="E146" t="s">
        <v>2698</v>
      </c>
      <c r="F146" s="1">
        <v>31433</v>
      </c>
      <c r="G146" t="s">
        <v>3021</v>
      </c>
      <c r="H146" t="s">
        <v>2700</v>
      </c>
      <c r="I146" s="5">
        <v>33600</v>
      </c>
      <c r="J146">
        <v>0</v>
      </c>
    </row>
    <row r="147" spans="1:10" x14ac:dyDescent="0.25">
      <c r="A147" t="str">
        <f t="shared" si="4"/>
        <v>VivBa31469</v>
      </c>
      <c r="B147" t="str">
        <f t="shared" si="5"/>
        <v>VivianBates31469</v>
      </c>
      <c r="C147" t="s">
        <v>889</v>
      </c>
      <c r="D147" t="s">
        <v>809</v>
      </c>
      <c r="E147" t="s">
        <v>2699</v>
      </c>
      <c r="F147" s="1">
        <v>31469</v>
      </c>
      <c r="G147" t="s">
        <v>3022</v>
      </c>
      <c r="H147" t="s">
        <v>2702</v>
      </c>
      <c r="I147" s="5">
        <v>50400</v>
      </c>
      <c r="J147">
        <v>4</v>
      </c>
    </row>
    <row r="148" spans="1:10" x14ac:dyDescent="0.25">
      <c r="A148" t="str">
        <f t="shared" si="4"/>
        <v>MarBa34121</v>
      </c>
      <c r="B148" t="str">
        <f t="shared" si="5"/>
        <v>MargaretBatten34121</v>
      </c>
      <c r="C148" t="s">
        <v>554</v>
      </c>
      <c r="D148" t="s">
        <v>2836</v>
      </c>
      <c r="E148" t="s">
        <v>2699</v>
      </c>
      <c r="F148" s="1">
        <v>34121</v>
      </c>
      <c r="G148" t="s">
        <v>3020</v>
      </c>
      <c r="H148" t="s">
        <v>2700</v>
      </c>
      <c r="I148" s="5">
        <v>30300</v>
      </c>
      <c r="J148">
        <v>1</v>
      </c>
    </row>
    <row r="149" spans="1:10" x14ac:dyDescent="0.25">
      <c r="A149" t="str">
        <f t="shared" si="4"/>
        <v>GeoBa27844</v>
      </c>
      <c r="B149" t="str">
        <f t="shared" si="5"/>
        <v>GeorgeBattle27844</v>
      </c>
      <c r="C149" t="s">
        <v>92</v>
      </c>
      <c r="D149" t="s">
        <v>1523</v>
      </c>
      <c r="E149" t="s">
        <v>2698</v>
      </c>
      <c r="F149" s="1">
        <v>27844</v>
      </c>
      <c r="G149" t="s">
        <v>3027</v>
      </c>
      <c r="H149" t="s">
        <v>2702</v>
      </c>
      <c r="I149" s="5">
        <v>79400</v>
      </c>
      <c r="J149">
        <v>1</v>
      </c>
    </row>
    <row r="150" spans="1:10" x14ac:dyDescent="0.25">
      <c r="A150" t="str">
        <f t="shared" si="4"/>
        <v>IsrBa33453</v>
      </c>
      <c r="B150" t="str">
        <f t="shared" si="5"/>
        <v>IsraelBaughn33453</v>
      </c>
      <c r="C150" t="s">
        <v>2101</v>
      </c>
      <c r="D150" t="s">
        <v>2102</v>
      </c>
      <c r="E150" t="s">
        <v>2698</v>
      </c>
      <c r="F150" s="1">
        <v>33453</v>
      </c>
      <c r="G150" t="s">
        <v>3020</v>
      </c>
      <c r="H150" t="s">
        <v>2702</v>
      </c>
      <c r="I150" s="5">
        <v>36100</v>
      </c>
      <c r="J150">
        <v>0</v>
      </c>
    </row>
    <row r="151" spans="1:10" x14ac:dyDescent="0.25">
      <c r="A151" t="str">
        <f t="shared" si="4"/>
        <v>NicBa24965</v>
      </c>
      <c r="B151" t="str">
        <f t="shared" si="5"/>
        <v>NicholasBaxley24965</v>
      </c>
      <c r="C151" t="s">
        <v>426</v>
      </c>
      <c r="D151" t="s">
        <v>427</v>
      </c>
      <c r="E151" t="s">
        <v>2698</v>
      </c>
      <c r="F151" s="1">
        <v>24965</v>
      </c>
      <c r="G151" t="s">
        <v>3029</v>
      </c>
      <c r="H151" t="s">
        <v>2702</v>
      </c>
      <c r="I151" s="5">
        <v>137000</v>
      </c>
      <c r="J151">
        <v>19</v>
      </c>
    </row>
    <row r="152" spans="1:10" x14ac:dyDescent="0.25">
      <c r="A152" t="str">
        <f t="shared" si="4"/>
        <v>DorBa26266</v>
      </c>
      <c r="B152" t="str">
        <f t="shared" si="5"/>
        <v>DorothyBaxter26266</v>
      </c>
      <c r="C152" t="s">
        <v>512</v>
      </c>
      <c r="D152" t="s">
        <v>861</v>
      </c>
      <c r="E152" t="s">
        <v>2699</v>
      </c>
      <c r="F152" s="1">
        <v>26266</v>
      </c>
      <c r="G152" t="s">
        <v>3027</v>
      </c>
      <c r="H152" t="s">
        <v>2700</v>
      </c>
      <c r="I152" s="5">
        <v>77200</v>
      </c>
      <c r="J152">
        <v>21</v>
      </c>
    </row>
    <row r="153" spans="1:10" x14ac:dyDescent="0.25">
      <c r="A153" t="str">
        <f t="shared" si="4"/>
        <v>JohBa32653</v>
      </c>
      <c r="B153" t="str">
        <f t="shared" si="5"/>
        <v>JohnBaxter32653</v>
      </c>
      <c r="C153" t="s">
        <v>213</v>
      </c>
      <c r="D153" t="s">
        <v>861</v>
      </c>
      <c r="E153" t="s">
        <v>2698</v>
      </c>
      <c r="F153" s="1">
        <v>32653</v>
      </c>
      <c r="G153" t="s">
        <v>3021</v>
      </c>
      <c r="H153" t="s">
        <v>2700</v>
      </c>
      <c r="I153" s="5">
        <v>39200</v>
      </c>
      <c r="J153">
        <v>3</v>
      </c>
    </row>
    <row r="154" spans="1:10" x14ac:dyDescent="0.25">
      <c r="A154" t="str">
        <f t="shared" si="4"/>
        <v>JohBa25388</v>
      </c>
      <c r="B154" t="str">
        <f t="shared" si="5"/>
        <v>JohnBazile25388</v>
      </c>
      <c r="C154" t="s">
        <v>213</v>
      </c>
      <c r="D154" t="s">
        <v>1365</v>
      </c>
      <c r="E154" t="s">
        <v>2698</v>
      </c>
      <c r="F154" s="1">
        <v>25388</v>
      </c>
      <c r="G154" t="s">
        <v>3025</v>
      </c>
      <c r="H154" t="s">
        <v>2702</v>
      </c>
      <c r="I154" s="5">
        <v>65500</v>
      </c>
      <c r="J154">
        <v>5</v>
      </c>
    </row>
    <row r="155" spans="1:10" x14ac:dyDescent="0.25">
      <c r="A155" t="str">
        <f t="shared" si="4"/>
        <v>AngBe24178</v>
      </c>
      <c r="B155" t="str">
        <f t="shared" si="5"/>
        <v>AngelBeaman24178</v>
      </c>
      <c r="C155" t="s">
        <v>447</v>
      </c>
      <c r="D155" t="s">
        <v>448</v>
      </c>
      <c r="E155" t="s">
        <v>2699</v>
      </c>
      <c r="F155" s="1">
        <v>24178</v>
      </c>
      <c r="G155" t="s">
        <v>3025</v>
      </c>
      <c r="H155" t="s">
        <v>2700</v>
      </c>
      <c r="I155" s="5">
        <v>52000</v>
      </c>
      <c r="J155">
        <v>17</v>
      </c>
    </row>
    <row r="156" spans="1:10" x14ac:dyDescent="0.25">
      <c r="A156" t="str">
        <f t="shared" si="4"/>
        <v>FraBe27017</v>
      </c>
      <c r="B156" t="str">
        <f t="shared" si="5"/>
        <v>FrankBeaman27017</v>
      </c>
      <c r="C156" t="s">
        <v>987</v>
      </c>
      <c r="D156" t="s">
        <v>448</v>
      </c>
      <c r="E156" t="s">
        <v>2698</v>
      </c>
      <c r="F156" s="1">
        <v>27017</v>
      </c>
      <c r="G156" t="s">
        <v>3025</v>
      </c>
      <c r="H156" t="s">
        <v>2700</v>
      </c>
      <c r="I156" s="5">
        <v>65100</v>
      </c>
      <c r="J156">
        <v>6</v>
      </c>
    </row>
    <row r="157" spans="1:10" x14ac:dyDescent="0.25">
      <c r="A157" t="str">
        <f t="shared" si="4"/>
        <v>CarBe23975</v>
      </c>
      <c r="B157" t="str">
        <f t="shared" si="5"/>
        <v>CarlBeamon23975</v>
      </c>
      <c r="C157" t="s">
        <v>414</v>
      </c>
      <c r="D157" t="s">
        <v>2173</v>
      </c>
      <c r="E157" t="s">
        <v>2698</v>
      </c>
      <c r="F157" s="1">
        <v>23975</v>
      </c>
      <c r="G157" t="s">
        <v>3027</v>
      </c>
      <c r="H157" t="s">
        <v>2703</v>
      </c>
      <c r="I157" s="5">
        <v>78600</v>
      </c>
      <c r="J157">
        <v>19</v>
      </c>
    </row>
    <row r="158" spans="1:10" x14ac:dyDescent="0.25">
      <c r="A158" t="str">
        <f t="shared" si="4"/>
        <v>KeiBe33958</v>
      </c>
      <c r="B158" t="str">
        <f t="shared" si="5"/>
        <v>KeithBean33958</v>
      </c>
      <c r="C158" t="s">
        <v>162</v>
      </c>
      <c r="D158" t="s">
        <v>2128</v>
      </c>
      <c r="E158" t="s">
        <v>2698</v>
      </c>
      <c r="F158" s="1">
        <v>33958</v>
      </c>
      <c r="G158" t="s">
        <v>3019</v>
      </c>
      <c r="H158" t="s">
        <v>2700</v>
      </c>
      <c r="I158" s="5">
        <v>35300</v>
      </c>
      <c r="J158">
        <v>1</v>
      </c>
    </row>
    <row r="159" spans="1:10" x14ac:dyDescent="0.25">
      <c r="A159" t="str">
        <f t="shared" si="4"/>
        <v>RicBe27582</v>
      </c>
      <c r="B159" t="str">
        <f t="shared" si="5"/>
        <v>RicardoBean27582</v>
      </c>
      <c r="C159" t="s">
        <v>1236</v>
      </c>
      <c r="D159" t="s">
        <v>2128</v>
      </c>
      <c r="E159" t="s">
        <v>2698</v>
      </c>
      <c r="F159" s="1">
        <v>27582</v>
      </c>
      <c r="G159" t="s">
        <v>3025</v>
      </c>
      <c r="H159" t="s">
        <v>2701</v>
      </c>
      <c r="I159" s="5">
        <v>45800</v>
      </c>
      <c r="J159">
        <v>10</v>
      </c>
    </row>
    <row r="160" spans="1:10" x14ac:dyDescent="0.25">
      <c r="A160" t="str">
        <f t="shared" si="4"/>
        <v>IrvBe24199</v>
      </c>
      <c r="B160" t="str">
        <f t="shared" si="5"/>
        <v>IrvingBeard24199</v>
      </c>
      <c r="C160" t="s">
        <v>1426</v>
      </c>
      <c r="D160" t="s">
        <v>830</v>
      </c>
      <c r="E160" t="s">
        <v>2698</v>
      </c>
      <c r="F160" s="1">
        <v>24199</v>
      </c>
      <c r="G160" t="s">
        <v>3029</v>
      </c>
      <c r="H160" t="s">
        <v>2701</v>
      </c>
      <c r="I160" s="5">
        <v>83100</v>
      </c>
      <c r="J160">
        <v>16</v>
      </c>
    </row>
    <row r="161" spans="1:10" x14ac:dyDescent="0.25">
      <c r="A161" t="str">
        <f t="shared" si="4"/>
        <v>RoyBe29506</v>
      </c>
      <c r="B161" t="str">
        <f t="shared" si="5"/>
        <v>RoyBeard29506</v>
      </c>
      <c r="C161" t="s">
        <v>728</v>
      </c>
      <c r="D161" t="s">
        <v>830</v>
      </c>
      <c r="E161" t="s">
        <v>2698</v>
      </c>
      <c r="F161" s="1">
        <v>29506</v>
      </c>
      <c r="G161" t="s">
        <v>3025</v>
      </c>
      <c r="H161" t="s">
        <v>2701</v>
      </c>
      <c r="I161" s="5">
        <v>43900</v>
      </c>
      <c r="J161">
        <v>0</v>
      </c>
    </row>
    <row r="162" spans="1:10" x14ac:dyDescent="0.25">
      <c r="A162" t="str">
        <f t="shared" si="4"/>
        <v>LisBe25221</v>
      </c>
      <c r="B162" t="str">
        <f t="shared" si="5"/>
        <v>LisaBearden25221</v>
      </c>
      <c r="C162" t="s">
        <v>493</v>
      </c>
      <c r="D162" t="s">
        <v>494</v>
      </c>
      <c r="E162" t="s">
        <v>2699</v>
      </c>
      <c r="F162" s="1">
        <v>25221</v>
      </c>
      <c r="G162" t="s">
        <v>3026</v>
      </c>
      <c r="H162" t="s">
        <v>2702</v>
      </c>
      <c r="I162" s="5">
        <v>62700</v>
      </c>
      <c r="J162">
        <v>21</v>
      </c>
    </row>
    <row r="163" spans="1:10" x14ac:dyDescent="0.25">
      <c r="A163" t="str">
        <f t="shared" si="4"/>
        <v>AndBe26952</v>
      </c>
      <c r="B163" t="str">
        <f t="shared" si="5"/>
        <v>AndrewBeasley26952</v>
      </c>
      <c r="C163" t="s">
        <v>874</v>
      </c>
      <c r="D163" t="s">
        <v>2608</v>
      </c>
      <c r="E163" t="s">
        <v>2698</v>
      </c>
      <c r="F163" s="1">
        <v>26952</v>
      </c>
      <c r="G163" t="s">
        <v>3028</v>
      </c>
      <c r="H163" t="s">
        <v>2700</v>
      </c>
      <c r="I163" s="5">
        <v>66400</v>
      </c>
      <c r="J163">
        <v>0</v>
      </c>
    </row>
    <row r="164" spans="1:10" x14ac:dyDescent="0.25">
      <c r="A164" t="str">
        <f t="shared" si="4"/>
        <v>MarBe32476</v>
      </c>
      <c r="B164" t="str">
        <f t="shared" si="5"/>
        <v>MarieBeavers32476</v>
      </c>
      <c r="C164" t="s">
        <v>340</v>
      </c>
      <c r="D164" t="s">
        <v>686</v>
      </c>
      <c r="E164" t="s">
        <v>2699</v>
      </c>
      <c r="F164" s="1">
        <v>32476</v>
      </c>
      <c r="G164" t="s">
        <v>3023</v>
      </c>
      <c r="H164" t="s">
        <v>2700</v>
      </c>
      <c r="I164" s="5">
        <v>39000</v>
      </c>
      <c r="J164">
        <v>0</v>
      </c>
    </row>
    <row r="165" spans="1:10" x14ac:dyDescent="0.25">
      <c r="A165" t="str">
        <f t="shared" si="4"/>
        <v>AarBe27536</v>
      </c>
      <c r="B165" t="str">
        <f t="shared" si="5"/>
        <v>AaronBeck27536</v>
      </c>
      <c r="C165" t="s">
        <v>380</v>
      </c>
      <c r="D165" t="s">
        <v>1541</v>
      </c>
      <c r="E165" t="s">
        <v>2698</v>
      </c>
      <c r="F165" s="1">
        <v>27536</v>
      </c>
      <c r="G165" t="s">
        <v>3026</v>
      </c>
      <c r="H165" t="s">
        <v>2701</v>
      </c>
      <c r="I165" s="5">
        <v>60700</v>
      </c>
      <c r="J165">
        <v>5</v>
      </c>
    </row>
    <row r="166" spans="1:10" x14ac:dyDescent="0.25">
      <c r="A166" t="str">
        <f t="shared" si="4"/>
        <v>LarBe28334</v>
      </c>
      <c r="B166" t="str">
        <f t="shared" si="5"/>
        <v>LarryBeck28334</v>
      </c>
      <c r="C166" t="s">
        <v>73</v>
      </c>
      <c r="D166" t="s">
        <v>1541</v>
      </c>
      <c r="E166" t="s">
        <v>2698</v>
      </c>
      <c r="F166" s="1">
        <v>28334</v>
      </c>
      <c r="G166" t="s">
        <v>3028</v>
      </c>
      <c r="H166" t="s">
        <v>2701</v>
      </c>
      <c r="I166" s="5">
        <v>77600</v>
      </c>
      <c r="J166">
        <v>8</v>
      </c>
    </row>
    <row r="167" spans="1:10" x14ac:dyDescent="0.25">
      <c r="A167" t="str">
        <f t="shared" si="4"/>
        <v>MelBe27766</v>
      </c>
      <c r="B167" t="str">
        <f t="shared" si="5"/>
        <v>MelvinBeck27766</v>
      </c>
      <c r="C167" t="s">
        <v>272</v>
      </c>
      <c r="D167" t="s">
        <v>1541</v>
      </c>
      <c r="E167" t="s">
        <v>2698</v>
      </c>
      <c r="F167" s="1">
        <v>27766</v>
      </c>
      <c r="G167" t="s">
        <v>3024</v>
      </c>
      <c r="H167" t="s">
        <v>2701</v>
      </c>
      <c r="I167" s="5">
        <v>44400</v>
      </c>
      <c r="J167">
        <v>5</v>
      </c>
    </row>
    <row r="168" spans="1:10" x14ac:dyDescent="0.25">
      <c r="A168" t="str">
        <f t="shared" si="4"/>
        <v>LerBe31052</v>
      </c>
      <c r="B168" t="str">
        <f t="shared" si="5"/>
        <v>LeroyBeckman31052</v>
      </c>
      <c r="C168" t="s">
        <v>351</v>
      </c>
      <c r="D168" t="s">
        <v>352</v>
      </c>
      <c r="E168" t="s">
        <v>2698</v>
      </c>
      <c r="F168" s="1">
        <v>31052</v>
      </c>
      <c r="G168" t="s">
        <v>3025</v>
      </c>
      <c r="H168" t="s">
        <v>2701</v>
      </c>
      <c r="I168" s="5">
        <v>44500</v>
      </c>
      <c r="J168">
        <v>6</v>
      </c>
    </row>
    <row r="169" spans="1:10" x14ac:dyDescent="0.25">
      <c r="A169" t="str">
        <f t="shared" si="4"/>
        <v>JosBe30791</v>
      </c>
      <c r="B169" t="str">
        <f t="shared" si="5"/>
        <v>JoshuaBeebe30791</v>
      </c>
      <c r="C169" t="s">
        <v>177</v>
      </c>
      <c r="D169" t="s">
        <v>2884</v>
      </c>
      <c r="E169" t="s">
        <v>2698</v>
      </c>
      <c r="F169" s="1">
        <v>30791</v>
      </c>
      <c r="G169" t="s">
        <v>3024</v>
      </c>
      <c r="H169" t="s">
        <v>2701</v>
      </c>
      <c r="I169" s="5">
        <v>49900</v>
      </c>
      <c r="J169">
        <v>9</v>
      </c>
    </row>
    <row r="170" spans="1:10" x14ac:dyDescent="0.25">
      <c r="A170" t="str">
        <f t="shared" si="4"/>
        <v>MarBe27254</v>
      </c>
      <c r="B170" t="str">
        <f t="shared" si="5"/>
        <v>MartinBeers27254</v>
      </c>
      <c r="C170" t="s">
        <v>645</v>
      </c>
      <c r="D170" t="s">
        <v>2327</v>
      </c>
      <c r="E170" t="s">
        <v>2698</v>
      </c>
      <c r="F170" s="1">
        <v>27254</v>
      </c>
      <c r="G170" t="s">
        <v>3024</v>
      </c>
      <c r="H170" t="s">
        <v>2701</v>
      </c>
      <c r="I170" s="5">
        <v>48300</v>
      </c>
      <c r="J170">
        <v>7</v>
      </c>
    </row>
    <row r="171" spans="1:10" x14ac:dyDescent="0.25">
      <c r="A171" t="str">
        <f t="shared" si="4"/>
        <v>ThoBe31264</v>
      </c>
      <c r="B171" t="str">
        <f t="shared" si="5"/>
        <v>ThomasBegay31264</v>
      </c>
      <c r="C171" t="s">
        <v>269</v>
      </c>
      <c r="D171" t="s">
        <v>2796</v>
      </c>
      <c r="E171" t="s">
        <v>2698</v>
      </c>
      <c r="F171" s="1">
        <v>31264</v>
      </c>
      <c r="G171" t="s">
        <v>3022</v>
      </c>
      <c r="H171" t="s">
        <v>2702</v>
      </c>
      <c r="I171" s="5">
        <v>37700</v>
      </c>
      <c r="J171">
        <v>8</v>
      </c>
    </row>
    <row r="172" spans="1:10" x14ac:dyDescent="0.25">
      <c r="A172" t="str">
        <f t="shared" si="4"/>
        <v>MelBe23430</v>
      </c>
      <c r="B172" t="str">
        <f t="shared" si="5"/>
        <v>MelissaBeiler23430</v>
      </c>
      <c r="C172" t="s">
        <v>136</v>
      </c>
      <c r="D172" t="s">
        <v>1077</v>
      </c>
      <c r="E172" t="s">
        <v>2699</v>
      </c>
      <c r="F172" s="1">
        <v>23430</v>
      </c>
      <c r="G172" t="s">
        <v>3026</v>
      </c>
      <c r="H172" t="s">
        <v>2701</v>
      </c>
      <c r="I172" s="5">
        <v>41600</v>
      </c>
      <c r="J172">
        <v>8</v>
      </c>
    </row>
    <row r="173" spans="1:10" x14ac:dyDescent="0.25">
      <c r="A173" t="str">
        <f t="shared" si="4"/>
        <v>RicBe34020</v>
      </c>
      <c r="B173" t="str">
        <f t="shared" si="5"/>
        <v>RichardBelknap34020</v>
      </c>
      <c r="C173" t="s">
        <v>9</v>
      </c>
      <c r="D173" t="s">
        <v>2235</v>
      </c>
      <c r="E173" t="s">
        <v>2698</v>
      </c>
      <c r="F173" s="1">
        <v>34020</v>
      </c>
      <c r="G173" t="s">
        <v>3020</v>
      </c>
      <c r="H173" t="s">
        <v>2701</v>
      </c>
      <c r="I173" s="5">
        <v>29300</v>
      </c>
      <c r="J173">
        <v>0</v>
      </c>
    </row>
    <row r="174" spans="1:10" x14ac:dyDescent="0.25">
      <c r="A174" t="str">
        <f t="shared" si="4"/>
        <v>CanBe25416</v>
      </c>
      <c r="B174" t="str">
        <f t="shared" si="5"/>
        <v>CandiceBell25416</v>
      </c>
      <c r="C174" t="s">
        <v>1840</v>
      </c>
      <c r="D174" t="s">
        <v>216</v>
      </c>
      <c r="E174" t="s">
        <v>2699</v>
      </c>
      <c r="F174" s="1">
        <v>25416</v>
      </c>
      <c r="G174" t="s">
        <v>3026</v>
      </c>
      <c r="H174" t="s">
        <v>2700</v>
      </c>
      <c r="I174" s="5">
        <v>55500</v>
      </c>
      <c r="J174">
        <v>5</v>
      </c>
    </row>
    <row r="175" spans="1:10" x14ac:dyDescent="0.25">
      <c r="A175" t="str">
        <f t="shared" si="4"/>
        <v>CarBe25023</v>
      </c>
      <c r="B175" t="str">
        <f t="shared" si="5"/>
        <v>CarolynBell25023</v>
      </c>
      <c r="C175" t="s">
        <v>234</v>
      </c>
      <c r="D175" t="s">
        <v>216</v>
      </c>
      <c r="E175" t="s">
        <v>2699</v>
      </c>
      <c r="F175" s="1">
        <v>25023</v>
      </c>
      <c r="G175" t="s">
        <v>3024</v>
      </c>
      <c r="H175" t="s">
        <v>2701</v>
      </c>
      <c r="I175" s="5">
        <v>47000</v>
      </c>
      <c r="J175">
        <v>18</v>
      </c>
    </row>
    <row r="176" spans="1:10" x14ac:dyDescent="0.25">
      <c r="A176" t="str">
        <f t="shared" si="4"/>
        <v>DomBe31812</v>
      </c>
      <c r="B176" t="str">
        <f t="shared" si="5"/>
        <v>DominickBell31812</v>
      </c>
      <c r="C176" t="s">
        <v>215</v>
      </c>
      <c r="D176" t="s">
        <v>216</v>
      </c>
      <c r="E176" t="s">
        <v>2698</v>
      </c>
      <c r="F176" s="1">
        <v>31812</v>
      </c>
      <c r="G176" t="s">
        <v>3020</v>
      </c>
      <c r="H176" t="s">
        <v>2700</v>
      </c>
      <c r="I176" s="5">
        <v>34700</v>
      </c>
      <c r="J176">
        <v>1</v>
      </c>
    </row>
    <row r="177" spans="1:10" x14ac:dyDescent="0.25">
      <c r="A177" t="str">
        <f t="shared" si="4"/>
        <v>GenBe24052</v>
      </c>
      <c r="B177" t="str">
        <f t="shared" si="5"/>
        <v>GenevieveBell24052</v>
      </c>
      <c r="C177" t="s">
        <v>2346</v>
      </c>
      <c r="D177" t="s">
        <v>216</v>
      </c>
      <c r="E177" t="s">
        <v>2699</v>
      </c>
      <c r="F177" s="1">
        <v>24052</v>
      </c>
      <c r="G177" t="s">
        <v>3027</v>
      </c>
      <c r="H177" t="s">
        <v>2701</v>
      </c>
      <c r="I177" s="5">
        <v>44000</v>
      </c>
      <c r="J177">
        <v>23</v>
      </c>
    </row>
    <row r="178" spans="1:10" x14ac:dyDescent="0.25">
      <c r="A178" t="str">
        <f t="shared" si="4"/>
        <v>JefBe24023</v>
      </c>
      <c r="B178" t="str">
        <f t="shared" si="5"/>
        <v>JefferyBell24023</v>
      </c>
      <c r="C178" t="s">
        <v>600</v>
      </c>
      <c r="D178" t="s">
        <v>216</v>
      </c>
      <c r="E178" t="s">
        <v>2698</v>
      </c>
      <c r="F178" s="1">
        <v>24023</v>
      </c>
      <c r="G178" t="s">
        <v>3025</v>
      </c>
      <c r="H178" t="s">
        <v>2700</v>
      </c>
      <c r="I178" s="5">
        <v>56800</v>
      </c>
      <c r="J178">
        <v>0</v>
      </c>
    </row>
    <row r="179" spans="1:10" x14ac:dyDescent="0.25">
      <c r="A179" t="str">
        <f t="shared" si="4"/>
        <v>JudBe34150</v>
      </c>
      <c r="B179" t="str">
        <f t="shared" si="5"/>
        <v>JudithBell34150</v>
      </c>
      <c r="C179" t="s">
        <v>107</v>
      </c>
      <c r="D179" t="s">
        <v>216</v>
      </c>
      <c r="E179" t="s">
        <v>2699</v>
      </c>
      <c r="F179" s="1">
        <v>34150</v>
      </c>
      <c r="G179" t="s">
        <v>3019</v>
      </c>
      <c r="H179" t="s">
        <v>2701</v>
      </c>
      <c r="I179" s="5">
        <v>25900</v>
      </c>
      <c r="J179">
        <v>0</v>
      </c>
    </row>
    <row r="180" spans="1:10" x14ac:dyDescent="0.25">
      <c r="A180" t="str">
        <f t="shared" si="4"/>
        <v>MarBe32380</v>
      </c>
      <c r="B180" t="str">
        <f t="shared" si="5"/>
        <v>MarianneBell32380</v>
      </c>
      <c r="C180" t="s">
        <v>1772</v>
      </c>
      <c r="D180" t="s">
        <v>216</v>
      </c>
      <c r="E180" t="s">
        <v>2699</v>
      </c>
      <c r="F180" s="1">
        <v>32380</v>
      </c>
      <c r="G180" t="s">
        <v>3023</v>
      </c>
      <c r="H180" t="s">
        <v>2700</v>
      </c>
      <c r="I180" s="5">
        <v>52800</v>
      </c>
      <c r="J180">
        <v>2</v>
      </c>
    </row>
    <row r="181" spans="1:10" x14ac:dyDescent="0.25">
      <c r="A181" t="str">
        <f t="shared" si="4"/>
        <v>RebBe33927</v>
      </c>
      <c r="B181" t="str">
        <f t="shared" si="5"/>
        <v>RebeccaBellino33927</v>
      </c>
      <c r="C181" t="s">
        <v>1709</v>
      </c>
      <c r="D181" t="s">
        <v>2742</v>
      </c>
      <c r="E181" t="s">
        <v>2699</v>
      </c>
      <c r="F181" s="1">
        <v>33927</v>
      </c>
      <c r="G181" t="s">
        <v>3020</v>
      </c>
      <c r="H181" t="s">
        <v>2701</v>
      </c>
      <c r="I181" s="5">
        <v>31100</v>
      </c>
      <c r="J181">
        <v>0</v>
      </c>
    </row>
    <row r="182" spans="1:10" x14ac:dyDescent="0.25">
      <c r="A182" t="str">
        <f t="shared" si="4"/>
        <v>MarBe34081</v>
      </c>
      <c r="B182" t="str">
        <f t="shared" si="5"/>
        <v>MarcusBelt34081</v>
      </c>
      <c r="C182" t="s">
        <v>288</v>
      </c>
      <c r="D182" t="s">
        <v>486</v>
      </c>
      <c r="E182" t="s">
        <v>2698</v>
      </c>
      <c r="F182" s="1">
        <v>34081</v>
      </c>
      <c r="G182" t="s">
        <v>3019</v>
      </c>
      <c r="H182" t="s">
        <v>2701</v>
      </c>
      <c r="I182" s="5">
        <v>26900</v>
      </c>
      <c r="J182">
        <v>0</v>
      </c>
    </row>
    <row r="183" spans="1:10" x14ac:dyDescent="0.25">
      <c r="A183" t="str">
        <f t="shared" si="4"/>
        <v>GreBe32029</v>
      </c>
      <c r="B183" t="str">
        <f t="shared" si="5"/>
        <v>GregoryBeltran32029</v>
      </c>
      <c r="C183" t="s">
        <v>806</v>
      </c>
      <c r="D183" t="s">
        <v>2130</v>
      </c>
      <c r="E183" t="s">
        <v>2698</v>
      </c>
      <c r="F183" s="1">
        <v>32029</v>
      </c>
      <c r="G183" t="s">
        <v>3023</v>
      </c>
      <c r="H183" t="s">
        <v>2702</v>
      </c>
      <c r="I183" s="5">
        <v>45400</v>
      </c>
      <c r="J183">
        <v>4</v>
      </c>
    </row>
    <row r="184" spans="1:10" x14ac:dyDescent="0.25">
      <c r="A184" t="str">
        <f t="shared" si="4"/>
        <v>SimBe24039</v>
      </c>
      <c r="B184" t="str">
        <f t="shared" si="5"/>
        <v>SimonBender24039</v>
      </c>
      <c r="C184" t="s">
        <v>1942</v>
      </c>
      <c r="D184" t="s">
        <v>1943</v>
      </c>
      <c r="E184" t="s">
        <v>2698</v>
      </c>
      <c r="F184" s="1">
        <v>24039</v>
      </c>
      <c r="G184" t="s">
        <v>3025</v>
      </c>
      <c r="H184" t="s">
        <v>2701</v>
      </c>
      <c r="I184" s="5">
        <v>45300</v>
      </c>
      <c r="J184">
        <v>15</v>
      </c>
    </row>
    <row r="185" spans="1:10" x14ac:dyDescent="0.25">
      <c r="A185" t="str">
        <f t="shared" si="4"/>
        <v>JohBe31125</v>
      </c>
      <c r="B185" t="str">
        <f t="shared" si="5"/>
        <v>JohnBenedict31125</v>
      </c>
      <c r="C185" t="s">
        <v>213</v>
      </c>
      <c r="D185" t="s">
        <v>1867</v>
      </c>
      <c r="E185" t="s">
        <v>2698</v>
      </c>
      <c r="F185" s="1">
        <v>31125</v>
      </c>
      <c r="G185" t="s">
        <v>3027</v>
      </c>
      <c r="H185" t="s">
        <v>2701</v>
      </c>
      <c r="I185" s="5">
        <v>54600</v>
      </c>
      <c r="J185">
        <v>8</v>
      </c>
    </row>
    <row r="186" spans="1:10" x14ac:dyDescent="0.25">
      <c r="A186" t="str">
        <f t="shared" si="4"/>
        <v>HenBe33164</v>
      </c>
      <c r="B186" t="str">
        <f t="shared" si="5"/>
        <v>HenryBenfield33164</v>
      </c>
      <c r="C186" t="s">
        <v>23</v>
      </c>
      <c r="D186" t="s">
        <v>2070</v>
      </c>
      <c r="E186" t="s">
        <v>2698</v>
      </c>
      <c r="F186" s="1">
        <v>33164</v>
      </c>
      <c r="G186" t="s">
        <v>3019</v>
      </c>
      <c r="H186" t="s">
        <v>2703</v>
      </c>
      <c r="I186" s="5">
        <v>24900</v>
      </c>
      <c r="J186">
        <v>0</v>
      </c>
    </row>
    <row r="187" spans="1:10" x14ac:dyDescent="0.25">
      <c r="A187" t="str">
        <f t="shared" si="4"/>
        <v>RalBe31843</v>
      </c>
      <c r="B187" t="str">
        <f t="shared" si="5"/>
        <v>RalphBenitez31843</v>
      </c>
      <c r="C187" t="s">
        <v>649</v>
      </c>
      <c r="D187" t="s">
        <v>2457</v>
      </c>
      <c r="E187" t="s">
        <v>2698</v>
      </c>
      <c r="F187" s="1">
        <v>31843</v>
      </c>
      <c r="G187" t="s">
        <v>3022</v>
      </c>
      <c r="H187" t="s">
        <v>2702</v>
      </c>
      <c r="I187" s="5">
        <v>47300</v>
      </c>
      <c r="J187">
        <v>2</v>
      </c>
    </row>
    <row r="188" spans="1:10" x14ac:dyDescent="0.25">
      <c r="A188" t="str">
        <f t="shared" si="4"/>
        <v>ChrBe30793</v>
      </c>
      <c r="B188" t="str">
        <f t="shared" si="5"/>
        <v>ChristopherBennett30793</v>
      </c>
      <c r="C188" t="s">
        <v>71</v>
      </c>
      <c r="D188" t="s">
        <v>10</v>
      </c>
      <c r="E188" t="s">
        <v>2698</v>
      </c>
      <c r="F188" s="1">
        <v>30793</v>
      </c>
      <c r="G188" t="s">
        <v>3025</v>
      </c>
      <c r="H188" t="s">
        <v>2701</v>
      </c>
      <c r="I188" s="5">
        <v>57100</v>
      </c>
      <c r="J188">
        <v>0</v>
      </c>
    </row>
    <row r="189" spans="1:10" x14ac:dyDescent="0.25">
      <c r="A189" t="str">
        <f t="shared" si="4"/>
        <v>EstBe32001</v>
      </c>
      <c r="B189" t="str">
        <f t="shared" si="5"/>
        <v>EstherBennett32001</v>
      </c>
      <c r="C189" t="s">
        <v>2229</v>
      </c>
      <c r="D189" t="s">
        <v>10</v>
      </c>
      <c r="E189" t="s">
        <v>2699</v>
      </c>
      <c r="F189" s="1">
        <v>32001</v>
      </c>
      <c r="G189" t="s">
        <v>3022</v>
      </c>
      <c r="H189" t="s">
        <v>2700</v>
      </c>
      <c r="I189" s="5">
        <v>41800</v>
      </c>
      <c r="J189">
        <v>1</v>
      </c>
    </row>
    <row r="190" spans="1:10" x14ac:dyDescent="0.25">
      <c r="A190" t="str">
        <f t="shared" si="4"/>
        <v>HarBe32153</v>
      </c>
      <c r="B190" t="str">
        <f t="shared" si="5"/>
        <v>HaroldBennett32153</v>
      </c>
      <c r="C190" t="s">
        <v>842</v>
      </c>
      <c r="D190" t="s">
        <v>10</v>
      </c>
      <c r="E190" t="s">
        <v>2698</v>
      </c>
      <c r="F190" s="1">
        <v>32153</v>
      </c>
      <c r="G190" t="s">
        <v>3021</v>
      </c>
      <c r="H190" t="s">
        <v>2702</v>
      </c>
      <c r="I190" s="5">
        <v>40500</v>
      </c>
      <c r="J190">
        <v>3</v>
      </c>
    </row>
    <row r="191" spans="1:10" x14ac:dyDescent="0.25">
      <c r="A191" t="str">
        <f t="shared" si="4"/>
        <v>JuaBe25233</v>
      </c>
      <c r="B191" t="str">
        <f t="shared" si="5"/>
        <v>JuanitaBennett25233</v>
      </c>
      <c r="C191" t="s">
        <v>1027</v>
      </c>
      <c r="D191" t="s">
        <v>10</v>
      </c>
      <c r="E191" t="s">
        <v>2699</v>
      </c>
      <c r="F191" s="1">
        <v>25233</v>
      </c>
      <c r="G191" t="s">
        <v>3026</v>
      </c>
      <c r="H191" t="s">
        <v>2702</v>
      </c>
      <c r="I191" s="5">
        <v>69500</v>
      </c>
      <c r="J191">
        <v>21</v>
      </c>
    </row>
    <row r="192" spans="1:10" x14ac:dyDescent="0.25">
      <c r="A192" t="str">
        <f t="shared" si="4"/>
        <v>KatBe25445</v>
      </c>
      <c r="B192" t="str">
        <f t="shared" si="5"/>
        <v>KatrinaBennett25445</v>
      </c>
      <c r="C192" t="s">
        <v>422</v>
      </c>
      <c r="D192" t="s">
        <v>10</v>
      </c>
      <c r="E192" t="s">
        <v>2699</v>
      </c>
      <c r="F192" s="1">
        <v>25445</v>
      </c>
      <c r="G192" t="s">
        <v>3025</v>
      </c>
      <c r="H192" t="s">
        <v>2703</v>
      </c>
      <c r="I192" s="5">
        <v>33300</v>
      </c>
      <c r="J192">
        <v>0</v>
      </c>
    </row>
    <row r="193" spans="1:10" x14ac:dyDescent="0.25">
      <c r="A193" t="str">
        <f t="shared" si="4"/>
        <v>RicBe33056</v>
      </c>
      <c r="B193" t="str">
        <f t="shared" si="5"/>
        <v>RichardBennett33056</v>
      </c>
      <c r="C193" t="s">
        <v>9</v>
      </c>
      <c r="D193" t="s">
        <v>10</v>
      </c>
      <c r="E193" t="s">
        <v>2698</v>
      </c>
      <c r="F193" s="1">
        <v>33056</v>
      </c>
      <c r="G193" t="s">
        <v>3019</v>
      </c>
      <c r="H193" t="s">
        <v>2702</v>
      </c>
      <c r="I193" s="5">
        <v>36400</v>
      </c>
      <c r="J193">
        <v>0</v>
      </c>
    </row>
    <row r="194" spans="1:10" x14ac:dyDescent="0.25">
      <c r="A194" t="str">
        <f t="shared" ref="A194:A257" si="6">_xlfn.CONCAT(LEFT(C194,3),LEFT(D194,2),F194)</f>
        <v>MarBe31897</v>
      </c>
      <c r="B194" t="str">
        <f t="shared" ref="B194:B257" si="7">_xlfn.CONCAT(C194,D194,F194)</f>
        <v>MarionBerge31897</v>
      </c>
      <c r="C194" t="s">
        <v>69</v>
      </c>
      <c r="D194" t="s">
        <v>70</v>
      </c>
      <c r="E194" t="s">
        <v>2699</v>
      </c>
      <c r="F194" s="1">
        <v>31897</v>
      </c>
      <c r="G194" t="s">
        <v>3022</v>
      </c>
      <c r="H194" t="s">
        <v>2702</v>
      </c>
      <c r="I194" s="5">
        <v>42800</v>
      </c>
      <c r="J194">
        <v>0</v>
      </c>
    </row>
    <row r="195" spans="1:10" x14ac:dyDescent="0.25">
      <c r="A195" t="str">
        <f t="shared" si="6"/>
        <v>JayBe29339</v>
      </c>
      <c r="B195" t="str">
        <f t="shared" si="7"/>
        <v>JayBermudez29339</v>
      </c>
      <c r="C195" t="s">
        <v>349</v>
      </c>
      <c r="D195" t="s">
        <v>1450</v>
      </c>
      <c r="E195" t="s">
        <v>2698</v>
      </c>
      <c r="F195" s="1">
        <v>29339</v>
      </c>
      <c r="G195" t="s">
        <v>3027</v>
      </c>
      <c r="H195" t="s">
        <v>2700</v>
      </c>
      <c r="I195" s="5">
        <v>61700</v>
      </c>
      <c r="J195">
        <v>9</v>
      </c>
    </row>
    <row r="196" spans="1:10" x14ac:dyDescent="0.25">
      <c r="A196" t="str">
        <f t="shared" si="6"/>
        <v>DavBe29818</v>
      </c>
      <c r="B196" t="str">
        <f t="shared" si="7"/>
        <v>DavidBerry29818</v>
      </c>
      <c r="C196" t="s">
        <v>65</v>
      </c>
      <c r="D196" t="s">
        <v>295</v>
      </c>
      <c r="E196" t="s">
        <v>2698</v>
      </c>
      <c r="F196" s="1">
        <v>29818</v>
      </c>
      <c r="G196" t="s">
        <v>3028</v>
      </c>
      <c r="H196" t="s">
        <v>2700</v>
      </c>
      <c r="I196" s="5">
        <v>73000</v>
      </c>
      <c r="J196">
        <v>6</v>
      </c>
    </row>
    <row r="197" spans="1:10" x14ac:dyDescent="0.25">
      <c r="A197" t="str">
        <f t="shared" si="6"/>
        <v>MatBe28767</v>
      </c>
      <c r="B197" t="str">
        <f t="shared" si="7"/>
        <v>MatthewBerry28767</v>
      </c>
      <c r="C197" t="s">
        <v>130</v>
      </c>
      <c r="D197" t="s">
        <v>295</v>
      </c>
      <c r="E197" t="s">
        <v>2698</v>
      </c>
      <c r="F197" s="1">
        <v>28767</v>
      </c>
      <c r="G197" t="s">
        <v>3026</v>
      </c>
      <c r="H197" t="s">
        <v>2702</v>
      </c>
      <c r="I197" s="5">
        <v>69100</v>
      </c>
      <c r="J197">
        <v>8</v>
      </c>
    </row>
    <row r="198" spans="1:10" x14ac:dyDescent="0.25">
      <c r="A198" t="str">
        <f t="shared" si="6"/>
        <v>ShaBe30876</v>
      </c>
      <c r="B198" t="str">
        <f t="shared" si="7"/>
        <v>ShawnBerry30876</v>
      </c>
      <c r="C198" t="s">
        <v>711</v>
      </c>
      <c r="D198" t="s">
        <v>295</v>
      </c>
      <c r="E198" t="s">
        <v>2698</v>
      </c>
      <c r="F198" s="1">
        <v>30876</v>
      </c>
      <c r="G198" t="s">
        <v>3027</v>
      </c>
      <c r="H198" t="s">
        <v>2700</v>
      </c>
      <c r="I198" s="5">
        <v>56300</v>
      </c>
      <c r="J198">
        <v>7</v>
      </c>
    </row>
    <row r="199" spans="1:10" x14ac:dyDescent="0.25">
      <c r="A199" t="str">
        <f t="shared" si="6"/>
        <v>JosBe26323</v>
      </c>
      <c r="B199" t="str">
        <f t="shared" si="7"/>
        <v>JosephBess26323</v>
      </c>
      <c r="C199" t="s">
        <v>90</v>
      </c>
      <c r="D199" t="s">
        <v>885</v>
      </c>
      <c r="E199" t="s">
        <v>2698</v>
      </c>
      <c r="F199" s="1">
        <v>26323</v>
      </c>
      <c r="G199" t="s">
        <v>3028</v>
      </c>
      <c r="H199" t="s">
        <v>2701</v>
      </c>
      <c r="I199" s="5">
        <v>76400</v>
      </c>
      <c r="J199">
        <v>19</v>
      </c>
    </row>
    <row r="200" spans="1:10" x14ac:dyDescent="0.25">
      <c r="A200" t="str">
        <f t="shared" si="6"/>
        <v>AliBe34044</v>
      </c>
      <c r="B200" t="str">
        <f t="shared" si="7"/>
        <v>AlicaBest34044</v>
      </c>
      <c r="C200" t="s">
        <v>2832</v>
      </c>
      <c r="D200" t="s">
        <v>2426</v>
      </c>
      <c r="E200" t="s">
        <v>2699</v>
      </c>
      <c r="F200" s="1">
        <v>34044</v>
      </c>
      <c r="G200" t="s">
        <v>3021</v>
      </c>
      <c r="H200" t="s">
        <v>2703</v>
      </c>
      <c r="I200" s="5">
        <v>28200</v>
      </c>
      <c r="J200">
        <v>0</v>
      </c>
    </row>
    <row r="201" spans="1:10" x14ac:dyDescent="0.25">
      <c r="A201" t="str">
        <f t="shared" si="6"/>
        <v>VioBe28342</v>
      </c>
      <c r="B201" t="str">
        <f t="shared" si="7"/>
        <v>VioletBest28342</v>
      </c>
      <c r="C201" t="s">
        <v>2425</v>
      </c>
      <c r="D201" t="s">
        <v>2426</v>
      </c>
      <c r="E201" t="s">
        <v>2699</v>
      </c>
      <c r="F201" s="1">
        <v>28342</v>
      </c>
      <c r="G201" t="s">
        <v>3024</v>
      </c>
      <c r="H201" t="s">
        <v>2700</v>
      </c>
      <c r="I201" s="5">
        <v>50300</v>
      </c>
      <c r="J201">
        <v>7</v>
      </c>
    </row>
    <row r="202" spans="1:10" x14ac:dyDescent="0.25">
      <c r="A202" t="str">
        <f t="shared" si="6"/>
        <v>ZanBe30743</v>
      </c>
      <c r="B202" t="str">
        <f t="shared" si="7"/>
        <v>ZaneBethea30743</v>
      </c>
      <c r="C202" t="s">
        <v>291</v>
      </c>
      <c r="D202" t="s">
        <v>292</v>
      </c>
      <c r="E202" t="s">
        <v>2698</v>
      </c>
      <c r="F202" s="1">
        <v>30743</v>
      </c>
      <c r="G202" t="s">
        <v>3025</v>
      </c>
      <c r="H202" t="s">
        <v>2701</v>
      </c>
      <c r="I202" s="5">
        <v>53300</v>
      </c>
      <c r="J202">
        <v>7</v>
      </c>
    </row>
    <row r="203" spans="1:10" x14ac:dyDescent="0.25">
      <c r="A203" t="str">
        <f t="shared" si="6"/>
        <v>VicBe24958</v>
      </c>
      <c r="B203" t="str">
        <f t="shared" si="7"/>
        <v>VictoriaBevins24958</v>
      </c>
      <c r="C203" t="s">
        <v>313</v>
      </c>
      <c r="D203" t="s">
        <v>289</v>
      </c>
      <c r="E203" t="s">
        <v>2699</v>
      </c>
      <c r="F203" s="1">
        <v>24958</v>
      </c>
      <c r="G203" t="s">
        <v>3026</v>
      </c>
      <c r="H203" t="s">
        <v>2700</v>
      </c>
      <c r="I203" s="5">
        <v>55300</v>
      </c>
      <c r="J203">
        <v>2</v>
      </c>
    </row>
    <row r="204" spans="1:10" x14ac:dyDescent="0.25">
      <c r="A204" t="str">
        <f t="shared" si="6"/>
        <v>MigBi28936</v>
      </c>
      <c r="B204" t="str">
        <f t="shared" si="7"/>
        <v>MiguelBiggs28936</v>
      </c>
      <c r="C204" t="s">
        <v>2141</v>
      </c>
      <c r="D204" t="s">
        <v>2142</v>
      </c>
      <c r="E204" t="s">
        <v>2698</v>
      </c>
      <c r="F204" s="1">
        <v>28936</v>
      </c>
      <c r="G204" t="s">
        <v>3025</v>
      </c>
      <c r="H204" t="s">
        <v>2701</v>
      </c>
      <c r="I204" s="5">
        <v>46200</v>
      </c>
      <c r="J204">
        <v>8</v>
      </c>
    </row>
    <row r="205" spans="1:10" x14ac:dyDescent="0.25">
      <c r="A205" t="str">
        <f t="shared" si="6"/>
        <v>MorBi26349</v>
      </c>
      <c r="B205" t="str">
        <f t="shared" si="7"/>
        <v>MorrisBillings26349</v>
      </c>
      <c r="C205" t="s">
        <v>375</v>
      </c>
      <c r="D205" t="s">
        <v>2463</v>
      </c>
      <c r="E205" t="s">
        <v>2698</v>
      </c>
      <c r="F205" s="1">
        <v>26349</v>
      </c>
      <c r="G205" t="s">
        <v>3024</v>
      </c>
      <c r="H205" t="s">
        <v>2700</v>
      </c>
      <c r="I205" s="5">
        <v>54600</v>
      </c>
      <c r="J205">
        <v>21</v>
      </c>
    </row>
    <row r="206" spans="1:10" x14ac:dyDescent="0.25">
      <c r="A206" t="str">
        <f t="shared" si="6"/>
        <v>ChrBi33877</v>
      </c>
      <c r="B206" t="str">
        <f t="shared" si="7"/>
        <v>ChristinaBills33877</v>
      </c>
      <c r="C206" t="s">
        <v>2284</v>
      </c>
      <c r="D206" t="s">
        <v>1428</v>
      </c>
      <c r="E206" t="s">
        <v>2699</v>
      </c>
      <c r="F206" s="1">
        <v>33877</v>
      </c>
      <c r="G206" t="s">
        <v>3019</v>
      </c>
      <c r="H206" t="s">
        <v>2701</v>
      </c>
      <c r="I206" s="5">
        <v>27300</v>
      </c>
      <c r="J206">
        <v>0</v>
      </c>
    </row>
    <row r="207" spans="1:10" x14ac:dyDescent="0.25">
      <c r="A207" t="str">
        <f t="shared" si="6"/>
        <v>JosBi23463</v>
      </c>
      <c r="B207" t="str">
        <f t="shared" si="7"/>
        <v>JoseBills23463</v>
      </c>
      <c r="C207" t="s">
        <v>284</v>
      </c>
      <c r="D207" t="s">
        <v>1428</v>
      </c>
      <c r="E207" t="s">
        <v>2698</v>
      </c>
      <c r="F207" s="1">
        <v>23463</v>
      </c>
      <c r="G207" t="s">
        <v>3027</v>
      </c>
      <c r="H207" t="s">
        <v>2702</v>
      </c>
      <c r="I207" s="5">
        <v>101100</v>
      </c>
      <c r="J207">
        <v>9</v>
      </c>
    </row>
    <row r="208" spans="1:10" x14ac:dyDescent="0.25">
      <c r="A208" t="str">
        <f t="shared" si="6"/>
        <v>BilBi33487</v>
      </c>
      <c r="B208" t="str">
        <f t="shared" si="7"/>
        <v>BillyBirt33487</v>
      </c>
      <c r="C208" t="s">
        <v>976</v>
      </c>
      <c r="D208" t="s">
        <v>2191</v>
      </c>
      <c r="E208" t="s">
        <v>2698</v>
      </c>
      <c r="F208" s="1">
        <v>33487</v>
      </c>
      <c r="G208" t="s">
        <v>3020</v>
      </c>
      <c r="H208" t="s">
        <v>2701</v>
      </c>
      <c r="I208" s="5">
        <v>29100</v>
      </c>
      <c r="J208">
        <v>0</v>
      </c>
    </row>
    <row r="209" spans="1:10" x14ac:dyDescent="0.25">
      <c r="A209" t="str">
        <f t="shared" si="6"/>
        <v>BetBi30684</v>
      </c>
      <c r="B209" t="str">
        <f t="shared" si="7"/>
        <v>BettyBishop30684</v>
      </c>
      <c r="C209" t="s">
        <v>966</v>
      </c>
      <c r="D209" t="s">
        <v>946</v>
      </c>
      <c r="E209" t="s">
        <v>2699</v>
      </c>
      <c r="F209" s="1">
        <v>30684</v>
      </c>
      <c r="G209" t="s">
        <v>3024</v>
      </c>
      <c r="H209" t="s">
        <v>2703</v>
      </c>
      <c r="I209" s="5">
        <v>40000</v>
      </c>
      <c r="J209">
        <v>1</v>
      </c>
    </row>
    <row r="210" spans="1:10" x14ac:dyDescent="0.25">
      <c r="A210" t="str">
        <f t="shared" si="6"/>
        <v>ChaBi26621</v>
      </c>
      <c r="B210" t="str">
        <f t="shared" si="7"/>
        <v>CharlesBishop26621</v>
      </c>
      <c r="C210" t="s">
        <v>82</v>
      </c>
      <c r="D210" t="s">
        <v>946</v>
      </c>
      <c r="E210" t="s">
        <v>2698</v>
      </c>
      <c r="F210" s="1">
        <v>26621</v>
      </c>
      <c r="G210" t="s">
        <v>3025</v>
      </c>
      <c r="H210" t="s">
        <v>2701</v>
      </c>
      <c r="I210" s="5">
        <v>56000</v>
      </c>
      <c r="J210">
        <v>2</v>
      </c>
    </row>
    <row r="211" spans="1:10" x14ac:dyDescent="0.25">
      <c r="A211" t="str">
        <f t="shared" si="6"/>
        <v>ChrBi25170</v>
      </c>
      <c r="B211" t="str">
        <f t="shared" si="7"/>
        <v>ChrisBishop25170</v>
      </c>
      <c r="C211" t="s">
        <v>184</v>
      </c>
      <c r="D211" t="s">
        <v>946</v>
      </c>
      <c r="E211" t="s">
        <v>2698</v>
      </c>
      <c r="F211" s="1">
        <v>25170</v>
      </c>
      <c r="G211" t="s">
        <v>3025</v>
      </c>
      <c r="H211" t="s">
        <v>2702</v>
      </c>
      <c r="I211" s="5">
        <v>94300</v>
      </c>
      <c r="J211">
        <v>16</v>
      </c>
    </row>
    <row r="212" spans="1:10" x14ac:dyDescent="0.25">
      <c r="A212" t="str">
        <f t="shared" si="6"/>
        <v>FraBi33142</v>
      </c>
      <c r="B212" t="str">
        <f t="shared" si="7"/>
        <v>FranciscoBishop33142</v>
      </c>
      <c r="C212" t="s">
        <v>310</v>
      </c>
      <c r="D212" t="s">
        <v>946</v>
      </c>
      <c r="E212" t="s">
        <v>2698</v>
      </c>
      <c r="F212" s="1">
        <v>33142</v>
      </c>
      <c r="G212" t="s">
        <v>3022</v>
      </c>
      <c r="H212" t="s">
        <v>2701</v>
      </c>
      <c r="I212" s="5">
        <v>34400</v>
      </c>
      <c r="J212">
        <v>0</v>
      </c>
    </row>
    <row r="213" spans="1:10" x14ac:dyDescent="0.25">
      <c r="A213" t="str">
        <f t="shared" si="6"/>
        <v>MarBi29583</v>
      </c>
      <c r="B213" t="str">
        <f t="shared" si="7"/>
        <v>MarjorieBishop29583</v>
      </c>
      <c r="C213" t="s">
        <v>945</v>
      </c>
      <c r="D213" t="s">
        <v>946</v>
      </c>
      <c r="E213" t="s">
        <v>2699</v>
      </c>
      <c r="F213" s="1">
        <v>29583</v>
      </c>
      <c r="G213" t="s">
        <v>3025</v>
      </c>
      <c r="H213" t="s">
        <v>2700</v>
      </c>
      <c r="I213" s="5">
        <v>56800</v>
      </c>
      <c r="J213">
        <v>11</v>
      </c>
    </row>
    <row r="214" spans="1:10" x14ac:dyDescent="0.25">
      <c r="A214" t="str">
        <f t="shared" si="6"/>
        <v>SusBi30634</v>
      </c>
      <c r="B214" t="str">
        <f t="shared" si="7"/>
        <v>SusannBitting30634</v>
      </c>
      <c r="C214" t="s">
        <v>2874</v>
      </c>
      <c r="D214" t="s">
        <v>2875</v>
      </c>
      <c r="E214" t="s">
        <v>2699</v>
      </c>
      <c r="F214" s="1">
        <v>30634</v>
      </c>
      <c r="G214" t="s">
        <v>3025</v>
      </c>
      <c r="H214" t="s">
        <v>2701</v>
      </c>
      <c r="I214" s="5">
        <v>59200</v>
      </c>
      <c r="J214">
        <v>6</v>
      </c>
    </row>
    <row r="215" spans="1:10" x14ac:dyDescent="0.25">
      <c r="A215" t="str">
        <f t="shared" si="6"/>
        <v>NorBi29339</v>
      </c>
      <c r="B215" t="str">
        <f t="shared" si="7"/>
        <v>NormaBittner29339</v>
      </c>
      <c r="C215" t="s">
        <v>324</v>
      </c>
      <c r="D215" t="s">
        <v>325</v>
      </c>
      <c r="E215" t="s">
        <v>2699</v>
      </c>
      <c r="F215" s="1">
        <v>29339</v>
      </c>
      <c r="G215" t="s">
        <v>3027</v>
      </c>
      <c r="H215" t="s">
        <v>2700</v>
      </c>
      <c r="I215" s="5">
        <v>80900</v>
      </c>
      <c r="J215">
        <v>12</v>
      </c>
    </row>
    <row r="216" spans="1:10" x14ac:dyDescent="0.25">
      <c r="A216" t="str">
        <f t="shared" si="6"/>
        <v>AdrBl27847</v>
      </c>
      <c r="B216" t="str">
        <f t="shared" si="7"/>
        <v>AdrianBlack27847</v>
      </c>
      <c r="C216" t="s">
        <v>1494</v>
      </c>
      <c r="D216" t="s">
        <v>765</v>
      </c>
      <c r="E216" t="s">
        <v>2698</v>
      </c>
      <c r="F216" s="1">
        <v>27847</v>
      </c>
      <c r="G216" t="s">
        <v>3025</v>
      </c>
      <c r="H216" t="s">
        <v>2700</v>
      </c>
      <c r="I216" s="5">
        <v>43700</v>
      </c>
      <c r="J216">
        <v>1</v>
      </c>
    </row>
    <row r="217" spans="1:10" x14ac:dyDescent="0.25">
      <c r="A217" t="str">
        <f t="shared" si="6"/>
        <v>DawBl24112</v>
      </c>
      <c r="B217" t="str">
        <f t="shared" si="7"/>
        <v>DawnBlack24112</v>
      </c>
      <c r="C217" t="s">
        <v>532</v>
      </c>
      <c r="D217" t="s">
        <v>765</v>
      </c>
      <c r="E217" t="s">
        <v>2699</v>
      </c>
      <c r="F217" s="1">
        <v>24112</v>
      </c>
      <c r="G217" t="s">
        <v>3029</v>
      </c>
      <c r="H217" t="s">
        <v>2701</v>
      </c>
      <c r="I217" s="5">
        <v>58900</v>
      </c>
      <c r="J217">
        <v>17</v>
      </c>
    </row>
    <row r="218" spans="1:10" x14ac:dyDescent="0.25">
      <c r="A218" t="str">
        <f t="shared" si="6"/>
        <v>JanBl28450</v>
      </c>
      <c r="B218" t="str">
        <f t="shared" si="7"/>
        <v>JaneBlack28450</v>
      </c>
      <c r="C218" t="s">
        <v>764</v>
      </c>
      <c r="D218" t="s">
        <v>765</v>
      </c>
      <c r="E218" t="s">
        <v>2699</v>
      </c>
      <c r="F218" s="1">
        <v>28450</v>
      </c>
      <c r="G218" t="s">
        <v>3026</v>
      </c>
      <c r="H218" t="s">
        <v>2703</v>
      </c>
      <c r="I218" s="5">
        <v>86500</v>
      </c>
      <c r="J218">
        <v>13</v>
      </c>
    </row>
    <row r="219" spans="1:10" x14ac:dyDescent="0.25">
      <c r="A219" t="str">
        <f t="shared" si="6"/>
        <v>VivBl25227</v>
      </c>
      <c r="B219" t="str">
        <f t="shared" si="7"/>
        <v>VivianBlackmon25227</v>
      </c>
      <c r="C219" t="s">
        <v>889</v>
      </c>
      <c r="D219" t="s">
        <v>2939</v>
      </c>
      <c r="E219" t="s">
        <v>2699</v>
      </c>
      <c r="F219" s="1">
        <v>25227</v>
      </c>
      <c r="G219" t="s">
        <v>3025</v>
      </c>
      <c r="H219" t="s">
        <v>2701</v>
      </c>
      <c r="I219" s="5">
        <v>38600</v>
      </c>
      <c r="J219">
        <v>2</v>
      </c>
    </row>
    <row r="220" spans="1:10" x14ac:dyDescent="0.25">
      <c r="A220" t="str">
        <f t="shared" si="6"/>
        <v>PetBl26570</v>
      </c>
      <c r="B220" t="str">
        <f t="shared" si="7"/>
        <v>PeterBlackwell26570</v>
      </c>
      <c r="C220" t="s">
        <v>589</v>
      </c>
      <c r="D220" t="s">
        <v>1981</v>
      </c>
      <c r="E220" t="s">
        <v>2698</v>
      </c>
      <c r="F220" s="1">
        <v>26570</v>
      </c>
      <c r="G220" t="s">
        <v>3026</v>
      </c>
      <c r="H220" t="s">
        <v>2701</v>
      </c>
      <c r="I220" s="5">
        <v>46200</v>
      </c>
      <c r="J220">
        <v>19</v>
      </c>
    </row>
    <row r="221" spans="1:10" x14ac:dyDescent="0.25">
      <c r="A221" t="str">
        <f t="shared" si="6"/>
        <v>JuaBl30423</v>
      </c>
      <c r="B221" t="str">
        <f t="shared" si="7"/>
        <v>JuanBlake30423</v>
      </c>
      <c r="C221" t="s">
        <v>567</v>
      </c>
      <c r="D221" t="s">
        <v>1613</v>
      </c>
      <c r="E221" t="s">
        <v>2698</v>
      </c>
      <c r="F221" s="1">
        <v>30423</v>
      </c>
      <c r="G221" t="s">
        <v>3028</v>
      </c>
      <c r="H221" t="s">
        <v>2702</v>
      </c>
      <c r="I221" s="5">
        <v>92600</v>
      </c>
      <c r="J221">
        <v>7</v>
      </c>
    </row>
    <row r="222" spans="1:10" x14ac:dyDescent="0.25">
      <c r="A222" t="str">
        <f t="shared" si="6"/>
        <v>MicBl28699</v>
      </c>
      <c r="B222" t="str">
        <f t="shared" si="7"/>
        <v>MichaelBlakeney28699</v>
      </c>
      <c r="C222" t="s">
        <v>205</v>
      </c>
      <c r="D222" t="s">
        <v>328</v>
      </c>
      <c r="E222" t="s">
        <v>2698</v>
      </c>
      <c r="F222" s="1">
        <v>28699</v>
      </c>
      <c r="G222" t="s">
        <v>3026</v>
      </c>
      <c r="H222" t="s">
        <v>2701</v>
      </c>
      <c r="I222" s="5">
        <v>47500</v>
      </c>
      <c r="J222">
        <v>12</v>
      </c>
    </row>
    <row r="223" spans="1:10" x14ac:dyDescent="0.25">
      <c r="A223" t="str">
        <f t="shared" si="6"/>
        <v>RebBl34139</v>
      </c>
      <c r="B223" t="str">
        <f t="shared" si="7"/>
        <v>RebeccaBlanch34139</v>
      </c>
      <c r="C223" t="s">
        <v>1709</v>
      </c>
      <c r="D223" t="s">
        <v>2754</v>
      </c>
      <c r="E223" t="s">
        <v>2699</v>
      </c>
      <c r="F223" s="1">
        <v>34139</v>
      </c>
      <c r="G223" t="s">
        <v>3019</v>
      </c>
      <c r="H223" t="s">
        <v>2701</v>
      </c>
      <c r="I223" s="5">
        <v>28600</v>
      </c>
      <c r="J223">
        <v>1</v>
      </c>
    </row>
    <row r="224" spans="1:10" x14ac:dyDescent="0.25">
      <c r="A224" t="str">
        <f t="shared" si="6"/>
        <v>LouBl26833</v>
      </c>
      <c r="B224" t="str">
        <f t="shared" si="7"/>
        <v>LouisBlanchard26833</v>
      </c>
      <c r="C224" t="s">
        <v>727</v>
      </c>
      <c r="D224" t="s">
        <v>1277</v>
      </c>
      <c r="E224" t="s">
        <v>2698</v>
      </c>
      <c r="F224" s="1">
        <v>26833</v>
      </c>
      <c r="G224" t="s">
        <v>3026</v>
      </c>
      <c r="H224" t="s">
        <v>2700</v>
      </c>
      <c r="I224" s="5">
        <v>64800</v>
      </c>
      <c r="J224">
        <v>6</v>
      </c>
    </row>
    <row r="225" spans="1:10" x14ac:dyDescent="0.25">
      <c r="A225" t="str">
        <f t="shared" si="6"/>
        <v>BruBl32392</v>
      </c>
      <c r="B225" t="str">
        <f t="shared" si="7"/>
        <v>BruceBland32392</v>
      </c>
      <c r="C225" t="s">
        <v>84</v>
      </c>
      <c r="D225" t="s">
        <v>1898</v>
      </c>
      <c r="E225" t="s">
        <v>2698</v>
      </c>
      <c r="F225" s="1">
        <v>32392</v>
      </c>
      <c r="G225" t="s">
        <v>3021</v>
      </c>
      <c r="H225" t="s">
        <v>2701</v>
      </c>
      <c r="I225" s="5">
        <v>32900</v>
      </c>
      <c r="J225">
        <v>4</v>
      </c>
    </row>
    <row r="226" spans="1:10" x14ac:dyDescent="0.25">
      <c r="A226" t="str">
        <f t="shared" si="6"/>
        <v>JamBl29587</v>
      </c>
      <c r="B226" t="str">
        <f t="shared" si="7"/>
        <v>JamesBlank29587</v>
      </c>
      <c r="C226" t="s">
        <v>147</v>
      </c>
      <c r="D226" t="s">
        <v>403</v>
      </c>
      <c r="E226" t="s">
        <v>2698</v>
      </c>
      <c r="F226" s="1">
        <v>29587</v>
      </c>
      <c r="G226" t="s">
        <v>3025</v>
      </c>
      <c r="H226" t="s">
        <v>2700</v>
      </c>
      <c r="I226" s="5">
        <v>54700</v>
      </c>
      <c r="J226">
        <v>9</v>
      </c>
    </row>
    <row r="227" spans="1:10" x14ac:dyDescent="0.25">
      <c r="A227" t="str">
        <f t="shared" si="6"/>
        <v>KurBl23586</v>
      </c>
      <c r="B227" t="str">
        <f t="shared" si="7"/>
        <v>KurtBlanks23586</v>
      </c>
      <c r="C227" t="s">
        <v>1778</v>
      </c>
      <c r="D227" t="s">
        <v>2649</v>
      </c>
      <c r="E227" t="s">
        <v>2698</v>
      </c>
      <c r="F227" s="1">
        <v>23586</v>
      </c>
      <c r="G227" t="s">
        <v>3028</v>
      </c>
      <c r="H227" t="s">
        <v>2701</v>
      </c>
      <c r="I227" s="5">
        <v>69000</v>
      </c>
      <c r="J227">
        <v>4</v>
      </c>
    </row>
    <row r="228" spans="1:10" x14ac:dyDescent="0.25">
      <c r="A228" t="str">
        <f t="shared" si="6"/>
        <v>GarBl24684</v>
      </c>
      <c r="B228" t="str">
        <f t="shared" si="7"/>
        <v>GaryBlevins24684</v>
      </c>
      <c r="C228" t="s">
        <v>1271</v>
      </c>
      <c r="D228" t="s">
        <v>1088</v>
      </c>
      <c r="E228" t="s">
        <v>2698</v>
      </c>
      <c r="F228" s="1">
        <v>24684</v>
      </c>
      <c r="G228" t="s">
        <v>3025</v>
      </c>
      <c r="H228" t="s">
        <v>2701</v>
      </c>
      <c r="I228" s="5">
        <v>45800</v>
      </c>
      <c r="J228">
        <v>6</v>
      </c>
    </row>
    <row r="229" spans="1:10" x14ac:dyDescent="0.25">
      <c r="A229" t="str">
        <f t="shared" si="6"/>
        <v>MarBl29944</v>
      </c>
      <c r="B229" t="str">
        <f t="shared" si="7"/>
        <v>MarthaBlevins29944</v>
      </c>
      <c r="C229" t="s">
        <v>94</v>
      </c>
      <c r="D229" t="s">
        <v>1088</v>
      </c>
      <c r="E229" t="s">
        <v>2699</v>
      </c>
      <c r="F229" s="1">
        <v>29944</v>
      </c>
      <c r="G229" t="s">
        <v>3027</v>
      </c>
      <c r="H229" t="s">
        <v>2701</v>
      </c>
      <c r="I229" s="5">
        <v>48600</v>
      </c>
      <c r="J229">
        <v>11</v>
      </c>
    </row>
    <row r="230" spans="1:10" x14ac:dyDescent="0.25">
      <c r="A230" t="str">
        <f t="shared" si="6"/>
        <v>SheBl25787</v>
      </c>
      <c r="B230" t="str">
        <f t="shared" si="7"/>
        <v>SheriBloomberg25787</v>
      </c>
      <c r="C230" t="s">
        <v>684</v>
      </c>
      <c r="D230" t="s">
        <v>685</v>
      </c>
      <c r="E230" t="s">
        <v>2699</v>
      </c>
      <c r="F230" s="1">
        <v>25787</v>
      </c>
      <c r="G230" t="s">
        <v>3028</v>
      </c>
      <c r="H230" t="s">
        <v>2700</v>
      </c>
      <c r="I230" s="5">
        <v>89100</v>
      </c>
      <c r="J230">
        <v>12</v>
      </c>
    </row>
    <row r="231" spans="1:10" x14ac:dyDescent="0.25">
      <c r="A231" t="str">
        <f t="shared" si="6"/>
        <v>MelBo33621</v>
      </c>
      <c r="B231" t="str">
        <f t="shared" si="7"/>
        <v>MelvinBoatright33621</v>
      </c>
      <c r="C231" t="s">
        <v>272</v>
      </c>
      <c r="D231" t="s">
        <v>607</v>
      </c>
      <c r="E231" t="s">
        <v>2698</v>
      </c>
      <c r="F231" s="1">
        <v>33621</v>
      </c>
      <c r="G231" t="s">
        <v>3020</v>
      </c>
      <c r="H231" t="s">
        <v>2700</v>
      </c>
      <c r="I231" s="5">
        <v>34900</v>
      </c>
      <c r="J231">
        <v>0</v>
      </c>
    </row>
    <row r="232" spans="1:10" x14ac:dyDescent="0.25">
      <c r="A232" t="str">
        <f t="shared" si="6"/>
        <v>VirBo28851</v>
      </c>
      <c r="B232" t="str">
        <f t="shared" si="7"/>
        <v>VirginiaBodily28851</v>
      </c>
      <c r="C232" t="s">
        <v>1424</v>
      </c>
      <c r="D232" t="s">
        <v>2435</v>
      </c>
      <c r="E232" t="s">
        <v>2699</v>
      </c>
      <c r="F232" s="1">
        <v>28851</v>
      </c>
      <c r="G232" t="s">
        <v>3028</v>
      </c>
      <c r="H232" t="s">
        <v>2702</v>
      </c>
      <c r="I232" s="5">
        <v>93800</v>
      </c>
      <c r="J232">
        <v>1</v>
      </c>
    </row>
    <row r="233" spans="1:10" x14ac:dyDescent="0.25">
      <c r="A233" t="str">
        <f t="shared" si="6"/>
        <v>MarBo30347</v>
      </c>
      <c r="B233" t="str">
        <f t="shared" si="7"/>
        <v>MaryBoggs30347</v>
      </c>
      <c r="C233" t="s">
        <v>156</v>
      </c>
      <c r="D233" t="s">
        <v>1409</v>
      </c>
      <c r="E233" t="s">
        <v>2699</v>
      </c>
      <c r="F233" s="1">
        <v>30347</v>
      </c>
      <c r="G233" t="s">
        <v>3026</v>
      </c>
      <c r="H233" t="s">
        <v>2703</v>
      </c>
      <c r="I233" s="5">
        <v>53100</v>
      </c>
      <c r="J233">
        <v>0</v>
      </c>
    </row>
    <row r="234" spans="1:10" x14ac:dyDescent="0.25">
      <c r="A234" t="str">
        <f t="shared" si="6"/>
        <v>MicBo28807</v>
      </c>
      <c r="B234" t="str">
        <f t="shared" si="7"/>
        <v>MichaelBolden28807</v>
      </c>
      <c r="C234" t="s">
        <v>205</v>
      </c>
      <c r="D234" t="s">
        <v>652</v>
      </c>
      <c r="E234" t="s">
        <v>2698</v>
      </c>
      <c r="F234" s="1">
        <v>28807</v>
      </c>
      <c r="G234" t="s">
        <v>3027</v>
      </c>
      <c r="H234" t="s">
        <v>2701</v>
      </c>
      <c r="I234" s="5">
        <v>58700</v>
      </c>
      <c r="J234">
        <v>9</v>
      </c>
    </row>
    <row r="235" spans="1:10" x14ac:dyDescent="0.25">
      <c r="A235" t="str">
        <f t="shared" si="6"/>
        <v>YvoBo25967</v>
      </c>
      <c r="B235" t="str">
        <f t="shared" si="7"/>
        <v>YvonneBolin25967</v>
      </c>
      <c r="C235" t="s">
        <v>1413</v>
      </c>
      <c r="D235" t="s">
        <v>2562</v>
      </c>
      <c r="E235" t="s">
        <v>2699</v>
      </c>
      <c r="F235" s="1">
        <v>25967</v>
      </c>
      <c r="G235" t="s">
        <v>3028</v>
      </c>
      <c r="H235" t="s">
        <v>2701</v>
      </c>
      <c r="I235" s="5">
        <v>70800</v>
      </c>
      <c r="J235">
        <v>14</v>
      </c>
    </row>
    <row r="236" spans="1:10" x14ac:dyDescent="0.25">
      <c r="A236" t="str">
        <f t="shared" si="6"/>
        <v>JamBo31241</v>
      </c>
      <c r="B236" t="str">
        <f t="shared" si="7"/>
        <v>JamikaBoling31241</v>
      </c>
      <c r="C236" t="s">
        <v>2740</v>
      </c>
      <c r="D236" t="s">
        <v>2741</v>
      </c>
      <c r="E236" t="s">
        <v>2699</v>
      </c>
      <c r="F236" s="1">
        <v>31241</v>
      </c>
      <c r="G236" t="s">
        <v>3023</v>
      </c>
      <c r="H236" t="s">
        <v>2701</v>
      </c>
      <c r="I236" s="5">
        <v>42700</v>
      </c>
      <c r="J236">
        <v>1</v>
      </c>
    </row>
    <row r="237" spans="1:10" x14ac:dyDescent="0.25">
      <c r="A237" t="str">
        <f t="shared" si="6"/>
        <v>SteBo33126</v>
      </c>
      <c r="B237" t="str">
        <f t="shared" si="7"/>
        <v>StephanieBolling33126</v>
      </c>
      <c r="C237" t="s">
        <v>255</v>
      </c>
      <c r="D237" t="s">
        <v>690</v>
      </c>
      <c r="E237" t="s">
        <v>2699</v>
      </c>
      <c r="F237" s="1">
        <v>33126</v>
      </c>
      <c r="G237" t="s">
        <v>3019</v>
      </c>
      <c r="H237" t="s">
        <v>2701</v>
      </c>
      <c r="I237" s="5">
        <v>27000</v>
      </c>
      <c r="J237">
        <v>0</v>
      </c>
    </row>
    <row r="238" spans="1:10" x14ac:dyDescent="0.25">
      <c r="A238" t="str">
        <f t="shared" si="6"/>
        <v>KieBo24071</v>
      </c>
      <c r="B238" t="str">
        <f t="shared" si="7"/>
        <v>KiethBollinger24071</v>
      </c>
      <c r="C238" t="s">
        <v>2331</v>
      </c>
      <c r="D238" t="s">
        <v>2332</v>
      </c>
      <c r="E238" t="s">
        <v>2698</v>
      </c>
      <c r="F238" s="1">
        <v>24071</v>
      </c>
      <c r="G238" t="s">
        <v>3027</v>
      </c>
      <c r="H238" t="s">
        <v>2701</v>
      </c>
      <c r="I238" s="5">
        <v>50300</v>
      </c>
      <c r="J238">
        <v>22</v>
      </c>
    </row>
    <row r="239" spans="1:10" x14ac:dyDescent="0.25">
      <c r="A239" t="str">
        <f t="shared" si="6"/>
        <v>JerBo23705</v>
      </c>
      <c r="B239" t="str">
        <f t="shared" si="7"/>
        <v>JerryBolton23705</v>
      </c>
      <c r="C239" t="s">
        <v>632</v>
      </c>
      <c r="D239" t="s">
        <v>2255</v>
      </c>
      <c r="E239" t="s">
        <v>2698</v>
      </c>
      <c r="F239" s="1">
        <v>23705</v>
      </c>
      <c r="G239" t="s">
        <v>3027</v>
      </c>
      <c r="H239" t="s">
        <v>2700</v>
      </c>
      <c r="I239" s="5">
        <v>67100</v>
      </c>
      <c r="J239">
        <v>9</v>
      </c>
    </row>
    <row r="240" spans="1:10" x14ac:dyDescent="0.25">
      <c r="A240" t="str">
        <f t="shared" si="6"/>
        <v>ChrBo26722</v>
      </c>
      <c r="B240" t="str">
        <f t="shared" si="7"/>
        <v>ChristineBone26722</v>
      </c>
      <c r="C240" t="s">
        <v>433</v>
      </c>
      <c r="D240" t="s">
        <v>1618</v>
      </c>
      <c r="E240" t="s">
        <v>2699</v>
      </c>
      <c r="F240" s="1">
        <v>26722</v>
      </c>
      <c r="G240" t="s">
        <v>3026</v>
      </c>
      <c r="H240" t="s">
        <v>2702</v>
      </c>
      <c r="I240" s="5">
        <v>79200</v>
      </c>
      <c r="J240">
        <v>18</v>
      </c>
    </row>
    <row r="241" spans="1:10" x14ac:dyDescent="0.25">
      <c r="A241" t="str">
        <f t="shared" si="6"/>
        <v>JamBo25906</v>
      </c>
      <c r="B241" t="str">
        <f t="shared" si="7"/>
        <v>JamesBonilla25906</v>
      </c>
      <c r="C241" t="s">
        <v>147</v>
      </c>
      <c r="D241" t="s">
        <v>1630</v>
      </c>
      <c r="E241" t="s">
        <v>2698</v>
      </c>
      <c r="F241" s="1">
        <v>25906</v>
      </c>
      <c r="G241" t="s">
        <v>3028</v>
      </c>
      <c r="H241" t="s">
        <v>2701</v>
      </c>
      <c r="I241" s="5">
        <v>89400</v>
      </c>
      <c r="J241">
        <v>13</v>
      </c>
    </row>
    <row r="242" spans="1:10" x14ac:dyDescent="0.25">
      <c r="A242" t="str">
        <f t="shared" si="6"/>
        <v>SteBo24128</v>
      </c>
      <c r="B242" t="str">
        <f t="shared" si="7"/>
        <v>StephanieBonnell24128</v>
      </c>
      <c r="C242" t="s">
        <v>255</v>
      </c>
      <c r="D242" t="s">
        <v>256</v>
      </c>
      <c r="E242" t="s">
        <v>2699</v>
      </c>
      <c r="F242" s="1">
        <v>24128</v>
      </c>
      <c r="G242" t="s">
        <v>3024</v>
      </c>
      <c r="H242" t="s">
        <v>2703</v>
      </c>
      <c r="I242" s="5">
        <v>39600</v>
      </c>
      <c r="J242">
        <v>8</v>
      </c>
    </row>
    <row r="243" spans="1:10" x14ac:dyDescent="0.25">
      <c r="A243" t="str">
        <f t="shared" si="6"/>
        <v>HarBo29083</v>
      </c>
      <c r="B243" t="str">
        <f t="shared" si="7"/>
        <v>HarryBonner29083</v>
      </c>
      <c r="C243" t="s">
        <v>1247</v>
      </c>
      <c r="D243" t="s">
        <v>2633</v>
      </c>
      <c r="E243" t="s">
        <v>2698</v>
      </c>
      <c r="F243" s="1">
        <v>29083</v>
      </c>
      <c r="G243" t="s">
        <v>3028</v>
      </c>
      <c r="H243" t="s">
        <v>2700</v>
      </c>
      <c r="I243" s="5">
        <v>72800</v>
      </c>
      <c r="J243">
        <v>10</v>
      </c>
    </row>
    <row r="244" spans="1:10" x14ac:dyDescent="0.25">
      <c r="A244" t="str">
        <f t="shared" si="6"/>
        <v>ElsBo33656</v>
      </c>
      <c r="B244" t="str">
        <f t="shared" si="7"/>
        <v>ElsieBooker33656</v>
      </c>
      <c r="C244" t="s">
        <v>617</v>
      </c>
      <c r="D244" t="s">
        <v>2218</v>
      </c>
      <c r="E244" t="s">
        <v>2699</v>
      </c>
      <c r="F244" s="1">
        <v>33656</v>
      </c>
      <c r="G244" t="s">
        <v>3021</v>
      </c>
      <c r="H244" t="s">
        <v>2700</v>
      </c>
      <c r="I244" s="5">
        <v>33500</v>
      </c>
      <c r="J244">
        <v>0</v>
      </c>
    </row>
    <row r="245" spans="1:10" x14ac:dyDescent="0.25">
      <c r="A245" t="str">
        <f t="shared" si="6"/>
        <v>GeoBo29468</v>
      </c>
      <c r="B245" t="str">
        <f t="shared" si="7"/>
        <v>GeorgeBooker29468</v>
      </c>
      <c r="C245" t="s">
        <v>92</v>
      </c>
      <c r="D245" t="s">
        <v>2218</v>
      </c>
      <c r="E245" t="s">
        <v>2698</v>
      </c>
      <c r="F245" s="1">
        <v>29468</v>
      </c>
      <c r="G245" t="s">
        <v>3027</v>
      </c>
      <c r="H245" t="s">
        <v>2702</v>
      </c>
      <c r="I245" s="5">
        <v>70300</v>
      </c>
      <c r="J245">
        <v>12</v>
      </c>
    </row>
    <row r="246" spans="1:10" x14ac:dyDescent="0.25">
      <c r="A246" t="str">
        <f t="shared" si="6"/>
        <v>JosBo26390</v>
      </c>
      <c r="B246" t="str">
        <f t="shared" si="7"/>
        <v>JosephBooks26390</v>
      </c>
      <c r="C246" t="s">
        <v>90</v>
      </c>
      <c r="D246" t="s">
        <v>1628</v>
      </c>
      <c r="E246" t="s">
        <v>2698</v>
      </c>
      <c r="F246" s="1">
        <v>26390</v>
      </c>
      <c r="G246" t="s">
        <v>3028</v>
      </c>
      <c r="H246" t="s">
        <v>2701</v>
      </c>
      <c r="I246" s="5">
        <v>79300</v>
      </c>
      <c r="J246">
        <v>16</v>
      </c>
    </row>
    <row r="247" spans="1:10" x14ac:dyDescent="0.25">
      <c r="A247" t="str">
        <f t="shared" si="6"/>
        <v>CasBo34396</v>
      </c>
      <c r="B247" t="str">
        <f t="shared" si="7"/>
        <v>CassyBoone34396</v>
      </c>
      <c r="C247" t="s">
        <v>2964</v>
      </c>
      <c r="D247" t="s">
        <v>201</v>
      </c>
      <c r="E247" t="s">
        <v>2699</v>
      </c>
      <c r="F247" s="1">
        <v>34396</v>
      </c>
      <c r="G247" t="s">
        <v>3019</v>
      </c>
      <c r="H247" t="s">
        <v>2700</v>
      </c>
      <c r="I247" s="5">
        <v>30300</v>
      </c>
      <c r="J247">
        <v>0</v>
      </c>
    </row>
    <row r="248" spans="1:10" x14ac:dyDescent="0.25">
      <c r="A248" t="str">
        <f t="shared" si="6"/>
        <v>FelBo29280</v>
      </c>
      <c r="B248" t="str">
        <f t="shared" si="7"/>
        <v>FeliciaBoone29280</v>
      </c>
      <c r="C248" t="s">
        <v>200</v>
      </c>
      <c r="D248" t="s">
        <v>201</v>
      </c>
      <c r="E248" t="s">
        <v>2699</v>
      </c>
      <c r="F248" s="1">
        <v>29280</v>
      </c>
      <c r="G248" t="s">
        <v>3028</v>
      </c>
      <c r="H248" t="s">
        <v>2701</v>
      </c>
      <c r="I248" s="5">
        <v>71500</v>
      </c>
      <c r="J248">
        <v>2</v>
      </c>
    </row>
    <row r="249" spans="1:10" x14ac:dyDescent="0.25">
      <c r="A249" t="str">
        <f t="shared" si="6"/>
        <v>JudBo32473</v>
      </c>
      <c r="B249" t="str">
        <f t="shared" si="7"/>
        <v>JudyBoone32473</v>
      </c>
      <c r="C249" t="s">
        <v>308</v>
      </c>
      <c r="D249" t="s">
        <v>201</v>
      </c>
      <c r="E249" t="s">
        <v>2699</v>
      </c>
      <c r="F249" s="1">
        <v>32473</v>
      </c>
      <c r="G249" t="s">
        <v>3024</v>
      </c>
      <c r="H249" t="s">
        <v>2700</v>
      </c>
      <c r="I249" s="5">
        <v>52100</v>
      </c>
      <c r="J249">
        <v>4</v>
      </c>
    </row>
    <row r="250" spans="1:10" x14ac:dyDescent="0.25">
      <c r="A250" t="str">
        <f t="shared" si="6"/>
        <v>SolBo29524</v>
      </c>
      <c r="B250" t="str">
        <f t="shared" si="7"/>
        <v>SolomonBoone29524</v>
      </c>
      <c r="C250" t="s">
        <v>261</v>
      </c>
      <c r="D250" t="s">
        <v>201</v>
      </c>
      <c r="E250" t="s">
        <v>2698</v>
      </c>
      <c r="F250" s="1">
        <v>29524</v>
      </c>
      <c r="G250" t="s">
        <v>3027</v>
      </c>
      <c r="H250" t="s">
        <v>2702</v>
      </c>
      <c r="I250" s="5">
        <v>66200</v>
      </c>
      <c r="J250">
        <v>0</v>
      </c>
    </row>
    <row r="251" spans="1:10" x14ac:dyDescent="0.25">
      <c r="A251" t="str">
        <f t="shared" si="6"/>
        <v>BraBo32631</v>
      </c>
      <c r="B251" t="str">
        <f t="shared" si="7"/>
        <v>BrandonBorland32631</v>
      </c>
      <c r="C251" t="s">
        <v>572</v>
      </c>
      <c r="D251" t="s">
        <v>2634</v>
      </c>
      <c r="E251" t="s">
        <v>2698</v>
      </c>
      <c r="F251" s="1">
        <v>32631</v>
      </c>
      <c r="G251" t="s">
        <v>3023</v>
      </c>
      <c r="H251" t="s">
        <v>2700</v>
      </c>
      <c r="I251" s="5">
        <v>38600</v>
      </c>
      <c r="J251">
        <v>3</v>
      </c>
    </row>
    <row r="252" spans="1:10" x14ac:dyDescent="0.25">
      <c r="A252" t="str">
        <f t="shared" si="6"/>
        <v>EdnBo23529</v>
      </c>
      <c r="B252" t="str">
        <f t="shared" si="7"/>
        <v>EdnaBosley23529</v>
      </c>
      <c r="C252" t="s">
        <v>777</v>
      </c>
      <c r="D252" t="s">
        <v>1057</v>
      </c>
      <c r="E252" t="s">
        <v>2699</v>
      </c>
      <c r="F252" s="1">
        <v>23529</v>
      </c>
      <c r="G252" t="s">
        <v>3027</v>
      </c>
      <c r="H252" t="s">
        <v>2703</v>
      </c>
      <c r="I252" s="5">
        <v>77200</v>
      </c>
      <c r="J252">
        <v>26</v>
      </c>
    </row>
    <row r="253" spans="1:10" x14ac:dyDescent="0.25">
      <c r="A253" t="str">
        <f t="shared" si="6"/>
        <v>WalBo23476</v>
      </c>
      <c r="B253" t="str">
        <f t="shared" si="7"/>
        <v>WallyBottomley23476</v>
      </c>
      <c r="C253" t="s">
        <v>1442</v>
      </c>
      <c r="D253" t="s">
        <v>1443</v>
      </c>
      <c r="E253" t="s">
        <v>2698</v>
      </c>
      <c r="F253" s="1">
        <v>23476</v>
      </c>
      <c r="G253" t="s">
        <v>3029</v>
      </c>
      <c r="H253" t="s">
        <v>2700</v>
      </c>
      <c r="I253" s="5">
        <v>102300</v>
      </c>
      <c r="J253">
        <v>23</v>
      </c>
    </row>
    <row r="254" spans="1:10" x14ac:dyDescent="0.25">
      <c r="A254" t="str">
        <f t="shared" si="6"/>
        <v>JamBo27799</v>
      </c>
      <c r="B254" t="str">
        <f t="shared" si="7"/>
        <v>JamesBoutte27799</v>
      </c>
      <c r="C254" t="s">
        <v>147</v>
      </c>
      <c r="D254" t="s">
        <v>1296</v>
      </c>
      <c r="E254" t="s">
        <v>2698</v>
      </c>
      <c r="F254" s="1">
        <v>27799</v>
      </c>
      <c r="G254" t="s">
        <v>3027</v>
      </c>
      <c r="H254" t="s">
        <v>2701</v>
      </c>
      <c r="I254" s="5">
        <v>55400</v>
      </c>
      <c r="J254">
        <v>4</v>
      </c>
    </row>
    <row r="255" spans="1:10" x14ac:dyDescent="0.25">
      <c r="A255" t="str">
        <f t="shared" si="6"/>
        <v>RebBo25742</v>
      </c>
      <c r="B255" t="str">
        <f t="shared" si="7"/>
        <v>RebeccaBowen25742</v>
      </c>
      <c r="C255" t="s">
        <v>1709</v>
      </c>
      <c r="D255" t="s">
        <v>2823</v>
      </c>
      <c r="E255" t="s">
        <v>2699</v>
      </c>
      <c r="F255" s="1">
        <v>25742</v>
      </c>
      <c r="G255" t="s">
        <v>3029</v>
      </c>
      <c r="H255" t="s">
        <v>2702</v>
      </c>
      <c r="I255" s="5">
        <v>124700</v>
      </c>
      <c r="J255">
        <v>14</v>
      </c>
    </row>
    <row r="256" spans="1:10" x14ac:dyDescent="0.25">
      <c r="A256" t="str">
        <f t="shared" si="6"/>
        <v>TimBo33965</v>
      </c>
      <c r="B256" t="str">
        <f t="shared" si="7"/>
        <v>TimBower33965</v>
      </c>
      <c r="C256" t="s">
        <v>996</v>
      </c>
      <c r="D256" t="s">
        <v>997</v>
      </c>
      <c r="E256" t="s">
        <v>2698</v>
      </c>
      <c r="F256" s="1">
        <v>33965</v>
      </c>
      <c r="G256" t="s">
        <v>3021</v>
      </c>
      <c r="H256" t="s">
        <v>2702</v>
      </c>
      <c r="I256" s="5">
        <v>39100</v>
      </c>
      <c r="J256">
        <v>0</v>
      </c>
    </row>
    <row r="257" spans="1:10" x14ac:dyDescent="0.25">
      <c r="A257" t="str">
        <f t="shared" si="6"/>
        <v>PhyBo32540</v>
      </c>
      <c r="B257" t="str">
        <f t="shared" si="7"/>
        <v>PhyllisBowman32540</v>
      </c>
      <c r="C257" t="s">
        <v>2060</v>
      </c>
      <c r="D257" t="s">
        <v>2061</v>
      </c>
      <c r="E257" t="s">
        <v>2699</v>
      </c>
      <c r="F257" s="1">
        <v>32540</v>
      </c>
      <c r="G257" t="s">
        <v>3022</v>
      </c>
      <c r="H257" t="s">
        <v>2702</v>
      </c>
      <c r="I257" s="5">
        <v>46300</v>
      </c>
      <c r="J257">
        <v>4</v>
      </c>
    </row>
    <row r="258" spans="1:10" x14ac:dyDescent="0.25">
      <c r="A258" t="str">
        <f t="shared" ref="A258:A321" si="8">_xlfn.CONCAT(LEFT(C258,3),LEFT(D258,2),F258)</f>
        <v>JamBo23786</v>
      </c>
      <c r="B258" t="str">
        <f t="shared" ref="B258:B321" si="9">_xlfn.CONCAT(C258,D258,F258)</f>
        <v>JamesBowser23786</v>
      </c>
      <c r="C258" t="s">
        <v>147</v>
      </c>
      <c r="D258" t="s">
        <v>2279</v>
      </c>
      <c r="E258" t="s">
        <v>2698</v>
      </c>
      <c r="F258" s="1">
        <v>23786</v>
      </c>
      <c r="G258" t="s">
        <v>3028</v>
      </c>
      <c r="H258" t="s">
        <v>2700</v>
      </c>
      <c r="I258" s="5">
        <v>69900</v>
      </c>
      <c r="J258">
        <v>11</v>
      </c>
    </row>
    <row r="259" spans="1:10" x14ac:dyDescent="0.25">
      <c r="A259" t="str">
        <f t="shared" si="8"/>
        <v>JerBo30051</v>
      </c>
      <c r="B259" t="str">
        <f t="shared" si="9"/>
        <v>JeromeBoyce30051</v>
      </c>
      <c r="C259" t="s">
        <v>476</v>
      </c>
      <c r="D259" t="s">
        <v>477</v>
      </c>
      <c r="E259" t="s">
        <v>2698</v>
      </c>
      <c r="F259" s="1">
        <v>30051</v>
      </c>
      <c r="G259" t="s">
        <v>3026</v>
      </c>
      <c r="H259" t="s">
        <v>2702</v>
      </c>
      <c r="I259" s="5">
        <v>62100</v>
      </c>
      <c r="J259">
        <v>10</v>
      </c>
    </row>
    <row r="260" spans="1:10" x14ac:dyDescent="0.25">
      <c r="A260" t="str">
        <f t="shared" si="8"/>
        <v>KatBo32873</v>
      </c>
      <c r="B260" t="str">
        <f t="shared" si="9"/>
        <v>KathleenBoyd32873</v>
      </c>
      <c r="C260" t="s">
        <v>179</v>
      </c>
      <c r="D260" t="s">
        <v>180</v>
      </c>
      <c r="E260" t="s">
        <v>2699</v>
      </c>
      <c r="F260" s="1">
        <v>32873</v>
      </c>
      <c r="G260" t="s">
        <v>3022</v>
      </c>
      <c r="H260" t="s">
        <v>2700</v>
      </c>
      <c r="I260" s="5">
        <v>36000</v>
      </c>
      <c r="J260">
        <v>3</v>
      </c>
    </row>
    <row r="261" spans="1:10" x14ac:dyDescent="0.25">
      <c r="A261" t="str">
        <f t="shared" si="8"/>
        <v>RicBo23332</v>
      </c>
      <c r="B261" t="str">
        <f t="shared" si="9"/>
        <v>RichardBoyd23332</v>
      </c>
      <c r="C261" t="s">
        <v>9</v>
      </c>
      <c r="D261" t="s">
        <v>180</v>
      </c>
      <c r="E261" t="s">
        <v>2698</v>
      </c>
      <c r="F261" s="1">
        <v>23332</v>
      </c>
      <c r="G261" t="s">
        <v>3029</v>
      </c>
      <c r="H261" t="s">
        <v>2702</v>
      </c>
      <c r="I261" s="5">
        <v>97300</v>
      </c>
      <c r="J261">
        <v>11</v>
      </c>
    </row>
    <row r="262" spans="1:10" x14ac:dyDescent="0.25">
      <c r="A262" t="str">
        <f t="shared" si="8"/>
        <v>BobBr33548</v>
      </c>
      <c r="B262" t="str">
        <f t="shared" si="9"/>
        <v>BobbyBracero33548</v>
      </c>
      <c r="C262" t="s">
        <v>61</v>
      </c>
      <c r="D262" t="s">
        <v>2803</v>
      </c>
      <c r="E262" t="s">
        <v>2698</v>
      </c>
      <c r="F262" s="1">
        <v>33548</v>
      </c>
      <c r="G262" t="s">
        <v>3021</v>
      </c>
      <c r="H262" t="s">
        <v>2702</v>
      </c>
      <c r="I262" s="5">
        <v>44200</v>
      </c>
      <c r="J262">
        <v>2</v>
      </c>
    </row>
    <row r="263" spans="1:10" x14ac:dyDescent="0.25">
      <c r="A263" t="str">
        <f t="shared" si="8"/>
        <v>PatBr29717</v>
      </c>
      <c r="B263" t="str">
        <f t="shared" si="9"/>
        <v>PatriciaBradbury29717</v>
      </c>
      <c r="C263" t="s">
        <v>232</v>
      </c>
      <c r="D263" t="s">
        <v>2894</v>
      </c>
      <c r="E263" t="s">
        <v>2699</v>
      </c>
      <c r="F263" s="1">
        <v>29717</v>
      </c>
      <c r="G263" t="s">
        <v>3026</v>
      </c>
      <c r="H263" t="s">
        <v>2701</v>
      </c>
      <c r="I263" s="5">
        <v>53300</v>
      </c>
      <c r="J263">
        <v>8</v>
      </c>
    </row>
    <row r="264" spans="1:10" x14ac:dyDescent="0.25">
      <c r="A264" t="str">
        <f t="shared" si="8"/>
        <v>JerBr31091</v>
      </c>
      <c r="B264" t="str">
        <f t="shared" si="9"/>
        <v>JerryBradford31091</v>
      </c>
      <c r="C264" t="s">
        <v>632</v>
      </c>
      <c r="D264" t="s">
        <v>2291</v>
      </c>
      <c r="E264" t="s">
        <v>2698</v>
      </c>
      <c r="F264" s="1">
        <v>31091</v>
      </c>
      <c r="G264" t="s">
        <v>3028</v>
      </c>
      <c r="H264" t="s">
        <v>2702</v>
      </c>
      <c r="I264" s="5">
        <v>87700</v>
      </c>
      <c r="J264">
        <v>4</v>
      </c>
    </row>
    <row r="265" spans="1:10" x14ac:dyDescent="0.25">
      <c r="A265" t="str">
        <f t="shared" si="8"/>
        <v>KenBr30101</v>
      </c>
      <c r="B265" t="str">
        <f t="shared" si="9"/>
        <v>KenBradley30101</v>
      </c>
      <c r="C265" t="s">
        <v>663</v>
      </c>
      <c r="D265" t="s">
        <v>956</v>
      </c>
      <c r="E265" t="s">
        <v>2698</v>
      </c>
      <c r="F265" s="1">
        <v>30101</v>
      </c>
      <c r="G265" t="s">
        <v>3024</v>
      </c>
      <c r="H265" t="s">
        <v>2700</v>
      </c>
      <c r="I265" s="5">
        <v>42600</v>
      </c>
      <c r="J265">
        <v>1</v>
      </c>
    </row>
    <row r="266" spans="1:10" x14ac:dyDescent="0.25">
      <c r="A266" t="str">
        <f t="shared" si="8"/>
        <v>ScoBr31106</v>
      </c>
      <c r="B266" t="str">
        <f t="shared" si="9"/>
        <v>ScottBradley31106</v>
      </c>
      <c r="C266" t="s">
        <v>341</v>
      </c>
      <c r="D266" t="s">
        <v>956</v>
      </c>
      <c r="E266" t="s">
        <v>2698</v>
      </c>
      <c r="F266" s="1">
        <v>31106</v>
      </c>
      <c r="G266" t="s">
        <v>3027</v>
      </c>
      <c r="H266" t="s">
        <v>2701</v>
      </c>
      <c r="I266" s="5">
        <v>69300</v>
      </c>
      <c r="J266">
        <v>8</v>
      </c>
    </row>
    <row r="267" spans="1:10" x14ac:dyDescent="0.25">
      <c r="A267" t="str">
        <f t="shared" si="8"/>
        <v>SheBr28589</v>
      </c>
      <c r="B267" t="str">
        <f t="shared" si="9"/>
        <v>SheilaBradley28589</v>
      </c>
      <c r="C267" t="s">
        <v>1058</v>
      </c>
      <c r="D267" t="s">
        <v>956</v>
      </c>
      <c r="E267" t="s">
        <v>2699</v>
      </c>
      <c r="F267" s="1">
        <v>28589</v>
      </c>
      <c r="G267" t="s">
        <v>3026</v>
      </c>
      <c r="H267" t="s">
        <v>2702</v>
      </c>
      <c r="I267" s="5">
        <v>83800</v>
      </c>
      <c r="J267">
        <v>11</v>
      </c>
    </row>
    <row r="268" spans="1:10" x14ac:dyDescent="0.25">
      <c r="A268" t="str">
        <f t="shared" si="8"/>
        <v>YvoBr33150</v>
      </c>
      <c r="B268" t="str">
        <f t="shared" si="9"/>
        <v>YvonneBradley33150</v>
      </c>
      <c r="C268" t="s">
        <v>1413</v>
      </c>
      <c r="D268" t="s">
        <v>956</v>
      </c>
      <c r="E268" t="s">
        <v>2699</v>
      </c>
      <c r="F268" s="1">
        <v>33150</v>
      </c>
      <c r="G268" t="s">
        <v>3020</v>
      </c>
      <c r="H268" t="s">
        <v>2700</v>
      </c>
      <c r="I268" s="5">
        <v>32600</v>
      </c>
      <c r="J268">
        <v>0</v>
      </c>
    </row>
    <row r="269" spans="1:10" x14ac:dyDescent="0.25">
      <c r="A269" t="str">
        <f t="shared" si="8"/>
        <v>LeaBr26499</v>
      </c>
      <c r="B269" t="str">
        <f t="shared" si="9"/>
        <v>LeandraBradshaw26499</v>
      </c>
      <c r="C269" t="s">
        <v>1160</v>
      </c>
      <c r="D269" t="s">
        <v>1161</v>
      </c>
      <c r="E269" t="s">
        <v>2699</v>
      </c>
      <c r="F269" s="1">
        <v>26499</v>
      </c>
      <c r="G269" t="s">
        <v>3025</v>
      </c>
      <c r="H269" t="s">
        <v>2701</v>
      </c>
      <c r="I269" s="5">
        <v>44900</v>
      </c>
      <c r="J269">
        <v>17</v>
      </c>
    </row>
    <row r="270" spans="1:10" x14ac:dyDescent="0.25">
      <c r="A270" t="str">
        <f t="shared" si="8"/>
        <v>RicBr27195</v>
      </c>
      <c r="B270" t="str">
        <f t="shared" si="9"/>
        <v>RichardBrady27195</v>
      </c>
      <c r="C270" t="s">
        <v>9</v>
      </c>
      <c r="D270" t="s">
        <v>2166</v>
      </c>
      <c r="E270" t="s">
        <v>2699</v>
      </c>
      <c r="F270" s="1">
        <v>27195</v>
      </c>
      <c r="G270" t="s">
        <v>3027</v>
      </c>
      <c r="H270" t="s">
        <v>2700</v>
      </c>
      <c r="I270" s="5">
        <v>78000</v>
      </c>
      <c r="J270">
        <v>6</v>
      </c>
    </row>
    <row r="271" spans="1:10" x14ac:dyDescent="0.25">
      <c r="A271" t="str">
        <f t="shared" si="8"/>
        <v>RoyBr29109</v>
      </c>
      <c r="B271" t="str">
        <f t="shared" si="9"/>
        <v>RoyBraga29109</v>
      </c>
      <c r="C271" t="s">
        <v>728</v>
      </c>
      <c r="D271" t="s">
        <v>1974</v>
      </c>
      <c r="E271" t="s">
        <v>2698</v>
      </c>
      <c r="F271" s="1">
        <v>29109</v>
      </c>
      <c r="G271" t="s">
        <v>3025</v>
      </c>
      <c r="H271" t="s">
        <v>2701</v>
      </c>
      <c r="I271" s="5">
        <v>53500</v>
      </c>
      <c r="J271">
        <v>0</v>
      </c>
    </row>
    <row r="272" spans="1:10" x14ac:dyDescent="0.25">
      <c r="A272" t="str">
        <f t="shared" si="8"/>
        <v>AviBr30364</v>
      </c>
      <c r="B272" t="str">
        <f t="shared" si="9"/>
        <v>AvisBrand30364</v>
      </c>
      <c r="C272" t="s">
        <v>53</v>
      </c>
      <c r="D272" t="s">
        <v>2204</v>
      </c>
      <c r="E272" t="s">
        <v>2699</v>
      </c>
      <c r="F272" s="1">
        <v>30364</v>
      </c>
      <c r="G272" t="s">
        <v>3024</v>
      </c>
      <c r="H272" t="s">
        <v>2702</v>
      </c>
      <c r="I272" s="5">
        <v>65300</v>
      </c>
      <c r="J272">
        <v>0</v>
      </c>
    </row>
    <row r="273" spans="1:10" x14ac:dyDescent="0.25">
      <c r="A273" t="str">
        <f t="shared" si="8"/>
        <v>AmyBr25766</v>
      </c>
      <c r="B273" t="str">
        <f t="shared" si="9"/>
        <v>AmyBrandon25766</v>
      </c>
      <c r="C273" t="s">
        <v>657</v>
      </c>
      <c r="D273" t="s">
        <v>572</v>
      </c>
      <c r="E273" t="s">
        <v>2699</v>
      </c>
      <c r="F273" s="1">
        <v>25766</v>
      </c>
      <c r="G273" t="s">
        <v>3027</v>
      </c>
      <c r="H273" t="s">
        <v>2703</v>
      </c>
      <c r="I273" s="5">
        <v>80600</v>
      </c>
      <c r="J273">
        <v>18</v>
      </c>
    </row>
    <row r="274" spans="1:10" x14ac:dyDescent="0.25">
      <c r="A274" t="str">
        <f t="shared" si="8"/>
        <v>JohBr23600</v>
      </c>
      <c r="B274" t="str">
        <f t="shared" si="9"/>
        <v>JohnnyBranham23600</v>
      </c>
      <c r="C274" t="s">
        <v>1858</v>
      </c>
      <c r="D274" t="s">
        <v>1877</v>
      </c>
      <c r="E274" t="s">
        <v>2698</v>
      </c>
      <c r="F274" s="1">
        <v>23600</v>
      </c>
      <c r="G274" t="s">
        <v>3026</v>
      </c>
      <c r="H274" t="s">
        <v>2700</v>
      </c>
      <c r="I274" s="5">
        <v>67100</v>
      </c>
      <c r="J274">
        <v>4</v>
      </c>
    </row>
    <row r="275" spans="1:10" x14ac:dyDescent="0.25">
      <c r="A275" t="str">
        <f t="shared" si="8"/>
        <v>TamBr32870</v>
      </c>
      <c r="B275" t="str">
        <f t="shared" si="9"/>
        <v>TamaraBrannon32870</v>
      </c>
      <c r="C275" t="s">
        <v>1398</v>
      </c>
      <c r="D275" t="s">
        <v>2548</v>
      </c>
      <c r="E275" t="s">
        <v>2699</v>
      </c>
      <c r="F275" s="1">
        <v>32870</v>
      </c>
      <c r="G275" t="s">
        <v>3021</v>
      </c>
      <c r="H275" t="s">
        <v>2700</v>
      </c>
      <c r="I275" s="5">
        <v>39500</v>
      </c>
      <c r="J275">
        <v>3</v>
      </c>
    </row>
    <row r="276" spans="1:10" x14ac:dyDescent="0.25">
      <c r="A276" t="str">
        <f t="shared" si="8"/>
        <v>MilBr24658</v>
      </c>
      <c r="B276" t="str">
        <f t="shared" si="9"/>
        <v>MilagrosBravo24658</v>
      </c>
      <c r="C276" t="s">
        <v>2309</v>
      </c>
      <c r="D276" t="s">
        <v>2310</v>
      </c>
      <c r="E276" t="s">
        <v>2699</v>
      </c>
      <c r="F276" s="1">
        <v>24658</v>
      </c>
      <c r="G276" t="s">
        <v>3029</v>
      </c>
      <c r="H276" t="s">
        <v>2702</v>
      </c>
      <c r="I276" s="5">
        <v>105300</v>
      </c>
      <c r="J276">
        <v>20</v>
      </c>
    </row>
    <row r="277" spans="1:10" x14ac:dyDescent="0.25">
      <c r="A277" t="str">
        <f t="shared" si="8"/>
        <v>DolBr33944</v>
      </c>
      <c r="B277" t="str">
        <f t="shared" si="9"/>
        <v>DoloresBray33944</v>
      </c>
      <c r="C277" t="s">
        <v>639</v>
      </c>
      <c r="D277" t="s">
        <v>659</v>
      </c>
      <c r="E277" t="s">
        <v>2699</v>
      </c>
      <c r="F277" s="1">
        <v>33944</v>
      </c>
      <c r="G277" t="s">
        <v>3021</v>
      </c>
      <c r="H277" t="s">
        <v>2703</v>
      </c>
      <c r="I277" s="5">
        <v>27800</v>
      </c>
      <c r="J277">
        <v>0</v>
      </c>
    </row>
    <row r="278" spans="1:10" x14ac:dyDescent="0.25">
      <c r="A278" t="str">
        <f t="shared" si="8"/>
        <v>RicBr24055</v>
      </c>
      <c r="B278" t="str">
        <f t="shared" si="9"/>
        <v>RichardBray24055</v>
      </c>
      <c r="C278" t="s">
        <v>9</v>
      </c>
      <c r="D278" t="s">
        <v>659</v>
      </c>
      <c r="E278" t="s">
        <v>2698</v>
      </c>
      <c r="F278" s="1">
        <v>24055</v>
      </c>
      <c r="G278" t="s">
        <v>3028</v>
      </c>
      <c r="H278" t="s">
        <v>2702</v>
      </c>
      <c r="I278" s="5">
        <v>70700</v>
      </c>
      <c r="J278">
        <v>14</v>
      </c>
    </row>
    <row r="279" spans="1:10" x14ac:dyDescent="0.25">
      <c r="A279" t="str">
        <f t="shared" si="8"/>
        <v>AntBr32129</v>
      </c>
      <c r="B279" t="str">
        <f t="shared" si="9"/>
        <v>AnthonyBrazelton32129</v>
      </c>
      <c r="C279" t="s">
        <v>109</v>
      </c>
      <c r="D279" t="s">
        <v>2536</v>
      </c>
      <c r="E279" t="s">
        <v>2698</v>
      </c>
      <c r="F279" s="1">
        <v>32129</v>
      </c>
      <c r="G279" t="s">
        <v>3022</v>
      </c>
      <c r="H279" t="s">
        <v>2701</v>
      </c>
      <c r="I279" s="5">
        <v>38100</v>
      </c>
      <c r="J279">
        <v>4</v>
      </c>
    </row>
    <row r="280" spans="1:10" x14ac:dyDescent="0.25">
      <c r="A280" t="str">
        <f t="shared" si="8"/>
        <v>JamBr24662</v>
      </c>
      <c r="B280" t="str">
        <f t="shared" si="9"/>
        <v>JamesBrazier24662</v>
      </c>
      <c r="C280" t="s">
        <v>147</v>
      </c>
      <c r="D280" t="s">
        <v>1961</v>
      </c>
      <c r="E280" t="s">
        <v>2698</v>
      </c>
      <c r="F280" s="1">
        <v>24662</v>
      </c>
      <c r="G280" t="s">
        <v>3026</v>
      </c>
      <c r="H280" t="s">
        <v>2703</v>
      </c>
      <c r="I280" s="5">
        <v>46000</v>
      </c>
      <c r="J280">
        <v>2</v>
      </c>
    </row>
    <row r="281" spans="1:10" x14ac:dyDescent="0.25">
      <c r="A281" t="str">
        <f t="shared" si="8"/>
        <v>KarBr31072</v>
      </c>
      <c r="B281" t="str">
        <f t="shared" si="9"/>
        <v>KarenBrennan31072</v>
      </c>
      <c r="C281" t="s">
        <v>954</v>
      </c>
      <c r="D281" t="s">
        <v>2129</v>
      </c>
      <c r="E281" t="s">
        <v>2699</v>
      </c>
      <c r="F281" s="1">
        <v>31072</v>
      </c>
      <c r="G281" t="s">
        <v>3026</v>
      </c>
      <c r="H281" t="s">
        <v>2701</v>
      </c>
      <c r="I281" s="5">
        <v>51100</v>
      </c>
      <c r="J281">
        <v>8</v>
      </c>
    </row>
    <row r="282" spans="1:10" x14ac:dyDescent="0.25">
      <c r="A282" t="str">
        <f t="shared" si="8"/>
        <v>BriBr31224</v>
      </c>
      <c r="B282" t="str">
        <f t="shared" si="9"/>
        <v>BrianBrewer31224</v>
      </c>
      <c r="C282" t="s">
        <v>643</v>
      </c>
      <c r="D282" t="s">
        <v>1617</v>
      </c>
      <c r="E282" t="s">
        <v>2698</v>
      </c>
      <c r="F282" s="1">
        <v>31224</v>
      </c>
      <c r="G282" t="s">
        <v>3021</v>
      </c>
      <c r="H282" t="s">
        <v>2703</v>
      </c>
      <c r="I282" s="5">
        <v>25100</v>
      </c>
      <c r="J282">
        <v>2</v>
      </c>
    </row>
    <row r="283" spans="1:10" x14ac:dyDescent="0.25">
      <c r="A283" t="str">
        <f t="shared" si="8"/>
        <v>GeoBr27396</v>
      </c>
      <c r="B283" t="str">
        <f t="shared" si="9"/>
        <v>GeorgeBrewer27396</v>
      </c>
      <c r="C283" t="s">
        <v>92</v>
      </c>
      <c r="D283" t="s">
        <v>1617</v>
      </c>
      <c r="E283" t="s">
        <v>2698</v>
      </c>
      <c r="F283" s="1">
        <v>27396</v>
      </c>
      <c r="G283" t="s">
        <v>3028</v>
      </c>
      <c r="H283" t="s">
        <v>2700</v>
      </c>
      <c r="I283" s="5">
        <v>74300</v>
      </c>
      <c r="J283">
        <v>2</v>
      </c>
    </row>
    <row r="284" spans="1:10" x14ac:dyDescent="0.25">
      <c r="A284" t="str">
        <f t="shared" si="8"/>
        <v>InaBr24886</v>
      </c>
      <c r="B284" t="str">
        <f t="shared" si="9"/>
        <v>InaBrewer24886</v>
      </c>
      <c r="C284" t="s">
        <v>1987</v>
      </c>
      <c r="D284" t="s">
        <v>1617</v>
      </c>
      <c r="E284" t="s">
        <v>2699</v>
      </c>
      <c r="F284" s="1">
        <v>24886</v>
      </c>
      <c r="G284" t="s">
        <v>3027</v>
      </c>
      <c r="H284" t="s">
        <v>2702</v>
      </c>
      <c r="I284" s="5">
        <v>64000</v>
      </c>
      <c r="J284">
        <v>20</v>
      </c>
    </row>
    <row r="285" spans="1:10" x14ac:dyDescent="0.25">
      <c r="A285" t="str">
        <f t="shared" si="8"/>
        <v>ClaBr30155</v>
      </c>
      <c r="B285" t="str">
        <f t="shared" si="9"/>
        <v>ClarenceBrewster30155</v>
      </c>
      <c r="C285" t="s">
        <v>918</v>
      </c>
      <c r="D285" t="s">
        <v>108</v>
      </c>
      <c r="E285" t="s">
        <v>2698</v>
      </c>
      <c r="F285" s="1">
        <v>30155</v>
      </c>
      <c r="G285" t="s">
        <v>3028</v>
      </c>
      <c r="H285" t="s">
        <v>2700</v>
      </c>
      <c r="I285" s="5">
        <v>68500</v>
      </c>
      <c r="J285">
        <v>5</v>
      </c>
    </row>
    <row r="286" spans="1:10" x14ac:dyDescent="0.25">
      <c r="A286" t="str">
        <f t="shared" si="8"/>
        <v>JudBr26349</v>
      </c>
      <c r="B286" t="str">
        <f t="shared" si="9"/>
        <v>JudithBrewster26349</v>
      </c>
      <c r="C286" t="s">
        <v>107</v>
      </c>
      <c r="D286" t="s">
        <v>108</v>
      </c>
      <c r="E286" t="s">
        <v>2699</v>
      </c>
      <c r="F286" s="1">
        <v>26349</v>
      </c>
      <c r="G286" t="s">
        <v>3028</v>
      </c>
      <c r="H286" t="s">
        <v>2701</v>
      </c>
      <c r="I286" s="5">
        <v>77500</v>
      </c>
      <c r="J286">
        <v>11</v>
      </c>
    </row>
    <row r="287" spans="1:10" x14ac:dyDescent="0.25">
      <c r="A287" t="str">
        <f t="shared" si="8"/>
        <v>RodBr32136</v>
      </c>
      <c r="B287" t="str">
        <f t="shared" si="9"/>
        <v>RodneyBridges32136</v>
      </c>
      <c r="C287" t="s">
        <v>837</v>
      </c>
      <c r="D287" t="s">
        <v>2482</v>
      </c>
      <c r="E287" t="s">
        <v>2698</v>
      </c>
      <c r="F287" s="1">
        <v>32136</v>
      </c>
      <c r="G287" t="s">
        <v>3022</v>
      </c>
      <c r="H287" t="s">
        <v>2703</v>
      </c>
      <c r="I287" s="5">
        <v>28200</v>
      </c>
      <c r="J287">
        <v>3</v>
      </c>
    </row>
    <row r="288" spans="1:10" x14ac:dyDescent="0.25">
      <c r="A288" t="str">
        <f t="shared" si="8"/>
        <v>SpeBr32299</v>
      </c>
      <c r="B288" t="str">
        <f t="shared" si="9"/>
        <v>SpencerBridges32299</v>
      </c>
      <c r="C288" t="s">
        <v>1182</v>
      </c>
      <c r="D288" t="s">
        <v>2482</v>
      </c>
      <c r="E288" t="s">
        <v>2698</v>
      </c>
      <c r="F288" s="1">
        <v>32299</v>
      </c>
      <c r="G288" t="s">
        <v>3021</v>
      </c>
      <c r="H288" t="s">
        <v>2702</v>
      </c>
      <c r="I288" s="5">
        <v>34300</v>
      </c>
      <c r="J288">
        <v>4</v>
      </c>
    </row>
    <row r="289" spans="1:10" x14ac:dyDescent="0.25">
      <c r="A289" t="str">
        <f t="shared" si="8"/>
        <v>JanBr28704</v>
      </c>
      <c r="B289" t="str">
        <f t="shared" si="9"/>
        <v>JaneBriggs28704</v>
      </c>
      <c r="C289" t="s">
        <v>764</v>
      </c>
      <c r="D289" t="s">
        <v>1468</v>
      </c>
      <c r="E289" t="s">
        <v>2699</v>
      </c>
      <c r="F289" s="1">
        <v>28704</v>
      </c>
      <c r="G289" t="s">
        <v>3028</v>
      </c>
      <c r="H289" t="s">
        <v>2700</v>
      </c>
      <c r="I289" s="5">
        <v>68500</v>
      </c>
      <c r="J289">
        <v>13</v>
      </c>
    </row>
    <row r="290" spans="1:10" x14ac:dyDescent="0.25">
      <c r="A290" t="str">
        <f t="shared" si="8"/>
        <v>MatBr25378</v>
      </c>
      <c r="B290" t="str">
        <f t="shared" si="9"/>
        <v>MatthewBright25378</v>
      </c>
      <c r="C290" t="s">
        <v>130</v>
      </c>
      <c r="D290" t="s">
        <v>2418</v>
      </c>
      <c r="E290" t="s">
        <v>2698</v>
      </c>
      <c r="F290" s="1">
        <v>25378</v>
      </c>
      <c r="G290" t="s">
        <v>3027</v>
      </c>
      <c r="H290" t="s">
        <v>2700</v>
      </c>
      <c r="I290" s="5">
        <v>81000</v>
      </c>
      <c r="J290">
        <v>1</v>
      </c>
    </row>
    <row r="291" spans="1:10" x14ac:dyDescent="0.25">
      <c r="A291" t="str">
        <f t="shared" si="8"/>
        <v>BraBr31802</v>
      </c>
      <c r="B291" t="str">
        <f t="shared" si="9"/>
        <v>BradleyBrimer31802</v>
      </c>
      <c r="C291" t="s">
        <v>956</v>
      </c>
      <c r="D291" t="s">
        <v>2050</v>
      </c>
      <c r="E291" t="s">
        <v>2698</v>
      </c>
      <c r="F291" s="1">
        <v>31802</v>
      </c>
      <c r="G291" t="s">
        <v>3021</v>
      </c>
      <c r="H291" t="s">
        <v>2701</v>
      </c>
      <c r="I291" s="5">
        <v>31200</v>
      </c>
      <c r="J291">
        <v>1</v>
      </c>
    </row>
    <row r="292" spans="1:10" x14ac:dyDescent="0.25">
      <c r="A292" t="str">
        <f t="shared" si="8"/>
        <v>WayBr25611</v>
      </c>
      <c r="B292" t="str">
        <f t="shared" si="9"/>
        <v>WayneBristow25611</v>
      </c>
      <c r="C292" t="s">
        <v>19</v>
      </c>
      <c r="D292" t="s">
        <v>1923</v>
      </c>
      <c r="E292" t="s">
        <v>2698</v>
      </c>
      <c r="F292" s="1">
        <v>25611</v>
      </c>
      <c r="G292" t="s">
        <v>3026</v>
      </c>
      <c r="H292" t="s">
        <v>2702</v>
      </c>
      <c r="I292" s="5">
        <v>83100</v>
      </c>
      <c r="J292">
        <v>2</v>
      </c>
    </row>
    <row r="293" spans="1:10" x14ac:dyDescent="0.25">
      <c r="A293" t="str">
        <f t="shared" si="8"/>
        <v>JamBr23723</v>
      </c>
      <c r="B293" t="str">
        <f t="shared" si="9"/>
        <v>JamesBritton23723</v>
      </c>
      <c r="C293" t="s">
        <v>147</v>
      </c>
      <c r="D293" t="s">
        <v>2859</v>
      </c>
      <c r="E293" t="s">
        <v>2698</v>
      </c>
      <c r="F293" s="1">
        <v>23723</v>
      </c>
      <c r="G293" t="s">
        <v>3029</v>
      </c>
      <c r="H293" t="s">
        <v>2702</v>
      </c>
      <c r="I293" s="5">
        <v>128500</v>
      </c>
      <c r="J293">
        <v>13</v>
      </c>
    </row>
    <row r="294" spans="1:10" x14ac:dyDescent="0.25">
      <c r="A294" t="str">
        <f t="shared" si="8"/>
        <v>LinBr30142</v>
      </c>
      <c r="B294" t="str">
        <f t="shared" si="9"/>
        <v>LindaBrockway30142</v>
      </c>
      <c r="C294" t="s">
        <v>491</v>
      </c>
      <c r="D294" t="s">
        <v>495</v>
      </c>
      <c r="E294" t="s">
        <v>2699</v>
      </c>
      <c r="F294" s="1">
        <v>30142</v>
      </c>
      <c r="G294" t="s">
        <v>3024</v>
      </c>
      <c r="H294" t="s">
        <v>2701</v>
      </c>
      <c r="I294" s="5">
        <v>44000</v>
      </c>
      <c r="J294">
        <v>4</v>
      </c>
    </row>
    <row r="295" spans="1:10" x14ac:dyDescent="0.25">
      <c r="A295" t="str">
        <f t="shared" si="8"/>
        <v>ManBr31832</v>
      </c>
      <c r="B295" t="str">
        <f t="shared" si="9"/>
        <v>ManuelBromley31832</v>
      </c>
      <c r="C295" t="s">
        <v>915</v>
      </c>
      <c r="D295" t="s">
        <v>1888</v>
      </c>
      <c r="E295" t="s">
        <v>2698</v>
      </c>
      <c r="F295" s="1">
        <v>31832</v>
      </c>
      <c r="G295" t="s">
        <v>3022</v>
      </c>
      <c r="H295" t="s">
        <v>2700</v>
      </c>
      <c r="I295" s="5">
        <v>40800</v>
      </c>
      <c r="J295">
        <v>1</v>
      </c>
    </row>
    <row r="296" spans="1:10" x14ac:dyDescent="0.25">
      <c r="A296" t="str">
        <f t="shared" si="8"/>
        <v>HenBr31670</v>
      </c>
      <c r="B296" t="str">
        <f t="shared" si="9"/>
        <v>HenryBronner31670</v>
      </c>
      <c r="C296" t="s">
        <v>23</v>
      </c>
      <c r="D296" t="s">
        <v>2356</v>
      </c>
      <c r="E296" t="s">
        <v>2698</v>
      </c>
      <c r="F296" s="1">
        <v>31670</v>
      </c>
      <c r="G296" t="s">
        <v>3021</v>
      </c>
      <c r="H296" t="s">
        <v>2701</v>
      </c>
      <c r="I296" s="5">
        <v>33400</v>
      </c>
      <c r="J296">
        <v>1</v>
      </c>
    </row>
    <row r="297" spans="1:10" x14ac:dyDescent="0.25">
      <c r="A297" t="str">
        <f t="shared" si="8"/>
        <v>LloBr33719</v>
      </c>
      <c r="B297" t="str">
        <f t="shared" si="9"/>
        <v>LloydBronstein33719</v>
      </c>
      <c r="C297" t="s">
        <v>1725</v>
      </c>
      <c r="D297" t="s">
        <v>1726</v>
      </c>
      <c r="E297" t="s">
        <v>2698</v>
      </c>
      <c r="F297" s="1">
        <v>33719</v>
      </c>
      <c r="G297" t="s">
        <v>3021</v>
      </c>
      <c r="H297" t="s">
        <v>2702</v>
      </c>
      <c r="I297" s="5">
        <v>50300</v>
      </c>
      <c r="J297">
        <v>0</v>
      </c>
    </row>
    <row r="298" spans="1:10" x14ac:dyDescent="0.25">
      <c r="A298" t="str">
        <f t="shared" si="8"/>
        <v>DanBr24323</v>
      </c>
      <c r="B298" t="str">
        <f t="shared" si="9"/>
        <v>DanielBrooks24323</v>
      </c>
      <c r="C298" t="s">
        <v>105</v>
      </c>
      <c r="D298" t="s">
        <v>1460</v>
      </c>
      <c r="E298" t="s">
        <v>2698</v>
      </c>
      <c r="F298" s="1">
        <v>24323</v>
      </c>
      <c r="G298" t="s">
        <v>3029</v>
      </c>
      <c r="H298" t="s">
        <v>2702</v>
      </c>
      <c r="I298" s="5">
        <v>109900</v>
      </c>
      <c r="J298">
        <v>16</v>
      </c>
    </row>
    <row r="299" spans="1:10" x14ac:dyDescent="0.25">
      <c r="A299" t="str">
        <f t="shared" si="8"/>
        <v>JenBr31799</v>
      </c>
      <c r="B299" t="str">
        <f t="shared" si="9"/>
        <v>JenniferBrooks31799</v>
      </c>
      <c r="C299" t="s">
        <v>461</v>
      </c>
      <c r="D299" t="s">
        <v>1460</v>
      </c>
      <c r="E299" t="s">
        <v>2699</v>
      </c>
      <c r="F299" s="1">
        <v>31799</v>
      </c>
      <c r="G299" t="s">
        <v>3021</v>
      </c>
      <c r="H299" t="s">
        <v>2702</v>
      </c>
      <c r="I299" s="5">
        <v>43100</v>
      </c>
      <c r="J299">
        <v>2</v>
      </c>
    </row>
    <row r="300" spans="1:10" x14ac:dyDescent="0.25">
      <c r="A300" t="str">
        <f t="shared" si="8"/>
        <v>KeiBr25824</v>
      </c>
      <c r="B300" t="str">
        <f t="shared" si="9"/>
        <v>KeithBrooks25824</v>
      </c>
      <c r="C300" t="s">
        <v>162</v>
      </c>
      <c r="D300" t="s">
        <v>1460</v>
      </c>
      <c r="E300" t="s">
        <v>2698</v>
      </c>
      <c r="F300" s="1">
        <v>25824</v>
      </c>
      <c r="G300" t="s">
        <v>3029</v>
      </c>
      <c r="H300" t="s">
        <v>2700</v>
      </c>
      <c r="I300" s="5">
        <v>98200</v>
      </c>
      <c r="J300">
        <v>10</v>
      </c>
    </row>
    <row r="301" spans="1:10" x14ac:dyDescent="0.25">
      <c r="A301" t="str">
        <f t="shared" si="8"/>
        <v>LilBr33158</v>
      </c>
      <c r="B301" t="str">
        <f t="shared" si="9"/>
        <v>LillieBrooks33158</v>
      </c>
      <c r="C301" t="s">
        <v>560</v>
      </c>
      <c r="D301" t="s">
        <v>1460</v>
      </c>
      <c r="E301" t="s">
        <v>2699</v>
      </c>
      <c r="F301" s="1">
        <v>33158</v>
      </c>
      <c r="G301" t="s">
        <v>3022</v>
      </c>
      <c r="H301" t="s">
        <v>2700</v>
      </c>
      <c r="I301" s="5">
        <v>37600</v>
      </c>
      <c r="J301">
        <v>0</v>
      </c>
    </row>
    <row r="302" spans="1:10" x14ac:dyDescent="0.25">
      <c r="A302" t="str">
        <f t="shared" si="8"/>
        <v>VedBr29850</v>
      </c>
      <c r="B302" t="str">
        <f t="shared" si="9"/>
        <v>VedaBrooks29850</v>
      </c>
      <c r="C302" t="s">
        <v>1459</v>
      </c>
      <c r="D302" t="s">
        <v>1460</v>
      </c>
      <c r="E302" t="s">
        <v>2699</v>
      </c>
      <c r="F302" s="1">
        <v>29850</v>
      </c>
      <c r="G302" t="s">
        <v>3025</v>
      </c>
      <c r="H302" t="s">
        <v>2701</v>
      </c>
      <c r="I302" s="5">
        <v>42800</v>
      </c>
      <c r="J302">
        <v>7</v>
      </c>
    </row>
    <row r="303" spans="1:10" x14ac:dyDescent="0.25">
      <c r="A303" t="str">
        <f t="shared" si="8"/>
        <v>GuyBr32345</v>
      </c>
      <c r="B303" t="str">
        <f t="shared" si="9"/>
        <v>GuyBroomfield32345</v>
      </c>
      <c r="C303" t="s">
        <v>583</v>
      </c>
      <c r="D303" t="s">
        <v>584</v>
      </c>
      <c r="E303" t="s">
        <v>2698</v>
      </c>
      <c r="F303" s="1">
        <v>32345</v>
      </c>
      <c r="G303" t="s">
        <v>3021</v>
      </c>
      <c r="H303" t="s">
        <v>2701</v>
      </c>
      <c r="I303" s="5">
        <v>29400</v>
      </c>
      <c r="J303">
        <v>0</v>
      </c>
    </row>
    <row r="304" spans="1:10" x14ac:dyDescent="0.25">
      <c r="A304" t="str">
        <f t="shared" si="8"/>
        <v>CarBr33805</v>
      </c>
      <c r="B304" t="str">
        <f t="shared" si="9"/>
        <v>CaridadBroughton33805</v>
      </c>
      <c r="C304" t="s">
        <v>2956</v>
      </c>
      <c r="D304" t="s">
        <v>2957</v>
      </c>
      <c r="E304" t="s">
        <v>2699</v>
      </c>
      <c r="F304" s="1">
        <v>33805</v>
      </c>
      <c r="G304" t="s">
        <v>3021</v>
      </c>
      <c r="H304" t="s">
        <v>2702</v>
      </c>
      <c r="I304" s="5">
        <v>37100</v>
      </c>
      <c r="J304">
        <v>1</v>
      </c>
    </row>
    <row r="305" spans="1:10" x14ac:dyDescent="0.25">
      <c r="A305" t="str">
        <f t="shared" si="8"/>
        <v>AmaBr27017</v>
      </c>
      <c r="B305" t="str">
        <f t="shared" si="9"/>
        <v>AmandaBrown27017</v>
      </c>
      <c r="C305" t="s">
        <v>30</v>
      </c>
      <c r="D305" t="s">
        <v>79</v>
      </c>
      <c r="E305" t="s">
        <v>2699</v>
      </c>
      <c r="F305" s="1">
        <v>27017</v>
      </c>
      <c r="G305" t="s">
        <v>3028</v>
      </c>
      <c r="H305" t="s">
        <v>2700</v>
      </c>
      <c r="I305" s="5">
        <v>97500</v>
      </c>
      <c r="J305">
        <v>17</v>
      </c>
    </row>
    <row r="306" spans="1:10" x14ac:dyDescent="0.25">
      <c r="A306" t="str">
        <f t="shared" si="8"/>
        <v>CarBr30941</v>
      </c>
      <c r="B306" t="str">
        <f t="shared" si="9"/>
        <v>CarmelaBrown30941</v>
      </c>
      <c r="C306" t="s">
        <v>1148</v>
      </c>
      <c r="D306" t="s">
        <v>79</v>
      </c>
      <c r="E306" t="s">
        <v>2699</v>
      </c>
      <c r="F306" s="1">
        <v>30941</v>
      </c>
      <c r="G306" t="s">
        <v>3024</v>
      </c>
      <c r="H306" t="s">
        <v>2700</v>
      </c>
      <c r="I306" s="5">
        <v>43000</v>
      </c>
      <c r="J306">
        <v>0</v>
      </c>
    </row>
    <row r="307" spans="1:10" x14ac:dyDescent="0.25">
      <c r="A307" t="str">
        <f t="shared" si="8"/>
        <v>CheBr33061</v>
      </c>
      <c r="B307" t="str">
        <f t="shared" si="9"/>
        <v>CherylBrown33061</v>
      </c>
      <c r="C307" t="s">
        <v>1453</v>
      </c>
      <c r="D307" t="s">
        <v>79</v>
      </c>
      <c r="E307" t="s">
        <v>2699</v>
      </c>
      <c r="F307" s="1">
        <v>33061</v>
      </c>
      <c r="G307" t="s">
        <v>3021</v>
      </c>
      <c r="H307" t="s">
        <v>2700</v>
      </c>
      <c r="I307" s="5">
        <v>39700</v>
      </c>
      <c r="J307">
        <v>0</v>
      </c>
    </row>
    <row r="308" spans="1:10" x14ac:dyDescent="0.25">
      <c r="A308" t="str">
        <f t="shared" si="8"/>
        <v>ChrBr33966</v>
      </c>
      <c r="B308" t="str">
        <f t="shared" si="9"/>
        <v>ChristinaBrown33966</v>
      </c>
      <c r="C308" t="s">
        <v>2284</v>
      </c>
      <c r="D308" t="s">
        <v>79</v>
      </c>
      <c r="E308" t="s">
        <v>2699</v>
      </c>
      <c r="F308" s="1">
        <v>33966</v>
      </c>
      <c r="G308" t="s">
        <v>3021</v>
      </c>
      <c r="H308" t="s">
        <v>2702</v>
      </c>
      <c r="I308" s="5">
        <v>39200</v>
      </c>
      <c r="J308">
        <v>0</v>
      </c>
    </row>
    <row r="309" spans="1:10" x14ac:dyDescent="0.25">
      <c r="A309" t="str">
        <f t="shared" si="8"/>
        <v>ChrBr29744</v>
      </c>
      <c r="B309" t="str">
        <f t="shared" si="9"/>
        <v>ChristopherBrown29744</v>
      </c>
      <c r="C309" t="s">
        <v>71</v>
      </c>
      <c r="D309" t="s">
        <v>79</v>
      </c>
      <c r="E309" t="s">
        <v>2698</v>
      </c>
      <c r="F309" s="1">
        <v>29744</v>
      </c>
      <c r="G309" t="s">
        <v>3025</v>
      </c>
      <c r="H309" t="s">
        <v>2702</v>
      </c>
      <c r="I309" s="5">
        <v>63500</v>
      </c>
      <c r="J309">
        <v>10</v>
      </c>
    </row>
    <row r="310" spans="1:10" x14ac:dyDescent="0.25">
      <c r="A310" t="str">
        <f t="shared" si="8"/>
        <v>DavBr29330</v>
      </c>
      <c r="B310" t="str">
        <f t="shared" si="9"/>
        <v>DavidBrown29330</v>
      </c>
      <c r="C310" t="s">
        <v>65</v>
      </c>
      <c r="D310" t="s">
        <v>79</v>
      </c>
      <c r="E310" t="s">
        <v>2698</v>
      </c>
      <c r="F310" s="1">
        <v>29330</v>
      </c>
      <c r="G310" t="s">
        <v>3026</v>
      </c>
      <c r="H310" t="s">
        <v>2701</v>
      </c>
      <c r="I310" s="5">
        <v>60100</v>
      </c>
      <c r="J310">
        <v>12</v>
      </c>
    </row>
    <row r="311" spans="1:10" x14ac:dyDescent="0.25">
      <c r="A311" t="str">
        <f t="shared" si="8"/>
        <v>DavBr29330</v>
      </c>
      <c r="B311" t="str">
        <f t="shared" si="9"/>
        <v>DavidBrown29330</v>
      </c>
      <c r="C311" t="s">
        <v>65</v>
      </c>
      <c r="D311" t="s">
        <v>79</v>
      </c>
      <c r="E311" t="s">
        <v>2698</v>
      </c>
      <c r="F311" s="1">
        <v>29330</v>
      </c>
      <c r="G311" t="s">
        <v>3025</v>
      </c>
      <c r="H311" t="s">
        <v>2702</v>
      </c>
      <c r="I311" s="5">
        <v>83800</v>
      </c>
      <c r="J311">
        <v>1</v>
      </c>
    </row>
    <row r="312" spans="1:10" x14ac:dyDescent="0.25">
      <c r="A312" t="str">
        <f t="shared" si="8"/>
        <v>EriBr33024</v>
      </c>
      <c r="B312" t="str">
        <f t="shared" si="9"/>
        <v>EricBrown33024</v>
      </c>
      <c r="C312" t="s">
        <v>121</v>
      </c>
      <c r="D312" t="s">
        <v>79</v>
      </c>
      <c r="E312" t="s">
        <v>2698</v>
      </c>
      <c r="F312" s="1">
        <v>33024</v>
      </c>
      <c r="G312" t="s">
        <v>3019</v>
      </c>
      <c r="H312" t="s">
        <v>2702</v>
      </c>
      <c r="I312" s="5">
        <v>29400</v>
      </c>
      <c r="J312">
        <v>0</v>
      </c>
    </row>
    <row r="313" spans="1:10" x14ac:dyDescent="0.25">
      <c r="A313" t="str">
        <f t="shared" si="8"/>
        <v>EveBr29414</v>
      </c>
      <c r="B313" t="str">
        <f t="shared" si="9"/>
        <v>EvelynBrown29414</v>
      </c>
      <c r="C313" t="s">
        <v>167</v>
      </c>
      <c r="D313" t="s">
        <v>79</v>
      </c>
      <c r="E313" t="s">
        <v>2699</v>
      </c>
      <c r="F313" s="1">
        <v>29414</v>
      </c>
      <c r="G313" t="s">
        <v>3027</v>
      </c>
      <c r="H313" t="s">
        <v>2700</v>
      </c>
      <c r="I313" s="5">
        <v>89200</v>
      </c>
      <c r="J313">
        <v>6</v>
      </c>
    </row>
    <row r="314" spans="1:10" x14ac:dyDescent="0.25">
      <c r="A314" t="str">
        <f t="shared" si="8"/>
        <v>GerBr30613</v>
      </c>
      <c r="B314" t="str">
        <f t="shared" si="9"/>
        <v>GerardoBrown30613</v>
      </c>
      <c r="C314" t="s">
        <v>1394</v>
      </c>
      <c r="D314" t="s">
        <v>79</v>
      </c>
      <c r="E314" t="s">
        <v>2698</v>
      </c>
      <c r="F314" s="1">
        <v>30613</v>
      </c>
      <c r="G314" t="s">
        <v>3028</v>
      </c>
      <c r="H314" t="s">
        <v>2702</v>
      </c>
      <c r="I314" s="5">
        <v>102900</v>
      </c>
      <c r="J314">
        <v>1</v>
      </c>
    </row>
    <row r="315" spans="1:10" x14ac:dyDescent="0.25">
      <c r="A315" t="str">
        <f t="shared" si="8"/>
        <v>JamBr26857</v>
      </c>
      <c r="B315" t="str">
        <f t="shared" si="9"/>
        <v>JamesBrown26857</v>
      </c>
      <c r="C315" t="s">
        <v>147</v>
      </c>
      <c r="D315" t="s">
        <v>79</v>
      </c>
      <c r="E315" t="s">
        <v>2698</v>
      </c>
      <c r="F315" s="1">
        <v>26857</v>
      </c>
      <c r="G315" t="s">
        <v>3027</v>
      </c>
      <c r="H315" t="s">
        <v>2701</v>
      </c>
      <c r="I315" s="5">
        <v>68100</v>
      </c>
      <c r="J315">
        <v>3</v>
      </c>
    </row>
    <row r="316" spans="1:10" x14ac:dyDescent="0.25">
      <c r="A316" t="str">
        <f t="shared" si="8"/>
        <v>JasBr27743</v>
      </c>
      <c r="B316" t="str">
        <f t="shared" si="9"/>
        <v>JasminBrown27743</v>
      </c>
      <c r="C316" t="s">
        <v>1462</v>
      </c>
      <c r="D316" t="s">
        <v>79</v>
      </c>
      <c r="E316" t="s">
        <v>2699</v>
      </c>
      <c r="F316" s="1">
        <v>27743</v>
      </c>
      <c r="G316" t="s">
        <v>3026</v>
      </c>
      <c r="H316" t="s">
        <v>2701</v>
      </c>
      <c r="I316" s="5">
        <v>58700</v>
      </c>
      <c r="J316">
        <v>9</v>
      </c>
    </row>
    <row r="317" spans="1:10" x14ac:dyDescent="0.25">
      <c r="A317" t="str">
        <f t="shared" si="8"/>
        <v>JosBr28805</v>
      </c>
      <c r="B317" t="str">
        <f t="shared" si="9"/>
        <v>JoseBrown28805</v>
      </c>
      <c r="C317" t="s">
        <v>284</v>
      </c>
      <c r="D317" t="s">
        <v>79</v>
      </c>
      <c r="E317" t="s">
        <v>2698</v>
      </c>
      <c r="F317" s="1">
        <v>28805</v>
      </c>
      <c r="G317" t="s">
        <v>3028</v>
      </c>
      <c r="H317" t="s">
        <v>2702</v>
      </c>
      <c r="I317" s="5">
        <v>78100</v>
      </c>
      <c r="J317">
        <v>10</v>
      </c>
    </row>
    <row r="318" spans="1:10" x14ac:dyDescent="0.25">
      <c r="A318" t="str">
        <f t="shared" si="8"/>
        <v>KeiBr29759</v>
      </c>
      <c r="B318" t="str">
        <f t="shared" si="9"/>
        <v>KeithBrown29759</v>
      </c>
      <c r="C318" t="s">
        <v>162</v>
      </c>
      <c r="D318" t="s">
        <v>79</v>
      </c>
      <c r="E318" t="s">
        <v>2698</v>
      </c>
      <c r="F318" s="1">
        <v>29759</v>
      </c>
      <c r="G318" t="s">
        <v>3025</v>
      </c>
      <c r="H318" t="s">
        <v>2700</v>
      </c>
      <c r="I318" s="5">
        <v>56800</v>
      </c>
      <c r="J318">
        <v>2</v>
      </c>
    </row>
    <row r="319" spans="1:10" x14ac:dyDescent="0.25">
      <c r="A319" t="str">
        <f t="shared" si="8"/>
        <v>LarBr31026</v>
      </c>
      <c r="B319" t="str">
        <f t="shared" si="9"/>
        <v>LarryBrown31026</v>
      </c>
      <c r="C319" t="s">
        <v>73</v>
      </c>
      <c r="D319" t="s">
        <v>79</v>
      </c>
      <c r="E319" t="s">
        <v>2698</v>
      </c>
      <c r="F319" s="1">
        <v>31026</v>
      </c>
      <c r="G319" t="s">
        <v>3025</v>
      </c>
      <c r="H319" t="s">
        <v>2701</v>
      </c>
      <c r="I319" s="5">
        <v>47400</v>
      </c>
      <c r="J319">
        <v>8</v>
      </c>
    </row>
    <row r="320" spans="1:10" x14ac:dyDescent="0.25">
      <c r="A320" t="str">
        <f t="shared" si="8"/>
        <v>MacBr31781</v>
      </c>
      <c r="B320" t="str">
        <f t="shared" si="9"/>
        <v>MackBrown31781</v>
      </c>
      <c r="C320" t="s">
        <v>483</v>
      </c>
      <c r="D320" t="s">
        <v>79</v>
      </c>
      <c r="E320" t="s">
        <v>2698</v>
      </c>
      <c r="F320" s="1">
        <v>31781</v>
      </c>
      <c r="G320" t="s">
        <v>3021</v>
      </c>
      <c r="H320" t="s">
        <v>2703</v>
      </c>
      <c r="I320" s="5">
        <v>27000</v>
      </c>
      <c r="J320">
        <v>1</v>
      </c>
    </row>
    <row r="321" spans="1:10" x14ac:dyDescent="0.25">
      <c r="A321" t="str">
        <f t="shared" si="8"/>
        <v>MicBr34155</v>
      </c>
      <c r="B321" t="str">
        <f t="shared" si="9"/>
        <v>MichaelBrown34155</v>
      </c>
      <c r="C321" t="s">
        <v>205</v>
      </c>
      <c r="D321" t="s">
        <v>79</v>
      </c>
      <c r="E321" t="s">
        <v>2698</v>
      </c>
      <c r="F321" s="1">
        <v>34155</v>
      </c>
      <c r="G321" t="s">
        <v>3020</v>
      </c>
      <c r="H321" t="s">
        <v>2700</v>
      </c>
      <c r="I321" s="5">
        <v>34100</v>
      </c>
      <c r="J321">
        <v>0</v>
      </c>
    </row>
    <row r="322" spans="1:10" x14ac:dyDescent="0.25">
      <c r="A322" t="str">
        <f t="shared" ref="A322:A385" si="10">_xlfn.CONCAT(LEFT(C322,3),LEFT(D322,2),F322)</f>
        <v>MonBr25571</v>
      </c>
      <c r="B322" t="str">
        <f t="shared" ref="B322:B385" si="11">_xlfn.CONCAT(C322,D322,F322)</f>
        <v>MontyBrown25571</v>
      </c>
      <c r="C322" t="s">
        <v>619</v>
      </c>
      <c r="D322" t="s">
        <v>79</v>
      </c>
      <c r="E322" t="s">
        <v>2698</v>
      </c>
      <c r="F322" s="1">
        <v>25571</v>
      </c>
      <c r="G322" t="s">
        <v>3025</v>
      </c>
      <c r="H322" t="s">
        <v>2702</v>
      </c>
      <c r="I322" s="5">
        <v>66300</v>
      </c>
      <c r="J322">
        <v>20</v>
      </c>
    </row>
    <row r="323" spans="1:10" x14ac:dyDescent="0.25">
      <c r="A323" t="str">
        <f t="shared" si="10"/>
        <v>RonBr22680</v>
      </c>
      <c r="B323" t="str">
        <f t="shared" si="11"/>
        <v>RonaldBrown22680</v>
      </c>
      <c r="C323" t="s">
        <v>32</v>
      </c>
      <c r="D323" t="s">
        <v>79</v>
      </c>
      <c r="E323" t="s">
        <v>2698</v>
      </c>
      <c r="F323" s="1">
        <v>22680</v>
      </c>
      <c r="G323" t="s">
        <v>3029</v>
      </c>
      <c r="H323" t="s">
        <v>2701</v>
      </c>
      <c r="I323" s="5">
        <v>82300</v>
      </c>
      <c r="J323">
        <v>14</v>
      </c>
    </row>
    <row r="324" spans="1:10" x14ac:dyDescent="0.25">
      <c r="A324" t="str">
        <f t="shared" si="10"/>
        <v>SteBr31743</v>
      </c>
      <c r="B324" t="str">
        <f t="shared" si="11"/>
        <v>SteveBrown31743</v>
      </c>
      <c r="C324" t="s">
        <v>21</v>
      </c>
      <c r="D324" t="s">
        <v>79</v>
      </c>
      <c r="E324" t="s">
        <v>2698</v>
      </c>
      <c r="F324" s="1">
        <v>31743</v>
      </c>
      <c r="G324" t="s">
        <v>3022</v>
      </c>
      <c r="H324" t="s">
        <v>2701</v>
      </c>
      <c r="I324" s="5">
        <v>35600</v>
      </c>
      <c r="J324">
        <v>4</v>
      </c>
    </row>
    <row r="325" spans="1:10" x14ac:dyDescent="0.25">
      <c r="A325" t="str">
        <f t="shared" si="10"/>
        <v>TedBr33284</v>
      </c>
      <c r="B325" t="str">
        <f t="shared" si="11"/>
        <v>TeddyBrown33284</v>
      </c>
      <c r="C325" t="s">
        <v>2737</v>
      </c>
      <c r="D325" t="s">
        <v>79</v>
      </c>
      <c r="E325" t="s">
        <v>2698</v>
      </c>
      <c r="F325" s="1">
        <v>33284</v>
      </c>
      <c r="G325" t="s">
        <v>3023</v>
      </c>
      <c r="H325" t="s">
        <v>2700</v>
      </c>
      <c r="I325" s="5">
        <v>46500</v>
      </c>
      <c r="J325">
        <v>1</v>
      </c>
    </row>
    <row r="326" spans="1:10" x14ac:dyDescent="0.25">
      <c r="A326" t="str">
        <f t="shared" si="10"/>
        <v>WilBr26907</v>
      </c>
      <c r="B326" t="str">
        <f t="shared" si="11"/>
        <v>WillieBrown26907</v>
      </c>
      <c r="C326" t="s">
        <v>817</v>
      </c>
      <c r="D326" t="s">
        <v>79</v>
      </c>
      <c r="E326" t="s">
        <v>2698</v>
      </c>
      <c r="F326" s="1">
        <v>26907</v>
      </c>
      <c r="G326" t="s">
        <v>3025</v>
      </c>
      <c r="H326" t="s">
        <v>2701</v>
      </c>
      <c r="I326" s="5">
        <v>56400</v>
      </c>
      <c r="J326">
        <v>17</v>
      </c>
    </row>
    <row r="327" spans="1:10" x14ac:dyDescent="0.25">
      <c r="A327" t="str">
        <f t="shared" si="10"/>
        <v>KenBr30424</v>
      </c>
      <c r="B327" t="str">
        <f t="shared" si="11"/>
        <v>KennethBrowne30424</v>
      </c>
      <c r="C327" t="s">
        <v>139</v>
      </c>
      <c r="D327" t="s">
        <v>755</v>
      </c>
      <c r="E327" t="s">
        <v>2698</v>
      </c>
      <c r="F327" s="1">
        <v>30424</v>
      </c>
      <c r="G327" t="s">
        <v>3027</v>
      </c>
      <c r="H327" t="s">
        <v>2701</v>
      </c>
      <c r="I327" s="5">
        <v>67300</v>
      </c>
      <c r="J327">
        <v>9</v>
      </c>
    </row>
    <row r="328" spans="1:10" x14ac:dyDescent="0.25">
      <c r="A328" t="str">
        <f t="shared" si="10"/>
        <v>JanBr31865</v>
      </c>
      <c r="B328" t="str">
        <f t="shared" si="11"/>
        <v>JaneBrownlee31865</v>
      </c>
      <c r="C328" t="s">
        <v>764</v>
      </c>
      <c r="D328" t="s">
        <v>2797</v>
      </c>
      <c r="E328" t="s">
        <v>2699</v>
      </c>
      <c r="F328" s="1">
        <v>31865</v>
      </c>
      <c r="G328" t="s">
        <v>3023</v>
      </c>
      <c r="H328" t="s">
        <v>2701</v>
      </c>
      <c r="I328" s="5">
        <v>35200</v>
      </c>
      <c r="J328">
        <v>7</v>
      </c>
    </row>
    <row r="329" spans="1:10" x14ac:dyDescent="0.25">
      <c r="A329" t="str">
        <f t="shared" si="10"/>
        <v>KeiBr32571</v>
      </c>
      <c r="B329" t="str">
        <f t="shared" si="11"/>
        <v>KeithBryan32571</v>
      </c>
      <c r="C329" t="s">
        <v>162</v>
      </c>
      <c r="D329" t="s">
        <v>268</v>
      </c>
      <c r="E329" t="s">
        <v>2698</v>
      </c>
      <c r="F329" s="1">
        <v>32571</v>
      </c>
      <c r="G329" t="s">
        <v>3023</v>
      </c>
      <c r="H329" t="s">
        <v>2700</v>
      </c>
      <c r="I329" s="5">
        <v>44600</v>
      </c>
      <c r="J329">
        <v>3</v>
      </c>
    </row>
    <row r="330" spans="1:10" x14ac:dyDescent="0.25">
      <c r="A330" t="str">
        <f t="shared" si="10"/>
        <v>WilBr25334</v>
      </c>
      <c r="B330" t="str">
        <f t="shared" si="11"/>
        <v>WilliamBryan25334</v>
      </c>
      <c r="C330" t="s">
        <v>63</v>
      </c>
      <c r="D330" t="s">
        <v>268</v>
      </c>
      <c r="E330" t="s">
        <v>2698</v>
      </c>
      <c r="F330" s="1">
        <v>25334</v>
      </c>
      <c r="G330" t="s">
        <v>3027</v>
      </c>
      <c r="H330" t="s">
        <v>2701</v>
      </c>
      <c r="I330" s="5">
        <v>57900</v>
      </c>
      <c r="J330">
        <v>13</v>
      </c>
    </row>
    <row r="331" spans="1:10" x14ac:dyDescent="0.25">
      <c r="A331" t="str">
        <f t="shared" si="10"/>
        <v>AmyBr27374</v>
      </c>
      <c r="B331" t="str">
        <f t="shared" si="11"/>
        <v>AmyBryant27374</v>
      </c>
      <c r="C331" t="s">
        <v>657</v>
      </c>
      <c r="D331" t="s">
        <v>658</v>
      </c>
      <c r="E331" t="s">
        <v>2699</v>
      </c>
      <c r="F331" s="1">
        <v>27374</v>
      </c>
      <c r="G331" t="s">
        <v>3027</v>
      </c>
      <c r="H331" t="s">
        <v>2700</v>
      </c>
      <c r="I331" s="5">
        <v>71500</v>
      </c>
      <c r="J331">
        <v>7</v>
      </c>
    </row>
    <row r="332" spans="1:10" x14ac:dyDescent="0.25">
      <c r="A332" t="str">
        <f t="shared" si="10"/>
        <v>JosBu26053</v>
      </c>
      <c r="B332" t="str">
        <f t="shared" si="11"/>
        <v>JosephBuchanan26053</v>
      </c>
      <c r="C332" t="s">
        <v>90</v>
      </c>
      <c r="D332" t="s">
        <v>2673</v>
      </c>
      <c r="E332" t="s">
        <v>2698</v>
      </c>
      <c r="F332" s="1">
        <v>26053</v>
      </c>
      <c r="G332" t="s">
        <v>3025</v>
      </c>
      <c r="H332" t="s">
        <v>2702</v>
      </c>
      <c r="I332" s="5">
        <v>54300</v>
      </c>
      <c r="J332">
        <v>12</v>
      </c>
    </row>
    <row r="333" spans="1:10" x14ac:dyDescent="0.25">
      <c r="A333" t="str">
        <f t="shared" si="10"/>
        <v>AniBu24955</v>
      </c>
      <c r="B333" t="str">
        <f t="shared" si="11"/>
        <v>AnitaBuckley24955</v>
      </c>
      <c r="C333" t="s">
        <v>1593</v>
      </c>
      <c r="D333" t="s">
        <v>504</v>
      </c>
      <c r="E333" t="s">
        <v>2699</v>
      </c>
      <c r="F333" s="1">
        <v>24955</v>
      </c>
      <c r="G333" t="s">
        <v>3027</v>
      </c>
      <c r="H333" t="s">
        <v>2700</v>
      </c>
      <c r="I333" s="5">
        <v>71900</v>
      </c>
      <c r="J333">
        <v>9</v>
      </c>
    </row>
    <row r="334" spans="1:10" x14ac:dyDescent="0.25">
      <c r="A334" t="str">
        <f t="shared" si="10"/>
        <v>MarBu32590</v>
      </c>
      <c r="B334" t="str">
        <f t="shared" si="11"/>
        <v>MarilynBuckley32590</v>
      </c>
      <c r="C334" t="s">
        <v>503</v>
      </c>
      <c r="D334" t="s">
        <v>504</v>
      </c>
      <c r="E334" t="s">
        <v>2699</v>
      </c>
      <c r="F334" s="1">
        <v>32590</v>
      </c>
      <c r="G334" t="s">
        <v>3023</v>
      </c>
      <c r="H334" t="s">
        <v>2702</v>
      </c>
      <c r="I334" s="5">
        <v>42600</v>
      </c>
      <c r="J334">
        <v>3</v>
      </c>
    </row>
    <row r="335" spans="1:10" x14ac:dyDescent="0.25">
      <c r="A335" t="str">
        <f t="shared" si="10"/>
        <v>MarBu27609</v>
      </c>
      <c r="B335" t="str">
        <f t="shared" si="11"/>
        <v>MariaBuerger27609</v>
      </c>
      <c r="C335" t="s">
        <v>599</v>
      </c>
      <c r="D335" t="s">
        <v>824</v>
      </c>
      <c r="E335" t="s">
        <v>2699</v>
      </c>
      <c r="F335" s="1">
        <v>27609</v>
      </c>
      <c r="G335" t="s">
        <v>3026</v>
      </c>
      <c r="H335" t="s">
        <v>2701</v>
      </c>
      <c r="I335" s="5">
        <v>43500</v>
      </c>
      <c r="J335">
        <v>14</v>
      </c>
    </row>
    <row r="336" spans="1:10" x14ac:dyDescent="0.25">
      <c r="A336" t="str">
        <f t="shared" si="10"/>
        <v>RanBu26470</v>
      </c>
      <c r="B336" t="str">
        <f t="shared" si="11"/>
        <v>RandalBuettner26470</v>
      </c>
      <c r="C336" t="s">
        <v>2681</v>
      </c>
      <c r="D336" t="s">
        <v>2682</v>
      </c>
      <c r="E336" t="s">
        <v>2698</v>
      </c>
      <c r="F336" s="1">
        <v>26470</v>
      </c>
      <c r="G336" t="s">
        <v>3025</v>
      </c>
      <c r="H336" t="s">
        <v>2701</v>
      </c>
      <c r="I336" s="5">
        <v>58800</v>
      </c>
      <c r="J336">
        <v>19</v>
      </c>
    </row>
    <row r="337" spans="1:10" x14ac:dyDescent="0.25">
      <c r="A337" t="str">
        <f t="shared" si="10"/>
        <v>AlaBu24467</v>
      </c>
      <c r="B337" t="str">
        <f t="shared" si="11"/>
        <v>AlanBui24467</v>
      </c>
      <c r="C337" t="s">
        <v>345</v>
      </c>
      <c r="D337" t="s">
        <v>2889</v>
      </c>
      <c r="E337" t="s">
        <v>2698</v>
      </c>
      <c r="F337" s="1">
        <v>24467</v>
      </c>
      <c r="G337" t="s">
        <v>3029</v>
      </c>
      <c r="H337" t="s">
        <v>2701</v>
      </c>
      <c r="I337" s="5">
        <v>70000</v>
      </c>
      <c r="J337">
        <v>10</v>
      </c>
    </row>
    <row r="338" spans="1:10" x14ac:dyDescent="0.25">
      <c r="A338" t="str">
        <f t="shared" si="10"/>
        <v>PamBu29367</v>
      </c>
      <c r="B338" t="str">
        <f t="shared" si="11"/>
        <v>PamelaBullock29367</v>
      </c>
      <c r="C338" t="s">
        <v>290</v>
      </c>
      <c r="D338" t="s">
        <v>2642</v>
      </c>
      <c r="E338" t="s">
        <v>2699</v>
      </c>
      <c r="F338" s="1">
        <v>29367</v>
      </c>
      <c r="G338" t="s">
        <v>3026</v>
      </c>
      <c r="H338" t="s">
        <v>2702</v>
      </c>
      <c r="I338" s="5">
        <v>95100</v>
      </c>
      <c r="J338">
        <v>1</v>
      </c>
    </row>
    <row r="339" spans="1:10" x14ac:dyDescent="0.25">
      <c r="A339" t="str">
        <f t="shared" si="10"/>
        <v>MarBu28819</v>
      </c>
      <c r="B339" t="str">
        <f t="shared" si="11"/>
        <v>MaryBurch28819</v>
      </c>
      <c r="C339" t="s">
        <v>156</v>
      </c>
      <c r="D339" t="s">
        <v>1384</v>
      </c>
      <c r="E339" t="s">
        <v>2699</v>
      </c>
      <c r="F339" s="1">
        <v>28819</v>
      </c>
      <c r="G339" t="s">
        <v>3024</v>
      </c>
      <c r="H339" t="s">
        <v>2700</v>
      </c>
      <c r="I339" s="5">
        <v>57000</v>
      </c>
      <c r="J339">
        <v>9</v>
      </c>
    </row>
    <row r="340" spans="1:10" x14ac:dyDescent="0.25">
      <c r="A340" t="str">
        <f t="shared" si="10"/>
        <v>VinBu27124</v>
      </c>
      <c r="B340" t="str">
        <f t="shared" si="11"/>
        <v>VincentBurch27124</v>
      </c>
      <c r="C340" t="s">
        <v>1079</v>
      </c>
      <c r="D340" t="s">
        <v>1384</v>
      </c>
      <c r="E340" t="s">
        <v>2698</v>
      </c>
      <c r="F340" s="1">
        <v>27124</v>
      </c>
      <c r="G340" t="s">
        <v>3026</v>
      </c>
      <c r="H340" t="s">
        <v>2700</v>
      </c>
      <c r="I340" s="5">
        <v>56900</v>
      </c>
      <c r="J340">
        <v>13</v>
      </c>
    </row>
    <row r="341" spans="1:10" x14ac:dyDescent="0.25">
      <c r="A341" t="str">
        <f t="shared" si="10"/>
        <v>BriBu21973</v>
      </c>
      <c r="B341" t="str">
        <f t="shared" si="11"/>
        <v>BrianBurg21973</v>
      </c>
      <c r="C341" t="s">
        <v>643</v>
      </c>
      <c r="D341" t="s">
        <v>1950</v>
      </c>
      <c r="E341" t="s">
        <v>2698</v>
      </c>
      <c r="F341" s="1">
        <v>21973</v>
      </c>
      <c r="G341" t="s">
        <v>3030</v>
      </c>
      <c r="H341" t="s">
        <v>2700</v>
      </c>
      <c r="I341" s="5">
        <v>117700</v>
      </c>
      <c r="J341">
        <v>10</v>
      </c>
    </row>
    <row r="342" spans="1:10" x14ac:dyDescent="0.25">
      <c r="A342" t="str">
        <f t="shared" si="10"/>
        <v>JohBu28428</v>
      </c>
      <c r="B342" t="str">
        <f t="shared" si="11"/>
        <v>JohnBurger28428</v>
      </c>
      <c r="C342" t="s">
        <v>213</v>
      </c>
      <c r="D342" t="s">
        <v>1952</v>
      </c>
      <c r="E342" t="s">
        <v>2698</v>
      </c>
      <c r="F342" s="1">
        <v>28428</v>
      </c>
      <c r="G342" t="s">
        <v>3026</v>
      </c>
      <c r="H342" t="s">
        <v>2701</v>
      </c>
      <c r="I342" s="5">
        <v>43400</v>
      </c>
      <c r="J342">
        <v>2</v>
      </c>
    </row>
    <row r="343" spans="1:10" x14ac:dyDescent="0.25">
      <c r="A343" t="str">
        <f t="shared" si="10"/>
        <v>WilBu28013</v>
      </c>
      <c r="B343" t="str">
        <f t="shared" si="11"/>
        <v>WilliamBurger28013</v>
      </c>
      <c r="C343" t="s">
        <v>63</v>
      </c>
      <c r="D343" t="s">
        <v>1952</v>
      </c>
      <c r="E343" t="s">
        <v>2698</v>
      </c>
      <c r="F343" s="1">
        <v>28013</v>
      </c>
      <c r="G343" t="s">
        <v>3026</v>
      </c>
      <c r="H343" t="s">
        <v>2702</v>
      </c>
      <c r="I343" s="5">
        <v>72300</v>
      </c>
      <c r="J343">
        <v>0</v>
      </c>
    </row>
    <row r="344" spans="1:10" x14ac:dyDescent="0.25">
      <c r="A344" t="str">
        <f t="shared" si="10"/>
        <v>EliBu32345</v>
      </c>
      <c r="B344" t="str">
        <f t="shared" si="11"/>
        <v>ElizabethBurgess32345</v>
      </c>
      <c r="C344" t="s">
        <v>699</v>
      </c>
      <c r="D344" t="s">
        <v>700</v>
      </c>
      <c r="E344" t="s">
        <v>2699</v>
      </c>
      <c r="F344" s="1">
        <v>32345</v>
      </c>
      <c r="G344" t="s">
        <v>3023</v>
      </c>
      <c r="H344" t="s">
        <v>2701</v>
      </c>
      <c r="I344" s="5">
        <v>31900</v>
      </c>
      <c r="J344">
        <v>1</v>
      </c>
    </row>
    <row r="345" spans="1:10" x14ac:dyDescent="0.25">
      <c r="A345" t="str">
        <f t="shared" si="10"/>
        <v>PegBu25808</v>
      </c>
      <c r="B345" t="str">
        <f t="shared" si="11"/>
        <v>PeggyBurgin25808</v>
      </c>
      <c r="C345" t="s">
        <v>96</v>
      </c>
      <c r="D345" t="s">
        <v>1115</v>
      </c>
      <c r="E345" t="s">
        <v>2699</v>
      </c>
      <c r="F345" s="1">
        <v>25808</v>
      </c>
      <c r="G345" t="s">
        <v>3027</v>
      </c>
      <c r="H345" t="s">
        <v>2700</v>
      </c>
      <c r="I345" s="5">
        <v>83800</v>
      </c>
      <c r="J345">
        <v>19</v>
      </c>
    </row>
    <row r="346" spans="1:10" x14ac:dyDescent="0.25">
      <c r="A346" t="str">
        <f t="shared" si="10"/>
        <v>RonBu32701</v>
      </c>
      <c r="B346" t="str">
        <f t="shared" si="11"/>
        <v>RonaldBurkhart32701</v>
      </c>
      <c r="C346" t="s">
        <v>32</v>
      </c>
      <c r="D346" t="s">
        <v>1574</v>
      </c>
      <c r="E346" t="s">
        <v>2698</v>
      </c>
      <c r="F346" s="1">
        <v>32701</v>
      </c>
      <c r="G346" t="s">
        <v>3022</v>
      </c>
      <c r="H346" t="s">
        <v>2701</v>
      </c>
      <c r="I346" s="5">
        <v>35200</v>
      </c>
      <c r="J346">
        <v>0</v>
      </c>
    </row>
    <row r="347" spans="1:10" x14ac:dyDescent="0.25">
      <c r="A347" t="str">
        <f t="shared" si="10"/>
        <v>DavBu24224</v>
      </c>
      <c r="B347" t="str">
        <f t="shared" si="11"/>
        <v>DavidBurkholder24224</v>
      </c>
      <c r="C347" t="s">
        <v>65</v>
      </c>
      <c r="D347" t="s">
        <v>1159</v>
      </c>
      <c r="E347" t="s">
        <v>2698</v>
      </c>
      <c r="F347" s="1">
        <v>24224</v>
      </c>
      <c r="G347" t="s">
        <v>3025</v>
      </c>
      <c r="H347" t="s">
        <v>2701</v>
      </c>
      <c r="I347" s="5">
        <v>51000</v>
      </c>
      <c r="J347">
        <v>24</v>
      </c>
    </row>
    <row r="348" spans="1:10" x14ac:dyDescent="0.25">
      <c r="A348" t="str">
        <f t="shared" si="10"/>
        <v>GeoBu28881</v>
      </c>
      <c r="B348" t="str">
        <f t="shared" si="11"/>
        <v>GeorgiaBurnley28881</v>
      </c>
      <c r="C348" t="s">
        <v>1774</v>
      </c>
      <c r="D348" t="s">
        <v>2614</v>
      </c>
      <c r="E348" t="s">
        <v>2699</v>
      </c>
      <c r="F348" s="1">
        <v>28881</v>
      </c>
      <c r="G348" t="s">
        <v>3025</v>
      </c>
      <c r="H348" t="s">
        <v>2701</v>
      </c>
      <c r="I348" s="5">
        <v>51700</v>
      </c>
      <c r="J348">
        <v>7</v>
      </c>
    </row>
    <row r="349" spans="1:10" x14ac:dyDescent="0.25">
      <c r="A349" t="str">
        <f t="shared" si="10"/>
        <v>EliBu33620</v>
      </c>
      <c r="B349" t="str">
        <f t="shared" si="11"/>
        <v>ElizabethBurns33620</v>
      </c>
      <c r="C349" t="s">
        <v>699</v>
      </c>
      <c r="D349" t="s">
        <v>1006</v>
      </c>
      <c r="E349" t="s">
        <v>2699</v>
      </c>
      <c r="F349" s="1">
        <v>33620</v>
      </c>
      <c r="G349" t="s">
        <v>3022</v>
      </c>
      <c r="H349" t="s">
        <v>2701</v>
      </c>
      <c r="I349" s="5">
        <v>35700</v>
      </c>
      <c r="J349">
        <v>1</v>
      </c>
    </row>
    <row r="350" spans="1:10" x14ac:dyDescent="0.25">
      <c r="A350" t="str">
        <f t="shared" si="10"/>
        <v>MauBu25505</v>
      </c>
      <c r="B350" t="str">
        <f t="shared" si="11"/>
        <v>MauriceBurnside25505</v>
      </c>
      <c r="C350" t="s">
        <v>209</v>
      </c>
      <c r="D350" t="s">
        <v>210</v>
      </c>
      <c r="E350" t="s">
        <v>2698</v>
      </c>
      <c r="F350" s="1">
        <v>25505</v>
      </c>
      <c r="G350" t="s">
        <v>3028</v>
      </c>
      <c r="H350" t="s">
        <v>2702</v>
      </c>
      <c r="I350" s="5">
        <v>97000</v>
      </c>
      <c r="J350">
        <v>23</v>
      </c>
    </row>
    <row r="351" spans="1:10" x14ac:dyDescent="0.25">
      <c r="A351" t="str">
        <f t="shared" si="10"/>
        <v>BevBu26474</v>
      </c>
      <c r="B351" t="str">
        <f t="shared" si="11"/>
        <v>BeverleyBurr26474</v>
      </c>
      <c r="C351" t="s">
        <v>2316</v>
      </c>
      <c r="D351" t="s">
        <v>2317</v>
      </c>
      <c r="E351" t="s">
        <v>2699</v>
      </c>
      <c r="F351" s="1">
        <v>26474</v>
      </c>
      <c r="G351" t="s">
        <v>3028</v>
      </c>
      <c r="H351" t="s">
        <v>2700</v>
      </c>
      <c r="I351" s="5">
        <v>88400</v>
      </c>
      <c r="J351">
        <v>10</v>
      </c>
    </row>
    <row r="352" spans="1:10" x14ac:dyDescent="0.25">
      <c r="A352" t="str">
        <f t="shared" si="10"/>
        <v>DavBu32967</v>
      </c>
      <c r="B352" t="str">
        <f t="shared" si="11"/>
        <v>DavidBurt32967</v>
      </c>
      <c r="C352" t="s">
        <v>65</v>
      </c>
      <c r="D352" t="s">
        <v>2853</v>
      </c>
      <c r="E352" t="s">
        <v>2698</v>
      </c>
      <c r="F352" s="1">
        <v>32967</v>
      </c>
      <c r="G352" t="s">
        <v>3022</v>
      </c>
      <c r="H352" t="s">
        <v>2700</v>
      </c>
      <c r="I352" s="5">
        <v>38600</v>
      </c>
      <c r="J352">
        <v>3</v>
      </c>
    </row>
    <row r="353" spans="1:10" x14ac:dyDescent="0.25">
      <c r="A353" t="str">
        <f t="shared" si="10"/>
        <v>BetBu27866</v>
      </c>
      <c r="B353" t="str">
        <f t="shared" si="11"/>
        <v>BettyBush27866</v>
      </c>
      <c r="C353" t="s">
        <v>966</v>
      </c>
      <c r="D353" t="s">
        <v>895</v>
      </c>
      <c r="E353" t="s">
        <v>2699</v>
      </c>
      <c r="F353" s="1">
        <v>27866</v>
      </c>
      <c r="G353" t="s">
        <v>3026</v>
      </c>
      <c r="H353" t="s">
        <v>2702</v>
      </c>
      <c r="I353" s="5">
        <v>69200</v>
      </c>
      <c r="J353">
        <v>5</v>
      </c>
    </row>
    <row r="354" spans="1:10" x14ac:dyDescent="0.25">
      <c r="A354" t="str">
        <f t="shared" si="10"/>
        <v>CorBu24019</v>
      </c>
      <c r="B354" t="str">
        <f t="shared" si="11"/>
        <v>CoryBush24019</v>
      </c>
      <c r="C354" t="s">
        <v>2669</v>
      </c>
      <c r="D354" t="s">
        <v>895</v>
      </c>
      <c r="E354" t="s">
        <v>2698</v>
      </c>
      <c r="F354" s="1">
        <v>24019</v>
      </c>
      <c r="G354" t="s">
        <v>3027</v>
      </c>
      <c r="H354" t="s">
        <v>2702</v>
      </c>
      <c r="I354" s="5">
        <v>90700</v>
      </c>
      <c r="J354">
        <v>1</v>
      </c>
    </row>
    <row r="355" spans="1:10" x14ac:dyDescent="0.25">
      <c r="A355" t="str">
        <f t="shared" si="10"/>
        <v>JohBu32858</v>
      </c>
      <c r="B355" t="str">
        <f t="shared" si="11"/>
        <v>JohnBush32858</v>
      </c>
      <c r="C355" t="s">
        <v>213</v>
      </c>
      <c r="D355" t="s">
        <v>895</v>
      </c>
      <c r="E355" t="s">
        <v>2698</v>
      </c>
      <c r="F355" s="1">
        <v>32858</v>
      </c>
      <c r="G355" t="s">
        <v>3023</v>
      </c>
      <c r="H355" t="s">
        <v>2700</v>
      </c>
      <c r="I355" s="5">
        <v>49300</v>
      </c>
      <c r="J355">
        <v>3</v>
      </c>
    </row>
    <row r="356" spans="1:10" x14ac:dyDescent="0.25">
      <c r="A356" t="str">
        <f t="shared" si="10"/>
        <v>StaBu30724</v>
      </c>
      <c r="B356" t="str">
        <f t="shared" si="11"/>
        <v>StanleyButcher30724</v>
      </c>
      <c r="C356" t="s">
        <v>615</v>
      </c>
      <c r="D356" t="s">
        <v>1699</v>
      </c>
      <c r="E356" t="s">
        <v>2698</v>
      </c>
      <c r="F356" s="1">
        <v>30724</v>
      </c>
      <c r="G356" t="s">
        <v>3027</v>
      </c>
      <c r="H356" t="s">
        <v>2701</v>
      </c>
      <c r="I356" s="5">
        <v>66600</v>
      </c>
      <c r="J356">
        <v>8</v>
      </c>
    </row>
    <row r="357" spans="1:10" x14ac:dyDescent="0.25">
      <c r="A357" t="str">
        <f t="shared" si="10"/>
        <v>CliBu23053</v>
      </c>
      <c r="B357" t="str">
        <f t="shared" si="11"/>
        <v>CliftonButler23053</v>
      </c>
      <c r="C357" t="s">
        <v>523</v>
      </c>
      <c r="D357" t="s">
        <v>761</v>
      </c>
      <c r="E357" t="s">
        <v>2698</v>
      </c>
      <c r="F357" s="1">
        <v>23053</v>
      </c>
      <c r="G357" t="s">
        <v>3028</v>
      </c>
      <c r="H357" t="s">
        <v>2702</v>
      </c>
      <c r="I357" s="5">
        <v>122700</v>
      </c>
      <c r="J357">
        <v>0</v>
      </c>
    </row>
    <row r="358" spans="1:10" x14ac:dyDescent="0.25">
      <c r="A358" t="str">
        <f t="shared" si="10"/>
        <v>GarBu25163</v>
      </c>
      <c r="B358" t="str">
        <f t="shared" si="11"/>
        <v>GaryButler25163</v>
      </c>
      <c r="C358" t="s">
        <v>1271</v>
      </c>
      <c r="D358" t="s">
        <v>761</v>
      </c>
      <c r="E358" t="s">
        <v>2698</v>
      </c>
      <c r="F358" s="1">
        <v>25163</v>
      </c>
      <c r="G358" t="s">
        <v>3027</v>
      </c>
      <c r="H358" t="s">
        <v>2702</v>
      </c>
      <c r="I358" s="5">
        <v>65200</v>
      </c>
      <c r="J358">
        <v>6</v>
      </c>
    </row>
    <row r="359" spans="1:10" x14ac:dyDescent="0.25">
      <c r="A359" t="str">
        <f t="shared" si="10"/>
        <v>JohBu26054</v>
      </c>
      <c r="B359" t="str">
        <f t="shared" si="11"/>
        <v>JohnButler26054</v>
      </c>
      <c r="C359" t="s">
        <v>213</v>
      </c>
      <c r="D359" t="s">
        <v>761</v>
      </c>
      <c r="E359" t="s">
        <v>2698</v>
      </c>
      <c r="F359" s="1">
        <v>26054</v>
      </c>
      <c r="G359" t="s">
        <v>3027</v>
      </c>
      <c r="H359" t="s">
        <v>2700</v>
      </c>
      <c r="I359" s="5">
        <v>60800</v>
      </c>
      <c r="J359">
        <v>21</v>
      </c>
    </row>
    <row r="360" spans="1:10" x14ac:dyDescent="0.25">
      <c r="A360" t="str">
        <f t="shared" si="10"/>
        <v>MarBu29885</v>
      </c>
      <c r="B360" t="str">
        <f t="shared" si="11"/>
        <v>MarilynButtram29885</v>
      </c>
      <c r="C360" t="s">
        <v>503</v>
      </c>
      <c r="D360" t="s">
        <v>1074</v>
      </c>
      <c r="E360" t="s">
        <v>2699</v>
      </c>
      <c r="F360" s="1">
        <v>29885</v>
      </c>
      <c r="G360" t="s">
        <v>3025</v>
      </c>
      <c r="H360" t="s">
        <v>2701</v>
      </c>
      <c r="I360" s="5">
        <v>58900</v>
      </c>
      <c r="J360">
        <v>0</v>
      </c>
    </row>
    <row r="361" spans="1:10" x14ac:dyDescent="0.25">
      <c r="A361" t="str">
        <f t="shared" si="10"/>
        <v>ShaBu25035</v>
      </c>
      <c r="B361" t="str">
        <f t="shared" si="11"/>
        <v>ShawnButts25035</v>
      </c>
      <c r="C361" t="s">
        <v>711</v>
      </c>
      <c r="D361" t="s">
        <v>2735</v>
      </c>
      <c r="E361" t="s">
        <v>2699</v>
      </c>
      <c r="F361" s="1">
        <v>25035</v>
      </c>
      <c r="G361" t="s">
        <v>3024</v>
      </c>
      <c r="H361" t="s">
        <v>2701</v>
      </c>
      <c r="I361" s="5">
        <v>55400</v>
      </c>
      <c r="J361">
        <v>8</v>
      </c>
    </row>
    <row r="362" spans="1:10" x14ac:dyDescent="0.25">
      <c r="A362" t="str">
        <f t="shared" si="10"/>
        <v>CynBy32154</v>
      </c>
      <c r="B362" t="str">
        <f t="shared" si="11"/>
        <v>CynthiaByrd32154</v>
      </c>
      <c r="C362" t="s">
        <v>442</v>
      </c>
      <c r="D362" t="s">
        <v>443</v>
      </c>
      <c r="E362" t="s">
        <v>2699</v>
      </c>
      <c r="F362" s="1">
        <v>32154</v>
      </c>
      <c r="G362" t="s">
        <v>3022</v>
      </c>
      <c r="H362" t="s">
        <v>2702</v>
      </c>
      <c r="I362" s="5">
        <v>47900</v>
      </c>
      <c r="J362">
        <v>4</v>
      </c>
    </row>
    <row r="363" spans="1:10" x14ac:dyDescent="0.25">
      <c r="A363" t="str">
        <f t="shared" si="10"/>
        <v>JacCa28730</v>
      </c>
      <c r="B363" t="str">
        <f t="shared" si="11"/>
        <v>JacobCabrera28730</v>
      </c>
      <c r="C363" t="s">
        <v>117</v>
      </c>
      <c r="D363" t="s">
        <v>2339</v>
      </c>
      <c r="E363" t="s">
        <v>2698</v>
      </c>
      <c r="F363" s="1">
        <v>28730</v>
      </c>
      <c r="G363" t="s">
        <v>3024</v>
      </c>
      <c r="H363" t="s">
        <v>2702</v>
      </c>
      <c r="I363" s="5">
        <v>68600</v>
      </c>
      <c r="J363">
        <v>4</v>
      </c>
    </row>
    <row r="364" spans="1:10" x14ac:dyDescent="0.25">
      <c r="A364" t="str">
        <f t="shared" si="10"/>
        <v>EdwCa33780</v>
      </c>
      <c r="B364" t="str">
        <f t="shared" si="11"/>
        <v>EdwinCadorette33780</v>
      </c>
      <c r="C364" t="s">
        <v>2551</v>
      </c>
      <c r="D364" t="s">
        <v>2805</v>
      </c>
      <c r="E364" t="s">
        <v>2698</v>
      </c>
      <c r="F364" s="1">
        <v>33780</v>
      </c>
      <c r="G364" t="s">
        <v>3019</v>
      </c>
      <c r="H364" t="s">
        <v>2701</v>
      </c>
      <c r="I364" s="5">
        <v>29900</v>
      </c>
      <c r="J364">
        <v>0</v>
      </c>
    </row>
    <row r="365" spans="1:10" x14ac:dyDescent="0.25">
      <c r="A365" t="str">
        <f t="shared" si="10"/>
        <v>RutCa29032</v>
      </c>
      <c r="B365" t="str">
        <f t="shared" si="11"/>
        <v>RuthCage29032</v>
      </c>
      <c r="C365" t="s">
        <v>430</v>
      </c>
      <c r="D365" t="s">
        <v>1584</v>
      </c>
      <c r="E365" t="s">
        <v>2699</v>
      </c>
      <c r="F365" s="1">
        <v>29032</v>
      </c>
      <c r="G365" t="s">
        <v>3025</v>
      </c>
      <c r="H365" t="s">
        <v>2700</v>
      </c>
      <c r="I365" s="5">
        <v>61500</v>
      </c>
      <c r="J365">
        <v>1</v>
      </c>
    </row>
    <row r="366" spans="1:10" x14ac:dyDescent="0.25">
      <c r="A366" t="str">
        <f t="shared" si="10"/>
        <v>LawCa28573</v>
      </c>
      <c r="B366" t="str">
        <f t="shared" si="11"/>
        <v>LawrenceCahill28573</v>
      </c>
      <c r="C366" t="s">
        <v>593</v>
      </c>
      <c r="D366" t="s">
        <v>1526</v>
      </c>
      <c r="E366" t="s">
        <v>2698</v>
      </c>
      <c r="F366" s="1">
        <v>28573</v>
      </c>
      <c r="G366" t="s">
        <v>3026</v>
      </c>
      <c r="H366" t="s">
        <v>2702</v>
      </c>
      <c r="I366" s="5">
        <v>59200</v>
      </c>
      <c r="J366">
        <v>9</v>
      </c>
    </row>
    <row r="367" spans="1:10" x14ac:dyDescent="0.25">
      <c r="A367" t="str">
        <f t="shared" si="10"/>
        <v>WilCa26612</v>
      </c>
      <c r="B367" t="str">
        <f t="shared" si="11"/>
        <v>WilliamCairns26612</v>
      </c>
      <c r="C367" t="s">
        <v>63</v>
      </c>
      <c r="D367" t="s">
        <v>1927</v>
      </c>
      <c r="E367" t="s">
        <v>2698</v>
      </c>
      <c r="F367" s="1">
        <v>26612</v>
      </c>
      <c r="G367" t="s">
        <v>3025</v>
      </c>
      <c r="H367" t="s">
        <v>2701</v>
      </c>
      <c r="I367" s="5">
        <v>36300</v>
      </c>
      <c r="J367">
        <v>14</v>
      </c>
    </row>
    <row r="368" spans="1:10" x14ac:dyDescent="0.25">
      <c r="A368" t="str">
        <f t="shared" si="10"/>
        <v>DonCa30847</v>
      </c>
      <c r="B368" t="str">
        <f t="shared" si="11"/>
        <v>DonaldCaldwell30847</v>
      </c>
      <c r="C368" t="s">
        <v>133</v>
      </c>
      <c r="D368" t="s">
        <v>858</v>
      </c>
      <c r="E368" t="s">
        <v>2698</v>
      </c>
      <c r="F368" s="1">
        <v>30847</v>
      </c>
      <c r="G368" t="s">
        <v>3026</v>
      </c>
      <c r="H368" t="s">
        <v>2700</v>
      </c>
      <c r="I368" s="5">
        <v>65400</v>
      </c>
      <c r="J368">
        <v>8</v>
      </c>
    </row>
    <row r="369" spans="1:10" x14ac:dyDescent="0.25">
      <c r="A369" t="str">
        <f t="shared" si="10"/>
        <v>NatCa27427</v>
      </c>
      <c r="B369" t="str">
        <f t="shared" si="11"/>
        <v>NathanCaldwell27427</v>
      </c>
      <c r="C369" t="s">
        <v>857</v>
      </c>
      <c r="D369" t="s">
        <v>858</v>
      </c>
      <c r="E369" t="s">
        <v>2698</v>
      </c>
      <c r="F369" s="1">
        <v>27427</v>
      </c>
      <c r="G369" t="s">
        <v>3024</v>
      </c>
      <c r="H369" t="s">
        <v>2703</v>
      </c>
      <c r="I369" s="5">
        <v>51400</v>
      </c>
      <c r="J369">
        <v>15</v>
      </c>
    </row>
    <row r="370" spans="1:10" x14ac:dyDescent="0.25">
      <c r="A370" t="str">
        <f t="shared" si="10"/>
        <v>NorCa30787</v>
      </c>
      <c r="B370" t="str">
        <f t="shared" si="11"/>
        <v>NormanCaldwell30787</v>
      </c>
      <c r="C370" t="s">
        <v>398</v>
      </c>
      <c r="D370" t="s">
        <v>858</v>
      </c>
      <c r="E370" t="s">
        <v>2698</v>
      </c>
      <c r="F370" s="1">
        <v>30787</v>
      </c>
      <c r="G370" t="s">
        <v>3027</v>
      </c>
      <c r="H370" t="s">
        <v>2702</v>
      </c>
      <c r="I370" s="5">
        <v>75600</v>
      </c>
      <c r="J370">
        <v>4</v>
      </c>
    </row>
    <row r="371" spans="1:10" x14ac:dyDescent="0.25">
      <c r="A371" t="str">
        <f t="shared" si="10"/>
        <v>JaiCa30546</v>
      </c>
      <c r="B371" t="str">
        <f t="shared" si="11"/>
        <v>JaimeCalhoun30546</v>
      </c>
      <c r="C371" t="s">
        <v>1151</v>
      </c>
      <c r="D371" t="s">
        <v>1650</v>
      </c>
      <c r="E371" t="s">
        <v>2698</v>
      </c>
      <c r="F371" s="1">
        <v>30546</v>
      </c>
      <c r="G371" t="s">
        <v>3026</v>
      </c>
      <c r="H371" t="s">
        <v>2703</v>
      </c>
      <c r="I371" s="5">
        <v>39700</v>
      </c>
      <c r="J371">
        <v>9</v>
      </c>
    </row>
    <row r="372" spans="1:10" x14ac:dyDescent="0.25">
      <c r="A372" t="str">
        <f t="shared" si="10"/>
        <v>DorCa23869</v>
      </c>
      <c r="B372" t="str">
        <f t="shared" si="11"/>
        <v>DorthaCall23869</v>
      </c>
      <c r="C372" t="s">
        <v>1769</v>
      </c>
      <c r="D372" t="s">
        <v>1770</v>
      </c>
      <c r="E372" t="s">
        <v>2699</v>
      </c>
      <c r="F372" s="1">
        <v>23869</v>
      </c>
      <c r="G372" t="s">
        <v>3024</v>
      </c>
      <c r="H372" t="s">
        <v>2703</v>
      </c>
      <c r="I372" s="5">
        <v>59700</v>
      </c>
      <c r="J372">
        <v>13</v>
      </c>
    </row>
    <row r="373" spans="1:10" x14ac:dyDescent="0.25">
      <c r="A373" t="str">
        <f t="shared" si="10"/>
        <v>FloCa23877</v>
      </c>
      <c r="B373" t="str">
        <f t="shared" si="11"/>
        <v>FlorenceCamara23877</v>
      </c>
      <c r="C373" t="s">
        <v>160</v>
      </c>
      <c r="D373" t="s">
        <v>161</v>
      </c>
      <c r="E373" t="s">
        <v>2699</v>
      </c>
      <c r="F373" s="1">
        <v>23877</v>
      </c>
      <c r="G373" t="s">
        <v>3028</v>
      </c>
      <c r="H373" t="s">
        <v>2700</v>
      </c>
      <c r="I373" s="5">
        <v>73100</v>
      </c>
      <c r="J373">
        <v>14</v>
      </c>
    </row>
    <row r="374" spans="1:10" x14ac:dyDescent="0.25">
      <c r="A374" t="str">
        <f t="shared" si="10"/>
        <v>AllCa32232</v>
      </c>
      <c r="B374" t="str">
        <f t="shared" si="11"/>
        <v>AllenCamp32232</v>
      </c>
      <c r="C374" t="s">
        <v>194</v>
      </c>
      <c r="D374" t="s">
        <v>2118</v>
      </c>
      <c r="E374" t="s">
        <v>2698</v>
      </c>
      <c r="F374" s="1">
        <v>32232</v>
      </c>
      <c r="G374" t="s">
        <v>3024</v>
      </c>
      <c r="H374" t="s">
        <v>2701</v>
      </c>
      <c r="I374" s="5">
        <v>44000</v>
      </c>
      <c r="J374">
        <v>1</v>
      </c>
    </row>
    <row r="375" spans="1:10" x14ac:dyDescent="0.25">
      <c r="A375" t="str">
        <f t="shared" si="10"/>
        <v>BruCa33305</v>
      </c>
      <c r="B375" t="str">
        <f t="shared" si="11"/>
        <v>BruceCampbell33305</v>
      </c>
      <c r="C375" t="s">
        <v>84</v>
      </c>
      <c r="D375" t="s">
        <v>170</v>
      </c>
      <c r="E375" t="s">
        <v>2698</v>
      </c>
      <c r="F375" s="1">
        <v>33305</v>
      </c>
      <c r="G375" t="s">
        <v>3022</v>
      </c>
      <c r="H375" t="s">
        <v>2701</v>
      </c>
      <c r="I375" s="5">
        <v>36900</v>
      </c>
      <c r="J375">
        <v>0</v>
      </c>
    </row>
    <row r="376" spans="1:10" x14ac:dyDescent="0.25">
      <c r="A376" t="str">
        <f t="shared" si="10"/>
        <v>ChaCa25109</v>
      </c>
      <c r="B376" t="str">
        <f t="shared" si="11"/>
        <v>CharlieCampbell25109</v>
      </c>
      <c r="C376" t="s">
        <v>49</v>
      </c>
      <c r="D376" t="s">
        <v>170</v>
      </c>
      <c r="E376" t="s">
        <v>2698</v>
      </c>
      <c r="F376" s="1">
        <v>25109</v>
      </c>
      <c r="G376" t="s">
        <v>3024</v>
      </c>
      <c r="H376" t="s">
        <v>2702</v>
      </c>
      <c r="I376" s="5">
        <v>63800</v>
      </c>
      <c r="J376">
        <v>5</v>
      </c>
    </row>
    <row r="377" spans="1:10" x14ac:dyDescent="0.25">
      <c r="A377" t="str">
        <f t="shared" si="10"/>
        <v>DenCa29561</v>
      </c>
      <c r="B377" t="str">
        <f t="shared" si="11"/>
        <v>DennisCampbell29561</v>
      </c>
      <c r="C377" t="s">
        <v>914</v>
      </c>
      <c r="D377" t="s">
        <v>170</v>
      </c>
      <c r="E377" t="s">
        <v>2698</v>
      </c>
      <c r="F377" s="1">
        <v>29561</v>
      </c>
      <c r="G377" t="s">
        <v>3028</v>
      </c>
      <c r="H377" t="s">
        <v>2702</v>
      </c>
      <c r="I377" s="5">
        <v>102400</v>
      </c>
      <c r="J377">
        <v>4</v>
      </c>
    </row>
    <row r="378" spans="1:10" x14ac:dyDescent="0.25">
      <c r="A378" t="str">
        <f t="shared" si="10"/>
        <v>JamCa26851</v>
      </c>
      <c r="B378" t="str">
        <f t="shared" si="11"/>
        <v>JamesCampbell26851</v>
      </c>
      <c r="C378" t="s">
        <v>147</v>
      </c>
      <c r="D378" t="s">
        <v>170</v>
      </c>
      <c r="E378" t="s">
        <v>2698</v>
      </c>
      <c r="F378" s="1">
        <v>26851</v>
      </c>
      <c r="G378" t="s">
        <v>3027</v>
      </c>
      <c r="H378" t="s">
        <v>2701</v>
      </c>
      <c r="I378" s="5">
        <v>73500</v>
      </c>
      <c r="J378">
        <v>19</v>
      </c>
    </row>
    <row r="379" spans="1:10" x14ac:dyDescent="0.25">
      <c r="A379" t="str">
        <f t="shared" si="10"/>
        <v>JesCa28589</v>
      </c>
      <c r="B379" t="str">
        <f t="shared" si="11"/>
        <v>JesusCampbell28589</v>
      </c>
      <c r="C379" t="s">
        <v>872</v>
      </c>
      <c r="D379" t="s">
        <v>170</v>
      </c>
      <c r="E379" t="s">
        <v>2698</v>
      </c>
      <c r="F379" s="1">
        <v>28589</v>
      </c>
      <c r="G379" t="s">
        <v>3027</v>
      </c>
      <c r="H379" t="s">
        <v>2703</v>
      </c>
      <c r="I379" s="5">
        <v>58000</v>
      </c>
      <c r="J379">
        <v>3</v>
      </c>
    </row>
    <row r="380" spans="1:10" x14ac:dyDescent="0.25">
      <c r="A380" t="str">
        <f t="shared" si="10"/>
        <v>LelCa23644</v>
      </c>
      <c r="B380" t="str">
        <f t="shared" si="11"/>
        <v>LelaCampbell23644</v>
      </c>
      <c r="C380" t="s">
        <v>1109</v>
      </c>
      <c r="D380" t="s">
        <v>170</v>
      </c>
      <c r="E380" t="s">
        <v>2699</v>
      </c>
      <c r="F380" s="1">
        <v>23644</v>
      </c>
      <c r="G380" t="s">
        <v>3027</v>
      </c>
      <c r="H380" t="s">
        <v>2701</v>
      </c>
      <c r="I380" s="5">
        <v>51600</v>
      </c>
      <c r="J380">
        <v>5</v>
      </c>
    </row>
    <row r="381" spans="1:10" x14ac:dyDescent="0.25">
      <c r="A381" t="str">
        <f t="shared" si="10"/>
        <v>MarCa26301</v>
      </c>
      <c r="B381" t="str">
        <f t="shared" si="11"/>
        <v>MartinCampbell26301</v>
      </c>
      <c r="C381" t="s">
        <v>645</v>
      </c>
      <c r="D381" t="s">
        <v>170</v>
      </c>
      <c r="E381" t="s">
        <v>2698</v>
      </c>
      <c r="F381" s="1">
        <v>26301</v>
      </c>
      <c r="G381" t="s">
        <v>3025</v>
      </c>
      <c r="H381" t="s">
        <v>2702</v>
      </c>
      <c r="I381" s="5">
        <v>72100</v>
      </c>
      <c r="J381">
        <v>21</v>
      </c>
    </row>
    <row r="382" spans="1:10" x14ac:dyDescent="0.25">
      <c r="A382" t="str">
        <f t="shared" si="10"/>
        <v>TifCa25104</v>
      </c>
      <c r="B382" t="str">
        <f t="shared" si="11"/>
        <v>TiffanyCampbell25104</v>
      </c>
      <c r="C382" t="s">
        <v>1464</v>
      </c>
      <c r="D382" t="s">
        <v>170</v>
      </c>
      <c r="E382" t="s">
        <v>2699</v>
      </c>
      <c r="F382" s="1">
        <v>25104</v>
      </c>
      <c r="G382" t="s">
        <v>3026</v>
      </c>
      <c r="H382" t="s">
        <v>2701</v>
      </c>
      <c r="I382" s="5">
        <v>41600</v>
      </c>
      <c r="J382">
        <v>10</v>
      </c>
    </row>
    <row r="383" spans="1:10" x14ac:dyDescent="0.25">
      <c r="A383" t="str">
        <f t="shared" si="10"/>
        <v>AnnCa25882</v>
      </c>
      <c r="B383" t="str">
        <f t="shared" si="11"/>
        <v>AnneCanales25882</v>
      </c>
      <c r="C383" t="s">
        <v>757</v>
      </c>
      <c r="D383" t="s">
        <v>1372</v>
      </c>
      <c r="E383" t="s">
        <v>2699</v>
      </c>
      <c r="F383" s="1">
        <v>25882</v>
      </c>
      <c r="G383" t="s">
        <v>3025</v>
      </c>
      <c r="H383" t="s">
        <v>2702</v>
      </c>
      <c r="I383" s="5">
        <v>53900</v>
      </c>
      <c r="J383">
        <v>7</v>
      </c>
    </row>
    <row r="384" spans="1:10" x14ac:dyDescent="0.25">
      <c r="A384" t="str">
        <f t="shared" si="10"/>
        <v>EllCa26158</v>
      </c>
      <c r="B384" t="str">
        <f t="shared" si="11"/>
        <v>EllaCanales26158</v>
      </c>
      <c r="C384" t="s">
        <v>1367</v>
      </c>
      <c r="D384" t="s">
        <v>1372</v>
      </c>
      <c r="E384" t="s">
        <v>2699</v>
      </c>
      <c r="F384" s="1">
        <v>26158</v>
      </c>
      <c r="G384" t="s">
        <v>3026</v>
      </c>
      <c r="H384" t="s">
        <v>2701</v>
      </c>
      <c r="I384" s="5">
        <v>55200</v>
      </c>
      <c r="J384">
        <v>0</v>
      </c>
    </row>
    <row r="385" spans="1:10" x14ac:dyDescent="0.25">
      <c r="A385" t="str">
        <f t="shared" si="10"/>
        <v>RhoCa34124</v>
      </c>
      <c r="B385" t="str">
        <f t="shared" si="11"/>
        <v>RhondaCanning34124</v>
      </c>
      <c r="C385" t="s">
        <v>534</v>
      </c>
      <c r="D385" t="s">
        <v>2773</v>
      </c>
      <c r="E385" t="s">
        <v>2699</v>
      </c>
      <c r="F385" s="1">
        <v>34124</v>
      </c>
      <c r="G385" t="s">
        <v>3021</v>
      </c>
      <c r="H385" t="s">
        <v>2700</v>
      </c>
      <c r="I385" s="5">
        <v>36700</v>
      </c>
      <c r="J385">
        <v>1</v>
      </c>
    </row>
    <row r="386" spans="1:10" x14ac:dyDescent="0.25">
      <c r="A386" t="str">
        <f t="shared" ref="A386:A449" si="12">_xlfn.CONCAT(LEFT(C386,3),LEFT(D386,2),F386)</f>
        <v>DorCa26715</v>
      </c>
      <c r="B386" t="str">
        <f t="shared" ref="B386:B449" si="13">_xlfn.CONCAT(C386,D386,F386)</f>
        <v>DorisCano26715</v>
      </c>
      <c r="C386" t="s">
        <v>34</v>
      </c>
      <c r="D386" t="s">
        <v>1350</v>
      </c>
      <c r="E386" t="s">
        <v>2699</v>
      </c>
      <c r="F386" s="1">
        <v>26715</v>
      </c>
      <c r="G386" t="s">
        <v>3026</v>
      </c>
      <c r="H386" t="s">
        <v>2702</v>
      </c>
      <c r="I386" s="5">
        <v>77300</v>
      </c>
      <c r="J386">
        <v>8</v>
      </c>
    </row>
    <row r="387" spans="1:10" x14ac:dyDescent="0.25">
      <c r="A387" t="str">
        <f t="shared" si="12"/>
        <v>HerCa27715</v>
      </c>
      <c r="B387" t="str">
        <f t="shared" si="13"/>
        <v>HerbertCano27715</v>
      </c>
      <c r="C387" t="s">
        <v>1842</v>
      </c>
      <c r="D387" t="s">
        <v>1350</v>
      </c>
      <c r="E387" t="s">
        <v>2698</v>
      </c>
      <c r="F387" s="1">
        <v>27715</v>
      </c>
      <c r="G387" t="s">
        <v>3027</v>
      </c>
      <c r="H387" t="s">
        <v>2700</v>
      </c>
      <c r="I387" s="5">
        <v>66700</v>
      </c>
      <c r="J387">
        <v>1</v>
      </c>
    </row>
    <row r="388" spans="1:10" x14ac:dyDescent="0.25">
      <c r="A388" t="str">
        <f t="shared" si="12"/>
        <v>JefCa23535</v>
      </c>
      <c r="B388" t="str">
        <f t="shared" si="13"/>
        <v>JefferyCantrell23535</v>
      </c>
      <c r="C388" t="s">
        <v>600</v>
      </c>
      <c r="D388" t="s">
        <v>2393</v>
      </c>
      <c r="E388" t="s">
        <v>2698</v>
      </c>
      <c r="F388" s="1">
        <v>23535</v>
      </c>
      <c r="G388" t="s">
        <v>3026</v>
      </c>
      <c r="H388" t="s">
        <v>2701</v>
      </c>
      <c r="I388" s="5">
        <v>58500</v>
      </c>
      <c r="J388">
        <v>14</v>
      </c>
    </row>
    <row r="389" spans="1:10" x14ac:dyDescent="0.25">
      <c r="A389" t="str">
        <f t="shared" si="12"/>
        <v>LauCa27171</v>
      </c>
      <c r="B389" t="str">
        <f t="shared" si="13"/>
        <v>LauraCanty27171</v>
      </c>
      <c r="C389" t="s">
        <v>646</v>
      </c>
      <c r="D389" t="s">
        <v>2555</v>
      </c>
      <c r="E389" t="s">
        <v>2699</v>
      </c>
      <c r="F389" s="1">
        <v>27171</v>
      </c>
      <c r="G389" t="s">
        <v>3026</v>
      </c>
      <c r="H389" t="s">
        <v>2702</v>
      </c>
      <c r="I389" s="5">
        <v>51400</v>
      </c>
      <c r="J389">
        <v>7</v>
      </c>
    </row>
    <row r="390" spans="1:10" x14ac:dyDescent="0.25">
      <c r="A390" t="str">
        <f t="shared" si="12"/>
        <v>TinCa26679</v>
      </c>
      <c r="B390" t="str">
        <f t="shared" si="13"/>
        <v>TinaCapps26679</v>
      </c>
      <c r="C390" t="s">
        <v>257</v>
      </c>
      <c r="D390" t="s">
        <v>1312</v>
      </c>
      <c r="E390" t="s">
        <v>2699</v>
      </c>
      <c r="F390" s="1">
        <v>26679</v>
      </c>
      <c r="G390" t="s">
        <v>3027</v>
      </c>
      <c r="H390" t="s">
        <v>2702</v>
      </c>
      <c r="I390" s="5">
        <v>121400</v>
      </c>
      <c r="J390">
        <v>8</v>
      </c>
    </row>
    <row r="391" spans="1:10" x14ac:dyDescent="0.25">
      <c r="A391" t="str">
        <f t="shared" si="12"/>
        <v>HarCa22410</v>
      </c>
      <c r="B391" t="str">
        <f t="shared" si="13"/>
        <v>HaroldCaprio22410</v>
      </c>
      <c r="C391" t="s">
        <v>842</v>
      </c>
      <c r="D391" t="s">
        <v>843</v>
      </c>
      <c r="E391" t="s">
        <v>2698</v>
      </c>
      <c r="F391" s="1">
        <v>22410</v>
      </c>
      <c r="G391" t="s">
        <v>3029</v>
      </c>
      <c r="H391" t="s">
        <v>2700</v>
      </c>
      <c r="I391" s="5">
        <v>103400</v>
      </c>
      <c r="J391">
        <v>7</v>
      </c>
    </row>
    <row r="392" spans="1:10" x14ac:dyDescent="0.25">
      <c r="A392" t="str">
        <f t="shared" si="12"/>
        <v>ChrCa25425</v>
      </c>
      <c r="B392" t="str">
        <f t="shared" si="13"/>
        <v>ChristopherCarder25425</v>
      </c>
      <c r="C392" t="s">
        <v>71</v>
      </c>
      <c r="D392" t="s">
        <v>1049</v>
      </c>
      <c r="E392" t="s">
        <v>2698</v>
      </c>
      <c r="F392" s="1">
        <v>25425</v>
      </c>
      <c r="G392" t="s">
        <v>3025</v>
      </c>
      <c r="H392" t="s">
        <v>2702</v>
      </c>
      <c r="I392" s="5">
        <v>53900</v>
      </c>
      <c r="J392">
        <v>0</v>
      </c>
    </row>
    <row r="393" spans="1:10" x14ac:dyDescent="0.25">
      <c r="A393" t="str">
        <f t="shared" si="12"/>
        <v>AnnCa32108</v>
      </c>
      <c r="B393" t="str">
        <f t="shared" si="13"/>
        <v>AnneCardona32108</v>
      </c>
      <c r="C393" t="s">
        <v>757</v>
      </c>
      <c r="D393" t="s">
        <v>758</v>
      </c>
      <c r="E393" t="s">
        <v>2699</v>
      </c>
      <c r="F393" s="1">
        <v>32108</v>
      </c>
      <c r="G393" t="s">
        <v>3023</v>
      </c>
      <c r="H393" t="s">
        <v>2702</v>
      </c>
      <c r="I393" s="5">
        <v>45200</v>
      </c>
      <c r="J393">
        <v>1</v>
      </c>
    </row>
    <row r="394" spans="1:10" x14ac:dyDescent="0.25">
      <c r="A394" t="str">
        <f t="shared" si="12"/>
        <v>JanCa31273</v>
      </c>
      <c r="B394" t="str">
        <f t="shared" si="13"/>
        <v>JannaCardwell31273</v>
      </c>
      <c r="C394" t="s">
        <v>2626</v>
      </c>
      <c r="D394" t="s">
        <v>2627</v>
      </c>
      <c r="E394" t="s">
        <v>2699</v>
      </c>
      <c r="F394" s="1">
        <v>31273</v>
      </c>
      <c r="G394" t="s">
        <v>3022</v>
      </c>
      <c r="H394" t="s">
        <v>2701</v>
      </c>
      <c r="I394" s="5">
        <v>30300</v>
      </c>
      <c r="J394">
        <v>4</v>
      </c>
    </row>
    <row r="395" spans="1:10" x14ac:dyDescent="0.25">
      <c r="A395" t="str">
        <f t="shared" si="12"/>
        <v>AliCa27677</v>
      </c>
      <c r="B395" t="str">
        <f t="shared" si="13"/>
        <v>AliciaCarey27677</v>
      </c>
      <c r="C395" t="s">
        <v>893</v>
      </c>
      <c r="D395" t="s">
        <v>1131</v>
      </c>
      <c r="E395" t="s">
        <v>2699</v>
      </c>
      <c r="F395" s="1">
        <v>27677</v>
      </c>
      <c r="G395" t="s">
        <v>3026</v>
      </c>
      <c r="H395" t="s">
        <v>2701</v>
      </c>
      <c r="I395" s="5">
        <v>61400</v>
      </c>
      <c r="J395">
        <v>11</v>
      </c>
    </row>
    <row r="396" spans="1:10" x14ac:dyDescent="0.25">
      <c r="A396" t="str">
        <f t="shared" si="12"/>
        <v>BriCa27686</v>
      </c>
      <c r="B396" t="str">
        <f t="shared" si="13"/>
        <v>BrianCarlisle27686</v>
      </c>
      <c r="C396" t="s">
        <v>643</v>
      </c>
      <c r="D396" t="s">
        <v>672</v>
      </c>
      <c r="E396" t="s">
        <v>2698</v>
      </c>
      <c r="F396" s="1">
        <v>27686</v>
      </c>
      <c r="G396" t="s">
        <v>3027</v>
      </c>
      <c r="H396" t="s">
        <v>2700</v>
      </c>
      <c r="I396" s="5">
        <v>77700</v>
      </c>
      <c r="J396">
        <v>14</v>
      </c>
    </row>
    <row r="397" spans="1:10" x14ac:dyDescent="0.25">
      <c r="A397" t="str">
        <f t="shared" si="12"/>
        <v>JerCa28963</v>
      </c>
      <c r="B397" t="str">
        <f t="shared" si="13"/>
        <v>JeriCarlson28963</v>
      </c>
      <c r="C397" t="s">
        <v>815</v>
      </c>
      <c r="D397" t="s">
        <v>377</v>
      </c>
      <c r="E397" t="s">
        <v>2699</v>
      </c>
      <c r="F397" s="1">
        <v>28963</v>
      </c>
      <c r="G397" t="s">
        <v>3027</v>
      </c>
      <c r="H397" t="s">
        <v>2700</v>
      </c>
      <c r="I397" s="5">
        <v>65300</v>
      </c>
      <c r="J397">
        <v>13</v>
      </c>
    </row>
    <row r="398" spans="1:10" x14ac:dyDescent="0.25">
      <c r="A398" t="str">
        <f t="shared" si="12"/>
        <v>KatCa34003</v>
      </c>
      <c r="B398" t="str">
        <f t="shared" si="13"/>
        <v>KathleenCarlson34003</v>
      </c>
      <c r="C398" t="s">
        <v>179</v>
      </c>
      <c r="D398" t="s">
        <v>377</v>
      </c>
      <c r="E398" t="s">
        <v>2699</v>
      </c>
      <c r="F398" s="1">
        <v>34003</v>
      </c>
      <c r="G398" t="s">
        <v>3023</v>
      </c>
      <c r="H398" t="s">
        <v>2700</v>
      </c>
      <c r="I398" s="5">
        <v>45600</v>
      </c>
      <c r="J398">
        <v>0</v>
      </c>
    </row>
    <row r="399" spans="1:10" x14ac:dyDescent="0.25">
      <c r="A399" t="str">
        <f t="shared" si="12"/>
        <v>RitCa25614</v>
      </c>
      <c r="B399" t="str">
        <f t="shared" si="13"/>
        <v>RitaCarlson25614</v>
      </c>
      <c r="C399" t="s">
        <v>1146</v>
      </c>
      <c r="D399" t="s">
        <v>377</v>
      </c>
      <c r="E399" t="s">
        <v>2699</v>
      </c>
      <c r="F399" s="1">
        <v>25614</v>
      </c>
      <c r="G399" t="s">
        <v>3027</v>
      </c>
      <c r="H399" t="s">
        <v>2702</v>
      </c>
      <c r="I399" s="5">
        <v>67900</v>
      </c>
      <c r="J399">
        <v>18</v>
      </c>
    </row>
    <row r="400" spans="1:10" x14ac:dyDescent="0.25">
      <c r="A400" t="str">
        <f t="shared" si="12"/>
        <v>EdwCa28006</v>
      </c>
      <c r="B400" t="str">
        <f t="shared" si="13"/>
        <v>EdwardCarlton28006</v>
      </c>
      <c r="C400" t="s">
        <v>1040</v>
      </c>
      <c r="D400" t="s">
        <v>1646</v>
      </c>
      <c r="E400" t="s">
        <v>2698</v>
      </c>
      <c r="F400" s="1">
        <v>28006</v>
      </c>
      <c r="G400" t="s">
        <v>3025</v>
      </c>
      <c r="H400" t="s">
        <v>2703</v>
      </c>
      <c r="I400" s="5">
        <v>38100</v>
      </c>
      <c r="J400">
        <v>12</v>
      </c>
    </row>
    <row r="401" spans="1:10" x14ac:dyDescent="0.25">
      <c r="A401" t="str">
        <f t="shared" si="12"/>
        <v>MarCa24414</v>
      </c>
      <c r="B401" t="str">
        <f t="shared" si="13"/>
        <v>MarleneCarlyle24414</v>
      </c>
      <c r="C401" t="s">
        <v>749</v>
      </c>
      <c r="D401" t="s">
        <v>750</v>
      </c>
      <c r="E401" t="s">
        <v>2699</v>
      </c>
      <c r="F401" s="1">
        <v>24414</v>
      </c>
      <c r="G401" t="s">
        <v>3027</v>
      </c>
      <c r="H401" t="s">
        <v>2701</v>
      </c>
      <c r="I401" s="5">
        <v>41900</v>
      </c>
      <c r="J401">
        <v>20</v>
      </c>
    </row>
    <row r="402" spans="1:10" x14ac:dyDescent="0.25">
      <c r="A402" t="str">
        <f t="shared" si="12"/>
        <v>LoiCa27758</v>
      </c>
      <c r="B402" t="str">
        <f t="shared" si="13"/>
        <v>LoisCaro27758</v>
      </c>
      <c r="C402" t="s">
        <v>880</v>
      </c>
      <c r="D402" t="s">
        <v>2844</v>
      </c>
      <c r="E402" t="s">
        <v>2699</v>
      </c>
      <c r="F402" s="1">
        <v>27758</v>
      </c>
      <c r="G402" t="s">
        <v>3026</v>
      </c>
      <c r="H402" t="s">
        <v>2700</v>
      </c>
      <c r="I402" s="5">
        <v>56600</v>
      </c>
      <c r="J402">
        <v>14</v>
      </c>
    </row>
    <row r="403" spans="1:10" x14ac:dyDescent="0.25">
      <c r="A403" t="str">
        <f t="shared" si="12"/>
        <v>LewCa33016</v>
      </c>
      <c r="B403" t="str">
        <f t="shared" si="13"/>
        <v>LewisCaron33016</v>
      </c>
      <c r="C403" t="s">
        <v>629</v>
      </c>
      <c r="D403" t="s">
        <v>886</v>
      </c>
      <c r="E403" t="s">
        <v>2698</v>
      </c>
      <c r="F403" s="1">
        <v>33016</v>
      </c>
      <c r="G403" t="s">
        <v>3019</v>
      </c>
      <c r="H403" t="s">
        <v>2701</v>
      </c>
      <c r="I403" s="5">
        <v>25500</v>
      </c>
      <c r="J403">
        <v>0</v>
      </c>
    </row>
    <row r="404" spans="1:10" x14ac:dyDescent="0.25">
      <c r="A404" t="str">
        <f t="shared" si="12"/>
        <v>NorCa30751</v>
      </c>
      <c r="B404" t="str">
        <f t="shared" si="13"/>
        <v>NormaCaron30751</v>
      </c>
      <c r="C404" t="s">
        <v>324</v>
      </c>
      <c r="D404" t="s">
        <v>886</v>
      </c>
      <c r="E404" t="s">
        <v>2699</v>
      </c>
      <c r="F404" s="1">
        <v>30751</v>
      </c>
      <c r="G404" t="s">
        <v>3025</v>
      </c>
      <c r="H404" t="s">
        <v>2701</v>
      </c>
      <c r="I404" s="5">
        <v>45000</v>
      </c>
      <c r="J404">
        <v>9</v>
      </c>
    </row>
    <row r="405" spans="1:10" x14ac:dyDescent="0.25">
      <c r="A405" t="str">
        <f t="shared" si="12"/>
        <v>TerCa28565</v>
      </c>
      <c r="B405" t="str">
        <f t="shared" si="13"/>
        <v>TerriCaron28565</v>
      </c>
      <c r="C405" t="s">
        <v>1402</v>
      </c>
      <c r="D405" t="s">
        <v>886</v>
      </c>
      <c r="E405" t="s">
        <v>2699</v>
      </c>
      <c r="F405" s="1">
        <v>28565</v>
      </c>
      <c r="G405" t="s">
        <v>3027</v>
      </c>
      <c r="H405" t="s">
        <v>2700</v>
      </c>
      <c r="I405" s="5">
        <v>66500</v>
      </c>
      <c r="J405">
        <v>9</v>
      </c>
    </row>
    <row r="406" spans="1:10" x14ac:dyDescent="0.25">
      <c r="A406" t="str">
        <f t="shared" si="12"/>
        <v>AliCa32651</v>
      </c>
      <c r="B406" t="str">
        <f t="shared" si="13"/>
        <v>AliciaCarpenter32651</v>
      </c>
      <c r="C406" t="s">
        <v>893</v>
      </c>
      <c r="D406" t="s">
        <v>936</v>
      </c>
      <c r="E406" t="s">
        <v>2699</v>
      </c>
      <c r="F406" s="1">
        <v>32651</v>
      </c>
      <c r="G406" t="s">
        <v>3022</v>
      </c>
      <c r="H406" t="s">
        <v>2700</v>
      </c>
      <c r="I406" s="5">
        <v>38800</v>
      </c>
      <c r="J406">
        <v>2</v>
      </c>
    </row>
    <row r="407" spans="1:10" x14ac:dyDescent="0.25">
      <c r="A407" t="str">
        <f t="shared" si="12"/>
        <v>MarCa31049</v>
      </c>
      <c r="B407" t="str">
        <f t="shared" si="13"/>
        <v>MarkCarpenter31049</v>
      </c>
      <c r="C407" t="s">
        <v>252</v>
      </c>
      <c r="D407" t="s">
        <v>936</v>
      </c>
      <c r="E407" t="s">
        <v>2698</v>
      </c>
      <c r="F407" s="1">
        <v>31049</v>
      </c>
      <c r="G407" t="s">
        <v>3025</v>
      </c>
      <c r="H407" t="s">
        <v>2701</v>
      </c>
      <c r="I407" s="5">
        <v>47500</v>
      </c>
      <c r="J407">
        <v>6</v>
      </c>
    </row>
    <row r="408" spans="1:10" x14ac:dyDescent="0.25">
      <c r="A408" t="str">
        <f t="shared" si="12"/>
        <v>TomCa26457</v>
      </c>
      <c r="B408" t="str">
        <f t="shared" si="13"/>
        <v>TommyCarr26457</v>
      </c>
      <c r="C408" t="s">
        <v>1284</v>
      </c>
      <c r="D408" t="s">
        <v>1616</v>
      </c>
      <c r="E408" t="s">
        <v>2698</v>
      </c>
      <c r="F408" s="1">
        <v>26457</v>
      </c>
      <c r="G408" t="s">
        <v>3025</v>
      </c>
      <c r="H408" t="s">
        <v>2701</v>
      </c>
      <c r="I408" s="5">
        <v>51600</v>
      </c>
      <c r="J408">
        <v>20</v>
      </c>
    </row>
    <row r="409" spans="1:10" x14ac:dyDescent="0.25">
      <c r="A409" t="str">
        <f t="shared" si="12"/>
        <v>CarCa31271</v>
      </c>
      <c r="B409" t="str">
        <f t="shared" si="13"/>
        <v>CarolCarrier31271</v>
      </c>
      <c r="C409" t="s">
        <v>849</v>
      </c>
      <c r="D409" t="s">
        <v>1011</v>
      </c>
      <c r="E409" t="s">
        <v>2699</v>
      </c>
      <c r="F409" s="1">
        <v>31271</v>
      </c>
      <c r="G409" t="s">
        <v>3023</v>
      </c>
      <c r="H409" t="s">
        <v>2701</v>
      </c>
      <c r="I409" s="5">
        <v>36000</v>
      </c>
      <c r="J409">
        <v>0</v>
      </c>
    </row>
    <row r="410" spans="1:10" x14ac:dyDescent="0.25">
      <c r="A410" t="str">
        <f t="shared" si="12"/>
        <v>RubCa33196</v>
      </c>
      <c r="B410" t="str">
        <f t="shared" si="13"/>
        <v>RubyCarroll33196</v>
      </c>
      <c r="C410" t="s">
        <v>203</v>
      </c>
      <c r="D410" t="s">
        <v>2073</v>
      </c>
      <c r="E410" t="s">
        <v>2699</v>
      </c>
      <c r="F410" s="1">
        <v>33196</v>
      </c>
      <c r="G410" t="s">
        <v>3021</v>
      </c>
      <c r="H410" t="s">
        <v>2701</v>
      </c>
      <c r="I410" s="5">
        <v>34400</v>
      </c>
      <c r="J410">
        <v>0</v>
      </c>
    </row>
    <row r="411" spans="1:10" x14ac:dyDescent="0.25">
      <c r="A411" t="str">
        <f t="shared" si="12"/>
        <v>MarCa23378</v>
      </c>
      <c r="B411" t="str">
        <f t="shared" si="13"/>
        <v>MaryCarruthers23378</v>
      </c>
      <c r="C411" t="s">
        <v>156</v>
      </c>
      <c r="D411" t="s">
        <v>1432</v>
      </c>
      <c r="E411" t="s">
        <v>2699</v>
      </c>
      <c r="F411" s="1">
        <v>23378</v>
      </c>
      <c r="G411" t="s">
        <v>3028</v>
      </c>
      <c r="H411" t="s">
        <v>2701</v>
      </c>
      <c r="I411" s="5">
        <v>87000</v>
      </c>
      <c r="J411">
        <v>7</v>
      </c>
    </row>
    <row r="412" spans="1:10" x14ac:dyDescent="0.25">
      <c r="A412" t="str">
        <f t="shared" si="12"/>
        <v>GreCa25002</v>
      </c>
      <c r="B412" t="str">
        <f t="shared" si="13"/>
        <v>GregoryCarter25002</v>
      </c>
      <c r="C412" t="s">
        <v>806</v>
      </c>
      <c r="D412" t="s">
        <v>416</v>
      </c>
      <c r="E412" t="s">
        <v>2698</v>
      </c>
      <c r="F412" s="1">
        <v>25002</v>
      </c>
      <c r="G412" t="s">
        <v>3028</v>
      </c>
      <c r="H412" t="s">
        <v>2700</v>
      </c>
      <c r="I412" s="5">
        <v>95900</v>
      </c>
      <c r="J412">
        <v>11</v>
      </c>
    </row>
    <row r="413" spans="1:10" x14ac:dyDescent="0.25">
      <c r="A413" t="str">
        <f t="shared" si="12"/>
        <v>JacCa26643</v>
      </c>
      <c r="B413" t="str">
        <f t="shared" si="13"/>
        <v>JacobCarter26643</v>
      </c>
      <c r="C413" t="s">
        <v>117</v>
      </c>
      <c r="D413" t="s">
        <v>416</v>
      </c>
      <c r="E413" t="s">
        <v>2698</v>
      </c>
      <c r="F413" s="1">
        <v>26643</v>
      </c>
      <c r="G413" t="s">
        <v>3028</v>
      </c>
      <c r="H413" t="s">
        <v>2703</v>
      </c>
      <c r="I413" s="5">
        <v>100600</v>
      </c>
      <c r="J413">
        <v>20</v>
      </c>
    </row>
    <row r="414" spans="1:10" x14ac:dyDescent="0.25">
      <c r="A414" t="str">
        <f t="shared" si="12"/>
        <v>MarCa25396</v>
      </c>
      <c r="B414" t="str">
        <f t="shared" si="13"/>
        <v>MarioCarter25396</v>
      </c>
      <c r="C414" t="s">
        <v>1417</v>
      </c>
      <c r="D414" t="s">
        <v>416</v>
      </c>
      <c r="E414" t="s">
        <v>2698</v>
      </c>
      <c r="F414" s="1">
        <v>25396</v>
      </c>
      <c r="G414" t="s">
        <v>3027</v>
      </c>
      <c r="H414" t="s">
        <v>2701</v>
      </c>
      <c r="I414" s="5">
        <v>66500</v>
      </c>
      <c r="J414">
        <v>14</v>
      </c>
    </row>
    <row r="415" spans="1:10" x14ac:dyDescent="0.25">
      <c r="A415" t="str">
        <f t="shared" si="12"/>
        <v>MarCa31653</v>
      </c>
      <c r="B415" t="str">
        <f t="shared" si="13"/>
        <v>MarlynCarter31653</v>
      </c>
      <c r="C415" t="s">
        <v>2721</v>
      </c>
      <c r="D415" t="s">
        <v>416</v>
      </c>
      <c r="E415" t="s">
        <v>2699</v>
      </c>
      <c r="F415" s="1">
        <v>31653</v>
      </c>
      <c r="G415" t="s">
        <v>3021</v>
      </c>
      <c r="H415" t="s">
        <v>2703</v>
      </c>
      <c r="I415" s="5">
        <v>27100</v>
      </c>
      <c r="J415">
        <v>3</v>
      </c>
    </row>
    <row r="416" spans="1:10" x14ac:dyDescent="0.25">
      <c r="A416" t="str">
        <f t="shared" si="12"/>
        <v>WenCa32213</v>
      </c>
      <c r="B416" t="str">
        <f t="shared" si="13"/>
        <v>WendyCartwright32213</v>
      </c>
      <c r="C416" t="s">
        <v>2587</v>
      </c>
      <c r="D416" t="s">
        <v>2588</v>
      </c>
      <c r="E416" t="s">
        <v>2699</v>
      </c>
      <c r="F416" s="1">
        <v>32213</v>
      </c>
      <c r="G416" t="s">
        <v>3023</v>
      </c>
      <c r="H416" t="s">
        <v>2700</v>
      </c>
      <c r="I416" s="5">
        <v>45700</v>
      </c>
      <c r="J416">
        <v>2</v>
      </c>
    </row>
    <row r="417" spans="1:10" x14ac:dyDescent="0.25">
      <c r="A417" t="str">
        <f t="shared" si="12"/>
        <v>JamCa30839</v>
      </c>
      <c r="B417" t="str">
        <f t="shared" si="13"/>
        <v>JamesCase30839</v>
      </c>
      <c r="C417" t="s">
        <v>147</v>
      </c>
      <c r="D417" t="s">
        <v>1076</v>
      </c>
      <c r="E417" t="s">
        <v>2698</v>
      </c>
      <c r="F417" s="1">
        <v>30839</v>
      </c>
      <c r="G417" t="s">
        <v>3027</v>
      </c>
      <c r="H417" t="s">
        <v>2701</v>
      </c>
      <c r="I417" s="5">
        <v>66400</v>
      </c>
      <c r="J417">
        <v>4</v>
      </c>
    </row>
    <row r="418" spans="1:10" x14ac:dyDescent="0.25">
      <c r="A418" t="str">
        <f t="shared" si="12"/>
        <v>MelCa24399</v>
      </c>
      <c r="B418" t="str">
        <f t="shared" si="13"/>
        <v>MelissaCase24399</v>
      </c>
      <c r="C418" t="s">
        <v>136</v>
      </c>
      <c r="D418" t="s">
        <v>1076</v>
      </c>
      <c r="E418" t="s">
        <v>2699</v>
      </c>
      <c r="F418" s="1">
        <v>24399</v>
      </c>
      <c r="G418" t="s">
        <v>3025</v>
      </c>
      <c r="H418" t="s">
        <v>2702</v>
      </c>
      <c r="I418" s="5">
        <v>75600</v>
      </c>
      <c r="J418">
        <v>14</v>
      </c>
    </row>
    <row r="419" spans="1:10" x14ac:dyDescent="0.25">
      <c r="A419" t="str">
        <f t="shared" si="12"/>
        <v>MicCa26290</v>
      </c>
      <c r="B419" t="str">
        <f t="shared" si="13"/>
        <v>MichaelCase26290</v>
      </c>
      <c r="C419" t="s">
        <v>205</v>
      </c>
      <c r="D419" t="s">
        <v>1076</v>
      </c>
      <c r="E419" t="s">
        <v>2698</v>
      </c>
      <c r="F419" s="1">
        <v>26290</v>
      </c>
      <c r="G419" t="s">
        <v>3028</v>
      </c>
      <c r="H419" t="s">
        <v>2700</v>
      </c>
      <c r="I419" s="5">
        <v>87700</v>
      </c>
      <c r="J419">
        <v>0</v>
      </c>
    </row>
    <row r="420" spans="1:10" x14ac:dyDescent="0.25">
      <c r="A420" t="str">
        <f t="shared" si="12"/>
        <v>ChaCa29826</v>
      </c>
      <c r="B420" t="str">
        <f t="shared" si="13"/>
        <v>CharlesCasey29826</v>
      </c>
      <c r="C420" t="s">
        <v>82</v>
      </c>
      <c r="D420" t="s">
        <v>75</v>
      </c>
      <c r="E420" t="s">
        <v>2698</v>
      </c>
      <c r="F420" s="1">
        <v>29826</v>
      </c>
      <c r="G420" t="s">
        <v>3025</v>
      </c>
      <c r="H420" t="s">
        <v>2702</v>
      </c>
      <c r="I420" s="5">
        <v>71000</v>
      </c>
      <c r="J420">
        <v>10</v>
      </c>
    </row>
    <row r="421" spans="1:10" x14ac:dyDescent="0.25">
      <c r="A421" t="str">
        <f t="shared" si="12"/>
        <v>RayCa33329</v>
      </c>
      <c r="B421" t="str">
        <f t="shared" si="13"/>
        <v>RayCasey33329</v>
      </c>
      <c r="C421" t="s">
        <v>1687</v>
      </c>
      <c r="D421" t="s">
        <v>75</v>
      </c>
      <c r="E421" t="s">
        <v>2698</v>
      </c>
      <c r="F421" s="1">
        <v>33329</v>
      </c>
      <c r="G421" t="s">
        <v>3021</v>
      </c>
      <c r="H421" t="s">
        <v>2700</v>
      </c>
      <c r="I421" s="5">
        <v>36300</v>
      </c>
      <c r="J421">
        <v>0</v>
      </c>
    </row>
    <row r="422" spans="1:10" x14ac:dyDescent="0.25">
      <c r="A422" t="str">
        <f t="shared" si="12"/>
        <v>BarCa32617</v>
      </c>
      <c r="B422" t="str">
        <f t="shared" si="13"/>
        <v>BarbaraCassidy32617</v>
      </c>
      <c r="C422" t="s">
        <v>248</v>
      </c>
      <c r="D422" t="s">
        <v>965</v>
      </c>
      <c r="E422" t="s">
        <v>2699</v>
      </c>
      <c r="F422" s="1">
        <v>32617</v>
      </c>
      <c r="G422" t="s">
        <v>3022</v>
      </c>
      <c r="H422" t="s">
        <v>2703</v>
      </c>
      <c r="I422" s="5">
        <v>28400</v>
      </c>
      <c r="J422">
        <v>3</v>
      </c>
    </row>
    <row r="423" spans="1:10" x14ac:dyDescent="0.25">
      <c r="A423" t="str">
        <f t="shared" si="12"/>
        <v>JefCa25731</v>
      </c>
      <c r="B423" t="str">
        <f t="shared" si="13"/>
        <v>JeffCastaneda25731</v>
      </c>
      <c r="C423" t="s">
        <v>1662</v>
      </c>
      <c r="D423" t="s">
        <v>1663</v>
      </c>
      <c r="E423" t="s">
        <v>2698</v>
      </c>
      <c r="F423" s="1">
        <v>25731</v>
      </c>
      <c r="G423" t="s">
        <v>3026</v>
      </c>
      <c r="H423" t="s">
        <v>2700</v>
      </c>
      <c r="I423" s="5">
        <v>54600</v>
      </c>
      <c r="J423">
        <v>8</v>
      </c>
    </row>
    <row r="424" spans="1:10" x14ac:dyDescent="0.25">
      <c r="A424" t="str">
        <f t="shared" si="12"/>
        <v>KelCa33228</v>
      </c>
      <c r="B424" t="str">
        <f t="shared" si="13"/>
        <v>KellyCastaneda33228</v>
      </c>
      <c r="C424" t="s">
        <v>1095</v>
      </c>
      <c r="D424" t="s">
        <v>1663</v>
      </c>
      <c r="E424" t="s">
        <v>2699</v>
      </c>
      <c r="F424" s="1">
        <v>33228</v>
      </c>
      <c r="G424" t="s">
        <v>3023</v>
      </c>
      <c r="H424" t="s">
        <v>2700</v>
      </c>
      <c r="I424" s="5">
        <v>46000</v>
      </c>
      <c r="J424">
        <v>3</v>
      </c>
    </row>
    <row r="425" spans="1:10" x14ac:dyDescent="0.25">
      <c r="A425" t="str">
        <f t="shared" si="12"/>
        <v>JoaCa29821</v>
      </c>
      <c r="B425" t="str">
        <f t="shared" si="13"/>
        <v>JoaquinCastillo29821</v>
      </c>
      <c r="C425" t="s">
        <v>2686</v>
      </c>
      <c r="D425" t="s">
        <v>533</v>
      </c>
      <c r="E425" t="s">
        <v>2698</v>
      </c>
      <c r="F425" s="1">
        <v>29821</v>
      </c>
      <c r="G425" t="s">
        <v>3026</v>
      </c>
      <c r="H425" t="s">
        <v>2700</v>
      </c>
      <c r="I425" s="5">
        <v>56600</v>
      </c>
      <c r="J425">
        <v>5</v>
      </c>
    </row>
    <row r="426" spans="1:10" x14ac:dyDescent="0.25">
      <c r="A426" t="str">
        <f t="shared" si="12"/>
        <v>YolCa27295</v>
      </c>
      <c r="B426" t="str">
        <f t="shared" si="13"/>
        <v>YolandaCastillo27295</v>
      </c>
      <c r="C426" t="s">
        <v>1118</v>
      </c>
      <c r="D426" t="s">
        <v>533</v>
      </c>
      <c r="E426" t="s">
        <v>2699</v>
      </c>
      <c r="F426" s="1">
        <v>27295</v>
      </c>
      <c r="G426" t="s">
        <v>3027</v>
      </c>
      <c r="H426" t="s">
        <v>2703</v>
      </c>
      <c r="I426" s="5">
        <v>70000</v>
      </c>
      <c r="J426">
        <v>0</v>
      </c>
    </row>
    <row r="427" spans="1:10" x14ac:dyDescent="0.25">
      <c r="A427" t="str">
        <f t="shared" si="12"/>
        <v>MicCa23300</v>
      </c>
      <c r="B427" t="str">
        <f t="shared" si="13"/>
        <v>MichaelCastro23300</v>
      </c>
      <c r="C427" t="s">
        <v>205</v>
      </c>
      <c r="D427" t="s">
        <v>206</v>
      </c>
      <c r="E427" t="s">
        <v>2698</v>
      </c>
      <c r="F427" s="1">
        <v>23300</v>
      </c>
      <c r="G427" t="s">
        <v>3025</v>
      </c>
      <c r="H427" t="s">
        <v>2703</v>
      </c>
      <c r="I427" s="5">
        <v>43500</v>
      </c>
      <c r="J427">
        <v>4</v>
      </c>
    </row>
    <row r="428" spans="1:10" x14ac:dyDescent="0.25">
      <c r="A428" t="str">
        <f t="shared" si="12"/>
        <v>MonCa26324</v>
      </c>
      <c r="B428" t="str">
        <f t="shared" si="13"/>
        <v>MonicaCaton26324</v>
      </c>
      <c r="C428" t="s">
        <v>2553</v>
      </c>
      <c r="D428" t="s">
        <v>2554</v>
      </c>
      <c r="E428" t="s">
        <v>2699</v>
      </c>
      <c r="F428" s="1">
        <v>26324</v>
      </c>
      <c r="G428" t="s">
        <v>3026</v>
      </c>
      <c r="H428" t="s">
        <v>2702</v>
      </c>
      <c r="I428" s="5">
        <v>72200</v>
      </c>
      <c r="J428">
        <v>5</v>
      </c>
    </row>
    <row r="429" spans="1:10" x14ac:dyDescent="0.25">
      <c r="A429" t="str">
        <f t="shared" si="12"/>
        <v>ElbCa30429</v>
      </c>
      <c r="B429" t="str">
        <f t="shared" si="13"/>
        <v>ElbertCauthen30429</v>
      </c>
      <c r="C429" t="s">
        <v>2399</v>
      </c>
      <c r="D429" t="s">
        <v>2400</v>
      </c>
      <c r="E429" t="s">
        <v>2698</v>
      </c>
      <c r="F429" s="1">
        <v>30429</v>
      </c>
      <c r="G429" t="s">
        <v>3028</v>
      </c>
      <c r="H429" t="s">
        <v>2703</v>
      </c>
      <c r="I429" s="5">
        <v>95000</v>
      </c>
      <c r="J429">
        <v>9</v>
      </c>
    </row>
    <row r="430" spans="1:10" x14ac:dyDescent="0.25">
      <c r="A430" t="str">
        <f t="shared" si="12"/>
        <v>ManCa27047</v>
      </c>
      <c r="B430" t="str">
        <f t="shared" si="13"/>
        <v>ManuelCavazos27047</v>
      </c>
      <c r="C430" t="s">
        <v>915</v>
      </c>
      <c r="D430" t="s">
        <v>1899</v>
      </c>
      <c r="E430" t="s">
        <v>2698</v>
      </c>
      <c r="F430" s="1">
        <v>27047</v>
      </c>
      <c r="G430" t="s">
        <v>3027</v>
      </c>
      <c r="H430" t="s">
        <v>2701</v>
      </c>
      <c r="I430" s="5">
        <v>65900</v>
      </c>
      <c r="J430">
        <v>19</v>
      </c>
    </row>
    <row r="431" spans="1:10" x14ac:dyDescent="0.25">
      <c r="A431" t="str">
        <f t="shared" si="12"/>
        <v>FauCa31721</v>
      </c>
      <c r="B431" t="str">
        <f t="shared" si="13"/>
        <v>FaustinaCave31721</v>
      </c>
      <c r="C431" t="s">
        <v>1721</v>
      </c>
      <c r="D431" t="s">
        <v>1722</v>
      </c>
      <c r="E431" t="s">
        <v>2699</v>
      </c>
      <c r="F431" s="1">
        <v>31721</v>
      </c>
      <c r="G431" t="s">
        <v>3023</v>
      </c>
      <c r="H431" t="s">
        <v>2700</v>
      </c>
      <c r="I431" s="5">
        <v>38500</v>
      </c>
      <c r="J431">
        <v>2</v>
      </c>
    </row>
    <row r="432" spans="1:10" x14ac:dyDescent="0.25">
      <c r="A432" t="str">
        <f t="shared" si="12"/>
        <v>JoeCa24181</v>
      </c>
      <c r="B432" t="str">
        <f t="shared" si="13"/>
        <v>JoeCawthon24181</v>
      </c>
      <c r="C432" t="s">
        <v>585</v>
      </c>
      <c r="D432" t="s">
        <v>586</v>
      </c>
      <c r="E432" t="s">
        <v>2698</v>
      </c>
      <c r="F432" s="1">
        <v>24181</v>
      </c>
      <c r="G432" t="s">
        <v>3025</v>
      </c>
      <c r="H432" t="s">
        <v>2700</v>
      </c>
      <c r="I432" s="5">
        <v>56400</v>
      </c>
      <c r="J432">
        <v>3</v>
      </c>
    </row>
    <row r="433" spans="1:10" x14ac:dyDescent="0.25">
      <c r="A433" t="str">
        <f t="shared" si="12"/>
        <v>ThoCa25696</v>
      </c>
      <c r="B433" t="str">
        <f t="shared" si="13"/>
        <v>ThomasCayer25696</v>
      </c>
      <c r="C433" t="s">
        <v>269</v>
      </c>
      <c r="D433" t="s">
        <v>1653</v>
      </c>
      <c r="E433" t="s">
        <v>2698</v>
      </c>
      <c r="F433" s="1">
        <v>25696</v>
      </c>
      <c r="G433" t="s">
        <v>3025</v>
      </c>
      <c r="H433" t="s">
        <v>2701</v>
      </c>
      <c r="I433" s="5">
        <v>42400</v>
      </c>
      <c r="J433">
        <v>14</v>
      </c>
    </row>
    <row r="434" spans="1:10" x14ac:dyDescent="0.25">
      <c r="A434" t="str">
        <f t="shared" si="12"/>
        <v>DonCe24592</v>
      </c>
      <c r="B434" t="str">
        <f t="shared" si="13"/>
        <v>DonaldCelentano24592</v>
      </c>
      <c r="C434" t="s">
        <v>133</v>
      </c>
      <c r="D434" t="s">
        <v>323</v>
      </c>
      <c r="E434" t="s">
        <v>2698</v>
      </c>
      <c r="F434" s="1">
        <v>24592</v>
      </c>
      <c r="G434" t="s">
        <v>3027</v>
      </c>
      <c r="H434" t="s">
        <v>2701</v>
      </c>
      <c r="I434" s="5">
        <v>92800</v>
      </c>
      <c r="J434">
        <v>19</v>
      </c>
    </row>
    <row r="435" spans="1:10" x14ac:dyDescent="0.25">
      <c r="A435" t="str">
        <f t="shared" si="12"/>
        <v>DarCe31861</v>
      </c>
      <c r="B435" t="str">
        <f t="shared" si="13"/>
        <v>DarlaCenters31861</v>
      </c>
      <c r="C435" t="s">
        <v>207</v>
      </c>
      <c r="D435" t="s">
        <v>208</v>
      </c>
      <c r="E435" t="s">
        <v>2699</v>
      </c>
      <c r="F435" s="1">
        <v>31861</v>
      </c>
      <c r="G435" t="s">
        <v>3023</v>
      </c>
      <c r="H435" t="s">
        <v>2702</v>
      </c>
      <c r="I435" s="5">
        <v>42500</v>
      </c>
      <c r="J435">
        <v>4</v>
      </c>
    </row>
    <row r="436" spans="1:10" x14ac:dyDescent="0.25">
      <c r="A436" t="str">
        <f t="shared" si="12"/>
        <v>BobCe29583</v>
      </c>
      <c r="B436" t="str">
        <f t="shared" si="13"/>
        <v>BobbiCerrato29583</v>
      </c>
      <c r="C436" t="s">
        <v>238</v>
      </c>
      <c r="D436" t="s">
        <v>239</v>
      </c>
      <c r="E436" t="s">
        <v>2699</v>
      </c>
      <c r="F436" s="1">
        <v>29583</v>
      </c>
      <c r="G436" t="s">
        <v>3028</v>
      </c>
      <c r="H436" t="s">
        <v>2703</v>
      </c>
      <c r="I436" s="5">
        <v>112900</v>
      </c>
      <c r="J436">
        <v>8</v>
      </c>
    </row>
    <row r="437" spans="1:10" x14ac:dyDescent="0.25">
      <c r="A437" t="str">
        <f t="shared" si="12"/>
        <v>DavCe23205</v>
      </c>
      <c r="B437" t="str">
        <f t="shared" si="13"/>
        <v>DavidCervantes23205</v>
      </c>
      <c r="C437" t="s">
        <v>65</v>
      </c>
      <c r="D437" t="s">
        <v>2479</v>
      </c>
      <c r="E437" t="s">
        <v>2698</v>
      </c>
      <c r="F437" s="1">
        <v>23205</v>
      </c>
      <c r="G437" t="s">
        <v>3029</v>
      </c>
      <c r="H437" t="s">
        <v>2703</v>
      </c>
      <c r="I437" s="5">
        <v>87900</v>
      </c>
      <c r="J437">
        <v>13</v>
      </c>
    </row>
    <row r="438" spans="1:10" x14ac:dyDescent="0.25">
      <c r="A438" t="str">
        <f t="shared" si="12"/>
        <v>RobCh27448</v>
      </c>
      <c r="B438" t="str">
        <f t="shared" si="13"/>
        <v>RobertChadwick27448</v>
      </c>
      <c r="C438" t="s">
        <v>25</v>
      </c>
      <c r="D438" t="s">
        <v>2098</v>
      </c>
      <c r="E438" t="s">
        <v>2698</v>
      </c>
      <c r="F438" s="1">
        <v>27448</v>
      </c>
      <c r="G438" t="s">
        <v>3028</v>
      </c>
      <c r="H438" t="s">
        <v>2701</v>
      </c>
      <c r="I438" s="5">
        <v>61800</v>
      </c>
      <c r="J438">
        <v>18</v>
      </c>
    </row>
    <row r="439" spans="1:10" x14ac:dyDescent="0.25">
      <c r="A439" t="str">
        <f t="shared" si="12"/>
        <v>MicCh23988</v>
      </c>
      <c r="B439" t="str">
        <f t="shared" si="13"/>
        <v>MichaelChairez23988</v>
      </c>
      <c r="C439" t="s">
        <v>205</v>
      </c>
      <c r="D439" t="s">
        <v>2862</v>
      </c>
      <c r="E439" t="s">
        <v>2698</v>
      </c>
      <c r="F439" s="1">
        <v>23988</v>
      </c>
      <c r="G439" t="s">
        <v>3025</v>
      </c>
      <c r="H439" t="s">
        <v>2702</v>
      </c>
      <c r="I439" s="5">
        <v>69000</v>
      </c>
      <c r="J439">
        <v>28</v>
      </c>
    </row>
    <row r="440" spans="1:10" x14ac:dyDescent="0.25">
      <c r="A440" t="str">
        <f t="shared" si="12"/>
        <v>JimCh30160</v>
      </c>
      <c r="B440" t="str">
        <f t="shared" si="13"/>
        <v>JimmyChambers30160</v>
      </c>
      <c r="C440" t="s">
        <v>1674</v>
      </c>
      <c r="D440" t="s">
        <v>1525</v>
      </c>
      <c r="E440" t="s">
        <v>2698</v>
      </c>
      <c r="F440" s="1">
        <v>30160</v>
      </c>
      <c r="G440" t="s">
        <v>3026</v>
      </c>
      <c r="H440" t="s">
        <v>2700</v>
      </c>
      <c r="I440" s="5">
        <v>46200</v>
      </c>
      <c r="J440">
        <v>1</v>
      </c>
    </row>
    <row r="441" spans="1:10" x14ac:dyDescent="0.25">
      <c r="A441" t="str">
        <f t="shared" si="12"/>
        <v>JohCh28691</v>
      </c>
      <c r="B441" t="str">
        <f t="shared" si="13"/>
        <v>JohnChambers28691</v>
      </c>
      <c r="C441" t="s">
        <v>213</v>
      </c>
      <c r="D441" t="s">
        <v>1525</v>
      </c>
      <c r="E441" t="s">
        <v>2698</v>
      </c>
      <c r="F441" s="1">
        <v>28691</v>
      </c>
      <c r="G441" t="s">
        <v>3023</v>
      </c>
      <c r="H441" t="s">
        <v>2702</v>
      </c>
      <c r="I441" s="5">
        <v>56500</v>
      </c>
      <c r="J441">
        <v>13</v>
      </c>
    </row>
    <row r="442" spans="1:10" x14ac:dyDescent="0.25">
      <c r="A442" t="str">
        <f t="shared" si="12"/>
        <v>SusCh33253</v>
      </c>
      <c r="B442" t="str">
        <f t="shared" si="13"/>
        <v>SusanChambers33253</v>
      </c>
      <c r="C442" t="s">
        <v>665</v>
      </c>
      <c r="D442" t="s">
        <v>1525</v>
      </c>
      <c r="E442" t="s">
        <v>2699</v>
      </c>
      <c r="F442" s="1">
        <v>33253</v>
      </c>
      <c r="G442" t="s">
        <v>3019</v>
      </c>
      <c r="H442" t="s">
        <v>2700</v>
      </c>
      <c r="I442" s="5">
        <v>31300</v>
      </c>
      <c r="J442">
        <v>2</v>
      </c>
    </row>
    <row r="443" spans="1:10" x14ac:dyDescent="0.25">
      <c r="A443" t="str">
        <f t="shared" si="12"/>
        <v>RobCh27507</v>
      </c>
      <c r="B443" t="str">
        <f t="shared" si="13"/>
        <v>RobertChambliss27507</v>
      </c>
      <c r="C443" t="s">
        <v>25</v>
      </c>
      <c r="D443" t="s">
        <v>2683</v>
      </c>
      <c r="E443" t="s">
        <v>2698</v>
      </c>
      <c r="F443" s="1">
        <v>27507</v>
      </c>
      <c r="G443" t="s">
        <v>3024</v>
      </c>
      <c r="H443" t="s">
        <v>2700</v>
      </c>
      <c r="I443" s="5">
        <v>50600</v>
      </c>
      <c r="J443">
        <v>4</v>
      </c>
    </row>
    <row r="444" spans="1:10" x14ac:dyDescent="0.25">
      <c r="A444" t="str">
        <f t="shared" si="12"/>
        <v>RamCh25674</v>
      </c>
      <c r="B444" t="str">
        <f t="shared" si="13"/>
        <v>RamiroChance25674</v>
      </c>
      <c r="C444" t="s">
        <v>2458</v>
      </c>
      <c r="D444" t="s">
        <v>2459</v>
      </c>
      <c r="E444" t="s">
        <v>2698</v>
      </c>
      <c r="F444" s="1">
        <v>25674</v>
      </c>
      <c r="G444" t="s">
        <v>3027</v>
      </c>
      <c r="H444" t="s">
        <v>2701</v>
      </c>
      <c r="I444" s="5">
        <v>67100</v>
      </c>
      <c r="J444">
        <v>15</v>
      </c>
    </row>
    <row r="445" spans="1:10" x14ac:dyDescent="0.25">
      <c r="A445" t="str">
        <f t="shared" si="12"/>
        <v>BesCh24756</v>
      </c>
      <c r="B445" t="str">
        <f t="shared" si="13"/>
        <v>BessieChandler24756</v>
      </c>
      <c r="C445" t="s">
        <v>153</v>
      </c>
      <c r="D445" t="s">
        <v>154</v>
      </c>
      <c r="E445" t="s">
        <v>2699</v>
      </c>
      <c r="F445" s="1">
        <v>24756</v>
      </c>
      <c r="G445" t="s">
        <v>3027</v>
      </c>
      <c r="H445" t="s">
        <v>2700</v>
      </c>
      <c r="I445" s="5">
        <v>89800</v>
      </c>
      <c r="J445">
        <v>0</v>
      </c>
    </row>
    <row r="446" spans="1:10" x14ac:dyDescent="0.25">
      <c r="A446" t="str">
        <f t="shared" si="12"/>
        <v>DanCh21790</v>
      </c>
      <c r="B446" t="str">
        <f t="shared" si="13"/>
        <v>DanielChandler21790</v>
      </c>
      <c r="C446" t="s">
        <v>105</v>
      </c>
      <c r="D446" t="s">
        <v>154</v>
      </c>
      <c r="E446" t="s">
        <v>2698</v>
      </c>
      <c r="F446" s="1">
        <v>21790</v>
      </c>
      <c r="G446" t="s">
        <v>3028</v>
      </c>
      <c r="H446" t="s">
        <v>2700</v>
      </c>
      <c r="I446" s="5">
        <v>83500</v>
      </c>
      <c r="J446">
        <v>3</v>
      </c>
    </row>
    <row r="447" spans="1:10" x14ac:dyDescent="0.25">
      <c r="A447" t="str">
        <f t="shared" si="12"/>
        <v>JudCh23727</v>
      </c>
      <c r="B447" t="str">
        <f t="shared" si="13"/>
        <v>JudithChandler23727</v>
      </c>
      <c r="C447" t="s">
        <v>107</v>
      </c>
      <c r="D447" t="s">
        <v>154</v>
      </c>
      <c r="E447" t="s">
        <v>2699</v>
      </c>
      <c r="F447" s="1">
        <v>23727</v>
      </c>
      <c r="G447" t="s">
        <v>3028</v>
      </c>
      <c r="H447" t="s">
        <v>2703</v>
      </c>
      <c r="I447" s="5">
        <v>91700</v>
      </c>
      <c r="J447">
        <v>7</v>
      </c>
    </row>
    <row r="448" spans="1:10" x14ac:dyDescent="0.25">
      <c r="A448" t="str">
        <f t="shared" si="12"/>
        <v>EthCh24893</v>
      </c>
      <c r="B448" t="str">
        <f t="shared" si="13"/>
        <v>EthelChapple24893</v>
      </c>
      <c r="C448" t="s">
        <v>1178</v>
      </c>
      <c r="D448" t="s">
        <v>1179</v>
      </c>
      <c r="E448" t="s">
        <v>2699</v>
      </c>
      <c r="F448" s="1">
        <v>24893</v>
      </c>
      <c r="G448" t="s">
        <v>3026</v>
      </c>
      <c r="H448" t="s">
        <v>2700</v>
      </c>
      <c r="I448" s="5">
        <v>66100</v>
      </c>
      <c r="J448">
        <v>0</v>
      </c>
    </row>
    <row r="449" spans="1:10" x14ac:dyDescent="0.25">
      <c r="A449" t="str">
        <f t="shared" si="12"/>
        <v>JerCh26375</v>
      </c>
      <c r="B449" t="str">
        <f t="shared" si="13"/>
        <v>JerryChase26375</v>
      </c>
      <c r="C449" t="s">
        <v>632</v>
      </c>
      <c r="D449" t="s">
        <v>1545</v>
      </c>
      <c r="E449" t="s">
        <v>2698</v>
      </c>
      <c r="F449" s="1">
        <v>26375</v>
      </c>
      <c r="G449" t="s">
        <v>3024</v>
      </c>
      <c r="H449" t="s">
        <v>2701</v>
      </c>
      <c r="I449" s="5">
        <v>38500</v>
      </c>
      <c r="J449">
        <v>21</v>
      </c>
    </row>
    <row r="450" spans="1:10" x14ac:dyDescent="0.25">
      <c r="A450" t="str">
        <f t="shared" ref="A450:A513" si="14">_xlfn.CONCAT(LEFT(C450,3),LEFT(D450,2),F450)</f>
        <v>GleCh28598</v>
      </c>
      <c r="B450" t="str">
        <f t="shared" ref="B450:B513" si="15">_xlfn.CONCAT(C450,D450,F450)</f>
        <v>GlennaChavez28598</v>
      </c>
      <c r="C450" t="s">
        <v>2280</v>
      </c>
      <c r="D450" t="s">
        <v>2281</v>
      </c>
      <c r="E450" t="s">
        <v>2699</v>
      </c>
      <c r="F450" s="1">
        <v>28598</v>
      </c>
      <c r="G450" t="s">
        <v>3025</v>
      </c>
      <c r="H450" t="s">
        <v>2700</v>
      </c>
      <c r="I450" s="5">
        <v>62400</v>
      </c>
      <c r="J450">
        <v>10</v>
      </c>
    </row>
    <row r="451" spans="1:10" x14ac:dyDescent="0.25">
      <c r="A451" t="str">
        <f t="shared" si="14"/>
        <v>JosCh30846</v>
      </c>
      <c r="B451" t="str">
        <f t="shared" si="15"/>
        <v>JoshuaChavez30846</v>
      </c>
      <c r="C451" t="s">
        <v>177</v>
      </c>
      <c r="D451" t="s">
        <v>2281</v>
      </c>
      <c r="E451" t="s">
        <v>2698</v>
      </c>
      <c r="F451" s="1">
        <v>30846</v>
      </c>
      <c r="G451" t="s">
        <v>3025</v>
      </c>
      <c r="H451" t="s">
        <v>2700</v>
      </c>
      <c r="I451" s="5">
        <v>62300</v>
      </c>
      <c r="J451">
        <v>3</v>
      </c>
    </row>
    <row r="452" spans="1:10" x14ac:dyDescent="0.25">
      <c r="A452" t="str">
        <f t="shared" si="14"/>
        <v>MarCh26281</v>
      </c>
      <c r="B452" t="str">
        <f t="shared" si="15"/>
        <v>MarcusChavez26281</v>
      </c>
      <c r="C452" t="s">
        <v>288</v>
      </c>
      <c r="D452" t="s">
        <v>2281</v>
      </c>
      <c r="E452" t="s">
        <v>2698</v>
      </c>
      <c r="F452" s="1">
        <v>26281</v>
      </c>
      <c r="G452" t="s">
        <v>3027</v>
      </c>
      <c r="H452" t="s">
        <v>2701</v>
      </c>
      <c r="I452" s="5">
        <v>61300</v>
      </c>
      <c r="J452">
        <v>19</v>
      </c>
    </row>
    <row r="453" spans="1:10" x14ac:dyDescent="0.25">
      <c r="A453" t="str">
        <f t="shared" si="14"/>
        <v>RonCh34254</v>
      </c>
      <c r="B453" t="str">
        <f t="shared" si="15"/>
        <v>RonChew34254</v>
      </c>
      <c r="C453" t="s">
        <v>1045</v>
      </c>
      <c r="D453" t="s">
        <v>1046</v>
      </c>
      <c r="E453" t="s">
        <v>2698</v>
      </c>
      <c r="F453" s="1">
        <v>34254</v>
      </c>
      <c r="G453" t="s">
        <v>3022</v>
      </c>
      <c r="H453" t="s">
        <v>2702</v>
      </c>
      <c r="I453" s="5">
        <v>47300</v>
      </c>
      <c r="J453">
        <v>0</v>
      </c>
    </row>
    <row r="454" spans="1:10" x14ac:dyDescent="0.25">
      <c r="A454" t="str">
        <f t="shared" si="14"/>
        <v>JimCh26927</v>
      </c>
      <c r="B454" t="str">
        <f t="shared" si="15"/>
        <v>JimChilds26927</v>
      </c>
      <c r="C454" t="s">
        <v>1005</v>
      </c>
      <c r="D454" t="s">
        <v>1444</v>
      </c>
      <c r="E454" t="s">
        <v>2698</v>
      </c>
      <c r="F454" s="1">
        <v>26927</v>
      </c>
      <c r="G454" t="s">
        <v>3024</v>
      </c>
      <c r="H454" t="s">
        <v>2701</v>
      </c>
      <c r="I454" s="5">
        <v>48800</v>
      </c>
      <c r="J454">
        <v>2</v>
      </c>
    </row>
    <row r="455" spans="1:10" x14ac:dyDescent="0.25">
      <c r="A455" t="str">
        <f t="shared" si="14"/>
        <v>LouCh27610</v>
      </c>
      <c r="B455" t="str">
        <f t="shared" si="15"/>
        <v>LouiseChilton27610</v>
      </c>
      <c r="C455" t="s">
        <v>611</v>
      </c>
      <c r="D455" t="s">
        <v>612</v>
      </c>
      <c r="E455" t="s">
        <v>2699</v>
      </c>
      <c r="F455" s="1">
        <v>27610</v>
      </c>
      <c r="G455" t="s">
        <v>3027</v>
      </c>
      <c r="H455" t="s">
        <v>2700</v>
      </c>
      <c r="I455" s="5">
        <v>61800</v>
      </c>
      <c r="J455">
        <v>10</v>
      </c>
    </row>
    <row r="456" spans="1:10" x14ac:dyDescent="0.25">
      <c r="A456" t="str">
        <f t="shared" si="14"/>
        <v>MarCh27707</v>
      </c>
      <c r="B456" t="str">
        <f t="shared" si="15"/>
        <v>MaryChin27707</v>
      </c>
      <c r="C456" t="s">
        <v>156</v>
      </c>
      <c r="D456" t="s">
        <v>2293</v>
      </c>
      <c r="E456" t="s">
        <v>2699</v>
      </c>
      <c r="F456" s="1">
        <v>27707</v>
      </c>
      <c r="G456" t="s">
        <v>3025</v>
      </c>
      <c r="H456" t="s">
        <v>2702</v>
      </c>
      <c r="I456" s="5">
        <v>65700</v>
      </c>
      <c r="J456">
        <v>10</v>
      </c>
    </row>
    <row r="457" spans="1:10" x14ac:dyDescent="0.25">
      <c r="A457" t="str">
        <f t="shared" si="14"/>
        <v>SteCh31349</v>
      </c>
      <c r="B457" t="str">
        <f t="shared" si="15"/>
        <v>StephanieChipps31349</v>
      </c>
      <c r="C457" t="s">
        <v>255</v>
      </c>
      <c r="D457" t="s">
        <v>921</v>
      </c>
      <c r="E457" t="s">
        <v>2699</v>
      </c>
      <c r="F457" s="1">
        <v>31349</v>
      </c>
      <c r="G457" t="s">
        <v>3023</v>
      </c>
      <c r="H457" t="s">
        <v>2702</v>
      </c>
      <c r="I457" s="5">
        <v>42200</v>
      </c>
      <c r="J457">
        <v>2</v>
      </c>
    </row>
    <row r="458" spans="1:10" x14ac:dyDescent="0.25">
      <c r="A458" t="str">
        <f t="shared" si="14"/>
        <v>ScoCh31325</v>
      </c>
      <c r="B458" t="str">
        <f t="shared" si="15"/>
        <v>ScottChon31325</v>
      </c>
      <c r="C458" t="s">
        <v>341</v>
      </c>
      <c r="D458" t="s">
        <v>2664</v>
      </c>
      <c r="E458" t="s">
        <v>2698</v>
      </c>
      <c r="F458" s="1">
        <v>31325</v>
      </c>
      <c r="G458" t="s">
        <v>3023</v>
      </c>
      <c r="H458" t="s">
        <v>2702</v>
      </c>
      <c r="I458" s="5">
        <v>49700</v>
      </c>
      <c r="J458">
        <v>2</v>
      </c>
    </row>
    <row r="459" spans="1:10" x14ac:dyDescent="0.25">
      <c r="A459" t="str">
        <f t="shared" si="14"/>
        <v>MorCh29088</v>
      </c>
      <c r="B459" t="str">
        <f t="shared" si="15"/>
        <v>MorrisChoquette29088</v>
      </c>
      <c r="C459" t="s">
        <v>375</v>
      </c>
      <c r="D459" t="s">
        <v>1381</v>
      </c>
      <c r="E459" t="s">
        <v>2698</v>
      </c>
      <c r="F459" s="1">
        <v>29088</v>
      </c>
      <c r="G459" t="s">
        <v>3026</v>
      </c>
      <c r="H459" t="s">
        <v>2702</v>
      </c>
      <c r="I459" s="5">
        <v>59900</v>
      </c>
      <c r="J459">
        <v>1</v>
      </c>
    </row>
    <row r="460" spans="1:10" x14ac:dyDescent="0.25">
      <c r="A460" t="str">
        <f t="shared" si="14"/>
        <v>EdnCh32142</v>
      </c>
      <c r="B460" t="str">
        <f t="shared" si="15"/>
        <v>EdnaChouinard32142</v>
      </c>
      <c r="C460" t="s">
        <v>777</v>
      </c>
      <c r="D460" t="s">
        <v>2927</v>
      </c>
      <c r="E460" t="s">
        <v>2699</v>
      </c>
      <c r="F460" s="1">
        <v>32142</v>
      </c>
      <c r="G460" t="s">
        <v>3022</v>
      </c>
      <c r="H460" t="s">
        <v>2701</v>
      </c>
      <c r="I460" s="5">
        <v>33900</v>
      </c>
      <c r="J460">
        <v>1</v>
      </c>
    </row>
    <row r="461" spans="1:10" x14ac:dyDescent="0.25">
      <c r="A461" t="str">
        <f t="shared" si="14"/>
        <v>DonCh34274</v>
      </c>
      <c r="B461" t="str">
        <f t="shared" si="15"/>
        <v>DonnaChoy34274</v>
      </c>
      <c r="C461" t="s">
        <v>15</v>
      </c>
      <c r="D461" t="s">
        <v>228</v>
      </c>
      <c r="E461" t="s">
        <v>2699</v>
      </c>
      <c r="F461" s="1">
        <v>34274</v>
      </c>
      <c r="G461" t="s">
        <v>3022</v>
      </c>
      <c r="H461" t="s">
        <v>2700</v>
      </c>
      <c r="I461" s="5">
        <v>41900</v>
      </c>
      <c r="J461">
        <v>0</v>
      </c>
    </row>
    <row r="462" spans="1:10" x14ac:dyDescent="0.25">
      <c r="A462" t="str">
        <f t="shared" si="14"/>
        <v>AmaCh28232</v>
      </c>
      <c r="B462" t="str">
        <f t="shared" si="15"/>
        <v>AmandaChristian28232</v>
      </c>
      <c r="C462" t="s">
        <v>30</v>
      </c>
      <c r="D462" t="s">
        <v>31</v>
      </c>
      <c r="E462" t="s">
        <v>2699</v>
      </c>
      <c r="F462" s="1">
        <v>28232</v>
      </c>
      <c r="G462" t="s">
        <v>3023</v>
      </c>
      <c r="H462" t="s">
        <v>2701</v>
      </c>
      <c r="I462" s="5">
        <v>48600</v>
      </c>
      <c r="J462">
        <v>14</v>
      </c>
    </row>
    <row r="463" spans="1:10" x14ac:dyDescent="0.25">
      <c r="A463" t="str">
        <f t="shared" si="14"/>
        <v>EriCh33755</v>
      </c>
      <c r="B463" t="str">
        <f t="shared" si="15"/>
        <v>ErikaChristian33755</v>
      </c>
      <c r="C463" t="s">
        <v>2384</v>
      </c>
      <c r="D463" t="s">
        <v>31</v>
      </c>
      <c r="E463" t="s">
        <v>2699</v>
      </c>
      <c r="F463" s="1">
        <v>33755</v>
      </c>
      <c r="G463" t="s">
        <v>3020</v>
      </c>
      <c r="H463" t="s">
        <v>2700</v>
      </c>
      <c r="I463" s="5">
        <v>32000</v>
      </c>
      <c r="J463">
        <v>1</v>
      </c>
    </row>
    <row r="464" spans="1:10" x14ac:dyDescent="0.25">
      <c r="A464" t="str">
        <f t="shared" si="14"/>
        <v>ThoCh31178</v>
      </c>
      <c r="B464" t="str">
        <f t="shared" si="15"/>
        <v>ThomasChristiansen31178</v>
      </c>
      <c r="C464" t="s">
        <v>269</v>
      </c>
      <c r="D464" t="s">
        <v>2237</v>
      </c>
      <c r="E464" t="s">
        <v>2698</v>
      </c>
      <c r="F464" s="1">
        <v>31178</v>
      </c>
      <c r="G464" t="s">
        <v>3024</v>
      </c>
      <c r="H464" t="s">
        <v>2700</v>
      </c>
      <c r="I464" s="5">
        <v>53000</v>
      </c>
      <c r="J464">
        <v>1</v>
      </c>
    </row>
    <row r="465" spans="1:10" x14ac:dyDescent="0.25">
      <c r="A465" t="str">
        <f t="shared" si="14"/>
        <v>BetCh34114</v>
      </c>
      <c r="B465" t="str">
        <f t="shared" si="15"/>
        <v>BetteChristofferse34114</v>
      </c>
      <c r="C465" t="s">
        <v>2946</v>
      </c>
      <c r="D465" t="s">
        <v>2947</v>
      </c>
      <c r="E465" t="s">
        <v>2699</v>
      </c>
      <c r="F465" s="1">
        <v>34114</v>
      </c>
      <c r="G465" t="s">
        <v>3019</v>
      </c>
      <c r="H465" t="s">
        <v>2702</v>
      </c>
      <c r="I465" s="5">
        <v>32800</v>
      </c>
      <c r="J465">
        <v>1</v>
      </c>
    </row>
    <row r="466" spans="1:10" x14ac:dyDescent="0.25">
      <c r="A466" t="str">
        <f t="shared" si="14"/>
        <v>DavCh24246</v>
      </c>
      <c r="B466" t="str">
        <f t="shared" si="15"/>
        <v>DavidChung24246</v>
      </c>
      <c r="C466" t="s">
        <v>65</v>
      </c>
      <c r="D466" t="s">
        <v>1739</v>
      </c>
      <c r="E466" t="s">
        <v>2698</v>
      </c>
      <c r="F466" s="1">
        <v>24246</v>
      </c>
      <c r="G466" t="s">
        <v>3028</v>
      </c>
      <c r="H466" t="s">
        <v>2703</v>
      </c>
      <c r="I466" s="5">
        <v>130200</v>
      </c>
      <c r="J466">
        <v>17</v>
      </c>
    </row>
    <row r="467" spans="1:10" x14ac:dyDescent="0.25">
      <c r="A467" t="str">
        <f t="shared" si="14"/>
        <v>BonCh28479</v>
      </c>
      <c r="B467" t="str">
        <f t="shared" si="15"/>
        <v>BonitaChurch28479</v>
      </c>
      <c r="C467" t="s">
        <v>942</v>
      </c>
      <c r="D467" t="s">
        <v>943</v>
      </c>
      <c r="E467" t="s">
        <v>2699</v>
      </c>
      <c r="F467" s="1">
        <v>28479</v>
      </c>
      <c r="G467" t="s">
        <v>3026</v>
      </c>
      <c r="H467" t="s">
        <v>2701</v>
      </c>
      <c r="I467" s="5">
        <v>50400</v>
      </c>
      <c r="J467">
        <v>9</v>
      </c>
    </row>
    <row r="468" spans="1:10" x14ac:dyDescent="0.25">
      <c r="A468" t="str">
        <f t="shared" si="14"/>
        <v>AntCl24654</v>
      </c>
      <c r="B468" t="str">
        <f t="shared" si="15"/>
        <v>AnthonyClark24654</v>
      </c>
      <c r="C468" t="s">
        <v>109</v>
      </c>
      <c r="D468" t="s">
        <v>359</v>
      </c>
      <c r="E468" t="s">
        <v>2698</v>
      </c>
      <c r="F468" s="1">
        <v>24654</v>
      </c>
      <c r="G468" t="s">
        <v>3025</v>
      </c>
      <c r="H468" t="s">
        <v>2703</v>
      </c>
      <c r="I468" s="5">
        <v>62100</v>
      </c>
      <c r="J468">
        <v>18</v>
      </c>
    </row>
    <row r="469" spans="1:10" x14ac:dyDescent="0.25">
      <c r="A469" t="str">
        <f t="shared" si="14"/>
        <v>GloCl33289</v>
      </c>
      <c r="B469" t="str">
        <f t="shared" si="15"/>
        <v>GloriaClark33289</v>
      </c>
      <c r="C469" t="s">
        <v>259</v>
      </c>
      <c r="D469" t="s">
        <v>359</v>
      </c>
      <c r="E469" t="s">
        <v>2699</v>
      </c>
      <c r="F469" s="1">
        <v>33289</v>
      </c>
      <c r="G469" t="s">
        <v>3021</v>
      </c>
      <c r="H469" t="s">
        <v>2701</v>
      </c>
      <c r="I469" s="5">
        <v>34600</v>
      </c>
      <c r="J469">
        <v>2</v>
      </c>
    </row>
    <row r="470" spans="1:10" x14ac:dyDescent="0.25">
      <c r="A470" t="str">
        <f t="shared" si="14"/>
        <v>JerCl29097</v>
      </c>
      <c r="B470" t="str">
        <f t="shared" si="15"/>
        <v>JerryClark29097</v>
      </c>
      <c r="C470" t="s">
        <v>632</v>
      </c>
      <c r="D470" t="s">
        <v>359</v>
      </c>
      <c r="E470" t="s">
        <v>2698</v>
      </c>
      <c r="F470" s="1">
        <v>29097</v>
      </c>
      <c r="G470" t="s">
        <v>3027</v>
      </c>
      <c r="H470" t="s">
        <v>2701</v>
      </c>
      <c r="I470" s="5">
        <v>56300</v>
      </c>
      <c r="J470">
        <v>10</v>
      </c>
    </row>
    <row r="471" spans="1:10" x14ac:dyDescent="0.25">
      <c r="A471" t="str">
        <f t="shared" si="14"/>
        <v>JosCl30440</v>
      </c>
      <c r="B471" t="str">
        <f t="shared" si="15"/>
        <v>JosephClark30440</v>
      </c>
      <c r="C471" t="s">
        <v>90</v>
      </c>
      <c r="D471" t="s">
        <v>359</v>
      </c>
      <c r="E471" t="s">
        <v>2698</v>
      </c>
      <c r="F471" s="1">
        <v>30440</v>
      </c>
      <c r="G471" t="s">
        <v>3027</v>
      </c>
      <c r="H471" t="s">
        <v>2700</v>
      </c>
      <c r="I471" s="5">
        <v>73000</v>
      </c>
      <c r="J471">
        <v>6</v>
      </c>
    </row>
    <row r="472" spans="1:10" x14ac:dyDescent="0.25">
      <c r="A472" t="str">
        <f t="shared" si="14"/>
        <v>LynCl27620</v>
      </c>
      <c r="B472" t="str">
        <f t="shared" si="15"/>
        <v>LynnClark27620</v>
      </c>
      <c r="C472" t="s">
        <v>526</v>
      </c>
      <c r="D472" t="s">
        <v>359</v>
      </c>
      <c r="E472" t="s">
        <v>2699</v>
      </c>
      <c r="F472" s="1">
        <v>27620</v>
      </c>
      <c r="G472" t="s">
        <v>3027</v>
      </c>
      <c r="H472" t="s">
        <v>2701</v>
      </c>
      <c r="I472" s="5">
        <v>52300</v>
      </c>
      <c r="J472">
        <v>11</v>
      </c>
    </row>
    <row r="473" spans="1:10" x14ac:dyDescent="0.25">
      <c r="A473" t="str">
        <f t="shared" si="14"/>
        <v>MatCl32212</v>
      </c>
      <c r="B473" t="str">
        <f t="shared" si="15"/>
        <v>MatthewClark32212</v>
      </c>
      <c r="C473" t="s">
        <v>130</v>
      </c>
      <c r="D473" t="s">
        <v>359</v>
      </c>
      <c r="E473" t="s">
        <v>2698</v>
      </c>
      <c r="F473" s="1">
        <v>32212</v>
      </c>
      <c r="G473" t="s">
        <v>3021</v>
      </c>
      <c r="H473" t="s">
        <v>2701</v>
      </c>
      <c r="I473" s="5">
        <v>29700</v>
      </c>
      <c r="J473">
        <v>0</v>
      </c>
    </row>
    <row r="474" spans="1:10" x14ac:dyDescent="0.25">
      <c r="A474" t="str">
        <f t="shared" si="14"/>
        <v>MicCl31980</v>
      </c>
      <c r="B474" t="str">
        <f t="shared" si="15"/>
        <v>MichaelClark31980</v>
      </c>
      <c r="C474" t="s">
        <v>205</v>
      </c>
      <c r="D474" t="s">
        <v>359</v>
      </c>
      <c r="E474" t="s">
        <v>2698</v>
      </c>
      <c r="F474" s="1">
        <v>31980</v>
      </c>
      <c r="G474" t="s">
        <v>3023</v>
      </c>
      <c r="H474" t="s">
        <v>2701</v>
      </c>
      <c r="I474" s="5">
        <v>38000</v>
      </c>
      <c r="J474">
        <v>1</v>
      </c>
    </row>
    <row r="475" spans="1:10" x14ac:dyDescent="0.25">
      <c r="A475" t="str">
        <f t="shared" si="14"/>
        <v>MiCl27397</v>
      </c>
      <c r="B475" t="str">
        <f t="shared" si="15"/>
        <v>MiClarke27397</v>
      </c>
      <c r="C475" t="s">
        <v>484</v>
      </c>
      <c r="D475" t="s">
        <v>485</v>
      </c>
      <c r="E475" t="s">
        <v>2699</v>
      </c>
      <c r="F475" s="1">
        <v>27397</v>
      </c>
      <c r="G475" t="s">
        <v>3025</v>
      </c>
      <c r="H475" t="s">
        <v>2702</v>
      </c>
      <c r="I475" s="5">
        <v>82500</v>
      </c>
      <c r="J475">
        <v>18</v>
      </c>
    </row>
    <row r="476" spans="1:10" x14ac:dyDescent="0.25">
      <c r="A476" t="str">
        <f t="shared" si="14"/>
        <v>RhoCl21656</v>
      </c>
      <c r="B476" t="str">
        <f t="shared" si="15"/>
        <v>RhondaClaybrooks21656</v>
      </c>
      <c r="C476" t="s">
        <v>534</v>
      </c>
      <c r="D476" t="s">
        <v>2529</v>
      </c>
      <c r="E476" t="s">
        <v>2699</v>
      </c>
      <c r="F476" s="1">
        <v>21656</v>
      </c>
      <c r="G476" t="s">
        <v>3029</v>
      </c>
      <c r="H476" t="s">
        <v>2702</v>
      </c>
      <c r="I476" s="5">
        <v>98700</v>
      </c>
      <c r="J476">
        <v>25</v>
      </c>
    </row>
    <row r="477" spans="1:10" x14ac:dyDescent="0.25">
      <c r="A477" t="str">
        <f t="shared" si="14"/>
        <v>WarCl25867</v>
      </c>
      <c r="B477" t="str">
        <f t="shared" si="15"/>
        <v>WarrenClayton25867</v>
      </c>
      <c r="C477" t="s">
        <v>98</v>
      </c>
      <c r="D477" t="s">
        <v>1085</v>
      </c>
      <c r="E477" t="s">
        <v>2698</v>
      </c>
      <c r="F477" s="1">
        <v>25867</v>
      </c>
      <c r="G477" t="s">
        <v>3025</v>
      </c>
      <c r="H477" t="s">
        <v>2702</v>
      </c>
      <c r="I477" s="5">
        <v>63900</v>
      </c>
      <c r="J477">
        <v>15</v>
      </c>
    </row>
    <row r="478" spans="1:10" x14ac:dyDescent="0.25">
      <c r="A478" t="str">
        <f t="shared" si="14"/>
        <v>MarCl29880</v>
      </c>
      <c r="B478" t="str">
        <f t="shared" si="15"/>
        <v>MaryClement29880</v>
      </c>
      <c r="C478" t="s">
        <v>156</v>
      </c>
      <c r="D478" t="s">
        <v>120</v>
      </c>
      <c r="E478" t="s">
        <v>2699</v>
      </c>
      <c r="F478" s="1">
        <v>29880</v>
      </c>
      <c r="G478" t="s">
        <v>3027</v>
      </c>
      <c r="H478" t="s">
        <v>2700</v>
      </c>
      <c r="I478" s="5">
        <v>59700</v>
      </c>
      <c r="J478">
        <v>7</v>
      </c>
    </row>
    <row r="479" spans="1:10" x14ac:dyDescent="0.25">
      <c r="A479" t="str">
        <f t="shared" si="14"/>
        <v>PauCl31735</v>
      </c>
      <c r="B479" t="str">
        <f t="shared" si="15"/>
        <v>PaulClement31735</v>
      </c>
      <c r="C479" t="s">
        <v>119</v>
      </c>
      <c r="D479" t="s">
        <v>120</v>
      </c>
      <c r="E479" t="s">
        <v>2698</v>
      </c>
      <c r="F479" s="1">
        <v>31735</v>
      </c>
      <c r="G479" t="s">
        <v>3022</v>
      </c>
      <c r="H479" t="s">
        <v>2700</v>
      </c>
      <c r="I479" s="5">
        <v>46400</v>
      </c>
      <c r="J479">
        <v>4</v>
      </c>
    </row>
    <row r="480" spans="1:10" x14ac:dyDescent="0.25">
      <c r="A480" t="str">
        <f t="shared" si="14"/>
        <v>JacCl24681</v>
      </c>
      <c r="B480" t="str">
        <f t="shared" si="15"/>
        <v>JackClements24681</v>
      </c>
      <c r="C480" t="s">
        <v>181</v>
      </c>
      <c r="D480" t="s">
        <v>183</v>
      </c>
      <c r="E480" t="s">
        <v>2698</v>
      </c>
      <c r="F480" s="1">
        <v>24681</v>
      </c>
      <c r="G480" t="s">
        <v>3026</v>
      </c>
      <c r="H480" t="s">
        <v>2701</v>
      </c>
      <c r="I480" s="5">
        <v>48700</v>
      </c>
      <c r="J480">
        <v>13</v>
      </c>
    </row>
    <row r="481" spans="1:10" x14ac:dyDescent="0.25">
      <c r="A481" t="str">
        <f t="shared" si="14"/>
        <v>ElsCl26308</v>
      </c>
      <c r="B481" t="str">
        <f t="shared" si="15"/>
        <v>ElsieClevenger26308</v>
      </c>
      <c r="C481" t="s">
        <v>617</v>
      </c>
      <c r="D481" t="s">
        <v>2212</v>
      </c>
      <c r="E481" t="s">
        <v>2699</v>
      </c>
      <c r="F481" s="1">
        <v>26308</v>
      </c>
      <c r="G481" t="s">
        <v>3025</v>
      </c>
      <c r="H481" t="s">
        <v>2702</v>
      </c>
      <c r="I481" s="5">
        <v>55100</v>
      </c>
      <c r="J481">
        <v>4</v>
      </c>
    </row>
    <row r="482" spans="1:10" x14ac:dyDescent="0.25">
      <c r="A482" t="str">
        <f t="shared" si="14"/>
        <v>MicCl27679</v>
      </c>
      <c r="B482" t="str">
        <f t="shared" si="15"/>
        <v>MichaelClever27679</v>
      </c>
      <c r="C482" t="s">
        <v>205</v>
      </c>
      <c r="D482" t="s">
        <v>2010</v>
      </c>
      <c r="E482" t="s">
        <v>2698</v>
      </c>
      <c r="F482" s="1">
        <v>27679</v>
      </c>
      <c r="G482" t="s">
        <v>3027</v>
      </c>
      <c r="H482" t="s">
        <v>2701</v>
      </c>
      <c r="I482" s="5">
        <v>55000</v>
      </c>
      <c r="J482">
        <v>0</v>
      </c>
    </row>
    <row r="483" spans="1:10" x14ac:dyDescent="0.25">
      <c r="A483" t="str">
        <f t="shared" si="14"/>
        <v>BerCl34401</v>
      </c>
      <c r="B483" t="str">
        <f t="shared" si="15"/>
        <v>BerniceClifton34401</v>
      </c>
      <c r="C483" t="s">
        <v>944</v>
      </c>
      <c r="D483" t="s">
        <v>523</v>
      </c>
      <c r="E483" t="s">
        <v>2699</v>
      </c>
      <c r="F483" s="1">
        <v>34401</v>
      </c>
      <c r="G483" t="s">
        <v>3020</v>
      </c>
      <c r="H483" t="s">
        <v>2700</v>
      </c>
      <c r="I483" s="5">
        <v>34800</v>
      </c>
      <c r="J483">
        <v>0</v>
      </c>
    </row>
    <row r="484" spans="1:10" x14ac:dyDescent="0.25">
      <c r="A484" t="str">
        <f t="shared" si="14"/>
        <v>SteCl31108</v>
      </c>
      <c r="B484" t="str">
        <f t="shared" si="15"/>
        <v>SteveClifton31108</v>
      </c>
      <c r="C484" t="s">
        <v>21</v>
      </c>
      <c r="D484" t="s">
        <v>523</v>
      </c>
      <c r="E484" t="s">
        <v>2698</v>
      </c>
      <c r="F484" s="1">
        <v>31108</v>
      </c>
      <c r="G484" t="s">
        <v>3024</v>
      </c>
      <c r="H484" t="s">
        <v>2700</v>
      </c>
      <c r="I484" s="5">
        <v>53700</v>
      </c>
      <c r="J484">
        <v>3</v>
      </c>
    </row>
    <row r="485" spans="1:10" x14ac:dyDescent="0.25">
      <c r="A485" t="str">
        <f t="shared" si="14"/>
        <v>CodCl27351</v>
      </c>
      <c r="B485" t="str">
        <f t="shared" si="15"/>
        <v>CodyClinton27351</v>
      </c>
      <c r="C485" t="s">
        <v>930</v>
      </c>
      <c r="D485" t="s">
        <v>718</v>
      </c>
      <c r="E485" t="s">
        <v>2698</v>
      </c>
      <c r="F485" s="1">
        <v>27351</v>
      </c>
      <c r="G485" t="s">
        <v>3026</v>
      </c>
      <c r="H485" t="s">
        <v>2702</v>
      </c>
      <c r="I485" s="5">
        <v>86600</v>
      </c>
      <c r="J485">
        <v>16</v>
      </c>
    </row>
    <row r="486" spans="1:10" x14ac:dyDescent="0.25">
      <c r="A486" t="str">
        <f t="shared" si="14"/>
        <v>JosCl26716</v>
      </c>
      <c r="B486" t="str">
        <f t="shared" si="15"/>
        <v>JoseCloutier26716</v>
      </c>
      <c r="C486" t="s">
        <v>284</v>
      </c>
      <c r="D486" t="s">
        <v>1010</v>
      </c>
      <c r="E486" t="s">
        <v>2698</v>
      </c>
      <c r="F486" s="1">
        <v>26716</v>
      </c>
      <c r="G486" t="s">
        <v>3028</v>
      </c>
      <c r="H486" t="s">
        <v>2702</v>
      </c>
      <c r="I486" s="5">
        <v>124900</v>
      </c>
      <c r="J486">
        <v>3</v>
      </c>
    </row>
    <row r="487" spans="1:10" x14ac:dyDescent="0.25">
      <c r="A487" t="str">
        <f t="shared" si="14"/>
        <v>JefCl32614</v>
      </c>
      <c r="B487" t="str">
        <f t="shared" si="15"/>
        <v>JeffreyClukey32614</v>
      </c>
      <c r="C487" t="s">
        <v>536</v>
      </c>
      <c r="D487" t="s">
        <v>1530</v>
      </c>
      <c r="E487" t="s">
        <v>2698</v>
      </c>
      <c r="F487" s="1">
        <v>32614</v>
      </c>
      <c r="G487" t="s">
        <v>3022</v>
      </c>
      <c r="H487" t="s">
        <v>2702</v>
      </c>
      <c r="I487" s="5">
        <v>39200</v>
      </c>
      <c r="J487">
        <v>0</v>
      </c>
    </row>
    <row r="488" spans="1:10" x14ac:dyDescent="0.25">
      <c r="A488" t="str">
        <f t="shared" si="14"/>
        <v>MicCo32367</v>
      </c>
      <c r="B488" t="str">
        <f t="shared" si="15"/>
        <v>MichaelCoakley32367</v>
      </c>
      <c r="C488" t="s">
        <v>205</v>
      </c>
      <c r="D488" t="s">
        <v>2835</v>
      </c>
      <c r="E488" t="s">
        <v>2698</v>
      </c>
      <c r="F488" s="1">
        <v>32367</v>
      </c>
      <c r="G488" t="s">
        <v>3022</v>
      </c>
      <c r="H488" t="s">
        <v>2701</v>
      </c>
      <c r="I488" s="5">
        <v>33900</v>
      </c>
      <c r="J488">
        <v>5</v>
      </c>
    </row>
    <row r="489" spans="1:10" x14ac:dyDescent="0.25">
      <c r="A489" t="str">
        <f t="shared" si="14"/>
        <v>CryCo29941</v>
      </c>
      <c r="B489" t="str">
        <f t="shared" si="15"/>
        <v>CrystalCoates29941</v>
      </c>
      <c r="C489" t="s">
        <v>2748</v>
      </c>
      <c r="D489" t="s">
        <v>2749</v>
      </c>
      <c r="E489" t="s">
        <v>2699</v>
      </c>
      <c r="F489" s="1">
        <v>29941</v>
      </c>
      <c r="G489" t="s">
        <v>3025</v>
      </c>
      <c r="H489" t="s">
        <v>2701</v>
      </c>
      <c r="I489" s="5">
        <v>46200</v>
      </c>
      <c r="J489">
        <v>2</v>
      </c>
    </row>
    <row r="490" spans="1:10" x14ac:dyDescent="0.25">
      <c r="A490" t="str">
        <f t="shared" si="14"/>
        <v>JamCo26531</v>
      </c>
      <c r="B490" t="str">
        <f t="shared" si="15"/>
        <v>JamieCobb26531</v>
      </c>
      <c r="C490" t="s">
        <v>1174</v>
      </c>
      <c r="D490" t="s">
        <v>2445</v>
      </c>
      <c r="E490" t="s">
        <v>2698</v>
      </c>
      <c r="F490" s="1">
        <v>26531</v>
      </c>
      <c r="G490" t="s">
        <v>3027</v>
      </c>
      <c r="H490" t="s">
        <v>2703</v>
      </c>
      <c r="I490" s="5">
        <v>52700</v>
      </c>
      <c r="J490">
        <v>1</v>
      </c>
    </row>
    <row r="491" spans="1:10" x14ac:dyDescent="0.25">
      <c r="A491" t="str">
        <f t="shared" si="14"/>
        <v>ShiCo27339</v>
      </c>
      <c r="B491" t="str">
        <f t="shared" si="15"/>
        <v>ShirleyCobb27339</v>
      </c>
      <c r="C491" t="s">
        <v>1132</v>
      </c>
      <c r="D491" t="s">
        <v>2445</v>
      </c>
      <c r="E491" t="s">
        <v>2699</v>
      </c>
      <c r="F491" s="1">
        <v>27339</v>
      </c>
      <c r="G491" t="s">
        <v>3027</v>
      </c>
      <c r="H491" t="s">
        <v>2701</v>
      </c>
      <c r="I491" s="5">
        <v>66600</v>
      </c>
      <c r="J491">
        <v>13</v>
      </c>
    </row>
    <row r="492" spans="1:10" x14ac:dyDescent="0.25">
      <c r="A492" t="str">
        <f t="shared" si="14"/>
        <v>IsmCo29580</v>
      </c>
      <c r="B492" t="str">
        <f t="shared" si="15"/>
        <v>IsmaelCochran29580</v>
      </c>
      <c r="C492" t="s">
        <v>2183</v>
      </c>
      <c r="D492" t="s">
        <v>1610</v>
      </c>
      <c r="E492" t="s">
        <v>2698</v>
      </c>
      <c r="F492" s="1">
        <v>29580</v>
      </c>
      <c r="G492" t="s">
        <v>3025</v>
      </c>
      <c r="H492" t="s">
        <v>2703</v>
      </c>
      <c r="I492" s="5">
        <v>40300</v>
      </c>
      <c r="J492">
        <v>3</v>
      </c>
    </row>
    <row r="493" spans="1:10" x14ac:dyDescent="0.25">
      <c r="A493" t="str">
        <f t="shared" si="14"/>
        <v>MarCo23512</v>
      </c>
      <c r="B493" t="str">
        <f t="shared" si="15"/>
        <v>MargaretCochran23512</v>
      </c>
      <c r="C493" t="s">
        <v>554</v>
      </c>
      <c r="D493" t="s">
        <v>1610</v>
      </c>
      <c r="E493" t="s">
        <v>2699</v>
      </c>
      <c r="F493" s="1">
        <v>23512</v>
      </c>
      <c r="G493" t="s">
        <v>3027</v>
      </c>
      <c r="H493" t="s">
        <v>2703</v>
      </c>
      <c r="I493" s="5">
        <v>85100</v>
      </c>
      <c r="J493">
        <v>17</v>
      </c>
    </row>
    <row r="494" spans="1:10" x14ac:dyDescent="0.25">
      <c r="A494" t="str">
        <f t="shared" si="14"/>
        <v>DiaCo24149</v>
      </c>
      <c r="B494" t="str">
        <f t="shared" si="15"/>
        <v>DianaCody24149</v>
      </c>
      <c r="C494" t="s">
        <v>929</v>
      </c>
      <c r="D494" t="s">
        <v>930</v>
      </c>
      <c r="E494" t="s">
        <v>2699</v>
      </c>
      <c r="F494" s="1">
        <v>24149</v>
      </c>
      <c r="G494" t="s">
        <v>3026</v>
      </c>
      <c r="H494" t="s">
        <v>2702</v>
      </c>
      <c r="I494" s="5">
        <v>81000</v>
      </c>
      <c r="J494">
        <v>20</v>
      </c>
    </row>
    <row r="495" spans="1:10" x14ac:dyDescent="0.25">
      <c r="A495" t="str">
        <f t="shared" si="14"/>
        <v>MicCo30342</v>
      </c>
      <c r="B495" t="str">
        <f t="shared" si="15"/>
        <v>MichaelCody30342</v>
      </c>
      <c r="C495" t="s">
        <v>205</v>
      </c>
      <c r="D495" t="s">
        <v>930</v>
      </c>
      <c r="E495" t="s">
        <v>2698</v>
      </c>
      <c r="F495" s="1">
        <v>30342</v>
      </c>
      <c r="G495" t="s">
        <v>3028</v>
      </c>
      <c r="H495" t="s">
        <v>2700</v>
      </c>
      <c r="I495" s="5">
        <v>67700</v>
      </c>
      <c r="J495">
        <v>10</v>
      </c>
    </row>
    <row r="496" spans="1:10" x14ac:dyDescent="0.25">
      <c r="A496" t="str">
        <f t="shared" si="14"/>
        <v>RayCo26287</v>
      </c>
      <c r="B496" t="str">
        <f t="shared" si="15"/>
        <v>RaymondCody26287</v>
      </c>
      <c r="C496" t="s">
        <v>974</v>
      </c>
      <c r="D496" t="s">
        <v>930</v>
      </c>
      <c r="E496" t="s">
        <v>2698</v>
      </c>
      <c r="F496" s="1">
        <v>26287</v>
      </c>
      <c r="G496" t="s">
        <v>3024</v>
      </c>
      <c r="H496" t="s">
        <v>2701</v>
      </c>
      <c r="I496" s="5">
        <v>43600</v>
      </c>
      <c r="J496">
        <v>12</v>
      </c>
    </row>
    <row r="497" spans="1:10" x14ac:dyDescent="0.25">
      <c r="A497" t="str">
        <f t="shared" si="14"/>
        <v>JohCo27122</v>
      </c>
      <c r="B497" t="str">
        <f t="shared" si="15"/>
        <v>JohnCoffman27122</v>
      </c>
      <c r="C497" t="s">
        <v>213</v>
      </c>
      <c r="D497" t="s">
        <v>742</v>
      </c>
      <c r="E497" t="s">
        <v>2698</v>
      </c>
      <c r="F497" s="1">
        <v>27122</v>
      </c>
      <c r="G497" t="s">
        <v>3027</v>
      </c>
      <c r="H497" t="s">
        <v>2700</v>
      </c>
      <c r="I497" s="5">
        <v>69400</v>
      </c>
      <c r="J497">
        <v>17</v>
      </c>
    </row>
    <row r="498" spans="1:10" x14ac:dyDescent="0.25">
      <c r="A498" t="str">
        <f t="shared" si="14"/>
        <v>JerCo25738</v>
      </c>
      <c r="B498" t="str">
        <f t="shared" si="15"/>
        <v>JerryCohee25738</v>
      </c>
      <c r="C498" t="s">
        <v>632</v>
      </c>
      <c r="D498" t="s">
        <v>633</v>
      </c>
      <c r="E498" t="s">
        <v>2698</v>
      </c>
      <c r="F498" s="1">
        <v>25738</v>
      </c>
      <c r="G498" t="s">
        <v>3026</v>
      </c>
      <c r="H498" t="s">
        <v>2701</v>
      </c>
      <c r="I498" s="5">
        <v>56500</v>
      </c>
      <c r="J498">
        <v>18</v>
      </c>
    </row>
    <row r="499" spans="1:10" x14ac:dyDescent="0.25">
      <c r="A499" t="str">
        <f t="shared" si="14"/>
        <v>KeiCo34373</v>
      </c>
      <c r="B499" t="str">
        <f t="shared" si="15"/>
        <v>KeithColbert34373</v>
      </c>
      <c r="C499" t="s">
        <v>162</v>
      </c>
      <c r="D499" t="s">
        <v>1482</v>
      </c>
      <c r="E499" t="s">
        <v>2698</v>
      </c>
      <c r="F499" s="1">
        <v>34373</v>
      </c>
      <c r="G499" t="s">
        <v>3021</v>
      </c>
      <c r="H499" t="s">
        <v>2702</v>
      </c>
      <c r="I499" s="5">
        <v>46600</v>
      </c>
      <c r="J499">
        <v>0</v>
      </c>
    </row>
    <row r="500" spans="1:10" x14ac:dyDescent="0.25">
      <c r="A500" t="str">
        <f t="shared" si="14"/>
        <v>RicCo26112</v>
      </c>
      <c r="B500" t="str">
        <f t="shared" si="15"/>
        <v>RichardColbert26112</v>
      </c>
      <c r="C500" t="s">
        <v>9</v>
      </c>
      <c r="D500" t="s">
        <v>1482</v>
      </c>
      <c r="E500" t="s">
        <v>2698</v>
      </c>
      <c r="F500" s="1">
        <v>26112</v>
      </c>
      <c r="G500" t="s">
        <v>3025</v>
      </c>
      <c r="H500" t="s">
        <v>2701</v>
      </c>
      <c r="I500" s="5">
        <v>39500</v>
      </c>
      <c r="J500">
        <v>9</v>
      </c>
    </row>
    <row r="501" spans="1:10" x14ac:dyDescent="0.25">
      <c r="A501" t="str">
        <f t="shared" si="14"/>
        <v>ColCo30145</v>
      </c>
      <c r="B501" t="str">
        <f t="shared" si="15"/>
        <v>CollinColby30145</v>
      </c>
      <c r="C501" t="s">
        <v>2650</v>
      </c>
      <c r="D501" t="s">
        <v>2651</v>
      </c>
      <c r="E501" t="s">
        <v>2698</v>
      </c>
      <c r="F501" s="1">
        <v>30145</v>
      </c>
      <c r="G501" t="s">
        <v>3027</v>
      </c>
      <c r="H501" t="s">
        <v>2702</v>
      </c>
      <c r="I501" s="5">
        <v>86200</v>
      </c>
      <c r="J501">
        <v>10</v>
      </c>
    </row>
    <row r="502" spans="1:10" x14ac:dyDescent="0.25">
      <c r="A502" t="str">
        <f t="shared" si="14"/>
        <v>JohCo31142</v>
      </c>
      <c r="B502" t="str">
        <f t="shared" si="15"/>
        <v>JohnCole31142</v>
      </c>
      <c r="C502" t="s">
        <v>213</v>
      </c>
      <c r="D502" t="s">
        <v>1930</v>
      </c>
      <c r="E502" t="s">
        <v>2698</v>
      </c>
      <c r="F502" s="1">
        <v>31142</v>
      </c>
      <c r="G502" t="s">
        <v>3021</v>
      </c>
      <c r="H502" t="s">
        <v>2702</v>
      </c>
      <c r="I502" s="5">
        <v>41100</v>
      </c>
      <c r="J502">
        <v>0</v>
      </c>
    </row>
    <row r="503" spans="1:10" x14ac:dyDescent="0.25">
      <c r="A503" t="str">
        <f t="shared" si="14"/>
        <v>SteCo32607</v>
      </c>
      <c r="B503" t="str">
        <f t="shared" si="15"/>
        <v>StephanieCole32607</v>
      </c>
      <c r="C503" t="s">
        <v>255</v>
      </c>
      <c r="D503" t="s">
        <v>1930</v>
      </c>
      <c r="E503" t="s">
        <v>2699</v>
      </c>
      <c r="F503" s="1">
        <v>32607</v>
      </c>
      <c r="G503" t="s">
        <v>3022</v>
      </c>
      <c r="H503" t="s">
        <v>2703</v>
      </c>
      <c r="I503" s="5">
        <v>31700</v>
      </c>
      <c r="J503">
        <v>4</v>
      </c>
    </row>
    <row r="504" spans="1:10" x14ac:dyDescent="0.25">
      <c r="A504" t="str">
        <f t="shared" si="14"/>
        <v>TomCo22842</v>
      </c>
      <c r="B504" t="str">
        <f t="shared" si="15"/>
        <v>TomCole22842</v>
      </c>
      <c r="C504" t="s">
        <v>1262</v>
      </c>
      <c r="D504" t="s">
        <v>1930</v>
      </c>
      <c r="E504" t="s">
        <v>2698</v>
      </c>
      <c r="F504" s="1">
        <v>22842</v>
      </c>
      <c r="G504" t="s">
        <v>3030</v>
      </c>
      <c r="H504" t="s">
        <v>2702</v>
      </c>
      <c r="I504" s="5">
        <v>140500</v>
      </c>
      <c r="J504">
        <v>5</v>
      </c>
    </row>
    <row r="505" spans="1:10" x14ac:dyDescent="0.25">
      <c r="A505" t="str">
        <f t="shared" si="14"/>
        <v>ChrCo23777</v>
      </c>
      <c r="B505" t="str">
        <f t="shared" si="15"/>
        <v>ChristineColeman23777</v>
      </c>
      <c r="C505" t="s">
        <v>433</v>
      </c>
      <c r="D505" t="s">
        <v>434</v>
      </c>
      <c r="E505" t="s">
        <v>2699</v>
      </c>
      <c r="F505" s="1">
        <v>23777</v>
      </c>
      <c r="G505" t="s">
        <v>3028</v>
      </c>
      <c r="H505" t="s">
        <v>2702</v>
      </c>
      <c r="I505" s="5">
        <v>97000</v>
      </c>
      <c r="J505">
        <v>0</v>
      </c>
    </row>
    <row r="506" spans="1:10" x14ac:dyDescent="0.25">
      <c r="A506" t="str">
        <f t="shared" si="14"/>
        <v>ChrCo30932</v>
      </c>
      <c r="B506" t="str">
        <f t="shared" si="15"/>
        <v>ChristopherColeman30932</v>
      </c>
      <c r="C506" t="s">
        <v>71</v>
      </c>
      <c r="D506" t="s">
        <v>434</v>
      </c>
      <c r="E506" t="s">
        <v>2698</v>
      </c>
      <c r="F506" s="1">
        <v>30932</v>
      </c>
      <c r="G506" t="s">
        <v>3027</v>
      </c>
      <c r="H506" t="s">
        <v>2700</v>
      </c>
      <c r="I506" s="5">
        <v>86500</v>
      </c>
      <c r="J506">
        <v>5</v>
      </c>
    </row>
    <row r="507" spans="1:10" x14ac:dyDescent="0.25">
      <c r="A507" t="str">
        <f t="shared" si="14"/>
        <v>DavCo33157</v>
      </c>
      <c r="B507" t="str">
        <f t="shared" si="15"/>
        <v>DavidColeman33157</v>
      </c>
      <c r="C507" t="s">
        <v>65</v>
      </c>
      <c r="D507" t="s">
        <v>434</v>
      </c>
      <c r="E507" t="s">
        <v>2698</v>
      </c>
      <c r="F507" s="1">
        <v>33157</v>
      </c>
      <c r="G507" t="s">
        <v>3022</v>
      </c>
      <c r="H507" t="s">
        <v>2702</v>
      </c>
      <c r="I507" s="5">
        <v>43400</v>
      </c>
      <c r="J507">
        <v>0</v>
      </c>
    </row>
    <row r="508" spans="1:10" x14ac:dyDescent="0.25">
      <c r="A508" t="str">
        <f t="shared" si="14"/>
        <v>RosCo28629</v>
      </c>
      <c r="B508" t="str">
        <f t="shared" si="15"/>
        <v>RosemarieColeman28629</v>
      </c>
      <c r="C508" t="s">
        <v>1992</v>
      </c>
      <c r="D508" t="s">
        <v>434</v>
      </c>
      <c r="E508" t="s">
        <v>2699</v>
      </c>
      <c r="F508" s="1">
        <v>28629</v>
      </c>
      <c r="G508" t="s">
        <v>3027</v>
      </c>
      <c r="H508" t="s">
        <v>2701</v>
      </c>
      <c r="I508" s="5">
        <v>55400</v>
      </c>
      <c r="J508">
        <v>10</v>
      </c>
    </row>
    <row r="509" spans="1:10" x14ac:dyDescent="0.25">
      <c r="A509" t="str">
        <f t="shared" si="14"/>
        <v>WilCo31956</v>
      </c>
      <c r="B509" t="str">
        <f t="shared" si="15"/>
        <v>WilliamColeman31956</v>
      </c>
      <c r="C509" t="s">
        <v>63</v>
      </c>
      <c r="D509" t="s">
        <v>434</v>
      </c>
      <c r="E509" t="s">
        <v>2698</v>
      </c>
      <c r="F509" s="1">
        <v>31956</v>
      </c>
      <c r="G509" t="s">
        <v>3023</v>
      </c>
      <c r="H509" t="s">
        <v>2703</v>
      </c>
      <c r="I509" s="5">
        <v>36200</v>
      </c>
      <c r="J509">
        <v>0</v>
      </c>
    </row>
    <row r="510" spans="1:10" x14ac:dyDescent="0.25">
      <c r="A510" t="str">
        <f t="shared" si="14"/>
        <v>WooCo29169</v>
      </c>
      <c r="B510" t="str">
        <f t="shared" si="15"/>
        <v>WoodrowColeman29169</v>
      </c>
      <c r="C510" t="s">
        <v>2667</v>
      </c>
      <c r="D510" t="s">
        <v>434</v>
      </c>
      <c r="E510" t="s">
        <v>2698</v>
      </c>
      <c r="F510" s="1">
        <v>29169</v>
      </c>
      <c r="G510" t="s">
        <v>3026</v>
      </c>
      <c r="H510" t="s">
        <v>2702</v>
      </c>
      <c r="I510" s="5">
        <v>80200</v>
      </c>
      <c r="J510">
        <v>13</v>
      </c>
    </row>
    <row r="511" spans="1:10" x14ac:dyDescent="0.25">
      <c r="A511" t="str">
        <f t="shared" si="14"/>
        <v>SheCo26624</v>
      </c>
      <c r="B511" t="str">
        <f t="shared" si="15"/>
        <v>SheronColey26624</v>
      </c>
      <c r="C511" t="s">
        <v>902</v>
      </c>
      <c r="D511" t="s">
        <v>903</v>
      </c>
      <c r="E511" t="s">
        <v>2699</v>
      </c>
      <c r="F511" s="1">
        <v>26624</v>
      </c>
      <c r="G511" t="s">
        <v>3026</v>
      </c>
      <c r="H511" t="s">
        <v>2702</v>
      </c>
      <c r="I511" s="5">
        <v>77300</v>
      </c>
      <c r="J511">
        <v>3</v>
      </c>
    </row>
    <row r="512" spans="1:10" x14ac:dyDescent="0.25">
      <c r="A512" t="str">
        <f t="shared" si="14"/>
        <v>AnnCo27442</v>
      </c>
      <c r="B512" t="str">
        <f t="shared" si="15"/>
        <v>AnnColgan27442</v>
      </c>
      <c r="C512" t="s">
        <v>480</v>
      </c>
      <c r="D512" t="s">
        <v>2194</v>
      </c>
      <c r="E512" t="s">
        <v>2699</v>
      </c>
      <c r="F512" s="1">
        <v>27442</v>
      </c>
      <c r="G512" t="s">
        <v>3027</v>
      </c>
      <c r="H512" t="s">
        <v>2701</v>
      </c>
      <c r="I512" s="5">
        <v>59500</v>
      </c>
      <c r="J512">
        <v>18</v>
      </c>
    </row>
    <row r="513" spans="1:10" x14ac:dyDescent="0.25">
      <c r="A513" t="str">
        <f t="shared" si="14"/>
        <v>BraCo26113</v>
      </c>
      <c r="B513" t="str">
        <f t="shared" si="15"/>
        <v>BrandonColletti26113</v>
      </c>
      <c r="C513" t="s">
        <v>572</v>
      </c>
      <c r="D513" t="s">
        <v>1688</v>
      </c>
      <c r="E513" t="s">
        <v>2698</v>
      </c>
      <c r="F513" s="1">
        <v>26113</v>
      </c>
      <c r="G513" t="s">
        <v>3026</v>
      </c>
      <c r="H513" t="s">
        <v>2700</v>
      </c>
      <c r="I513" s="5">
        <v>43300</v>
      </c>
      <c r="J513">
        <v>4</v>
      </c>
    </row>
    <row r="514" spans="1:10" x14ac:dyDescent="0.25">
      <c r="A514" t="str">
        <f t="shared" ref="A514:A577" si="16">_xlfn.CONCAT(LEFT(C514,3),LEFT(D514,2),F514)</f>
        <v>HumCo28208</v>
      </c>
      <c r="B514" t="str">
        <f t="shared" ref="B514:B577" si="17">_xlfn.CONCAT(C514,D514,F514)</f>
        <v>HumbertoCollie28208</v>
      </c>
      <c r="C514" t="s">
        <v>453</v>
      </c>
      <c r="D514" t="s">
        <v>454</v>
      </c>
      <c r="E514" t="s">
        <v>2698</v>
      </c>
      <c r="F514" s="1">
        <v>28208</v>
      </c>
      <c r="G514" t="s">
        <v>3025</v>
      </c>
      <c r="H514" t="s">
        <v>2700</v>
      </c>
      <c r="I514" s="5">
        <v>56800</v>
      </c>
      <c r="J514">
        <v>11</v>
      </c>
    </row>
    <row r="515" spans="1:10" x14ac:dyDescent="0.25">
      <c r="A515" t="str">
        <f t="shared" si="16"/>
        <v>HenCo25001</v>
      </c>
      <c r="B515" t="str">
        <f t="shared" si="17"/>
        <v>HenryCollier25001</v>
      </c>
      <c r="C515" t="s">
        <v>23</v>
      </c>
      <c r="D515" t="s">
        <v>356</v>
      </c>
      <c r="E515" t="s">
        <v>2698</v>
      </c>
      <c r="F515" s="1">
        <v>25001</v>
      </c>
      <c r="G515" t="s">
        <v>3028</v>
      </c>
      <c r="H515" t="s">
        <v>2700</v>
      </c>
      <c r="I515" s="5">
        <v>74600</v>
      </c>
      <c r="J515">
        <v>7</v>
      </c>
    </row>
    <row r="516" spans="1:10" x14ac:dyDescent="0.25">
      <c r="A516" t="str">
        <f t="shared" si="16"/>
        <v>FreCo26697</v>
      </c>
      <c r="B516" t="str">
        <f t="shared" si="17"/>
        <v>FredaCollins26697</v>
      </c>
      <c r="C516" t="s">
        <v>1194</v>
      </c>
      <c r="D516" t="s">
        <v>1195</v>
      </c>
      <c r="E516" t="s">
        <v>2699</v>
      </c>
      <c r="F516" s="1">
        <v>26697</v>
      </c>
      <c r="G516" t="s">
        <v>3026</v>
      </c>
      <c r="H516" t="s">
        <v>2700</v>
      </c>
      <c r="I516" s="5">
        <v>55000</v>
      </c>
      <c r="J516">
        <v>20</v>
      </c>
    </row>
    <row r="517" spans="1:10" x14ac:dyDescent="0.25">
      <c r="A517" t="str">
        <f t="shared" si="16"/>
        <v>WalCo22699</v>
      </c>
      <c r="B517" t="str">
        <f t="shared" si="17"/>
        <v>WalterCollins22699</v>
      </c>
      <c r="C517" t="s">
        <v>934</v>
      </c>
      <c r="D517" t="s">
        <v>1195</v>
      </c>
      <c r="E517" t="s">
        <v>2698</v>
      </c>
      <c r="F517" s="1">
        <v>22699</v>
      </c>
      <c r="G517" t="s">
        <v>3028</v>
      </c>
      <c r="H517" t="s">
        <v>2703</v>
      </c>
      <c r="I517" s="5">
        <v>140200</v>
      </c>
      <c r="J517">
        <v>20</v>
      </c>
    </row>
    <row r="518" spans="1:10" x14ac:dyDescent="0.25">
      <c r="A518" t="str">
        <f t="shared" si="16"/>
        <v>BoyCo28258</v>
      </c>
      <c r="B518" t="str">
        <f t="shared" si="17"/>
        <v>BoydCombs28258</v>
      </c>
      <c r="C518" t="s">
        <v>180</v>
      </c>
      <c r="D518" t="s">
        <v>1649</v>
      </c>
      <c r="E518" t="s">
        <v>2698</v>
      </c>
      <c r="F518" s="1">
        <v>28258</v>
      </c>
      <c r="G518" t="s">
        <v>3025</v>
      </c>
      <c r="H518" t="s">
        <v>2702</v>
      </c>
      <c r="I518" s="5">
        <v>65800</v>
      </c>
      <c r="J518">
        <v>0</v>
      </c>
    </row>
    <row r="519" spans="1:10" x14ac:dyDescent="0.25">
      <c r="A519" t="str">
        <f t="shared" si="16"/>
        <v>KenCo29367</v>
      </c>
      <c r="B519" t="str">
        <f t="shared" si="17"/>
        <v>KennethComes29367</v>
      </c>
      <c r="C519" t="s">
        <v>139</v>
      </c>
      <c r="D519" t="s">
        <v>522</v>
      </c>
      <c r="E519" t="s">
        <v>2698</v>
      </c>
      <c r="F519" s="1">
        <v>29367</v>
      </c>
      <c r="G519" t="s">
        <v>3025</v>
      </c>
      <c r="H519" t="s">
        <v>2701</v>
      </c>
      <c r="I519" s="5">
        <v>46400</v>
      </c>
      <c r="J519">
        <v>7</v>
      </c>
    </row>
    <row r="520" spans="1:10" x14ac:dyDescent="0.25">
      <c r="A520" t="str">
        <f t="shared" si="16"/>
        <v>JosCo28858</v>
      </c>
      <c r="B520" t="str">
        <f t="shared" si="17"/>
        <v>JosephineCompton28858</v>
      </c>
      <c r="C520" t="s">
        <v>552</v>
      </c>
      <c r="D520" t="s">
        <v>553</v>
      </c>
      <c r="E520" t="s">
        <v>2699</v>
      </c>
      <c r="F520" s="1">
        <v>28858</v>
      </c>
      <c r="G520" t="s">
        <v>3025</v>
      </c>
      <c r="H520" t="s">
        <v>2701</v>
      </c>
      <c r="I520" s="5">
        <v>38300</v>
      </c>
      <c r="J520">
        <v>2</v>
      </c>
    </row>
    <row r="521" spans="1:10" x14ac:dyDescent="0.25">
      <c r="A521" t="str">
        <f t="shared" si="16"/>
        <v>RicCo28943</v>
      </c>
      <c r="B521" t="str">
        <f t="shared" si="17"/>
        <v>RichardConners28943</v>
      </c>
      <c r="C521" t="s">
        <v>9</v>
      </c>
      <c r="D521" t="s">
        <v>2263</v>
      </c>
      <c r="E521" t="s">
        <v>2698</v>
      </c>
      <c r="F521" s="1">
        <v>28943</v>
      </c>
      <c r="G521" t="s">
        <v>3027</v>
      </c>
      <c r="H521" t="s">
        <v>2701</v>
      </c>
      <c r="I521" s="5">
        <v>58000</v>
      </c>
      <c r="J521">
        <v>13</v>
      </c>
    </row>
    <row r="522" spans="1:10" x14ac:dyDescent="0.25">
      <c r="A522" t="str">
        <f t="shared" si="16"/>
        <v>KelCo32772</v>
      </c>
      <c r="B522" t="str">
        <f t="shared" si="17"/>
        <v>KellyConnolly32772</v>
      </c>
      <c r="C522" t="s">
        <v>1095</v>
      </c>
      <c r="D522" t="s">
        <v>2787</v>
      </c>
      <c r="E522" t="s">
        <v>2698</v>
      </c>
      <c r="F522" s="1">
        <v>32772</v>
      </c>
      <c r="G522" t="s">
        <v>3023</v>
      </c>
      <c r="H522" t="s">
        <v>2701</v>
      </c>
      <c r="I522" s="5">
        <v>32000</v>
      </c>
      <c r="J522">
        <v>4</v>
      </c>
    </row>
    <row r="523" spans="1:10" x14ac:dyDescent="0.25">
      <c r="A523" t="str">
        <f t="shared" si="16"/>
        <v>ClaCo31135</v>
      </c>
      <c r="B523" t="str">
        <f t="shared" si="17"/>
        <v>ClarenceConrad31135</v>
      </c>
      <c r="C523" t="s">
        <v>918</v>
      </c>
      <c r="D523" t="s">
        <v>2090</v>
      </c>
      <c r="E523" t="s">
        <v>2698</v>
      </c>
      <c r="F523" s="1">
        <v>31135</v>
      </c>
      <c r="G523" t="s">
        <v>3023</v>
      </c>
      <c r="H523" t="s">
        <v>2701</v>
      </c>
      <c r="I523" s="5">
        <v>37400</v>
      </c>
      <c r="J523">
        <v>1</v>
      </c>
    </row>
    <row r="524" spans="1:10" x14ac:dyDescent="0.25">
      <c r="A524" t="str">
        <f t="shared" si="16"/>
        <v>JesCo31635</v>
      </c>
      <c r="B524" t="str">
        <f t="shared" si="17"/>
        <v>JessicaConstance31635</v>
      </c>
      <c r="C524" t="s">
        <v>668</v>
      </c>
      <c r="D524" t="s">
        <v>2962</v>
      </c>
      <c r="E524" t="s">
        <v>2699</v>
      </c>
      <c r="F524" s="1">
        <v>31635</v>
      </c>
      <c r="G524" t="s">
        <v>3022</v>
      </c>
      <c r="H524" t="s">
        <v>2703</v>
      </c>
      <c r="I524" s="5">
        <v>33100</v>
      </c>
      <c r="J524">
        <v>1</v>
      </c>
    </row>
    <row r="525" spans="1:10" x14ac:dyDescent="0.25">
      <c r="A525" t="str">
        <f t="shared" si="16"/>
        <v>JosCo31000</v>
      </c>
      <c r="B525" t="str">
        <f t="shared" si="17"/>
        <v>JosephConstantino31000</v>
      </c>
      <c r="C525" t="s">
        <v>90</v>
      </c>
      <c r="D525" t="s">
        <v>2654</v>
      </c>
      <c r="E525" t="s">
        <v>2698</v>
      </c>
      <c r="F525" s="1">
        <v>31000</v>
      </c>
      <c r="G525" t="s">
        <v>3025</v>
      </c>
      <c r="H525" t="s">
        <v>2700</v>
      </c>
      <c r="I525" s="5">
        <v>56600</v>
      </c>
      <c r="J525">
        <v>1</v>
      </c>
    </row>
    <row r="526" spans="1:10" x14ac:dyDescent="0.25">
      <c r="A526" t="str">
        <f t="shared" si="16"/>
        <v>CarCo25811</v>
      </c>
      <c r="B526" t="str">
        <f t="shared" si="17"/>
        <v>CarlaConway25811</v>
      </c>
      <c r="C526" t="s">
        <v>2052</v>
      </c>
      <c r="D526" t="s">
        <v>1833</v>
      </c>
      <c r="E526" t="s">
        <v>2699</v>
      </c>
      <c r="F526" s="1">
        <v>25811</v>
      </c>
      <c r="G526" t="s">
        <v>3027</v>
      </c>
      <c r="H526" t="s">
        <v>2702</v>
      </c>
      <c r="I526" s="5">
        <v>90500</v>
      </c>
      <c r="J526">
        <v>15</v>
      </c>
    </row>
    <row r="527" spans="1:10" x14ac:dyDescent="0.25">
      <c r="A527" t="str">
        <f t="shared" si="16"/>
        <v>JanCo26019</v>
      </c>
      <c r="B527" t="str">
        <f t="shared" si="17"/>
        <v>JanConway26019</v>
      </c>
      <c r="C527" t="s">
        <v>813</v>
      </c>
      <c r="D527" t="s">
        <v>1833</v>
      </c>
      <c r="E527" t="s">
        <v>2698</v>
      </c>
      <c r="F527" s="1">
        <v>26019</v>
      </c>
      <c r="G527" t="s">
        <v>3027</v>
      </c>
      <c r="H527" t="s">
        <v>2701</v>
      </c>
      <c r="I527" s="5">
        <v>61300</v>
      </c>
      <c r="J527">
        <v>0</v>
      </c>
    </row>
    <row r="528" spans="1:10" x14ac:dyDescent="0.25">
      <c r="A528" t="str">
        <f t="shared" si="16"/>
        <v>AlfCo27445</v>
      </c>
      <c r="B528" t="str">
        <f t="shared" si="17"/>
        <v>AlfonsoCook27445</v>
      </c>
      <c r="C528" t="s">
        <v>1608</v>
      </c>
      <c r="D528" t="s">
        <v>983</v>
      </c>
      <c r="E528" t="s">
        <v>2698</v>
      </c>
      <c r="F528" s="1">
        <v>27445</v>
      </c>
      <c r="G528" t="s">
        <v>3027</v>
      </c>
      <c r="H528" t="s">
        <v>2701</v>
      </c>
      <c r="I528" s="5">
        <v>58500</v>
      </c>
      <c r="J528">
        <v>6</v>
      </c>
    </row>
    <row r="529" spans="1:10" x14ac:dyDescent="0.25">
      <c r="A529" t="str">
        <f t="shared" si="16"/>
        <v>JerCo30885</v>
      </c>
      <c r="B529" t="str">
        <f t="shared" si="17"/>
        <v>JeremyCook30885</v>
      </c>
      <c r="C529" t="s">
        <v>225</v>
      </c>
      <c r="D529" t="s">
        <v>983</v>
      </c>
      <c r="E529" t="s">
        <v>2698</v>
      </c>
      <c r="F529" s="1">
        <v>30885</v>
      </c>
      <c r="G529" t="s">
        <v>3025</v>
      </c>
      <c r="H529" t="s">
        <v>2700</v>
      </c>
      <c r="I529" s="5">
        <v>60800</v>
      </c>
      <c r="J529">
        <v>6</v>
      </c>
    </row>
    <row r="530" spans="1:10" x14ac:dyDescent="0.25">
      <c r="A530" t="str">
        <f t="shared" si="16"/>
        <v>MicCo32174</v>
      </c>
      <c r="B530" t="str">
        <f t="shared" si="17"/>
        <v>MichaelCook32174</v>
      </c>
      <c r="C530" t="s">
        <v>205</v>
      </c>
      <c r="D530" t="s">
        <v>983</v>
      </c>
      <c r="E530" t="s">
        <v>2698</v>
      </c>
      <c r="F530" s="1">
        <v>32174</v>
      </c>
      <c r="G530" t="s">
        <v>3022</v>
      </c>
      <c r="H530" t="s">
        <v>2701</v>
      </c>
      <c r="I530" s="5">
        <v>37200</v>
      </c>
      <c r="J530">
        <v>4</v>
      </c>
    </row>
    <row r="531" spans="1:10" x14ac:dyDescent="0.25">
      <c r="A531" t="str">
        <f t="shared" si="16"/>
        <v>ArcCo30862</v>
      </c>
      <c r="B531" t="str">
        <f t="shared" si="17"/>
        <v>ArchieCooks30862</v>
      </c>
      <c r="C531" t="s">
        <v>389</v>
      </c>
      <c r="D531" t="s">
        <v>390</v>
      </c>
      <c r="E531" t="s">
        <v>2698</v>
      </c>
      <c r="F531" s="1">
        <v>30862</v>
      </c>
      <c r="G531" t="s">
        <v>3026</v>
      </c>
      <c r="H531" t="s">
        <v>2702</v>
      </c>
      <c r="I531" s="5">
        <v>59000</v>
      </c>
      <c r="J531">
        <v>3</v>
      </c>
    </row>
    <row r="532" spans="1:10" x14ac:dyDescent="0.25">
      <c r="A532" t="str">
        <f t="shared" si="16"/>
        <v>KarCo32346</v>
      </c>
      <c r="B532" t="str">
        <f t="shared" si="17"/>
        <v>KarenCooks32346</v>
      </c>
      <c r="C532" t="s">
        <v>954</v>
      </c>
      <c r="D532" t="s">
        <v>390</v>
      </c>
      <c r="E532" t="s">
        <v>2699</v>
      </c>
      <c r="F532" s="1">
        <v>32346</v>
      </c>
      <c r="G532" t="s">
        <v>3022</v>
      </c>
      <c r="H532" t="s">
        <v>2701</v>
      </c>
      <c r="I532" s="5">
        <v>43800</v>
      </c>
      <c r="J532">
        <v>1</v>
      </c>
    </row>
    <row r="533" spans="1:10" x14ac:dyDescent="0.25">
      <c r="A533" t="str">
        <f t="shared" si="16"/>
        <v>AarCo24399</v>
      </c>
      <c r="B533" t="str">
        <f t="shared" si="17"/>
        <v>AaronCooley24399</v>
      </c>
      <c r="C533" t="s">
        <v>380</v>
      </c>
      <c r="D533" t="s">
        <v>1601</v>
      </c>
      <c r="E533" t="s">
        <v>2698</v>
      </c>
      <c r="F533" s="1">
        <v>24399</v>
      </c>
      <c r="G533" t="s">
        <v>3027</v>
      </c>
      <c r="H533" t="s">
        <v>2702</v>
      </c>
      <c r="I533" s="5">
        <v>87500</v>
      </c>
      <c r="J533">
        <v>8</v>
      </c>
    </row>
    <row r="534" spans="1:10" x14ac:dyDescent="0.25">
      <c r="A534" t="str">
        <f t="shared" si="16"/>
        <v>JerCo26041</v>
      </c>
      <c r="B534" t="str">
        <f t="shared" si="17"/>
        <v>JerryCoop26041</v>
      </c>
      <c r="C534" t="s">
        <v>632</v>
      </c>
      <c r="D534" t="s">
        <v>2504</v>
      </c>
      <c r="E534" t="s">
        <v>2698</v>
      </c>
      <c r="F534" s="1">
        <v>26041</v>
      </c>
      <c r="G534" t="s">
        <v>3027</v>
      </c>
      <c r="H534" t="s">
        <v>2701</v>
      </c>
      <c r="I534" s="5">
        <v>54600</v>
      </c>
      <c r="J534">
        <v>0</v>
      </c>
    </row>
    <row r="535" spans="1:10" x14ac:dyDescent="0.25">
      <c r="A535" t="str">
        <f t="shared" si="16"/>
        <v>AmyCo33005</v>
      </c>
      <c r="B535" t="str">
        <f t="shared" si="17"/>
        <v>AmyCooper33005</v>
      </c>
      <c r="C535" t="s">
        <v>657</v>
      </c>
      <c r="D535" t="s">
        <v>463</v>
      </c>
      <c r="E535" t="s">
        <v>2699</v>
      </c>
      <c r="F535" s="1">
        <v>33005</v>
      </c>
      <c r="G535" t="s">
        <v>3021</v>
      </c>
      <c r="H535" t="s">
        <v>2703</v>
      </c>
      <c r="I535" s="5">
        <v>25100</v>
      </c>
      <c r="J535">
        <v>0</v>
      </c>
    </row>
    <row r="536" spans="1:10" x14ac:dyDescent="0.25">
      <c r="A536" t="str">
        <f t="shared" si="16"/>
        <v>CarCo28177</v>
      </c>
      <c r="B536" t="str">
        <f t="shared" si="17"/>
        <v>CarolynCooper28177</v>
      </c>
      <c r="C536" t="s">
        <v>234</v>
      </c>
      <c r="D536" t="s">
        <v>463</v>
      </c>
      <c r="E536" t="s">
        <v>2699</v>
      </c>
      <c r="F536" s="1">
        <v>28177</v>
      </c>
      <c r="G536" t="s">
        <v>3026</v>
      </c>
      <c r="H536" t="s">
        <v>2701</v>
      </c>
      <c r="I536" s="5">
        <v>48300</v>
      </c>
      <c r="J536">
        <v>10</v>
      </c>
    </row>
    <row r="537" spans="1:10" x14ac:dyDescent="0.25">
      <c r="A537" t="str">
        <f t="shared" si="16"/>
        <v>ChrCo30324</v>
      </c>
      <c r="B537" t="str">
        <f t="shared" si="17"/>
        <v>ChristopherCooper30324</v>
      </c>
      <c r="C537" t="s">
        <v>71</v>
      </c>
      <c r="D537" t="s">
        <v>463</v>
      </c>
      <c r="E537" t="s">
        <v>2698</v>
      </c>
      <c r="F537" s="1">
        <v>30324</v>
      </c>
      <c r="G537" t="s">
        <v>3027</v>
      </c>
      <c r="H537" t="s">
        <v>2700</v>
      </c>
      <c r="I537" s="5">
        <v>84000</v>
      </c>
      <c r="J537">
        <v>3</v>
      </c>
    </row>
    <row r="538" spans="1:10" x14ac:dyDescent="0.25">
      <c r="A538" t="str">
        <f t="shared" si="16"/>
        <v>DorCo26950</v>
      </c>
      <c r="B538" t="str">
        <f t="shared" si="17"/>
        <v>DorothyCooper26950</v>
      </c>
      <c r="C538" t="s">
        <v>512</v>
      </c>
      <c r="D538" t="s">
        <v>463</v>
      </c>
      <c r="E538" t="s">
        <v>2699</v>
      </c>
      <c r="F538" s="1">
        <v>26950</v>
      </c>
      <c r="G538" t="s">
        <v>3025</v>
      </c>
      <c r="H538" t="s">
        <v>2700</v>
      </c>
      <c r="I538" s="5">
        <v>54600</v>
      </c>
      <c r="J538">
        <v>12</v>
      </c>
    </row>
    <row r="539" spans="1:10" x14ac:dyDescent="0.25">
      <c r="A539" t="str">
        <f t="shared" si="16"/>
        <v>JamCo31450</v>
      </c>
      <c r="B539" t="str">
        <f t="shared" si="17"/>
        <v>JamaCooper31450</v>
      </c>
      <c r="C539" t="s">
        <v>591</v>
      </c>
      <c r="D539" t="s">
        <v>463</v>
      </c>
      <c r="E539" t="s">
        <v>2699</v>
      </c>
      <c r="F539" s="1">
        <v>31450</v>
      </c>
      <c r="G539" t="s">
        <v>3020</v>
      </c>
      <c r="H539" t="s">
        <v>2700</v>
      </c>
      <c r="I539" s="5">
        <v>35500</v>
      </c>
      <c r="J539">
        <v>3</v>
      </c>
    </row>
    <row r="540" spans="1:10" x14ac:dyDescent="0.25">
      <c r="A540" t="str">
        <f t="shared" si="16"/>
        <v>LerCo26794</v>
      </c>
      <c r="B540" t="str">
        <f t="shared" si="17"/>
        <v>LeroyCooper26794</v>
      </c>
      <c r="C540" t="s">
        <v>351</v>
      </c>
      <c r="D540" t="s">
        <v>463</v>
      </c>
      <c r="E540" t="s">
        <v>2698</v>
      </c>
      <c r="F540" s="1">
        <v>26794</v>
      </c>
      <c r="G540" t="s">
        <v>3025</v>
      </c>
      <c r="H540" t="s">
        <v>2701</v>
      </c>
      <c r="I540" s="5">
        <v>45500</v>
      </c>
      <c r="J540">
        <v>8</v>
      </c>
    </row>
    <row r="541" spans="1:10" x14ac:dyDescent="0.25">
      <c r="A541" t="str">
        <f t="shared" si="16"/>
        <v>MatCo30712</v>
      </c>
      <c r="B541" t="str">
        <f t="shared" si="17"/>
        <v>MatthewCooper30712</v>
      </c>
      <c r="C541" t="s">
        <v>130</v>
      </c>
      <c r="D541" t="s">
        <v>463</v>
      </c>
      <c r="E541" t="s">
        <v>2698</v>
      </c>
      <c r="F541" s="1">
        <v>30712</v>
      </c>
      <c r="G541" t="s">
        <v>3026</v>
      </c>
      <c r="H541" t="s">
        <v>2701</v>
      </c>
      <c r="I541" s="5">
        <v>59600</v>
      </c>
      <c r="J541">
        <v>9</v>
      </c>
    </row>
    <row r="542" spans="1:10" x14ac:dyDescent="0.25">
      <c r="A542" t="str">
        <f t="shared" si="16"/>
        <v>JosCo28933</v>
      </c>
      <c r="B542" t="str">
        <f t="shared" si="17"/>
        <v>JosephCopeland28933</v>
      </c>
      <c r="C542" t="s">
        <v>90</v>
      </c>
      <c r="D542" t="s">
        <v>1920</v>
      </c>
      <c r="E542" t="s">
        <v>2698</v>
      </c>
      <c r="F542" s="1">
        <v>28933</v>
      </c>
      <c r="G542" t="s">
        <v>3027</v>
      </c>
      <c r="H542" t="s">
        <v>2700</v>
      </c>
      <c r="I542" s="5">
        <v>63700</v>
      </c>
      <c r="J542">
        <v>1</v>
      </c>
    </row>
    <row r="543" spans="1:10" x14ac:dyDescent="0.25">
      <c r="A543" t="str">
        <f t="shared" si="16"/>
        <v>PatCo33641</v>
      </c>
      <c r="B543" t="str">
        <f t="shared" si="17"/>
        <v>PatriciaCopeland33641</v>
      </c>
      <c r="C543" t="s">
        <v>232</v>
      </c>
      <c r="D543" t="s">
        <v>1920</v>
      </c>
      <c r="E543" t="s">
        <v>2699</v>
      </c>
      <c r="F543" s="1">
        <v>33641</v>
      </c>
      <c r="G543" t="s">
        <v>3020</v>
      </c>
      <c r="H543" t="s">
        <v>2703</v>
      </c>
      <c r="I543" s="5">
        <v>27000</v>
      </c>
      <c r="J543">
        <v>2</v>
      </c>
    </row>
    <row r="544" spans="1:10" x14ac:dyDescent="0.25">
      <c r="A544" t="str">
        <f t="shared" si="16"/>
        <v>PerCo28128</v>
      </c>
      <c r="B544" t="str">
        <f t="shared" si="17"/>
        <v>PerryCopeland28128</v>
      </c>
      <c r="C544" t="s">
        <v>580</v>
      </c>
      <c r="D544" t="s">
        <v>1920</v>
      </c>
      <c r="E544" t="s">
        <v>2698</v>
      </c>
      <c r="F544" s="1">
        <v>28128</v>
      </c>
      <c r="G544" t="s">
        <v>3025</v>
      </c>
      <c r="H544" t="s">
        <v>2701</v>
      </c>
      <c r="I544" s="5">
        <v>54800</v>
      </c>
      <c r="J544">
        <v>10</v>
      </c>
    </row>
    <row r="545" spans="1:10" x14ac:dyDescent="0.25">
      <c r="A545" t="str">
        <f t="shared" si="16"/>
        <v>ChaCo30121</v>
      </c>
      <c r="B545" t="str">
        <f t="shared" si="17"/>
        <v>CharlesCoppedge30121</v>
      </c>
      <c r="C545" t="s">
        <v>82</v>
      </c>
      <c r="D545" t="s">
        <v>1035</v>
      </c>
      <c r="E545" t="s">
        <v>2698</v>
      </c>
      <c r="F545" s="1">
        <v>30121</v>
      </c>
      <c r="G545" t="s">
        <v>3026</v>
      </c>
      <c r="H545" t="s">
        <v>2703</v>
      </c>
      <c r="I545" s="5">
        <v>50600</v>
      </c>
      <c r="J545">
        <v>4</v>
      </c>
    </row>
    <row r="546" spans="1:10" x14ac:dyDescent="0.25">
      <c r="A546" t="str">
        <f t="shared" si="16"/>
        <v>PetCo24313</v>
      </c>
      <c r="B546" t="str">
        <f t="shared" si="17"/>
        <v>PeterCordero24313</v>
      </c>
      <c r="C546" t="s">
        <v>589</v>
      </c>
      <c r="D546" t="s">
        <v>2367</v>
      </c>
      <c r="E546" t="s">
        <v>2698</v>
      </c>
      <c r="F546" s="1">
        <v>24313</v>
      </c>
      <c r="G546" t="s">
        <v>3026</v>
      </c>
      <c r="H546" t="s">
        <v>2701</v>
      </c>
      <c r="I546" s="5">
        <v>51500</v>
      </c>
      <c r="J546">
        <v>1</v>
      </c>
    </row>
    <row r="547" spans="1:10" x14ac:dyDescent="0.25">
      <c r="A547" t="str">
        <f t="shared" si="16"/>
        <v>JohCo27340</v>
      </c>
      <c r="B547" t="str">
        <f t="shared" si="17"/>
        <v>JohnCormier27340</v>
      </c>
      <c r="C547" t="s">
        <v>213</v>
      </c>
      <c r="D547" t="s">
        <v>2262</v>
      </c>
      <c r="E547" t="s">
        <v>2698</v>
      </c>
      <c r="F547" s="1">
        <v>27340</v>
      </c>
      <c r="G547" t="s">
        <v>3026</v>
      </c>
      <c r="H547" t="s">
        <v>2700</v>
      </c>
      <c r="I547" s="5">
        <v>58700</v>
      </c>
      <c r="J547">
        <v>18</v>
      </c>
    </row>
    <row r="548" spans="1:10" x14ac:dyDescent="0.25">
      <c r="A548" t="str">
        <f t="shared" si="16"/>
        <v>PetCo33936</v>
      </c>
      <c r="B548" t="str">
        <f t="shared" si="17"/>
        <v>PeterCornelius33936</v>
      </c>
      <c r="C548" t="s">
        <v>589</v>
      </c>
      <c r="D548" t="s">
        <v>590</v>
      </c>
      <c r="E548" t="s">
        <v>2698</v>
      </c>
      <c r="F548" s="1">
        <v>33936</v>
      </c>
      <c r="G548" t="s">
        <v>3020</v>
      </c>
      <c r="H548" t="s">
        <v>2702</v>
      </c>
      <c r="I548" s="5">
        <v>37500</v>
      </c>
      <c r="J548">
        <v>0</v>
      </c>
    </row>
    <row r="549" spans="1:10" x14ac:dyDescent="0.25">
      <c r="A549" t="str">
        <f t="shared" si="16"/>
        <v>RobCo32401</v>
      </c>
      <c r="B549" t="str">
        <f t="shared" si="17"/>
        <v>RobertCorner32401</v>
      </c>
      <c r="C549" t="s">
        <v>25</v>
      </c>
      <c r="D549" t="s">
        <v>2793</v>
      </c>
      <c r="E549" t="s">
        <v>2698</v>
      </c>
      <c r="F549" s="1">
        <v>32401</v>
      </c>
      <c r="G549" t="s">
        <v>3021</v>
      </c>
      <c r="H549" t="s">
        <v>2702</v>
      </c>
      <c r="I549" s="5">
        <v>39500</v>
      </c>
      <c r="J549">
        <v>1</v>
      </c>
    </row>
    <row r="550" spans="1:10" x14ac:dyDescent="0.25">
      <c r="A550" t="str">
        <f t="shared" si="16"/>
        <v>JakCo31143</v>
      </c>
      <c r="B550" t="str">
        <f t="shared" si="17"/>
        <v>JakeCornett31143</v>
      </c>
      <c r="C550" t="s">
        <v>2322</v>
      </c>
      <c r="D550" t="s">
        <v>2323</v>
      </c>
      <c r="E550" t="s">
        <v>2698</v>
      </c>
      <c r="F550" s="1">
        <v>31143</v>
      </c>
      <c r="G550" t="s">
        <v>3022</v>
      </c>
      <c r="H550" t="s">
        <v>2700</v>
      </c>
      <c r="I550" s="5">
        <v>43700</v>
      </c>
      <c r="J550">
        <v>4</v>
      </c>
    </row>
    <row r="551" spans="1:10" x14ac:dyDescent="0.25">
      <c r="A551" t="str">
        <f t="shared" si="16"/>
        <v>BreCo28437</v>
      </c>
      <c r="B551" t="str">
        <f t="shared" si="17"/>
        <v>BrendaCornish28437</v>
      </c>
      <c r="C551" t="s">
        <v>1437</v>
      </c>
      <c r="D551" t="s">
        <v>1438</v>
      </c>
      <c r="E551" t="s">
        <v>2699</v>
      </c>
      <c r="F551" s="1">
        <v>28437</v>
      </c>
      <c r="G551" t="s">
        <v>3024</v>
      </c>
      <c r="H551" t="s">
        <v>2701</v>
      </c>
      <c r="I551" s="5">
        <v>55000</v>
      </c>
      <c r="J551">
        <v>4</v>
      </c>
    </row>
    <row r="552" spans="1:10" x14ac:dyDescent="0.25">
      <c r="A552" t="str">
        <f t="shared" si="16"/>
        <v>AntCo31711</v>
      </c>
      <c r="B552" t="str">
        <f t="shared" si="17"/>
        <v>AnthonyCornwell31711</v>
      </c>
      <c r="C552" t="s">
        <v>109</v>
      </c>
      <c r="D552" t="s">
        <v>1594</v>
      </c>
      <c r="E552" t="s">
        <v>2698</v>
      </c>
      <c r="F552" s="1">
        <v>31711</v>
      </c>
      <c r="G552" t="s">
        <v>3024</v>
      </c>
      <c r="H552" t="s">
        <v>2700</v>
      </c>
      <c r="I552" s="5">
        <v>41500</v>
      </c>
      <c r="J552">
        <v>3</v>
      </c>
    </row>
    <row r="553" spans="1:10" x14ac:dyDescent="0.25">
      <c r="A553" t="str">
        <f t="shared" si="16"/>
        <v>SarCo33400</v>
      </c>
      <c r="B553" t="str">
        <f t="shared" si="17"/>
        <v>SarahCotten33400</v>
      </c>
      <c r="C553" t="s">
        <v>1695</v>
      </c>
      <c r="D553" t="s">
        <v>2870</v>
      </c>
      <c r="E553" t="s">
        <v>2699</v>
      </c>
      <c r="F553" s="1">
        <v>33400</v>
      </c>
      <c r="G553" t="s">
        <v>3019</v>
      </c>
      <c r="H553" t="s">
        <v>2700</v>
      </c>
      <c r="I553" s="5">
        <v>29200</v>
      </c>
      <c r="J553">
        <v>1</v>
      </c>
    </row>
    <row r="554" spans="1:10" x14ac:dyDescent="0.25">
      <c r="A554" t="str">
        <f t="shared" si="16"/>
        <v>RonCo29566</v>
      </c>
      <c r="B554" t="str">
        <f t="shared" si="17"/>
        <v>RonaldCottingham29566</v>
      </c>
      <c r="C554" t="s">
        <v>32</v>
      </c>
      <c r="D554" t="s">
        <v>2077</v>
      </c>
      <c r="E554" t="s">
        <v>2698</v>
      </c>
      <c r="F554" s="1">
        <v>29566</v>
      </c>
      <c r="G554" t="s">
        <v>3025</v>
      </c>
      <c r="H554" t="s">
        <v>2701</v>
      </c>
      <c r="I554" s="5">
        <v>48400</v>
      </c>
      <c r="J554">
        <v>9</v>
      </c>
    </row>
    <row r="555" spans="1:10" x14ac:dyDescent="0.25">
      <c r="A555" t="str">
        <f t="shared" si="16"/>
        <v>JorCo27282</v>
      </c>
      <c r="B555" t="str">
        <f t="shared" si="17"/>
        <v>JorgeCotton27282</v>
      </c>
      <c r="C555" t="s">
        <v>1909</v>
      </c>
      <c r="D555" t="s">
        <v>1910</v>
      </c>
      <c r="E555" t="s">
        <v>2698</v>
      </c>
      <c r="F555" s="1">
        <v>27282</v>
      </c>
      <c r="G555" t="s">
        <v>3026</v>
      </c>
      <c r="H555" t="s">
        <v>2702</v>
      </c>
      <c r="I555" s="5">
        <v>66600</v>
      </c>
      <c r="J555">
        <v>12</v>
      </c>
    </row>
    <row r="556" spans="1:10" x14ac:dyDescent="0.25">
      <c r="A556" t="str">
        <f t="shared" si="16"/>
        <v>JulCo34091</v>
      </c>
      <c r="B556" t="str">
        <f t="shared" si="17"/>
        <v>JulieCourter34091</v>
      </c>
      <c r="C556" t="s">
        <v>171</v>
      </c>
      <c r="D556" t="s">
        <v>2945</v>
      </c>
      <c r="E556" t="s">
        <v>2699</v>
      </c>
      <c r="F556" s="1">
        <v>34091</v>
      </c>
      <c r="G556" t="s">
        <v>3020</v>
      </c>
      <c r="H556" t="s">
        <v>2701</v>
      </c>
      <c r="I556" s="5">
        <v>31700</v>
      </c>
      <c r="J556">
        <v>0</v>
      </c>
    </row>
    <row r="557" spans="1:10" x14ac:dyDescent="0.25">
      <c r="A557" t="str">
        <f t="shared" si="16"/>
        <v>LynCo24758</v>
      </c>
      <c r="B557" t="str">
        <f t="shared" si="17"/>
        <v>LynwoodCovin24758</v>
      </c>
      <c r="C557" t="s">
        <v>859</v>
      </c>
      <c r="D557" t="s">
        <v>860</v>
      </c>
      <c r="E557" t="s">
        <v>2698</v>
      </c>
      <c r="F557" s="1">
        <v>24758</v>
      </c>
      <c r="G557" t="s">
        <v>3027</v>
      </c>
      <c r="H557" t="s">
        <v>2702</v>
      </c>
      <c r="I557" s="5">
        <v>76300</v>
      </c>
      <c r="J557">
        <v>24</v>
      </c>
    </row>
    <row r="558" spans="1:10" x14ac:dyDescent="0.25">
      <c r="A558" t="str">
        <f t="shared" si="16"/>
        <v>PauCo29990</v>
      </c>
      <c r="B558" t="str">
        <f t="shared" si="17"/>
        <v>PaulCovington29990</v>
      </c>
      <c r="C558" t="s">
        <v>119</v>
      </c>
      <c r="D558" t="s">
        <v>823</v>
      </c>
      <c r="E558" t="s">
        <v>2698</v>
      </c>
      <c r="F558" s="1">
        <v>29990</v>
      </c>
      <c r="G558" t="s">
        <v>3025</v>
      </c>
      <c r="H558" t="s">
        <v>2702</v>
      </c>
      <c r="I558" s="5">
        <v>62700</v>
      </c>
      <c r="J558">
        <v>6</v>
      </c>
    </row>
    <row r="559" spans="1:10" x14ac:dyDescent="0.25">
      <c r="A559" t="str">
        <f t="shared" si="16"/>
        <v>AlfCo23530</v>
      </c>
      <c r="B559" t="str">
        <f t="shared" si="17"/>
        <v>AlfredoCox23530</v>
      </c>
      <c r="C559" t="s">
        <v>1730</v>
      </c>
      <c r="D559" t="s">
        <v>1731</v>
      </c>
      <c r="E559" t="s">
        <v>2698</v>
      </c>
      <c r="F559" s="1">
        <v>23530</v>
      </c>
      <c r="G559" t="s">
        <v>3025</v>
      </c>
      <c r="H559" t="s">
        <v>2700</v>
      </c>
      <c r="I559" s="5">
        <v>59300</v>
      </c>
      <c r="J559">
        <v>5</v>
      </c>
    </row>
    <row r="560" spans="1:10" x14ac:dyDescent="0.25">
      <c r="A560" t="str">
        <f t="shared" si="16"/>
        <v>ChrCo28925</v>
      </c>
      <c r="B560" t="str">
        <f t="shared" si="17"/>
        <v>ChristopherCox28925</v>
      </c>
      <c r="C560" t="s">
        <v>71</v>
      </c>
      <c r="D560" t="s">
        <v>1731</v>
      </c>
      <c r="E560" t="s">
        <v>2698</v>
      </c>
      <c r="F560" s="1">
        <v>28925</v>
      </c>
      <c r="G560" t="s">
        <v>3024</v>
      </c>
      <c r="H560" t="s">
        <v>2700</v>
      </c>
      <c r="I560" s="5">
        <v>59100</v>
      </c>
      <c r="J560">
        <v>5</v>
      </c>
    </row>
    <row r="561" spans="1:10" x14ac:dyDescent="0.25">
      <c r="A561" t="str">
        <f t="shared" si="16"/>
        <v>EldCo28071</v>
      </c>
      <c r="B561" t="str">
        <f t="shared" si="17"/>
        <v>EldridgeCox28071</v>
      </c>
      <c r="C561" t="s">
        <v>1655</v>
      </c>
      <c r="D561" t="s">
        <v>1731</v>
      </c>
      <c r="E561" t="s">
        <v>2698</v>
      </c>
      <c r="F561" s="1">
        <v>28071</v>
      </c>
      <c r="G561" t="s">
        <v>3025</v>
      </c>
      <c r="H561" t="s">
        <v>2700</v>
      </c>
      <c r="I561" s="5">
        <v>59900</v>
      </c>
      <c r="J561">
        <v>7</v>
      </c>
    </row>
    <row r="562" spans="1:10" x14ac:dyDescent="0.25">
      <c r="A562" t="str">
        <f t="shared" si="16"/>
        <v>JenCo29460</v>
      </c>
      <c r="B562" t="str">
        <f t="shared" si="17"/>
        <v>JenniferCox29460</v>
      </c>
      <c r="C562" t="s">
        <v>461</v>
      </c>
      <c r="D562" t="s">
        <v>1731</v>
      </c>
      <c r="E562" t="s">
        <v>2699</v>
      </c>
      <c r="F562" s="1">
        <v>29460</v>
      </c>
      <c r="G562" t="s">
        <v>3026</v>
      </c>
      <c r="H562" t="s">
        <v>2702</v>
      </c>
      <c r="I562" s="5">
        <v>61000</v>
      </c>
      <c r="J562">
        <v>8</v>
      </c>
    </row>
    <row r="563" spans="1:10" x14ac:dyDescent="0.25">
      <c r="A563" t="str">
        <f t="shared" si="16"/>
        <v>SteCo28126</v>
      </c>
      <c r="B563" t="str">
        <f t="shared" si="17"/>
        <v>SteveCozad28126</v>
      </c>
      <c r="C563" t="s">
        <v>21</v>
      </c>
      <c r="D563" t="s">
        <v>2687</v>
      </c>
      <c r="E563" t="s">
        <v>2698</v>
      </c>
      <c r="F563" s="1">
        <v>28126</v>
      </c>
      <c r="G563" t="s">
        <v>3025</v>
      </c>
      <c r="H563" t="s">
        <v>2703</v>
      </c>
      <c r="I563" s="5">
        <v>38000</v>
      </c>
      <c r="J563">
        <v>4</v>
      </c>
    </row>
    <row r="564" spans="1:10" x14ac:dyDescent="0.25">
      <c r="A564" t="str">
        <f t="shared" si="16"/>
        <v>JanCr34116</v>
      </c>
      <c r="B564" t="str">
        <f t="shared" si="17"/>
        <v>JanetCrabtree34116</v>
      </c>
      <c r="C564" t="s">
        <v>563</v>
      </c>
      <c r="D564" t="s">
        <v>2751</v>
      </c>
      <c r="E564" t="s">
        <v>2699</v>
      </c>
      <c r="F564" s="1">
        <v>34116</v>
      </c>
      <c r="G564" t="e">
        <v>#N/A</v>
      </c>
      <c r="H564" t="s">
        <v>2702</v>
      </c>
      <c r="I564" s="5">
        <v>29900</v>
      </c>
      <c r="J564">
        <v>0</v>
      </c>
    </row>
    <row r="565" spans="1:10" x14ac:dyDescent="0.25">
      <c r="A565" t="str">
        <f t="shared" si="16"/>
        <v>NaoCr25760</v>
      </c>
      <c r="B565" t="str">
        <f t="shared" si="17"/>
        <v>NaomiCraddock25760</v>
      </c>
      <c r="C565" t="s">
        <v>1487</v>
      </c>
      <c r="D565" t="s">
        <v>2366</v>
      </c>
      <c r="E565" t="s">
        <v>2699</v>
      </c>
      <c r="F565" s="1">
        <v>25760</v>
      </c>
      <c r="G565" t="s">
        <v>3028</v>
      </c>
      <c r="H565" t="s">
        <v>2702</v>
      </c>
      <c r="I565" s="5">
        <v>89800</v>
      </c>
      <c r="J565">
        <v>3</v>
      </c>
    </row>
    <row r="566" spans="1:10" x14ac:dyDescent="0.25">
      <c r="A566" t="str">
        <f t="shared" si="16"/>
        <v>BerCr27928</v>
      </c>
      <c r="B566" t="str">
        <f t="shared" si="17"/>
        <v>BerniceCrader27928</v>
      </c>
      <c r="C566" t="s">
        <v>944</v>
      </c>
      <c r="D566" t="s">
        <v>2157</v>
      </c>
      <c r="E566" t="s">
        <v>2699</v>
      </c>
      <c r="F566" s="1">
        <v>27928</v>
      </c>
      <c r="G566" t="s">
        <v>3027</v>
      </c>
      <c r="H566" t="s">
        <v>2703</v>
      </c>
      <c r="I566" s="5">
        <v>82500</v>
      </c>
      <c r="J566">
        <v>5</v>
      </c>
    </row>
    <row r="567" spans="1:10" x14ac:dyDescent="0.25">
      <c r="A567" t="str">
        <f t="shared" si="16"/>
        <v>JohCr23530</v>
      </c>
      <c r="B567" t="str">
        <f t="shared" si="17"/>
        <v>JohnCraig23530</v>
      </c>
      <c r="C567" t="s">
        <v>213</v>
      </c>
      <c r="D567" t="s">
        <v>887</v>
      </c>
      <c r="E567" t="s">
        <v>2698</v>
      </c>
      <c r="F567" s="1">
        <v>23530</v>
      </c>
      <c r="G567" t="s">
        <v>3028</v>
      </c>
      <c r="H567" t="s">
        <v>2701</v>
      </c>
      <c r="I567" s="5">
        <v>80800</v>
      </c>
      <c r="J567">
        <v>24</v>
      </c>
    </row>
    <row r="568" spans="1:10" x14ac:dyDescent="0.25">
      <c r="A568" t="str">
        <f t="shared" si="16"/>
        <v>ChaCr30440</v>
      </c>
      <c r="B568" t="str">
        <f t="shared" si="17"/>
        <v>CharlesCramer30440</v>
      </c>
      <c r="C568" t="s">
        <v>82</v>
      </c>
      <c r="D568" t="s">
        <v>1382</v>
      </c>
      <c r="E568" t="s">
        <v>2698</v>
      </c>
      <c r="F568" s="1">
        <v>30440</v>
      </c>
      <c r="G568" t="s">
        <v>3024</v>
      </c>
      <c r="H568" t="s">
        <v>2701</v>
      </c>
      <c r="I568" s="5">
        <v>50300</v>
      </c>
      <c r="J568">
        <v>4</v>
      </c>
    </row>
    <row r="569" spans="1:10" x14ac:dyDescent="0.25">
      <c r="A569" t="str">
        <f t="shared" si="16"/>
        <v>WilCr28980</v>
      </c>
      <c r="B569" t="str">
        <f t="shared" si="17"/>
        <v>WilliamCramer28980</v>
      </c>
      <c r="C569" t="s">
        <v>63</v>
      </c>
      <c r="D569" t="s">
        <v>1382</v>
      </c>
      <c r="E569" t="s">
        <v>2698</v>
      </c>
      <c r="F569" s="1">
        <v>28980</v>
      </c>
      <c r="G569" t="s">
        <v>3026</v>
      </c>
      <c r="H569" t="s">
        <v>2703</v>
      </c>
      <c r="I569" s="5">
        <v>55200</v>
      </c>
      <c r="J569">
        <v>4</v>
      </c>
    </row>
    <row r="570" spans="1:10" x14ac:dyDescent="0.25">
      <c r="A570" t="str">
        <f t="shared" si="16"/>
        <v>EveCr30444</v>
      </c>
      <c r="B570" t="str">
        <f t="shared" si="17"/>
        <v>EvelynCraver30444</v>
      </c>
      <c r="C570" t="s">
        <v>167</v>
      </c>
      <c r="D570" t="s">
        <v>2179</v>
      </c>
      <c r="E570" t="s">
        <v>2699</v>
      </c>
      <c r="F570" s="1">
        <v>30444</v>
      </c>
      <c r="G570" t="s">
        <v>3028</v>
      </c>
      <c r="H570" t="s">
        <v>2701</v>
      </c>
      <c r="I570" s="5">
        <v>70800</v>
      </c>
      <c r="J570">
        <v>9</v>
      </c>
    </row>
    <row r="571" spans="1:10" x14ac:dyDescent="0.25">
      <c r="A571" t="str">
        <f t="shared" si="16"/>
        <v>JosCr33005</v>
      </c>
      <c r="B571" t="str">
        <f t="shared" si="17"/>
        <v>JosephCrawford33005</v>
      </c>
      <c r="C571" t="s">
        <v>90</v>
      </c>
      <c r="D571" t="s">
        <v>1187</v>
      </c>
      <c r="E571" t="s">
        <v>2698</v>
      </c>
      <c r="F571" s="1">
        <v>33005</v>
      </c>
      <c r="G571" t="s">
        <v>3021</v>
      </c>
      <c r="H571" t="s">
        <v>2701</v>
      </c>
      <c r="I571" s="5">
        <v>35200</v>
      </c>
      <c r="J571">
        <v>0</v>
      </c>
    </row>
    <row r="572" spans="1:10" x14ac:dyDescent="0.25">
      <c r="A572" t="str">
        <f t="shared" si="16"/>
        <v>LetCr25382</v>
      </c>
      <c r="B572" t="str">
        <f t="shared" si="17"/>
        <v>LetaCrawford25382</v>
      </c>
      <c r="C572" t="s">
        <v>1186</v>
      </c>
      <c r="D572" t="s">
        <v>1187</v>
      </c>
      <c r="E572" t="s">
        <v>2699</v>
      </c>
      <c r="F572" s="1">
        <v>25382</v>
      </c>
      <c r="G572" t="s">
        <v>3028</v>
      </c>
      <c r="H572" t="s">
        <v>2701</v>
      </c>
      <c r="I572" s="5">
        <v>61200</v>
      </c>
      <c r="J572">
        <v>22</v>
      </c>
    </row>
    <row r="573" spans="1:10" x14ac:dyDescent="0.25">
      <c r="A573" t="str">
        <f t="shared" si="16"/>
        <v>HenCr26310</v>
      </c>
      <c r="B573" t="str">
        <f t="shared" si="17"/>
        <v>HenriettaCrawley26310</v>
      </c>
      <c r="C573" t="s">
        <v>2431</v>
      </c>
      <c r="D573" t="s">
        <v>2432</v>
      </c>
      <c r="E573" t="s">
        <v>2699</v>
      </c>
      <c r="F573" s="1">
        <v>26310</v>
      </c>
      <c r="G573" t="s">
        <v>3027</v>
      </c>
      <c r="H573" t="s">
        <v>2700</v>
      </c>
      <c r="I573" s="5">
        <v>58600</v>
      </c>
      <c r="J573">
        <v>13</v>
      </c>
    </row>
    <row r="574" spans="1:10" x14ac:dyDescent="0.25">
      <c r="A574" t="str">
        <f t="shared" si="16"/>
        <v>TreCr28453</v>
      </c>
      <c r="B574" t="str">
        <f t="shared" si="17"/>
        <v>TreyCree28453</v>
      </c>
      <c r="C574" t="s">
        <v>435</v>
      </c>
      <c r="D574" t="s">
        <v>436</v>
      </c>
      <c r="E574" t="s">
        <v>2698</v>
      </c>
      <c r="F574" s="1">
        <v>28453</v>
      </c>
      <c r="G574" t="s">
        <v>3023</v>
      </c>
      <c r="H574" t="s">
        <v>2702</v>
      </c>
      <c r="I574" s="5">
        <v>64000</v>
      </c>
      <c r="J574">
        <v>6</v>
      </c>
    </row>
    <row r="575" spans="1:10" x14ac:dyDescent="0.25">
      <c r="A575" t="str">
        <f t="shared" si="16"/>
        <v>ChaCr31280</v>
      </c>
      <c r="B575" t="str">
        <f t="shared" si="17"/>
        <v>CharlesCreech31280</v>
      </c>
      <c r="C575" t="s">
        <v>82</v>
      </c>
      <c r="D575" t="s">
        <v>521</v>
      </c>
      <c r="E575" t="s">
        <v>2698</v>
      </c>
      <c r="F575" s="1">
        <v>31280</v>
      </c>
      <c r="G575" t="s">
        <v>3020</v>
      </c>
      <c r="H575" t="s">
        <v>2701</v>
      </c>
      <c r="I575" s="5">
        <v>32600</v>
      </c>
      <c r="J575">
        <v>1</v>
      </c>
    </row>
    <row r="576" spans="1:10" x14ac:dyDescent="0.25">
      <c r="A576" t="str">
        <f t="shared" si="16"/>
        <v>RayCr28743</v>
      </c>
      <c r="B576" t="str">
        <f t="shared" si="17"/>
        <v>RaymondCrews28743</v>
      </c>
      <c r="C576" t="s">
        <v>974</v>
      </c>
      <c r="D576" t="s">
        <v>2519</v>
      </c>
      <c r="E576" t="s">
        <v>2698</v>
      </c>
      <c r="F576" s="1">
        <v>28743</v>
      </c>
      <c r="G576" t="s">
        <v>3028</v>
      </c>
      <c r="H576" t="s">
        <v>2703</v>
      </c>
      <c r="I576" s="5">
        <v>103000</v>
      </c>
      <c r="J576">
        <v>6</v>
      </c>
    </row>
    <row r="577" spans="1:10" x14ac:dyDescent="0.25">
      <c r="A577" t="str">
        <f t="shared" si="16"/>
        <v>ChrCr30973</v>
      </c>
      <c r="B577" t="str">
        <f t="shared" si="17"/>
        <v>ChristopherCrider30973</v>
      </c>
      <c r="C577" t="s">
        <v>71</v>
      </c>
      <c r="D577" t="s">
        <v>72</v>
      </c>
      <c r="E577" t="s">
        <v>2698</v>
      </c>
      <c r="F577" s="1">
        <v>30973</v>
      </c>
      <c r="G577" t="s">
        <v>3027</v>
      </c>
      <c r="H577" t="s">
        <v>2700</v>
      </c>
      <c r="I577" s="5">
        <v>57200</v>
      </c>
      <c r="J577">
        <v>3</v>
      </c>
    </row>
    <row r="578" spans="1:10" x14ac:dyDescent="0.25">
      <c r="A578" t="str">
        <f t="shared" ref="A578:A641" si="18">_xlfn.CONCAT(LEFT(C578,3),LEFT(D578,2),F578)</f>
        <v>EugCr29170</v>
      </c>
      <c r="B578" t="str">
        <f t="shared" ref="B578:B641" si="19">_xlfn.CONCAT(C578,D578,F578)</f>
        <v>EugeneCrocker29170</v>
      </c>
      <c r="C578" t="s">
        <v>909</v>
      </c>
      <c r="D578" t="s">
        <v>910</v>
      </c>
      <c r="E578" t="s">
        <v>2698</v>
      </c>
      <c r="F578" s="1">
        <v>29170</v>
      </c>
      <c r="G578" t="s">
        <v>3027</v>
      </c>
      <c r="H578" t="s">
        <v>2701</v>
      </c>
      <c r="I578" s="5">
        <v>66900</v>
      </c>
      <c r="J578">
        <v>13</v>
      </c>
    </row>
    <row r="579" spans="1:10" x14ac:dyDescent="0.25">
      <c r="A579" t="str">
        <f t="shared" si="18"/>
        <v>DonCr26302</v>
      </c>
      <c r="B579" t="str">
        <f t="shared" si="19"/>
        <v>DonaldCrosby26302</v>
      </c>
      <c r="C579" t="s">
        <v>133</v>
      </c>
      <c r="D579" t="s">
        <v>2344</v>
      </c>
      <c r="E579" t="s">
        <v>2698</v>
      </c>
      <c r="F579" s="1">
        <v>26302</v>
      </c>
      <c r="G579" t="s">
        <v>3028</v>
      </c>
      <c r="H579" t="s">
        <v>2701</v>
      </c>
      <c r="I579" s="5">
        <v>68700</v>
      </c>
      <c r="J579">
        <v>5</v>
      </c>
    </row>
    <row r="580" spans="1:10" x14ac:dyDescent="0.25">
      <c r="A580" t="str">
        <f t="shared" si="18"/>
        <v>PauCr26244</v>
      </c>
      <c r="B580" t="str">
        <f t="shared" si="19"/>
        <v>PaulCrosby26244</v>
      </c>
      <c r="C580" t="s">
        <v>119</v>
      </c>
      <c r="D580" t="s">
        <v>2344</v>
      </c>
      <c r="E580" t="s">
        <v>2698</v>
      </c>
      <c r="F580" s="1">
        <v>26244</v>
      </c>
      <c r="G580" t="s">
        <v>3023</v>
      </c>
      <c r="H580" t="s">
        <v>2701</v>
      </c>
      <c r="I580" s="5">
        <v>39100</v>
      </c>
      <c r="J580">
        <v>2</v>
      </c>
    </row>
    <row r="581" spans="1:10" x14ac:dyDescent="0.25">
      <c r="A581" t="str">
        <f t="shared" si="18"/>
        <v>LeoCr29976</v>
      </c>
      <c r="B581" t="str">
        <f t="shared" si="19"/>
        <v>LeonardCrossman29976</v>
      </c>
      <c r="C581" t="s">
        <v>123</v>
      </c>
      <c r="D581" t="s">
        <v>901</v>
      </c>
      <c r="E581" t="s">
        <v>2698</v>
      </c>
      <c r="F581" s="1">
        <v>29976</v>
      </c>
      <c r="G581" t="s">
        <v>3023</v>
      </c>
      <c r="H581" t="s">
        <v>2701</v>
      </c>
      <c r="I581" s="5">
        <v>38400</v>
      </c>
      <c r="J581">
        <v>2</v>
      </c>
    </row>
    <row r="582" spans="1:10" x14ac:dyDescent="0.25">
      <c r="A582" t="str">
        <f t="shared" si="18"/>
        <v>BriCr26545</v>
      </c>
      <c r="B582" t="str">
        <f t="shared" si="19"/>
        <v>BrianCrow26545</v>
      </c>
      <c r="C582" t="s">
        <v>643</v>
      </c>
      <c r="D582" t="s">
        <v>931</v>
      </c>
      <c r="E582" t="s">
        <v>2698</v>
      </c>
      <c r="F582" s="1">
        <v>26545</v>
      </c>
      <c r="G582" t="s">
        <v>3027</v>
      </c>
      <c r="H582" t="s">
        <v>2700</v>
      </c>
      <c r="I582" s="5">
        <v>82800</v>
      </c>
      <c r="J582">
        <v>17</v>
      </c>
    </row>
    <row r="583" spans="1:10" x14ac:dyDescent="0.25">
      <c r="A583" t="str">
        <f t="shared" si="18"/>
        <v>ArlCr24390</v>
      </c>
      <c r="B583" t="str">
        <f t="shared" si="19"/>
        <v>ArleneCrum24390</v>
      </c>
      <c r="C583" t="s">
        <v>1484</v>
      </c>
      <c r="D583" t="s">
        <v>2239</v>
      </c>
      <c r="E583" t="s">
        <v>2699</v>
      </c>
      <c r="F583" s="1">
        <v>24390</v>
      </c>
      <c r="G583" t="s">
        <v>3025</v>
      </c>
      <c r="H583" t="s">
        <v>2702</v>
      </c>
      <c r="I583" s="5">
        <v>71300</v>
      </c>
      <c r="J583">
        <v>12</v>
      </c>
    </row>
    <row r="584" spans="1:10" x14ac:dyDescent="0.25">
      <c r="A584" t="str">
        <f t="shared" si="18"/>
        <v>KirCr31397</v>
      </c>
      <c r="B584" t="str">
        <f t="shared" si="19"/>
        <v>KirbyCrum31397</v>
      </c>
      <c r="C584" t="s">
        <v>2238</v>
      </c>
      <c r="D584" t="s">
        <v>2239</v>
      </c>
      <c r="E584" t="s">
        <v>2698</v>
      </c>
      <c r="F584" s="1">
        <v>31397</v>
      </c>
      <c r="G584" t="s">
        <v>3022</v>
      </c>
      <c r="H584" t="s">
        <v>2701</v>
      </c>
      <c r="I584" s="5">
        <v>35100</v>
      </c>
      <c r="J584">
        <v>0</v>
      </c>
    </row>
    <row r="585" spans="1:10" x14ac:dyDescent="0.25">
      <c r="A585" t="str">
        <f t="shared" si="18"/>
        <v>JarCr27605</v>
      </c>
      <c r="B585" t="str">
        <f t="shared" si="19"/>
        <v>JaredCruz27605</v>
      </c>
      <c r="C585" t="s">
        <v>165</v>
      </c>
      <c r="D585" t="s">
        <v>637</v>
      </c>
      <c r="E585" t="s">
        <v>2698</v>
      </c>
      <c r="F585" s="1">
        <v>27605</v>
      </c>
      <c r="G585" t="s">
        <v>3025</v>
      </c>
      <c r="H585" t="s">
        <v>2700</v>
      </c>
      <c r="I585" s="5">
        <v>47300</v>
      </c>
      <c r="J585">
        <v>12</v>
      </c>
    </row>
    <row r="586" spans="1:10" x14ac:dyDescent="0.25">
      <c r="A586" t="str">
        <f t="shared" si="18"/>
        <v>JohCr27280</v>
      </c>
      <c r="B586" t="str">
        <f t="shared" si="19"/>
        <v>JohnCruz27280</v>
      </c>
      <c r="C586" t="s">
        <v>213</v>
      </c>
      <c r="D586" t="s">
        <v>637</v>
      </c>
      <c r="E586" t="s">
        <v>2698</v>
      </c>
      <c r="F586" s="1">
        <v>27280</v>
      </c>
      <c r="G586" t="s">
        <v>3026</v>
      </c>
      <c r="H586" t="s">
        <v>2700</v>
      </c>
      <c r="I586" s="5">
        <v>59500</v>
      </c>
      <c r="J586">
        <v>18</v>
      </c>
    </row>
    <row r="587" spans="1:10" x14ac:dyDescent="0.25">
      <c r="A587" t="str">
        <f t="shared" si="18"/>
        <v>SamCr33633</v>
      </c>
      <c r="B587" t="str">
        <f t="shared" si="19"/>
        <v>SamuelCruz33633</v>
      </c>
      <c r="C587" t="s">
        <v>666</v>
      </c>
      <c r="D587" t="s">
        <v>637</v>
      </c>
      <c r="E587" t="s">
        <v>2698</v>
      </c>
      <c r="F587" s="1">
        <v>33633</v>
      </c>
      <c r="G587" t="s">
        <v>3021</v>
      </c>
      <c r="H587" t="s">
        <v>2703</v>
      </c>
      <c r="I587" s="5">
        <v>29200</v>
      </c>
      <c r="J587">
        <v>0</v>
      </c>
    </row>
    <row r="588" spans="1:10" x14ac:dyDescent="0.25">
      <c r="A588" t="str">
        <f t="shared" si="18"/>
        <v>JamCu27241</v>
      </c>
      <c r="B588" t="str">
        <f t="shared" si="19"/>
        <v>JamesCuellar27241</v>
      </c>
      <c r="C588" t="s">
        <v>147</v>
      </c>
      <c r="D588" t="s">
        <v>1658</v>
      </c>
      <c r="E588" t="s">
        <v>2698</v>
      </c>
      <c r="F588" s="1">
        <v>27241</v>
      </c>
      <c r="G588" t="s">
        <v>3026</v>
      </c>
      <c r="H588" t="s">
        <v>2701</v>
      </c>
      <c r="I588" s="5">
        <v>45900</v>
      </c>
      <c r="J588">
        <v>18</v>
      </c>
    </row>
    <row r="589" spans="1:10" x14ac:dyDescent="0.25">
      <c r="A589" t="str">
        <f t="shared" si="18"/>
        <v>ChrCu27531</v>
      </c>
      <c r="B589" t="str">
        <f t="shared" si="19"/>
        <v>ChristopherCueva27531</v>
      </c>
      <c r="C589" t="s">
        <v>71</v>
      </c>
      <c r="D589" t="s">
        <v>1310</v>
      </c>
      <c r="E589" t="s">
        <v>2698</v>
      </c>
      <c r="F589" s="1">
        <v>27531</v>
      </c>
      <c r="G589" t="s">
        <v>3025</v>
      </c>
      <c r="H589" t="s">
        <v>2701</v>
      </c>
      <c r="I589" s="5">
        <v>51400</v>
      </c>
      <c r="J589">
        <v>0</v>
      </c>
    </row>
    <row r="590" spans="1:10" x14ac:dyDescent="0.25">
      <c r="A590" t="str">
        <f t="shared" si="18"/>
        <v>LarCu22789</v>
      </c>
      <c r="B590" t="str">
        <f t="shared" si="19"/>
        <v>LarryCullins22789</v>
      </c>
      <c r="C590" t="s">
        <v>73</v>
      </c>
      <c r="D590" t="s">
        <v>2037</v>
      </c>
      <c r="E590" t="s">
        <v>2698</v>
      </c>
      <c r="F590" s="1">
        <v>22789</v>
      </c>
      <c r="G590" t="s">
        <v>3029</v>
      </c>
      <c r="H590" t="s">
        <v>2703</v>
      </c>
      <c r="I590" s="5">
        <v>146400</v>
      </c>
      <c r="J590">
        <v>12</v>
      </c>
    </row>
    <row r="591" spans="1:10" x14ac:dyDescent="0.25">
      <c r="A591" t="str">
        <f t="shared" si="18"/>
        <v>ShaCu31786</v>
      </c>
      <c r="B591" t="str">
        <f t="shared" si="19"/>
        <v>ShannonCummings31786</v>
      </c>
      <c r="C591" t="s">
        <v>981</v>
      </c>
      <c r="D591" t="s">
        <v>2499</v>
      </c>
      <c r="E591" t="s">
        <v>2699</v>
      </c>
      <c r="F591" s="1">
        <v>31786</v>
      </c>
      <c r="G591" t="s">
        <v>3023</v>
      </c>
      <c r="H591" t="s">
        <v>2701</v>
      </c>
      <c r="I591" s="5">
        <v>42600</v>
      </c>
      <c r="J591">
        <v>3</v>
      </c>
    </row>
    <row r="592" spans="1:10" x14ac:dyDescent="0.25">
      <c r="A592" t="str">
        <f t="shared" si="18"/>
        <v>FloCu29035</v>
      </c>
      <c r="B592" t="str">
        <f t="shared" si="19"/>
        <v>FlossieCunningham29035</v>
      </c>
      <c r="C592" t="s">
        <v>1925</v>
      </c>
      <c r="D592" t="s">
        <v>1926</v>
      </c>
      <c r="E592" t="s">
        <v>2699</v>
      </c>
      <c r="F592" s="1">
        <v>29035</v>
      </c>
      <c r="G592" t="s">
        <v>3026</v>
      </c>
      <c r="H592" t="s">
        <v>2702</v>
      </c>
      <c r="I592" s="5">
        <v>71800</v>
      </c>
      <c r="J592">
        <v>7</v>
      </c>
    </row>
    <row r="593" spans="1:10" x14ac:dyDescent="0.25">
      <c r="A593" t="str">
        <f t="shared" si="18"/>
        <v>JonCu24348</v>
      </c>
      <c r="B593" t="str">
        <f t="shared" si="19"/>
        <v>JonCuriel24348</v>
      </c>
      <c r="C593" t="s">
        <v>111</v>
      </c>
      <c r="D593" t="s">
        <v>112</v>
      </c>
      <c r="E593" t="s">
        <v>2698</v>
      </c>
      <c r="F593" s="1">
        <v>24348</v>
      </c>
      <c r="G593" t="s">
        <v>3026</v>
      </c>
      <c r="H593" t="s">
        <v>2703</v>
      </c>
      <c r="I593" s="5">
        <v>84900</v>
      </c>
      <c r="J593">
        <v>11</v>
      </c>
    </row>
    <row r="594" spans="1:10" x14ac:dyDescent="0.25">
      <c r="A594" t="str">
        <f t="shared" si="18"/>
        <v>RicCu25836</v>
      </c>
      <c r="B594" t="str">
        <f t="shared" si="19"/>
        <v>RickCurtis25836</v>
      </c>
      <c r="C594" t="s">
        <v>197</v>
      </c>
      <c r="D594" t="s">
        <v>620</v>
      </c>
      <c r="E594" t="s">
        <v>2698</v>
      </c>
      <c r="F594" s="1">
        <v>25836</v>
      </c>
      <c r="G594" t="s">
        <v>3025</v>
      </c>
      <c r="H594" t="s">
        <v>2702</v>
      </c>
      <c r="I594" s="5">
        <v>83600</v>
      </c>
      <c r="J594">
        <v>8</v>
      </c>
    </row>
    <row r="595" spans="1:10" x14ac:dyDescent="0.25">
      <c r="A595" t="str">
        <f t="shared" si="18"/>
        <v>AntCu30214</v>
      </c>
      <c r="B595" t="str">
        <f t="shared" si="19"/>
        <v>AnthonyCustis30214</v>
      </c>
      <c r="C595" t="s">
        <v>109</v>
      </c>
      <c r="D595" t="s">
        <v>641</v>
      </c>
      <c r="E595" t="s">
        <v>2698</v>
      </c>
      <c r="F595" s="1">
        <v>30214</v>
      </c>
      <c r="G595" t="s">
        <v>3024</v>
      </c>
      <c r="H595" t="s">
        <v>2701</v>
      </c>
      <c r="I595" s="5">
        <v>43000</v>
      </c>
      <c r="J595">
        <v>9</v>
      </c>
    </row>
    <row r="596" spans="1:10" x14ac:dyDescent="0.25">
      <c r="A596" t="str">
        <f t="shared" si="18"/>
        <v>RobCu32418</v>
      </c>
      <c r="B596" t="str">
        <f t="shared" si="19"/>
        <v>RobinCuyler32418</v>
      </c>
      <c r="C596" t="s">
        <v>1139</v>
      </c>
      <c r="D596" t="s">
        <v>2612</v>
      </c>
      <c r="E596" t="s">
        <v>2699</v>
      </c>
      <c r="F596" s="1">
        <v>32418</v>
      </c>
      <c r="G596" t="s">
        <v>3021</v>
      </c>
      <c r="H596" t="s">
        <v>2700</v>
      </c>
      <c r="I596" s="5">
        <v>39100</v>
      </c>
      <c r="J596">
        <v>2</v>
      </c>
    </row>
    <row r="597" spans="1:10" x14ac:dyDescent="0.25">
      <c r="A597" t="str">
        <f t="shared" si="18"/>
        <v>LilCz33681</v>
      </c>
      <c r="B597" t="str">
        <f t="shared" si="19"/>
        <v>LillieCzajkowski33681</v>
      </c>
      <c r="C597" t="s">
        <v>560</v>
      </c>
      <c r="D597" t="s">
        <v>717</v>
      </c>
      <c r="E597" t="s">
        <v>2699</v>
      </c>
      <c r="F597" s="1">
        <v>33681</v>
      </c>
      <c r="G597" t="s">
        <v>3023</v>
      </c>
      <c r="H597" t="s">
        <v>2701</v>
      </c>
      <c r="I597" s="5">
        <v>40500</v>
      </c>
      <c r="J597">
        <v>0</v>
      </c>
    </row>
    <row r="598" spans="1:10" x14ac:dyDescent="0.25">
      <c r="A598" t="str">
        <f t="shared" si="18"/>
        <v>DavDa31727</v>
      </c>
      <c r="B598" t="str">
        <f t="shared" si="19"/>
        <v>DavidDaigle31727</v>
      </c>
      <c r="C598" t="s">
        <v>65</v>
      </c>
      <c r="D598" t="s">
        <v>1122</v>
      </c>
      <c r="E598" t="s">
        <v>2698</v>
      </c>
      <c r="F598" s="1">
        <v>31727</v>
      </c>
      <c r="G598" t="s">
        <v>3023</v>
      </c>
      <c r="H598" t="s">
        <v>2702</v>
      </c>
      <c r="I598" s="5">
        <v>52400</v>
      </c>
      <c r="J598">
        <v>2</v>
      </c>
    </row>
    <row r="599" spans="1:10" x14ac:dyDescent="0.25">
      <c r="A599" t="str">
        <f t="shared" si="18"/>
        <v>ChrDa25859</v>
      </c>
      <c r="B599" t="str">
        <f t="shared" si="19"/>
        <v>ChristopherDale25859</v>
      </c>
      <c r="C599" t="s">
        <v>71</v>
      </c>
      <c r="D599" t="s">
        <v>44</v>
      </c>
      <c r="E599" t="s">
        <v>2698</v>
      </c>
      <c r="F599" s="1">
        <v>25859</v>
      </c>
      <c r="G599" t="s">
        <v>3028</v>
      </c>
      <c r="H599" t="s">
        <v>2700</v>
      </c>
      <c r="I599" s="5">
        <v>89400</v>
      </c>
      <c r="J599">
        <v>17</v>
      </c>
    </row>
    <row r="600" spans="1:10" x14ac:dyDescent="0.25">
      <c r="A600" t="str">
        <f t="shared" si="18"/>
        <v>JamDa30357</v>
      </c>
      <c r="B600" t="str">
        <f t="shared" si="19"/>
        <v>JamesDaley30357</v>
      </c>
      <c r="C600" t="s">
        <v>147</v>
      </c>
      <c r="D600" t="s">
        <v>1368</v>
      </c>
      <c r="E600" t="s">
        <v>2698</v>
      </c>
      <c r="F600" s="1">
        <v>30357</v>
      </c>
      <c r="G600" t="s">
        <v>3026</v>
      </c>
      <c r="H600" t="s">
        <v>2702</v>
      </c>
      <c r="I600" s="5">
        <v>72500</v>
      </c>
      <c r="J600">
        <v>0</v>
      </c>
    </row>
    <row r="601" spans="1:10" x14ac:dyDescent="0.25">
      <c r="A601" t="str">
        <f t="shared" si="18"/>
        <v>MabDa23640</v>
      </c>
      <c r="B601" t="str">
        <f t="shared" si="19"/>
        <v>MabelDamato23640</v>
      </c>
      <c r="C601" t="s">
        <v>2031</v>
      </c>
      <c r="D601" t="s">
        <v>2032</v>
      </c>
      <c r="E601" t="s">
        <v>2699</v>
      </c>
      <c r="F601" s="1">
        <v>23640</v>
      </c>
      <c r="G601" t="s">
        <v>3028</v>
      </c>
      <c r="H601" t="s">
        <v>2700</v>
      </c>
      <c r="I601" s="5">
        <v>104200</v>
      </c>
      <c r="J601">
        <v>11</v>
      </c>
    </row>
    <row r="602" spans="1:10" x14ac:dyDescent="0.25">
      <c r="A602" t="str">
        <f t="shared" si="18"/>
        <v>DanDa28170</v>
      </c>
      <c r="B602" t="str">
        <f t="shared" si="19"/>
        <v>DannyDamian28170</v>
      </c>
      <c r="C602" t="s">
        <v>428</v>
      </c>
      <c r="D602" t="s">
        <v>1521</v>
      </c>
      <c r="E602" t="s">
        <v>2698</v>
      </c>
      <c r="F602" s="1">
        <v>28170</v>
      </c>
      <c r="G602" t="s">
        <v>3027</v>
      </c>
      <c r="H602" t="s">
        <v>2701</v>
      </c>
      <c r="I602" s="5">
        <v>69200</v>
      </c>
      <c r="J602">
        <v>2</v>
      </c>
    </row>
    <row r="603" spans="1:10" x14ac:dyDescent="0.25">
      <c r="A603" t="str">
        <f t="shared" si="18"/>
        <v>BreDa28294</v>
      </c>
      <c r="B603" t="str">
        <f t="shared" si="19"/>
        <v>BrendanDaniel28294</v>
      </c>
      <c r="C603" t="s">
        <v>132</v>
      </c>
      <c r="D603" t="s">
        <v>105</v>
      </c>
      <c r="E603" t="s">
        <v>2698</v>
      </c>
      <c r="F603" s="1">
        <v>28294</v>
      </c>
      <c r="G603" t="s">
        <v>3027</v>
      </c>
      <c r="H603" t="s">
        <v>2703</v>
      </c>
      <c r="I603" s="5">
        <v>59700</v>
      </c>
      <c r="J603">
        <v>2</v>
      </c>
    </row>
    <row r="604" spans="1:10" x14ac:dyDescent="0.25">
      <c r="A604" t="str">
        <f t="shared" si="18"/>
        <v>ChaDa27694</v>
      </c>
      <c r="B604" t="str">
        <f t="shared" si="19"/>
        <v>CharlesDaniel27694</v>
      </c>
      <c r="C604" t="s">
        <v>82</v>
      </c>
      <c r="D604" t="s">
        <v>105</v>
      </c>
      <c r="E604" t="s">
        <v>2698</v>
      </c>
      <c r="F604" s="1">
        <v>27694</v>
      </c>
      <c r="G604" t="s">
        <v>3027</v>
      </c>
      <c r="H604" t="s">
        <v>2701</v>
      </c>
      <c r="I604" s="5">
        <v>61600</v>
      </c>
      <c r="J604">
        <v>6</v>
      </c>
    </row>
    <row r="605" spans="1:10" x14ac:dyDescent="0.25">
      <c r="A605" t="str">
        <f t="shared" si="18"/>
        <v>SonDa26164</v>
      </c>
      <c r="B605" t="str">
        <f t="shared" si="19"/>
        <v>SoniaDaniel26164</v>
      </c>
      <c r="C605" t="s">
        <v>1456</v>
      </c>
      <c r="D605" t="s">
        <v>105</v>
      </c>
      <c r="E605" t="s">
        <v>2699</v>
      </c>
      <c r="F605" s="1">
        <v>26164</v>
      </c>
      <c r="G605" t="s">
        <v>3026</v>
      </c>
      <c r="H605" t="s">
        <v>2700</v>
      </c>
      <c r="I605" s="5">
        <v>53400</v>
      </c>
      <c r="J605">
        <v>6</v>
      </c>
    </row>
    <row r="606" spans="1:10" x14ac:dyDescent="0.25">
      <c r="A606" t="str">
        <f t="shared" si="18"/>
        <v>GeoDa28032</v>
      </c>
      <c r="B606" t="str">
        <f t="shared" si="19"/>
        <v>GeorgeDaniels28032</v>
      </c>
      <c r="C606" t="s">
        <v>92</v>
      </c>
      <c r="D606" t="s">
        <v>498</v>
      </c>
      <c r="E606" t="s">
        <v>2698</v>
      </c>
      <c r="F606" s="1">
        <v>28032</v>
      </c>
      <c r="G606" t="s">
        <v>3025</v>
      </c>
      <c r="H606" t="s">
        <v>2701</v>
      </c>
      <c r="I606" s="5">
        <v>40300</v>
      </c>
      <c r="J606">
        <v>0</v>
      </c>
    </row>
    <row r="607" spans="1:10" x14ac:dyDescent="0.25">
      <c r="A607" t="str">
        <f t="shared" si="18"/>
        <v>HowDa23774</v>
      </c>
      <c r="B607" t="str">
        <f t="shared" si="19"/>
        <v>HowardDaniels23774</v>
      </c>
      <c r="C607" t="s">
        <v>497</v>
      </c>
      <c r="D607" t="s">
        <v>498</v>
      </c>
      <c r="E607" t="s">
        <v>2698</v>
      </c>
      <c r="F607" s="1">
        <v>23774</v>
      </c>
      <c r="G607" t="s">
        <v>3027</v>
      </c>
      <c r="H607" t="s">
        <v>2700</v>
      </c>
      <c r="I607" s="5">
        <v>96800</v>
      </c>
      <c r="J607">
        <v>0</v>
      </c>
    </row>
    <row r="608" spans="1:10" x14ac:dyDescent="0.25">
      <c r="A608" t="str">
        <f t="shared" si="18"/>
        <v>MicDa31063</v>
      </c>
      <c r="B608" t="str">
        <f t="shared" si="19"/>
        <v>MichaelDaniels31063</v>
      </c>
      <c r="C608" t="s">
        <v>205</v>
      </c>
      <c r="D608" t="s">
        <v>498</v>
      </c>
      <c r="E608" t="s">
        <v>2698</v>
      </c>
      <c r="F608" s="1">
        <v>31063</v>
      </c>
      <c r="G608" t="s">
        <v>3025</v>
      </c>
      <c r="H608" t="s">
        <v>2700</v>
      </c>
      <c r="I608" s="5">
        <v>64200</v>
      </c>
      <c r="J608">
        <v>8</v>
      </c>
    </row>
    <row r="609" spans="1:10" x14ac:dyDescent="0.25">
      <c r="A609" t="str">
        <f t="shared" si="18"/>
        <v>SusDa23881</v>
      </c>
      <c r="B609" t="str">
        <f t="shared" si="19"/>
        <v>SusanDaniels23881</v>
      </c>
      <c r="C609" t="s">
        <v>665</v>
      </c>
      <c r="D609" t="s">
        <v>498</v>
      </c>
      <c r="E609" t="s">
        <v>2699</v>
      </c>
      <c r="F609" s="1">
        <v>23881</v>
      </c>
      <c r="G609" t="s">
        <v>3028</v>
      </c>
      <c r="H609" t="s">
        <v>2700</v>
      </c>
      <c r="I609" s="5">
        <v>81300</v>
      </c>
      <c r="J609">
        <v>24</v>
      </c>
    </row>
    <row r="610" spans="1:10" x14ac:dyDescent="0.25">
      <c r="A610" t="str">
        <f t="shared" si="18"/>
        <v>DarDa27494</v>
      </c>
      <c r="B610" t="str">
        <f t="shared" si="19"/>
        <v>DarleneDanis27494</v>
      </c>
      <c r="C610" t="s">
        <v>2489</v>
      </c>
      <c r="D610" t="s">
        <v>2490</v>
      </c>
      <c r="E610" t="s">
        <v>2699</v>
      </c>
      <c r="F610" s="1">
        <v>27494</v>
      </c>
      <c r="G610" t="s">
        <v>3026</v>
      </c>
      <c r="H610" t="s">
        <v>2701</v>
      </c>
      <c r="I610" s="5">
        <v>60000</v>
      </c>
      <c r="J610">
        <v>3</v>
      </c>
    </row>
    <row r="611" spans="1:10" x14ac:dyDescent="0.25">
      <c r="A611" t="str">
        <f t="shared" si="18"/>
        <v>RicDa29704</v>
      </c>
      <c r="B611" t="str">
        <f t="shared" si="19"/>
        <v>RichardDash29704</v>
      </c>
      <c r="C611" t="s">
        <v>9</v>
      </c>
      <c r="D611" t="s">
        <v>1411</v>
      </c>
      <c r="E611" t="s">
        <v>2698</v>
      </c>
      <c r="F611" s="1">
        <v>29704</v>
      </c>
      <c r="G611" t="s">
        <v>3026</v>
      </c>
      <c r="H611" t="s">
        <v>2702</v>
      </c>
      <c r="I611" s="5">
        <v>102400</v>
      </c>
      <c r="J611">
        <v>5</v>
      </c>
    </row>
    <row r="612" spans="1:10" x14ac:dyDescent="0.25">
      <c r="A612" t="str">
        <f t="shared" si="18"/>
        <v>DavDa23654</v>
      </c>
      <c r="B612" t="str">
        <f t="shared" si="19"/>
        <v>DavidDaugherty23654</v>
      </c>
      <c r="C612" t="s">
        <v>65</v>
      </c>
      <c r="D612" t="s">
        <v>938</v>
      </c>
      <c r="E612" t="s">
        <v>2698</v>
      </c>
      <c r="F612" s="1">
        <v>23654</v>
      </c>
      <c r="G612" t="s">
        <v>3029</v>
      </c>
      <c r="H612" t="s">
        <v>2702</v>
      </c>
      <c r="I612" s="5">
        <v>107600</v>
      </c>
      <c r="J612">
        <v>26</v>
      </c>
    </row>
    <row r="613" spans="1:10" x14ac:dyDescent="0.25">
      <c r="A613" t="str">
        <f t="shared" si="18"/>
        <v>MarDa25469</v>
      </c>
      <c r="B613" t="str">
        <f t="shared" si="19"/>
        <v>MarkDavenport25469</v>
      </c>
      <c r="C613" t="s">
        <v>252</v>
      </c>
      <c r="D613" t="s">
        <v>266</v>
      </c>
      <c r="E613" t="s">
        <v>2698</v>
      </c>
      <c r="F613" s="1">
        <v>25469</v>
      </c>
      <c r="G613" t="s">
        <v>3024</v>
      </c>
      <c r="H613" t="s">
        <v>2700</v>
      </c>
      <c r="I613" s="5">
        <v>52400</v>
      </c>
      <c r="J613">
        <v>17</v>
      </c>
    </row>
    <row r="614" spans="1:10" x14ac:dyDescent="0.25">
      <c r="A614" t="str">
        <f t="shared" si="18"/>
        <v>RauDa29194</v>
      </c>
      <c r="B614" t="str">
        <f t="shared" si="19"/>
        <v>RaulDavenport29194</v>
      </c>
      <c r="C614" t="s">
        <v>265</v>
      </c>
      <c r="D614" t="s">
        <v>266</v>
      </c>
      <c r="E614" t="s">
        <v>2698</v>
      </c>
      <c r="F614" s="1">
        <v>29194</v>
      </c>
      <c r="G614" t="s">
        <v>3026</v>
      </c>
      <c r="H614" t="s">
        <v>2700</v>
      </c>
      <c r="I614" s="5">
        <v>67600</v>
      </c>
      <c r="J614">
        <v>7</v>
      </c>
    </row>
    <row r="615" spans="1:10" x14ac:dyDescent="0.25">
      <c r="A615" t="str">
        <f t="shared" si="18"/>
        <v>KatDa32576</v>
      </c>
      <c r="B615" t="str">
        <f t="shared" si="19"/>
        <v>KathyDavidson32576</v>
      </c>
      <c r="C615" t="s">
        <v>1215</v>
      </c>
      <c r="D615" t="s">
        <v>39</v>
      </c>
      <c r="E615" t="s">
        <v>2699</v>
      </c>
      <c r="F615" s="1">
        <v>32576</v>
      </c>
      <c r="G615" t="s">
        <v>3024</v>
      </c>
      <c r="H615" t="s">
        <v>2700</v>
      </c>
      <c r="I615" s="5">
        <v>40300</v>
      </c>
      <c r="J615">
        <v>4</v>
      </c>
    </row>
    <row r="616" spans="1:10" x14ac:dyDescent="0.25">
      <c r="A616" t="str">
        <f t="shared" si="18"/>
        <v>TimDa24643</v>
      </c>
      <c r="B616" t="str">
        <f t="shared" si="19"/>
        <v>TimmyDavidson24643</v>
      </c>
      <c r="C616" t="s">
        <v>38</v>
      </c>
      <c r="D616" t="s">
        <v>39</v>
      </c>
      <c r="E616" t="s">
        <v>2698</v>
      </c>
      <c r="F616" s="1">
        <v>24643</v>
      </c>
      <c r="G616" t="s">
        <v>3028</v>
      </c>
      <c r="H616" t="s">
        <v>2700</v>
      </c>
      <c r="I616" s="5">
        <v>67500</v>
      </c>
      <c r="J616">
        <v>24</v>
      </c>
    </row>
    <row r="617" spans="1:10" x14ac:dyDescent="0.25">
      <c r="A617" t="str">
        <f t="shared" si="18"/>
        <v>AndDa24264</v>
      </c>
      <c r="B617" t="str">
        <f t="shared" si="19"/>
        <v>AndrewDavis24264</v>
      </c>
      <c r="C617" t="s">
        <v>874</v>
      </c>
      <c r="D617" t="s">
        <v>78</v>
      </c>
      <c r="E617" t="s">
        <v>2698</v>
      </c>
      <c r="F617" s="1">
        <v>24264</v>
      </c>
      <c r="G617" t="s">
        <v>3026</v>
      </c>
      <c r="H617" t="s">
        <v>2702</v>
      </c>
      <c r="I617" s="5">
        <v>70200</v>
      </c>
      <c r="J617">
        <v>18</v>
      </c>
    </row>
    <row r="618" spans="1:10" x14ac:dyDescent="0.25">
      <c r="A618" t="str">
        <f t="shared" si="18"/>
        <v>BerDa26475</v>
      </c>
      <c r="B618" t="str">
        <f t="shared" si="19"/>
        <v>BerniceDavis26475</v>
      </c>
      <c r="C618" t="s">
        <v>944</v>
      </c>
      <c r="D618" t="s">
        <v>78</v>
      </c>
      <c r="E618" t="s">
        <v>2699</v>
      </c>
      <c r="F618" s="1">
        <v>26475</v>
      </c>
      <c r="G618" t="s">
        <v>3025</v>
      </c>
      <c r="H618" t="s">
        <v>2701</v>
      </c>
      <c r="I618" s="5">
        <v>47500</v>
      </c>
      <c r="J618">
        <v>17</v>
      </c>
    </row>
    <row r="619" spans="1:10" x14ac:dyDescent="0.25">
      <c r="A619" t="str">
        <f t="shared" si="18"/>
        <v>CarDa31519</v>
      </c>
      <c r="B619" t="str">
        <f t="shared" si="19"/>
        <v>CarolynDavis31519</v>
      </c>
      <c r="C619" t="s">
        <v>234</v>
      </c>
      <c r="D619" t="s">
        <v>78</v>
      </c>
      <c r="E619" t="s">
        <v>2699</v>
      </c>
      <c r="F619" s="1">
        <v>31519</v>
      </c>
      <c r="G619" t="s">
        <v>3021</v>
      </c>
      <c r="H619" t="s">
        <v>2700</v>
      </c>
      <c r="I619" s="5">
        <v>39100</v>
      </c>
      <c r="J619">
        <v>7</v>
      </c>
    </row>
    <row r="620" spans="1:10" x14ac:dyDescent="0.25">
      <c r="A620" t="str">
        <f t="shared" si="18"/>
        <v>DavDa33431</v>
      </c>
      <c r="B620" t="str">
        <f t="shared" si="19"/>
        <v>DavidDavis33431</v>
      </c>
      <c r="C620" t="s">
        <v>65</v>
      </c>
      <c r="D620" t="s">
        <v>78</v>
      </c>
      <c r="E620" t="s">
        <v>2698</v>
      </c>
      <c r="F620" s="1">
        <v>33431</v>
      </c>
      <c r="G620" t="s">
        <v>3022</v>
      </c>
      <c r="H620" t="s">
        <v>2700</v>
      </c>
      <c r="I620" s="5">
        <v>51900</v>
      </c>
      <c r="J620">
        <v>2</v>
      </c>
    </row>
    <row r="621" spans="1:10" x14ac:dyDescent="0.25">
      <c r="A621" t="str">
        <f t="shared" si="18"/>
        <v>DonDa34022</v>
      </c>
      <c r="B621" t="str">
        <f t="shared" si="19"/>
        <v>DonnaDavis34022</v>
      </c>
      <c r="C621" t="s">
        <v>15</v>
      </c>
      <c r="D621" t="s">
        <v>78</v>
      </c>
      <c r="E621" t="s">
        <v>2699</v>
      </c>
      <c r="F621" s="1">
        <v>34022</v>
      </c>
      <c r="G621" t="s">
        <v>3021</v>
      </c>
      <c r="H621" t="s">
        <v>2701</v>
      </c>
      <c r="I621" s="5">
        <v>32200</v>
      </c>
      <c r="J621">
        <v>0</v>
      </c>
    </row>
    <row r="622" spans="1:10" x14ac:dyDescent="0.25">
      <c r="A622" t="str">
        <f t="shared" si="18"/>
        <v>ElaDa25465</v>
      </c>
      <c r="B622" t="str">
        <f t="shared" si="19"/>
        <v>ElaineDavis25465</v>
      </c>
      <c r="C622" t="s">
        <v>608</v>
      </c>
      <c r="D622" t="s">
        <v>78</v>
      </c>
      <c r="E622" t="s">
        <v>2699</v>
      </c>
      <c r="F622" s="1">
        <v>25465</v>
      </c>
      <c r="G622" t="s">
        <v>3024</v>
      </c>
      <c r="H622" t="s">
        <v>2702</v>
      </c>
      <c r="I622" s="5">
        <v>54800</v>
      </c>
      <c r="J622">
        <v>20</v>
      </c>
    </row>
    <row r="623" spans="1:10" x14ac:dyDescent="0.25">
      <c r="A623" t="str">
        <f t="shared" si="18"/>
        <v>HenDa28428</v>
      </c>
      <c r="B623" t="str">
        <f t="shared" si="19"/>
        <v>HenryDavis28428</v>
      </c>
      <c r="C623" t="s">
        <v>23</v>
      </c>
      <c r="D623" t="s">
        <v>78</v>
      </c>
      <c r="E623" t="s">
        <v>2698</v>
      </c>
      <c r="F623" s="1">
        <v>28428</v>
      </c>
      <c r="G623" t="s">
        <v>3025</v>
      </c>
      <c r="H623" t="s">
        <v>2701</v>
      </c>
      <c r="I623" s="5">
        <v>63400</v>
      </c>
      <c r="J623">
        <v>10</v>
      </c>
    </row>
    <row r="624" spans="1:10" x14ac:dyDescent="0.25">
      <c r="A624" t="str">
        <f t="shared" si="18"/>
        <v>JerDa24303</v>
      </c>
      <c r="B624" t="str">
        <f t="shared" si="19"/>
        <v>JerrieDavis24303</v>
      </c>
      <c r="C624" t="s">
        <v>2347</v>
      </c>
      <c r="D624" t="s">
        <v>78</v>
      </c>
      <c r="E624" t="s">
        <v>2699</v>
      </c>
      <c r="F624" s="1">
        <v>24303</v>
      </c>
      <c r="G624" t="s">
        <v>3028</v>
      </c>
      <c r="H624" t="s">
        <v>2700</v>
      </c>
      <c r="I624" s="5">
        <v>63700</v>
      </c>
      <c r="J624">
        <v>3</v>
      </c>
    </row>
    <row r="625" spans="1:10" x14ac:dyDescent="0.25">
      <c r="A625" t="str">
        <f t="shared" si="18"/>
        <v>JohDa28779</v>
      </c>
      <c r="B625" t="str">
        <f t="shared" si="19"/>
        <v>JohnDavis28779</v>
      </c>
      <c r="C625" t="s">
        <v>213</v>
      </c>
      <c r="D625" t="s">
        <v>78</v>
      </c>
      <c r="E625" t="s">
        <v>2698</v>
      </c>
      <c r="F625" s="1">
        <v>28779</v>
      </c>
      <c r="G625" t="s">
        <v>3027</v>
      </c>
      <c r="H625" t="s">
        <v>2700</v>
      </c>
      <c r="I625" s="5">
        <v>62300</v>
      </c>
      <c r="J625">
        <v>2</v>
      </c>
    </row>
    <row r="626" spans="1:10" x14ac:dyDescent="0.25">
      <c r="A626" t="str">
        <f t="shared" si="18"/>
        <v>JohDa28779</v>
      </c>
      <c r="B626" t="str">
        <f t="shared" si="19"/>
        <v>JohnDavis28779</v>
      </c>
      <c r="C626" t="s">
        <v>213</v>
      </c>
      <c r="D626" t="s">
        <v>78</v>
      </c>
      <c r="E626" t="s">
        <v>2698</v>
      </c>
      <c r="F626" s="1">
        <v>28779</v>
      </c>
      <c r="G626" t="s">
        <v>3028</v>
      </c>
      <c r="H626" t="s">
        <v>2701</v>
      </c>
      <c r="I626" s="5">
        <v>76200</v>
      </c>
      <c r="J626">
        <v>0</v>
      </c>
    </row>
    <row r="627" spans="1:10" x14ac:dyDescent="0.25">
      <c r="A627" t="str">
        <f t="shared" si="18"/>
        <v>JosDa33868</v>
      </c>
      <c r="B627" t="str">
        <f t="shared" si="19"/>
        <v>JosephDavis33868</v>
      </c>
      <c r="C627" t="s">
        <v>90</v>
      </c>
      <c r="D627" t="s">
        <v>78</v>
      </c>
      <c r="E627" t="s">
        <v>2698</v>
      </c>
      <c r="F627" s="1">
        <v>33868</v>
      </c>
      <c r="G627" t="s">
        <v>3022</v>
      </c>
      <c r="H627" t="s">
        <v>2701</v>
      </c>
      <c r="I627" s="5">
        <v>34500</v>
      </c>
      <c r="J627">
        <v>0</v>
      </c>
    </row>
    <row r="628" spans="1:10" x14ac:dyDescent="0.25">
      <c r="A628" t="str">
        <f t="shared" si="18"/>
        <v>MaeDa27224</v>
      </c>
      <c r="B628" t="str">
        <f t="shared" si="19"/>
        <v>MaeDavis27224</v>
      </c>
      <c r="C628" t="s">
        <v>77</v>
      </c>
      <c r="D628" t="s">
        <v>78</v>
      </c>
      <c r="E628" t="s">
        <v>2699</v>
      </c>
      <c r="F628" s="1">
        <v>27224</v>
      </c>
      <c r="G628" t="s">
        <v>3024</v>
      </c>
      <c r="H628" t="s">
        <v>2702</v>
      </c>
      <c r="I628" s="5">
        <v>57900</v>
      </c>
      <c r="J628">
        <v>0</v>
      </c>
    </row>
    <row r="629" spans="1:10" x14ac:dyDescent="0.25">
      <c r="A629" t="str">
        <f t="shared" si="18"/>
        <v>OlgDa25018</v>
      </c>
      <c r="B629" t="str">
        <f t="shared" si="19"/>
        <v>OlgaDavis25018</v>
      </c>
      <c r="C629" t="s">
        <v>1956</v>
      </c>
      <c r="D629" t="s">
        <v>78</v>
      </c>
      <c r="E629" t="s">
        <v>2699</v>
      </c>
      <c r="F629" s="1">
        <v>25018</v>
      </c>
      <c r="G629" t="s">
        <v>3028</v>
      </c>
      <c r="H629" t="s">
        <v>2702</v>
      </c>
      <c r="I629" s="5">
        <v>108400</v>
      </c>
      <c r="J629">
        <v>9</v>
      </c>
    </row>
    <row r="630" spans="1:10" x14ac:dyDescent="0.25">
      <c r="A630" t="str">
        <f t="shared" si="18"/>
        <v>PenDa25591</v>
      </c>
      <c r="B630" t="str">
        <f t="shared" si="19"/>
        <v>PennyDavis25591</v>
      </c>
      <c r="C630" t="s">
        <v>1807</v>
      </c>
      <c r="D630" t="s">
        <v>78</v>
      </c>
      <c r="E630" t="s">
        <v>2699</v>
      </c>
      <c r="F630" s="1">
        <v>25591</v>
      </c>
      <c r="G630" t="s">
        <v>3024</v>
      </c>
      <c r="H630" t="s">
        <v>2700</v>
      </c>
      <c r="I630" s="5">
        <v>62400</v>
      </c>
      <c r="J630">
        <v>12</v>
      </c>
    </row>
    <row r="631" spans="1:10" x14ac:dyDescent="0.25">
      <c r="A631" t="str">
        <f t="shared" si="18"/>
        <v>RosDa24167</v>
      </c>
      <c r="B631" t="str">
        <f t="shared" si="19"/>
        <v>RoseDavis24167</v>
      </c>
      <c r="C631" t="s">
        <v>456</v>
      </c>
      <c r="D631" t="s">
        <v>78</v>
      </c>
      <c r="E631" t="s">
        <v>2699</v>
      </c>
      <c r="F631" s="1">
        <v>24167</v>
      </c>
      <c r="G631" t="s">
        <v>3026</v>
      </c>
      <c r="H631" t="s">
        <v>2701</v>
      </c>
      <c r="I631" s="5">
        <v>47100</v>
      </c>
      <c r="J631">
        <v>8</v>
      </c>
    </row>
    <row r="632" spans="1:10" x14ac:dyDescent="0.25">
      <c r="A632" t="str">
        <f t="shared" si="18"/>
        <v>SteDa32631</v>
      </c>
      <c r="B632" t="str">
        <f t="shared" si="19"/>
        <v>StephenDavis32631</v>
      </c>
      <c r="C632" t="s">
        <v>401</v>
      </c>
      <c r="D632" t="s">
        <v>78</v>
      </c>
      <c r="E632" t="s">
        <v>2698</v>
      </c>
      <c r="F632" s="1">
        <v>32631</v>
      </c>
      <c r="G632" t="s">
        <v>3023</v>
      </c>
      <c r="H632" t="s">
        <v>2700</v>
      </c>
      <c r="I632" s="5">
        <v>38400</v>
      </c>
      <c r="J632">
        <v>1</v>
      </c>
    </row>
    <row r="633" spans="1:10" x14ac:dyDescent="0.25">
      <c r="A633" t="str">
        <f t="shared" si="18"/>
        <v>TimDa28065</v>
      </c>
      <c r="B633" t="str">
        <f t="shared" si="19"/>
        <v>TimothyDavis28065</v>
      </c>
      <c r="C633" t="s">
        <v>501</v>
      </c>
      <c r="D633" t="s">
        <v>78</v>
      </c>
      <c r="E633" t="s">
        <v>2698</v>
      </c>
      <c r="F633" s="1">
        <v>28065</v>
      </c>
      <c r="G633" t="s">
        <v>3027</v>
      </c>
      <c r="H633" t="s">
        <v>2700</v>
      </c>
      <c r="I633" s="5">
        <v>80700</v>
      </c>
      <c r="J633">
        <v>2</v>
      </c>
    </row>
    <row r="634" spans="1:10" x14ac:dyDescent="0.25">
      <c r="A634" t="str">
        <f t="shared" si="18"/>
        <v>TraDa33176</v>
      </c>
      <c r="B634" t="str">
        <f t="shared" si="19"/>
        <v>TravisDavis33176</v>
      </c>
      <c r="C634" t="s">
        <v>724</v>
      </c>
      <c r="D634" t="s">
        <v>78</v>
      </c>
      <c r="E634" t="s">
        <v>2698</v>
      </c>
      <c r="F634" s="1">
        <v>33176</v>
      </c>
      <c r="G634" t="s">
        <v>3021</v>
      </c>
      <c r="H634" t="s">
        <v>2701</v>
      </c>
      <c r="I634" s="5">
        <v>34300</v>
      </c>
      <c r="J634">
        <v>4</v>
      </c>
    </row>
    <row r="635" spans="1:10" x14ac:dyDescent="0.25">
      <c r="A635" t="str">
        <f t="shared" si="18"/>
        <v>WilDa28766</v>
      </c>
      <c r="B635" t="str">
        <f t="shared" si="19"/>
        <v>WilliamDavis28766</v>
      </c>
      <c r="C635" t="s">
        <v>63</v>
      </c>
      <c r="D635" t="s">
        <v>78</v>
      </c>
      <c r="E635" t="s">
        <v>2698</v>
      </c>
      <c r="F635" s="1">
        <v>28766</v>
      </c>
      <c r="G635" t="s">
        <v>3028</v>
      </c>
      <c r="H635" t="s">
        <v>2700</v>
      </c>
      <c r="I635" s="5">
        <v>80700</v>
      </c>
      <c r="J635">
        <v>0</v>
      </c>
    </row>
    <row r="636" spans="1:10" x14ac:dyDescent="0.25">
      <c r="A636" t="str">
        <f t="shared" si="18"/>
        <v>ChrDa22834</v>
      </c>
      <c r="B636" t="str">
        <f t="shared" si="19"/>
        <v>ChristyDaw22834</v>
      </c>
      <c r="C636" t="s">
        <v>581</v>
      </c>
      <c r="D636" t="s">
        <v>582</v>
      </c>
      <c r="E636" t="s">
        <v>2699</v>
      </c>
      <c r="F636" s="1">
        <v>22834</v>
      </c>
      <c r="G636" t="s">
        <v>3029</v>
      </c>
      <c r="H636" t="s">
        <v>2702</v>
      </c>
      <c r="I636" s="5">
        <v>144100</v>
      </c>
      <c r="J636">
        <v>19</v>
      </c>
    </row>
    <row r="637" spans="1:10" x14ac:dyDescent="0.25">
      <c r="A637" t="str">
        <f t="shared" si="18"/>
        <v>ShaDa23658</v>
      </c>
      <c r="B637" t="str">
        <f t="shared" si="19"/>
        <v>SharonDawson23658</v>
      </c>
      <c r="C637" t="s">
        <v>188</v>
      </c>
      <c r="D637" t="s">
        <v>189</v>
      </c>
      <c r="E637" t="s">
        <v>2699</v>
      </c>
      <c r="F637" s="1">
        <v>23658</v>
      </c>
      <c r="G637" t="s">
        <v>3027</v>
      </c>
      <c r="H637" t="s">
        <v>2702</v>
      </c>
      <c r="I637" s="5">
        <v>76600</v>
      </c>
      <c r="J637">
        <v>8</v>
      </c>
    </row>
    <row r="638" spans="1:10" x14ac:dyDescent="0.25">
      <c r="A638" t="str">
        <f t="shared" si="18"/>
        <v>CanDa27471</v>
      </c>
      <c r="B638" t="str">
        <f t="shared" si="19"/>
        <v>CandaceDay27471</v>
      </c>
      <c r="C638" t="s">
        <v>128</v>
      </c>
      <c r="D638" t="s">
        <v>129</v>
      </c>
      <c r="E638" t="s">
        <v>2699</v>
      </c>
      <c r="F638" s="1">
        <v>27471</v>
      </c>
      <c r="G638" t="s">
        <v>3028</v>
      </c>
      <c r="H638" t="s">
        <v>2702</v>
      </c>
      <c r="I638" s="5">
        <v>113100</v>
      </c>
      <c r="J638">
        <v>15</v>
      </c>
    </row>
    <row r="639" spans="1:10" x14ac:dyDescent="0.25">
      <c r="A639" t="str">
        <f t="shared" si="18"/>
        <v>JanDa27171</v>
      </c>
      <c r="B639" t="str">
        <f t="shared" si="19"/>
        <v>JanetDay27171</v>
      </c>
      <c r="C639" t="s">
        <v>563</v>
      </c>
      <c r="D639" t="s">
        <v>129</v>
      </c>
      <c r="E639" t="s">
        <v>2699</v>
      </c>
      <c r="F639" s="1">
        <v>27171</v>
      </c>
      <c r="G639" t="s">
        <v>3028</v>
      </c>
      <c r="H639" t="s">
        <v>2702</v>
      </c>
      <c r="I639" s="5">
        <v>74000</v>
      </c>
      <c r="J639">
        <v>18</v>
      </c>
    </row>
    <row r="640" spans="1:10" x14ac:dyDescent="0.25">
      <c r="A640" t="str">
        <f t="shared" si="18"/>
        <v>KarDa33016</v>
      </c>
      <c r="B640" t="str">
        <f t="shared" si="19"/>
        <v>KarynDay33016</v>
      </c>
      <c r="C640" t="s">
        <v>2839</v>
      </c>
      <c r="D640" t="s">
        <v>129</v>
      </c>
      <c r="E640" t="s">
        <v>2699</v>
      </c>
      <c r="F640" s="1">
        <v>33016</v>
      </c>
      <c r="G640" t="s">
        <v>3022</v>
      </c>
      <c r="H640" t="s">
        <v>2700</v>
      </c>
      <c r="I640" s="5">
        <v>46700</v>
      </c>
      <c r="J640">
        <v>0</v>
      </c>
    </row>
    <row r="641" spans="1:10" x14ac:dyDescent="0.25">
      <c r="A641" t="str">
        <f t="shared" si="18"/>
        <v>RobDa31273</v>
      </c>
      <c r="B641" t="str">
        <f t="shared" si="19"/>
        <v>RobertDay31273</v>
      </c>
      <c r="C641" t="s">
        <v>25</v>
      </c>
      <c r="D641" t="s">
        <v>129</v>
      </c>
      <c r="E641" t="s">
        <v>2698</v>
      </c>
      <c r="F641" s="1">
        <v>31273</v>
      </c>
      <c r="G641" t="s">
        <v>3021</v>
      </c>
      <c r="H641" t="s">
        <v>2703</v>
      </c>
      <c r="I641" s="5">
        <v>28700</v>
      </c>
      <c r="J641">
        <v>0</v>
      </c>
    </row>
    <row r="642" spans="1:10" x14ac:dyDescent="0.25">
      <c r="A642" t="str">
        <f t="shared" ref="A642:A705" si="20">_xlfn.CONCAT(LEFT(C642,3),LEFT(D642,2),F642)</f>
        <v>AmaDe24043</v>
      </c>
      <c r="B642" t="str">
        <f t="shared" ref="B642:B705" si="21">_xlfn.CONCAT(C642,D642,F642)</f>
        <v>AmandaDeal24043</v>
      </c>
      <c r="C642" t="s">
        <v>30</v>
      </c>
      <c r="D642" t="s">
        <v>1327</v>
      </c>
      <c r="E642" t="s">
        <v>2699</v>
      </c>
      <c r="F642" s="1">
        <v>24043</v>
      </c>
      <c r="G642" t="s">
        <v>3026</v>
      </c>
      <c r="H642" t="s">
        <v>2701</v>
      </c>
      <c r="I642" s="5">
        <v>46400</v>
      </c>
      <c r="J642">
        <v>11</v>
      </c>
    </row>
    <row r="643" spans="1:10" x14ac:dyDescent="0.25">
      <c r="A643" t="str">
        <f t="shared" si="20"/>
        <v>JuaDe28312</v>
      </c>
      <c r="B643" t="str">
        <f t="shared" si="21"/>
        <v>JuanDeal28312</v>
      </c>
      <c r="C643" t="s">
        <v>567</v>
      </c>
      <c r="D643" t="s">
        <v>1327</v>
      </c>
      <c r="E643" t="s">
        <v>2698</v>
      </c>
      <c r="F643" s="1">
        <v>28312</v>
      </c>
      <c r="G643" t="s">
        <v>3026</v>
      </c>
      <c r="H643" t="s">
        <v>2700</v>
      </c>
      <c r="I643" s="5">
        <v>57600</v>
      </c>
      <c r="J643">
        <v>6</v>
      </c>
    </row>
    <row r="644" spans="1:10" x14ac:dyDescent="0.25">
      <c r="A644" t="str">
        <f t="shared" si="20"/>
        <v>BruDe29703</v>
      </c>
      <c r="B644" t="str">
        <f t="shared" si="21"/>
        <v>BruceDean29703</v>
      </c>
      <c r="C644" t="s">
        <v>84</v>
      </c>
      <c r="D644" t="s">
        <v>1238</v>
      </c>
      <c r="E644" t="s">
        <v>2698</v>
      </c>
      <c r="F644" s="1">
        <v>29703</v>
      </c>
      <c r="G644" t="s">
        <v>3025</v>
      </c>
      <c r="H644" t="s">
        <v>2701</v>
      </c>
      <c r="I644" s="5">
        <v>47900</v>
      </c>
      <c r="J644">
        <v>11</v>
      </c>
    </row>
    <row r="645" spans="1:10" x14ac:dyDescent="0.25">
      <c r="A645" t="str">
        <f t="shared" si="20"/>
        <v>CinDe33475</v>
      </c>
      <c r="B645" t="str">
        <f t="shared" si="21"/>
        <v>CindyDean33475</v>
      </c>
      <c r="C645" t="s">
        <v>489</v>
      </c>
      <c r="D645" t="s">
        <v>1238</v>
      </c>
      <c r="E645" t="s">
        <v>2699</v>
      </c>
      <c r="F645" s="1">
        <v>33475</v>
      </c>
      <c r="G645" t="s">
        <v>3023</v>
      </c>
      <c r="H645" t="s">
        <v>2702</v>
      </c>
      <c r="I645" s="5">
        <v>49600</v>
      </c>
      <c r="J645">
        <v>1</v>
      </c>
    </row>
    <row r="646" spans="1:10" x14ac:dyDescent="0.25">
      <c r="A646" t="str">
        <f t="shared" si="20"/>
        <v>ScoDe23378</v>
      </c>
      <c r="B646" t="str">
        <f t="shared" si="21"/>
        <v>ScottDean23378</v>
      </c>
      <c r="C646" t="s">
        <v>341</v>
      </c>
      <c r="D646" t="s">
        <v>1238</v>
      </c>
      <c r="E646" t="s">
        <v>2698</v>
      </c>
      <c r="F646" s="1">
        <v>23378</v>
      </c>
      <c r="G646" t="s">
        <v>3029</v>
      </c>
      <c r="H646" t="s">
        <v>2702</v>
      </c>
      <c r="I646" s="5">
        <v>134700</v>
      </c>
      <c r="J646">
        <v>7</v>
      </c>
    </row>
    <row r="647" spans="1:10" x14ac:dyDescent="0.25">
      <c r="A647" t="str">
        <f t="shared" si="20"/>
        <v>DarDe23627</v>
      </c>
      <c r="B647" t="str">
        <f t="shared" si="21"/>
        <v>DarrellDeane23627</v>
      </c>
      <c r="C647" t="s">
        <v>211</v>
      </c>
      <c r="D647" t="s">
        <v>1240</v>
      </c>
      <c r="E647" t="s">
        <v>2698</v>
      </c>
      <c r="F647" s="1">
        <v>23627</v>
      </c>
      <c r="G647" t="s">
        <v>3026</v>
      </c>
      <c r="H647" t="s">
        <v>2702</v>
      </c>
      <c r="I647" s="5">
        <v>53600</v>
      </c>
      <c r="J647">
        <v>22</v>
      </c>
    </row>
    <row r="648" spans="1:10" x14ac:dyDescent="0.25">
      <c r="A648" t="str">
        <f t="shared" si="20"/>
        <v>JohDe33125</v>
      </c>
      <c r="B648" t="str">
        <f t="shared" si="21"/>
        <v>JohnDear33125</v>
      </c>
      <c r="C648" t="s">
        <v>213</v>
      </c>
      <c r="D648" t="s">
        <v>1797</v>
      </c>
      <c r="E648" t="s">
        <v>2698</v>
      </c>
      <c r="F648" s="1">
        <v>33125</v>
      </c>
      <c r="G648" t="s">
        <v>3021</v>
      </c>
      <c r="H648" t="s">
        <v>2701</v>
      </c>
      <c r="I648" s="5">
        <v>34300</v>
      </c>
      <c r="J648">
        <v>0</v>
      </c>
    </row>
    <row r="649" spans="1:10" x14ac:dyDescent="0.25">
      <c r="A649" t="str">
        <f t="shared" si="20"/>
        <v>MicDe28455</v>
      </c>
      <c r="B649" t="str">
        <f t="shared" si="21"/>
        <v>MichaelDecker28455</v>
      </c>
      <c r="C649" t="s">
        <v>205</v>
      </c>
      <c r="D649" t="s">
        <v>1660</v>
      </c>
      <c r="E649" t="s">
        <v>2698</v>
      </c>
      <c r="F649" s="1">
        <v>28455</v>
      </c>
      <c r="G649" t="s">
        <v>3028</v>
      </c>
      <c r="H649" t="s">
        <v>2703</v>
      </c>
      <c r="I649" s="5">
        <v>99700</v>
      </c>
      <c r="J649">
        <v>11</v>
      </c>
    </row>
    <row r="650" spans="1:10" x14ac:dyDescent="0.25">
      <c r="A650" t="str">
        <f t="shared" si="20"/>
        <v>MalDe33737</v>
      </c>
      <c r="B650" t="str">
        <f t="shared" si="21"/>
        <v>MalindaDegeorge33737</v>
      </c>
      <c r="C650" t="s">
        <v>2809</v>
      </c>
      <c r="D650" t="s">
        <v>2810</v>
      </c>
      <c r="E650" t="s">
        <v>2699</v>
      </c>
      <c r="F650" s="1">
        <v>33737</v>
      </c>
      <c r="G650" t="s">
        <v>3022</v>
      </c>
      <c r="H650" t="s">
        <v>2701</v>
      </c>
      <c r="I650" s="5">
        <v>37400</v>
      </c>
      <c r="J650">
        <v>1</v>
      </c>
    </row>
    <row r="651" spans="1:10" x14ac:dyDescent="0.25">
      <c r="A651" t="str">
        <f t="shared" si="20"/>
        <v>RobDe34146</v>
      </c>
      <c r="B651" t="str">
        <f t="shared" si="21"/>
        <v>RobertDegregorio34146</v>
      </c>
      <c r="C651" t="s">
        <v>25</v>
      </c>
      <c r="D651" t="s">
        <v>2447</v>
      </c>
      <c r="E651" t="s">
        <v>2698</v>
      </c>
      <c r="F651" s="1">
        <v>34146</v>
      </c>
      <c r="G651" t="s">
        <v>3021</v>
      </c>
      <c r="H651" t="s">
        <v>2701</v>
      </c>
      <c r="I651" s="5">
        <v>34000</v>
      </c>
      <c r="J651">
        <v>0</v>
      </c>
    </row>
    <row r="652" spans="1:10" x14ac:dyDescent="0.25">
      <c r="A652" t="str">
        <f t="shared" si="20"/>
        <v>RosDe24810</v>
      </c>
      <c r="B652" t="str">
        <f t="shared" si="21"/>
        <v>RoseDeines24810</v>
      </c>
      <c r="C652" t="s">
        <v>456</v>
      </c>
      <c r="D652" t="s">
        <v>2044</v>
      </c>
      <c r="E652" t="s">
        <v>2699</v>
      </c>
      <c r="F652" s="1">
        <v>24810</v>
      </c>
      <c r="G652" t="s">
        <v>3027</v>
      </c>
      <c r="H652" t="s">
        <v>2702</v>
      </c>
      <c r="I652" s="5">
        <v>80900</v>
      </c>
      <c r="J652">
        <v>14</v>
      </c>
    </row>
    <row r="653" spans="1:10" x14ac:dyDescent="0.25">
      <c r="A653" t="str">
        <f t="shared" si="20"/>
        <v>BarDe26616</v>
      </c>
      <c r="B653" t="str">
        <f t="shared" si="21"/>
        <v>BarbaraDejesus26616</v>
      </c>
      <c r="C653" t="s">
        <v>248</v>
      </c>
      <c r="D653" t="s">
        <v>249</v>
      </c>
      <c r="E653" t="s">
        <v>2699</v>
      </c>
      <c r="F653" s="1">
        <v>26616</v>
      </c>
      <c r="G653" t="s">
        <v>3028</v>
      </c>
      <c r="H653" t="s">
        <v>2700</v>
      </c>
      <c r="I653" s="5">
        <v>83700</v>
      </c>
      <c r="J653">
        <v>14</v>
      </c>
    </row>
    <row r="654" spans="1:10" x14ac:dyDescent="0.25">
      <c r="A654" t="str">
        <f t="shared" si="20"/>
        <v>RamDe31366</v>
      </c>
      <c r="B654" t="str">
        <f t="shared" si="21"/>
        <v>RamonaDejesus31366</v>
      </c>
      <c r="C654" t="s">
        <v>2807</v>
      </c>
      <c r="D654" t="s">
        <v>249</v>
      </c>
      <c r="E654" t="s">
        <v>2699</v>
      </c>
      <c r="F654" s="1">
        <v>31366</v>
      </c>
      <c r="G654" t="s">
        <v>3021</v>
      </c>
      <c r="H654" t="s">
        <v>2700</v>
      </c>
      <c r="I654" s="5">
        <v>42500</v>
      </c>
      <c r="J654">
        <v>7</v>
      </c>
    </row>
    <row r="655" spans="1:10" x14ac:dyDescent="0.25">
      <c r="A655" t="str">
        <f t="shared" si="20"/>
        <v>RamDe33464</v>
      </c>
      <c r="B655" t="str">
        <f t="shared" si="21"/>
        <v>RamonDelacruz33464</v>
      </c>
      <c r="C655" t="s">
        <v>2605</v>
      </c>
      <c r="D655" t="s">
        <v>2606</v>
      </c>
      <c r="E655" t="s">
        <v>2698</v>
      </c>
      <c r="F655" s="1">
        <v>33464</v>
      </c>
      <c r="G655" t="s">
        <v>3020</v>
      </c>
      <c r="H655" t="s">
        <v>2700</v>
      </c>
      <c r="I655" s="5">
        <v>31400</v>
      </c>
      <c r="J655">
        <v>0</v>
      </c>
    </row>
    <row r="656" spans="1:10" x14ac:dyDescent="0.25">
      <c r="A656" t="str">
        <f t="shared" si="20"/>
        <v>DorDe31952</v>
      </c>
      <c r="B656" t="str">
        <f t="shared" si="21"/>
        <v>DorothyDelano31952</v>
      </c>
      <c r="C656" t="s">
        <v>512</v>
      </c>
      <c r="D656" t="s">
        <v>2909</v>
      </c>
      <c r="E656" t="s">
        <v>2699</v>
      </c>
      <c r="F656" s="1">
        <v>31952</v>
      </c>
      <c r="G656" t="s">
        <v>3019</v>
      </c>
      <c r="H656" t="s">
        <v>2701</v>
      </c>
      <c r="I656" s="5">
        <v>30500</v>
      </c>
      <c r="J656">
        <v>6</v>
      </c>
    </row>
    <row r="657" spans="1:10" x14ac:dyDescent="0.25">
      <c r="A657" t="str">
        <f t="shared" si="20"/>
        <v>JanDe31158</v>
      </c>
      <c r="B657" t="str">
        <f t="shared" si="21"/>
        <v>JaniceDelariva31158</v>
      </c>
      <c r="C657" t="s">
        <v>1578</v>
      </c>
      <c r="D657" t="s">
        <v>37</v>
      </c>
      <c r="E657" t="s">
        <v>2699</v>
      </c>
      <c r="F657" s="1">
        <v>31158</v>
      </c>
      <c r="G657" t="s">
        <v>3022</v>
      </c>
      <c r="H657" t="s">
        <v>2701</v>
      </c>
      <c r="I657" s="5">
        <v>33700</v>
      </c>
      <c r="J657">
        <v>0</v>
      </c>
    </row>
    <row r="658" spans="1:10" x14ac:dyDescent="0.25">
      <c r="A658" t="str">
        <f t="shared" si="20"/>
        <v>SetDe28779</v>
      </c>
      <c r="B658" t="str">
        <f t="shared" si="21"/>
        <v>SethDelariva28779</v>
      </c>
      <c r="C658" t="s">
        <v>36</v>
      </c>
      <c r="D658" t="s">
        <v>37</v>
      </c>
      <c r="E658" t="s">
        <v>2698</v>
      </c>
      <c r="F658" s="1">
        <v>28779</v>
      </c>
      <c r="G658" t="s">
        <v>3025</v>
      </c>
      <c r="H658" t="s">
        <v>2701</v>
      </c>
      <c r="I658" s="5">
        <v>53900</v>
      </c>
      <c r="J658">
        <v>10</v>
      </c>
    </row>
    <row r="659" spans="1:10" x14ac:dyDescent="0.25">
      <c r="A659" t="str">
        <f t="shared" si="20"/>
        <v>ShaDe23071</v>
      </c>
      <c r="B659" t="str">
        <f t="shared" si="21"/>
        <v>SharonDeleon23071</v>
      </c>
      <c r="C659" t="s">
        <v>188</v>
      </c>
      <c r="D659" t="s">
        <v>397</v>
      </c>
      <c r="E659" t="s">
        <v>2699</v>
      </c>
      <c r="F659" s="1">
        <v>23071</v>
      </c>
      <c r="G659" t="s">
        <v>3029</v>
      </c>
      <c r="H659" t="s">
        <v>2700</v>
      </c>
      <c r="I659" s="5">
        <v>96300</v>
      </c>
      <c r="J659">
        <v>19</v>
      </c>
    </row>
    <row r="660" spans="1:10" x14ac:dyDescent="0.25">
      <c r="A660" t="str">
        <f t="shared" si="20"/>
        <v>JerDe32904</v>
      </c>
      <c r="B660" t="str">
        <f t="shared" si="21"/>
        <v>JerryDelgado32904</v>
      </c>
      <c r="C660" t="s">
        <v>632</v>
      </c>
      <c r="D660" t="s">
        <v>1472</v>
      </c>
      <c r="E660" t="s">
        <v>2698</v>
      </c>
      <c r="F660" s="1">
        <v>32904</v>
      </c>
      <c r="G660" t="s">
        <v>3021</v>
      </c>
      <c r="H660" t="s">
        <v>2701</v>
      </c>
      <c r="I660" s="5">
        <v>37800</v>
      </c>
      <c r="J660">
        <v>3</v>
      </c>
    </row>
    <row r="661" spans="1:10" x14ac:dyDescent="0.25">
      <c r="A661" t="str">
        <f t="shared" si="20"/>
        <v>NicDe27653</v>
      </c>
      <c r="B661" t="str">
        <f t="shared" si="21"/>
        <v>NicoleDelossantos27653</v>
      </c>
      <c r="C661" t="s">
        <v>1221</v>
      </c>
      <c r="D661" t="s">
        <v>1222</v>
      </c>
      <c r="E661" t="s">
        <v>2699</v>
      </c>
      <c r="F661" s="1">
        <v>27653</v>
      </c>
      <c r="G661" t="s">
        <v>3026</v>
      </c>
      <c r="H661" t="s">
        <v>2700</v>
      </c>
      <c r="I661" s="5">
        <v>57000</v>
      </c>
      <c r="J661">
        <v>14</v>
      </c>
    </row>
    <row r="662" spans="1:10" x14ac:dyDescent="0.25">
      <c r="A662" t="str">
        <f t="shared" si="20"/>
        <v>SheDe33771</v>
      </c>
      <c r="B662" t="str">
        <f t="shared" si="21"/>
        <v>SherylDelozier33771</v>
      </c>
      <c r="C662" t="s">
        <v>1491</v>
      </c>
      <c r="D662" t="s">
        <v>1492</v>
      </c>
      <c r="E662" t="s">
        <v>2699</v>
      </c>
      <c r="F662" s="1">
        <v>33771</v>
      </c>
      <c r="G662" t="s">
        <v>3019</v>
      </c>
      <c r="H662" t="s">
        <v>2702</v>
      </c>
      <c r="I662" s="5">
        <v>32600</v>
      </c>
      <c r="J662">
        <v>0</v>
      </c>
    </row>
    <row r="663" spans="1:10" x14ac:dyDescent="0.25">
      <c r="A663" t="str">
        <f t="shared" si="20"/>
        <v>AntDe30426</v>
      </c>
      <c r="B663" t="str">
        <f t="shared" si="21"/>
        <v>AntonioDempsey30426</v>
      </c>
      <c r="C663" t="s">
        <v>1144</v>
      </c>
      <c r="D663" t="s">
        <v>1740</v>
      </c>
      <c r="E663" t="s">
        <v>2698</v>
      </c>
      <c r="F663" s="1">
        <v>30426</v>
      </c>
      <c r="G663" t="s">
        <v>3024</v>
      </c>
      <c r="H663" t="s">
        <v>2700</v>
      </c>
      <c r="I663" s="5">
        <v>57700</v>
      </c>
      <c r="J663">
        <v>1</v>
      </c>
    </row>
    <row r="664" spans="1:10" x14ac:dyDescent="0.25">
      <c r="A664" t="str">
        <f t="shared" si="20"/>
        <v>JohDe33846</v>
      </c>
      <c r="B664" t="str">
        <f t="shared" si="21"/>
        <v>JohnDempsey33846</v>
      </c>
      <c r="C664" t="s">
        <v>213</v>
      </c>
      <c r="D664" t="s">
        <v>1740</v>
      </c>
      <c r="E664" t="s">
        <v>2698</v>
      </c>
      <c r="F664" s="1">
        <v>33846</v>
      </c>
      <c r="G664" t="s">
        <v>3021</v>
      </c>
      <c r="H664" t="s">
        <v>2701</v>
      </c>
      <c r="I664" s="5">
        <v>30000</v>
      </c>
      <c r="J664">
        <v>0</v>
      </c>
    </row>
    <row r="665" spans="1:10" x14ac:dyDescent="0.25">
      <c r="A665" t="str">
        <f t="shared" si="20"/>
        <v>BroDe24869</v>
      </c>
      <c r="B665" t="str">
        <f t="shared" si="21"/>
        <v>BrockDenault24869</v>
      </c>
      <c r="C665" t="s">
        <v>173</v>
      </c>
      <c r="D665" t="s">
        <v>747</v>
      </c>
      <c r="E665" t="s">
        <v>2698</v>
      </c>
      <c r="F665" s="1">
        <v>24869</v>
      </c>
      <c r="G665" t="s">
        <v>3028</v>
      </c>
      <c r="H665" t="s">
        <v>2701</v>
      </c>
      <c r="I665" s="5">
        <v>66700</v>
      </c>
      <c r="J665">
        <v>10</v>
      </c>
    </row>
    <row r="666" spans="1:10" x14ac:dyDescent="0.25">
      <c r="A666" t="str">
        <f t="shared" si="20"/>
        <v>KenDe25724</v>
      </c>
      <c r="B666" t="str">
        <f t="shared" si="21"/>
        <v>KennethDenham25724</v>
      </c>
      <c r="C666" t="s">
        <v>139</v>
      </c>
      <c r="D666" t="s">
        <v>2023</v>
      </c>
      <c r="E666" t="s">
        <v>2698</v>
      </c>
      <c r="F666" s="1">
        <v>25724</v>
      </c>
      <c r="G666" t="s">
        <v>3027</v>
      </c>
      <c r="H666" t="s">
        <v>2701</v>
      </c>
      <c r="I666" s="5">
        <v>66000</v>
      </c>
      <c r="J666">
        <v>13</v>
      </c>
    </row>
    <row r="667" spans="1:10" x14ac:dyDescent="0.25">
      <c r="A667" t="str">
        <f t="shared" si="20"/>
        <v>ChrDe27109</v>
      </c>
      <c r="B667" t="str">
        <f t="shared" si="21"/>
        <v>ChristopherDennis27109</v>
      </c>
      <c r="C667" t="s">
        <v>71</v>
      </c>
      <c r="D667" t="s">
        <v>914</v>
      </c>
      <c r="E667" t="s">
        <v>2698</v>
      </c>
      <c r="F667" s="1">
        <v>27109</v>
      </c>
      <c r="G667" t="s">
        <v>3028</v>
      </c>
      <c r="H667" t="s">
        <v>2701</v>
      </c>
      <c r="I667" s="5">
        <v>65200</v>
      </c>
      <c r="J667">
        <v>10</v>
      </c>
    </row>
    <row r="668" spans="1:10" x14ac:dyDescent="0.25">
      <c r="A668" t="str">
        <f t="shared" si="20"/>
        <v>RobDe27490</v>
      </c>
      <c r="B668" t="str">
        <f t="shared" si="21"/>
        <v>RobertDenton27490</v>
      </c>
      <c r="C668" t="s">
        <v>25</v>
      </c>
      <c r="D668" t="s">
        <v>1827</v>
      </c>
      <c r="E668" t="s">
        <v>2698</v>
      </c>
      <c r="F668" s="1">
        <v>27490</v>
      </c>
      <c r="G668" t="s">
        <v>3028</v>
      </c>
      <c r="H668" t="s">
        <v>2700</v>
      </c>
      <c r="I668" s="5">
        <v>73200</v>
      </c>
      <c r="J668">
        <v>5</v>
      </c>
    </row>
    <row r="669" spans="1:10" x14ac:dyDescent="0.25">
      <c r="A669" t="str">
        <f t="shared" si="20"/>
        <v>IsaDe29713</v>
      </c>
      <c r="B669" t="str">
        <f t="shared" si="21"/>
        <v>IsabelDerosa29713</v>
      </c>
      <c r="C669" t="s">
        <v>1203</v>
      </c>
      <c r="D669" t="s">
        <v>1204</v>
      </c>
      <c r="E669" t="s">
        <v>2699</v>
      </c>
      <c r="F669" s="1">
        <v>29713</v>
      </c>
      <c r="G669" t="s">
        <v>3025</v>
      </c>
      <c r="H669" t="s">
        <v>2701</v>
      </c>
      <c r="I669" s="5">
        <v>45700</v>
      </c>
      <c r="J669">
        <v>2</v>
      </c>
    </row>
    <row r="670" spans="1:10" x14ac:dyDescent="0.25">
      <c r="A670" t="str">
        <f t="shared" si="20"/>
        <v>KelDe26918</v>
      </c>
      <c r="B670" t="str">
        <f t="shared" si="21"/>
        <v>KellyDerrickson26918</v>
      </c>
      <c r="C670" t="s">
        <v>1095</v>
      </c>
      <c r="D670" t="s">
        <v>1679</v>
      </c>
      <c r="E670" t="s">
        <v>2699</v>
      </c>
      <c r="F670" s="1">
        <v>26918</v>
      </c>
      <c r="G670" t="s">
        <v>3027</v>
      </c>
      <c r="H670" t="s">
        <v>2701</v>
      </c>
      <c r="I670" s="5">
        <v>72000</v>
      </c>
      <c r="J670">
        <v>17</v>
      </c>
    </row>
    <row r="671" spans="1:10" x14ac:dyDescent="0.25">
      <c r="A671" t="str">
        <f t="shared" si="20"/>
        <v>OscDe23805</v>
      </c>
      <c r="B671" t="str">
        <f t="shared" si="21"/>
        <v>OscarDeschenes23805</v>
      </c>
      <c r="C671" t="s">
        <v>370</v>
      </c>
      <c r="D671" t="s">
        <v>1720</v>
      </c>
      <c r="E671" t="s">
        <v>2698</v>
      </c>
      <c r="F671" s="1">
        <v>23805</v>
      </c>
      <c r="G671" t="s">
        <v>3026</v>
      </c>
      <c r="H671" t="s">
        <v>2700</v>
      </c>
      <c r="I671" s="5">
        <v>43000</v>
      </c>
      <c r="J671">
        <v>1</v>
      </c>
    </row>
    <row r="672" spans="1:10" x14ac:dyDescent="0.25">
      <c r="A672" t="str">
        <f t="shared" si="20"/>
        <v>DavDe26811</v>
      </c>
      <c r="B672" t="str">
        <f t="shared" si="21"/>
        <v>DavidDevine26811</v>
      </c>
      <c r="C672" t="s">
        <v>65</v>
      </c>
      <c r="D672" t="s">
        <v>516</v>
      </c>
      <c r="E672" t="s">
        <v>2698</v>
      </c>
      <c r="F672" s="1">
        <v>26811</v>
      </c>
      <c r="G672" t="s">
        <v>3025</v>
      </c>
      <c r="H672" t="s">
        <v>2701</v>
      </c>
      <c r="I672" s="5">
        <v>48100</v>
      </c>
      <c r="J672">
        <v>4</v>
      </c>
    </row>
    <row r="673" spans="1:10" x14ac:dyDescent="0.25">
      <c r="A673" t="str">
        <f t="shared" si="20"/>
        <v>JamDe26005</v>
      </c>
      <c r="B673" t="str">
        <f t="shared" si="21"/>
        <v>JamieDevlin26005</v>
      </c>
      <c r="C673" t="s">
        <v>1174</v>
      </c>
      <c r="D673" t="s">
        <v>2087</v>
      </c>
      <c r="E673" t="s">
        <v>2698</v>
      </c>
      <c r="F673" s="1">
        <v>26005</v>
      </c>
      <c r="G673" t="s">
        <v>3025</v>
      </c>
      <c r="H673" t="s">
        <v>2702</v>
      </c>
      <c r="I673" s="5">
        <v>57100</v>
      </c>
      <c r="J673">
        <v>15</v>
      </c>
    </row>
    <row r="674" spans="1:10" x14ac:dyDescent="0.25">
      <c r="A674" t="str">
        <f t="shared" si="20"/>
        <v>DavDe29694</v>
      </c>
      <c r="B674" t="str">
        <f t="shared" si="21"/>
        <v>DavidDew29694</v>
      </c>
      <c r="C674" t="s">
        <v>65</v>
      </c>
      <c r="D674" t="s">
        <v>2022</v>
      </c>
      <c r="E674" t="s">
        <v>2698</v>
      </c>
      <c r="F674" s="1">
        <v>29694</v>
      </c>
      <c r="G674" t="s">
        <v>3026</v>
      </c>
      <c r="H674" t="s">
        <v>2702</v>
      </c>
      <c r="I674" s="5">
        <v>76200</v>
      </c>
      <c r="J674">
        <v>1</v>
      </c>
    </row>
    <row r="675" spans="1:10" x14ac:dyDescent="0.25">
      <c r="A675" t="str">
        <f t="shared" si="20"/>
        <v>SueDe25114</v>
      </c>
      <c r="B675" t="str">
        <f t="shared" si="21"/>
        <v>SueDeyoung25114</v>
      </c>
      <c r="C675" t="s">
        <v>1231</v>
      </c>
      <c r="D675" t="s">
        <v>2535</v>
      </c>
      <c r="E675" t="s">
        <v>2699</v>
      </c>
      <c r="F675" s="1">
        <v>25114</v>
      </c>
      <c r="G675" t="s">
        <v>3028</v>
      </c>
      <c r="H675" t="s">
        <v>2701</v>
      </c>
      <c r="I675" s="5">
        <v>60500</v>
      </c>
      <c r="J675">
        <v>14</v>
      </c>
    </row>
    <row r="676" spans="1:10" x14ac:dyDescent="0.25">
      <c r="A676" t="str">
        <f t="shared" si="20"/>
        <v>LewDi28793</v>
      </c>
      <c r="B676" t="str">
        <f t="shared" si="21"/>
        <v>LewisDiaz28793</v>
      </c>
      <c r="C676" t="s">
        <v>629</v>
      </c>
      <c r="D676" t="s">
        <v>2926</v>
      </c>
      <c r="E676" t="s">
        <v>2698</v>
      </c>
      <c r="F676" s="1">
        <v>28793</v>
      </c>
      <c r="G676" t="s">
        <v>3025</v>
      </c>
      <c r="H676" t="s">
        <v>2702</v>
      </c>
      <c r="I676" s="5">
        <v>50200</v>
      </c>
      <c r="J676">
        <v>1</v>
      </c>
    </row>
    <row r="677" spans="1:10" x14ac:dyDescent="0.25">
      <c r="A677" t="str">
        <f t="shared" si="20"/>
        <v>BetDi29028</v>
      </c>
      <c r="B677" t="str">
        <f t="shared" si="21"/>
        <v>BethanyDickens29028</v>
      </c>
      <c r="C677" t="s">
        <v>940</v>
      </c>
      <c r="D677" t="s">
        <v>941</v>
      </c>
      <c r="E677" t="s">
        <v>2699</v>
      </c>
      <c r="F677" s="1">
        <v>29028</v>
      </c>
      <c r="G677" t="s">
        <v>3028</v>
      </c>
      <c r="H677" t="s">
        <v>2700</v>
      </c>
      <c r="I677" s="5">
        <v>66700</v>
      </c>
      <c r="J677">
        <v>13</v>
      </c>
    </row>
    <row r="678" spans="1:10" x14ac:dyDescent="0.25">
      <c r="A678" t="str">
        <f t="shared" si="20"/>
        <v>JamDi25435</v>
      </c>
      <c r="B678" t="str">
        <f t="shared" si="21"/>
        <v>JamesDietrich25435</v>
      </c>
      <c r="C678" t="s">
        <v>147</v>
      </c>
      <c r="D678" t="s">
        <v>2088</v>
      </c>
      <c r="E678" t="s">
        <v>2698</v>
      </c>
      <c r="F678" s="1">
        <v>25435</v>
      </c>
      <c r="G678" t="s">
        <v>3025</v>
      </c>
      <c r="H678" t="s">
        <v>2701</v>
      </c>
      <c r="I678" s="5">
        <v>46700</v>
      </c>
      <c r="J678">
        <v>4</v>
      </c>
    </row>
    <row r="679" spans="1:10" x14ac:dyDescent="0.25">
      <c r="A679" t="str">
        <f t="shared" si="20"/>
        <v>JacDi23865</v>
      </c>
      <c r="B679" t="str">
        <f t="shared" si="21"/>
        <v>JackDimattia23865</v>
      </c>
      <c r="C679" t="s">
        <v>181</v>
      </c>
      <c r="D679" t="s">
        <v>784</v>
      </c>
      <c r="E679" t="s">
        <v>2698</v>
      </c>
      <c r="F679" s="1">
        <v>23865</v>
      </c>
      <c r="G679" t="s">
        <v>3027</v>
      </c>
      <c r="H679" t="s">
        <v>2703</v>
      </c>
      <c r="I679" s="5">
        <v>75500</v>
      </c>
      <c r="J679">
        <v>7</v>
      </c>
    </row>
    <row r="680" spans="1:10" x14ac:dyDescent="0.25">
      <c r="A680" t="str">
        <f t="shared" si="20"/>
        <v>PatDi28371</v>
      </c>
      <c r="B680" t="str">
        <f t="shared" si="21"/>
        <v>PatriciaDineen28371</v>
      </c>
      <c r="C680" t="s">
        <v>232</v>
      </c>
      <c r="D680" t="s">
        <v>2408</v>
      </c>
      <c r="E680" t="s">
        <v>2699</v>
      </c>
      <c r="F680" s="1">
        <v>28371</v>
      </c>
      <c r="G680" t="s">
        <v>3026</v>
      </c>
      <c r="H680" t="s">
        <v>2703</v>
      </c>
      <c r="I680" s="5">
        <v>61400</v>
      </c>
      <c r="J680">
        <v>12</v>
      </c>
    </row>
    <row r="681" spans="1:10" x14ac:dyDescent="0.25">
      <c r="A681" t="str">
        <f t="shared" si="20"/>
        <v>RubDi32768</v>
      </c>
      <c r="B681" t="str">
        <f t="shared" si="21"/>
        <v>RubinDingle32768</v>
      </c>
      <c r="C681" t="s">
        <v>2882</v>
      </c>
      <c r="D681" t="s">
        <v>2883</v>
      </c>
      <c r="E681" t="s">
        <v>2698</v>
      </c>
      <c r="F681" s="1">
        <v>32768</v>
      </c>
      <c r="G681" t="s">
        <v>3022</v>
      </c>
      <c r="H681" t="s">
        <v>2700</v>
      </c>
      <c r="I681" s="5">
        <v>35000</v>
      </c>
      <c r="J681">
        <v>5</v>
      </c>
    </row>
    <row r="682" spans="1:10" x14ac:dyDescent="0.25">
      <c r="A682" t="str">
        <f t="shared" si="20"/>
        <v>KimDi29431</v>
      </c>
      <c r="B682" t="str">
        <f t="shared" si="21"/>
        <v>KimberleyDingler29431</v>
      </c>
      <c r="C682" t="s">
        <v>2260</v>
      </c>
      <c r="D682" t="s">
        <v>2261</v>
      </c>
      <c r="E682" t="s">
        <v>2699</v>
      </c>
      <c r="F682" s="1">
        <v>29431</v>
      </c>
      <c r="G682" t="s">
        <v>3026</v>
      </c>
      <c r="H682" t="s">
        <v>2702</v>
      </c>
      <c r="I682" s="5">
        <v>64000</v>
      </c>
      <c r="J682">
        <v>12</v>
      </c>
    </row>
    <row r="683" spans="1:10" x14ac:dyDescent="0.25">
      <c r="A683" t="str">
        <f t="shared" si="20"/>
        <v>ErnDi28043</v>
      </c>
      <c r="B683" t="str">
        <f t="shared" si="21"/>
        <v>ErnestDinkins28043</v>
      </c>
      <c r="C683" t="s">
        <v>1001</v>
      </c>
      <c r="D683" t="s">
        <v>2550</v>
      </c>
      <c r="E683" t="s">
        <v>2698</v>
      </c>
      <c r="F683" s="1">
        <v>28043</v>
      </c>
      <c r="G683" t="s">
        <v>3026</v>
      </c>
      <c r="H683" t="s">
        <v>2700</v>
      </c>
      <c r="I683" s="5">
        <v>70900</v>
      </c>
      <c r="J683">
        <v>10</v>
      </c>
    </row>
    <row r="684" spans="1:10" x14ac:dyDescent="0.25">
      <c r="A684" t="str">
        <f t="shared" si="20"/>
        <v>CorDi29570</v>
      </c>
      <c r="B684" t="str">
        <f t="shared" si="21"/>
        <v>CorinneDittmar29570</v>
      </c>
      <c r="C684" t="s">
        <v>1824</v>
      </c>
      <c r="D684" t="s">
        <v>1825</v>
      </c>
      <c r="E684" t="s">
        <v>2699</v>
      </c>
      <c r="F684" s="1">
        <v>29570</v>
      </c>
      <c r="G684" t="s">
        <v>3027</v>
      </c>
      <c r="H684" t="s">
        <v>2700</v>
      </c>
      <c r="I684" s="5">
        <v>79400</v>
      </c>
      <c r="J684">
        <v>9</v>
      </c>
    </row>
    <row r="685" spans="1:10" x14ac:dyDescent="0.25">
      <c r="A685" t="str">
        <f t="shared" si="20"/>
        <v>LynDi29620</v>
      </c>
      <c r="B685" t="str">
        <f t="shared" si="21"/>
        <v>LynnDixion29620</v>
      </c>
      <c r="C685" t="s">
        <v>526</v>
      </c>
      <c r="D685" t="s">
        <v>2624</v>
      </c>
      <c r="E685" t="s">
        <v>2699</v>
      </c>
      <c r="F685" s="1">
        <v>29620</v>
      </c>
      <c r="G685" t="s">
        <v>3027</v>
      </c>
      <c r="H685" t="s">
        <v>2702</v>
      </c>
      <c r="I685" s="5">
        <v>101100</v>
      </c>
      <c r="J685">
        <v>1</v>
      </c>
    </row>
    <row r="686" spans="1:10" x14ac:dyDescent="0.25">
      <c r="A686" t="str">
        <f t="shared" si="20"/>
        <v>AleDi31887</v>
      </c>
      <c r="B686" t="str">
        <f t="shared" si="21"/>
        <v>AlexanderDixon31887</v>
      </c>
      <c r="C686" t="s">
        <v>708</v>
      </c>
      <c r="D686" t="s">
        <v>1064</v>
      </c>
      <c r="E686" t="s">
        <v>2698</v>
      </c>
      <c r="F686" s="1">
        <v>31887</v>
      </c>
      <c r="G686" t="s">
        <v>3023</v>
      </c>
      <c r="H686" t="s">
        <v>2703</v>
      </c>
      <c r="I686" s="5">
        <v>37400</v>
      </c>
      <c r="J686">
        <v>4</v>
      </c>
    </row>
    <row r="687" spans="1:10" x14ac:dyDescent="0.25">
      <c r="A687" t="str">
        <f t="shared" si="20"/>
        <v>AshDi32610</v>
      </c>
      <c r="B687" t="str">
        <f t="shared" si="21"/>
        <v>AshleyDixon32610</v>
      </c>
      <c r="C687" t="s">
        <v>1606</v>
      </c>
      <c r="D687" t="s">
        <v>1064</v>
      </c>
      <c r="E687" t="s">
        <v>2699</v>
      </c>
      <c r="F687" s="1">
        <v>32610</v>
      </c>
      <c r="G687" t="s">
        <v>3022</v>
      </c>
      <c r="H687" t="s">
        <v>2702</v>
      </c>
      <c r="I687" s="5">
        <v>42600</v>
      </c>
      <c r="J687">
        <v>1</v>
      </c>
    </row>
    <row r="688" spans="1:10" x14ac:dyDescent="0.25">
      <c r="A688" t="str">
        <f t="shared" si="20"/>
        <v>KenDi24641</v>
      </c>
      <c r="B688" t="str">
        <f t="shared" si="21"/>
        <v>KentDixon24641</v>
      </c>
      <c r="C688" t="s">
        <v>733</v>
      </c>
      <c r="D688" t="s">
        <v>1064</v>
      </c>
      <c r="E688" t="s">
        <v>2698</v>
      </c>
      <c r="F688" s="1">
        <v>24641</v>
      </c>
      <c r="G688" t="s">
        <v>3024</v>
      </c>
      <c r="H688" t="s">
        <v>2701</v>
      </c>
      <c r="I688" s="5">
        <v>34600</v>
      </c>
      <c r="J688">
        <v>3</v>
      </c>
    </row>
    <row r="689" spans="1:10" x14ac:dyDescent="0.25">
      <c r="A689" t="str">
        <f t="shared" si="20"/>
        <v>MelDi26496</v>
      </c>
      <c r="B689" t="str">
        <f t="shared" si="21"/>
        <v>MelvinDixon26496</v>
      </c>
      <c r="C689" t="s">
        <v>272</v>
      </c>
      <c r="D689" t="s">
        <v>1064</v>
      </c>
      <c r="E689" t="s">
        <v>2698</v>
      </c>
      <c r="F689" s="1">
        <v>26496</v>
      </c>
      <c r="G689" t="s">
        <v>3027</v>
      </c>
      <c r="H689" t="s">
        <v>2700</v>
      </c>
      <c r="I689" s="5">
        <v>84100</v>
      </c>
      <c r="J689">
        <v>20</v>
      </c>
    </row>
    <row r="690" spans="1:10" x14ac:dyDescent="0.25">
      <c r="A690" t="str">
        <f t="shared" si="20"/>
        <v>TerDi24371</v>
      </c>
      <c r="B690" t="str">
        <f t="shared" si="21"/>
        <v>TerryDixon24371</v>
      </c>
      <c r="C690" t="s">
        <v>157</v>
      </c>
      <c r="D690" t="s">
        <v>1064</v>
      </c>
      <c r="E690" t="s">
        <v>2699</v>
      </c>
      <c r="F690" s="1">
        <v>24371</v>
      </c>
      <c r="G690" t="s">
        <v>3025</v>
      </c>
      <c r="H690" t="s">
        <v>2703</v>
      </c>
      <c r="I690" s="5">
        <v>34200</v>
      </c>
      <c r="J690">
        <v>20</v>
      </c>
    </row>
    <row r="691" spans="1:10" x14ac:dyDescent="0.25">
      <c r="A691" t="str">
        <f t="shared" si="20"/>
        <v>TraDo29676</v>
      </c>
      <c r="B691" t="str">
        <f t="shared" si="21"/>
        <v>TracyDobson29676</v>
      </c>
      <c r="C691" t="s">
        <v>2265</v>
      </c>
      <c r="D691" t="s">
        <v>2511</v>
      </c>
      <c r="E691" t="s">
        <v>2698</v>
      </c>
      <c r="F691" s="1">
        <v>29676</v>
      </c>
      <c r="G691" t="s">
        <v>3027</v>
      </c>
      <c r="H691" t="s">
        <v>2703</v>
      </c>
      <c r="I691" s="5">
        <v>80600</v>
      </c>
      <c r="J691">
        <v>11</v>
      </c>
    </row>
    <row r="692" spans="1:10" x14ac:dyDescent="0.25">
      <c r="A692" t="str">
        <f t="shared" si="20"/>
        <v>JamDo27472</v>
      </c>
      <c r="B692" t="str">
        <f t="shared" si="21"/>
        <v>JamesDoby27472</v>
      </c>
      <c r="C692" t="s">
        <v>147</v>
      </c>
      <c r="D692" t="s">
        <v>1829</v>
      </c>
      <c r="E692" t="s">
        <v>2698</v>
      </c>
      <c r="F692" s="1">
        <v>27472</v>
      </c>
      <c r="G692" t="s">
        <v>3028</v>
      </c>
      <c r="H692" t="s">
        <v>2703</v>
      </c>
      <c r="I692" s="5">
        <v>103600</v>
      </c>
      <c r="J692">
        <v>18</v>
      </c>
    </row>
    <row r="693" spans="1:10" x14ac:dyDescent="0.25">
      <c r="A693" t="str">
        <f t="shared" si="20"/>
        <v>RitDo31626</v>
      </c>
      <c r="B693" t="str">
        <f t="shared" si="21"/>
        <v>RitaDodd31626</v>
      </c>
      <c r="C693" t="s">
        <v>1146</v>
      </c>
      <c r="D693" t="s">
        <v>22</v>
      </c>
      <c r="E693" t="s">
        <v>2699</v>
      </c>
      <c r="F693" s="1">
        <v>31626</v>
      </c>
      <c r="G693" t="s">
        <v>3022</v>
      </c>
      <c r="H693" t="s">
        <v>2702</v>
      </c>
      <c r="I693" s="5">
        <v>47600</v>
      </c>
      <c r="J693">
        <v>4</v>
      </c>
    </row>
    <row r="694" spans="1:10" x14ac:dyDescent="0.25">
      <c r="A694" t="str">
        <f t="shared" si="20"/>
        <v>SteDo24848</v>
      </c>
      <c r="B694" t="str">
        <f t="shared" si="21"/>
        <v>SteveDodd24848</v>
      </c>
      <c r="C694" t="s">
        <v>21</v>
      </c>
      <c r="D694" t="s">
        <v>22</v>
      </c>
      <c r="E694" t="s">
        <v>2698</v>
      </c>
      <c r="F694" s="1">
        <v>24848</v>
      </c>
      <c r="G694" t="s">
        <v>3025</v>
      </c>
      <c r="H694" t="s">
        <v>2701</v>
      </c>
      <c r="I694" s="5">
        <v>59400</v>
      </c>
      <c r="J694">
        <v>1</v>
      </c>
    </row>
    <row r="695" spans="1:10" x14ac:dyDescent="0.25">
      <c r="A695" t="str">
        <f t="shared" si="20"/>
        <v>KatDo27201</v>
      </c>
      <c r="B695" t="str">
        <f t="shared" si="21"/>
        <v>KatheleenDodgen27201</v>
      </c>
      <c r="C695" t="s">
        <v>509</v>
      </c>
      <c r="D695" t="s">
        <v>510</v>
      </c>
      <c r="E695" t="s">
        <v>2699</v>
      </c>
      <c r="F695" s="1">
        <v>27201</v>
      </c>
      <c r="G695" t="s">
        <v>3023</v>
      </c>
      <c r="H695" t="s">
        <v>2701</v>
      </c>
      <c r="I695" s="5">
        <v>33600</v>
      </c>
      <c r="J695">
        <v>9</v>
      </c>
    </row>
    <row r="696" spans="1:10" x14ac:dyDescent="0.25">
      <c r="A696" t="str">
        <f t="shared" si="20"/>
        <v>JasDo31014</v>
      </c>
      <c r="B696" t="str">
        <f t="shared" si="21"/>
        <v>JasonDoe31014</v>
      </c>
      <c r="C696" t="s">
        <v>353</v>
      </c>
      <c r="D696" t="s">
        <v>354</v>
      </c>
      <c r="E696" t="s">
        <v>2698</v>
      </c>
      <c r="F696" s="1">
        <v>31014</v>
      </c>
      <c r="G696" t="s">
        <v>3027</v>
      </c>
      <c r="H696" t="s">
        <v>2702</v>
      </c>
      <c r="I696" s="5">
        <v>77700</v>
      </c>
      <c r="J696">
        <v>8</v>
      </c>
    </row>
    <row r="697" spans="1:10" x14ac:dyDescent="0.25">
      <c r="A697" t="str">
        <f t="shared" si="20"/>
        <v>MarDo31951</v>
      </c>
      <c r="B697" t="str">
        <f t="shared" si="21"/>
        <v>MarieDoherty31951</v>
      </c>
      <c r="C697" t="s">
        <v>340</v>
      </c>
      <c r="D697" t="s">
        <v>2776</v>
      </c>
      <c r="E697" t="s">
        <v>2699</v>
      </c>
      <c r="F697" s="1">
        <v>31951</v>
      </c>
      <c r="G697" t="s">
        <v>3021</v>
      </c>
      <c r="H697" t="s">
        <v>2700</v>
      </c>
      <c r="I697" s="5">
        <v>44700</v>
      </c>
      <c r="J697">
        <v>0</v>
      </c>
    </row>
    <row r="698" spans="1:10" x14ac:dyDescent="0.25">
      <c r="A698" t="str">
        <f t="shared" si="20"/>
        <v>LawDo26471</v>
      </c>
      <c r="B698" t="str">
        <f t="shared" si="21"/>
        <v>LawrenceDolly26471</v>
      </c>
      <c r="C698" t="s">
        <v>593</v>
      </c>
      <c r="D698" t="s">
        <v>670</v>
      </c>
      <c r="E698" t="s">
        <v>2698</v>
      </c>
      <c r="F698" s="1">
        <v>26471</v>
      </c>
      <c r="G698" t="s">
        <v>3026</v>
      </c>
      <c r="H698" t="s">
        <v>2700</v>
      </c>
      <c r="I698" s="5">
        <v>55700</v>
      </c>
      <c r="J698">
        <v>3</v>
      </c>
    </row>
    <row r="699" spans="1:10" x14ac:dyDescent="0.25">
      <c r="A699" t="str">
        <f t="shared" si="20"/>
        <v>DorDo30374</v>
      </c>
      <c r="B699" t="str">
        <f t="shared" si="21"/>
        <v>DorothyDominguez30374</v>
      </c>
      <c r="C699" t="s">
        <v>512</v>
      </c>
      <c r="D699" t="s">
        <v>1292</v>
      </c>
      <c r="E699" t="s">
        <v>2699</v>
      </c>
      <c r="F699" s="1">
        <v>30374</v>
      </c>
      <c r="G699" t="s">
        <v>3026</v>
      </c>
      <c r="H699" t="s">
        <v>2703</v>
      </c>
      <c r="I699" s="5">
        <v>77800</v>
      </c>
      <c r="J699">
        <v>5</v>
      </c>
    </row>
    <row r="700" spans="1:10" x14ac:dyDescent="0.25">
      <c r="A700" t="str">
        <f t="shared" si="20"/>
        <v>MarDo31984</v>
      </c>
      <c r="B700" t="str">
        <f t="shared" si="21"/>
        <v>MarthaDominguez31984</v>
      </c>
      <c r="C700" t="s">
        <v>94</v>
      </c>
      <c r="D700" t="s">
        <v>1292</v>
      </c>
      <c r="E700" t="s">
        <v>2699</v>
      </c>
      <c r="F700" s="1">
        <v>31984</v>
      </c>
      <c r="G700" t="s">
        <v>3022</v>
      </c>
      <c r="H700" t="s">
        <v>2700</v>
      </c>
      <c r="I700" s="5">
        <v>43700</v>
      </c>
      <c r="J700">
        <v>1</v>
      </c>
    </row>
    <row r="701" spans="1:10" x14ac:dyDescent="0.25">
      <c r="A701" t="str">
        <f t="shared" si="20"/>
        <v>LesDo25812</v>
      </c>
      <c r="B701" t="str">
        <f t="shared" si="21"/>
        <v>LeslieDonahue25812</v>
      </c>
      <c r="C701" t="s">
        <v>1268</v>
      </c>
      <c r="D701" t="s">
        <v>2798</v>
      </c>
      <c r="E701" t="s">
        <v>2699</v>
      </c>
      <c r="F701" s="1">
        <v>25812</v>
      </c>
      <c r="G701" t="s">
        <v>3027</v>
      </c>
      <c r="H701" t="s">
        <v>2702</v>
      </c>
      <c r="I701" s="5">
        <v>86200</v>
      </c>
      <c r="J701">
        <v>17</v>
      </c>
    </row>
    <row r="702" spans="1:10" x14ac:dyDescent="0.25">
      <c r="A702" t="str">
        <f t="shared" si="20"/>
        <v>SheDo33707</v>
      </c>
      <c r="B702" t="str">
        <f t="shared" si="21"/>
        <v>ShereeDonahue33707</v>
      </c>
      <c r="C702" t="s">
        <v>2965</v>
      </c>
      <c r="D702" t="s">
        <v>2798</v>
      </c>
      <c r="E702" t="s">
        <v>2699</v>
      </c>
      <c r="F702" s="1">
        <v>33707</v>
      </c>
      <c r="G702" t="s">
        <v>3020</v>
      </c>
      <c r="H702" t="s">
        <v>2700</v>
      </c>
      <c r="I702" s="5">
        <v>33000</v>
      </c>
      <c r="J702">
        <v>2</v>
      </c>
    </row>
    <row r="703" spans="1:10" x14ac:dyDescent="0.25">
      <c r="A703" t="str">
        <f t="shared" si="20"/>
        <v>JesDo27703</v>
      </c>
      <c r="B703" t="str">
        <f t="shared" si="21"/>
        <v>JesseDonaldson27703</v>
      </c>
      <c r="C703" t="s">
        <v>876</v>
      </c>
      <c r="D703" t="s">
        <v>2091</v>
      </c>
      <c r="E703" t="s">
        <v>2698</v>
      </c>
      <c r="F703" s="1">
        <v>27703</v>
      </c>
      <c r="G703" t="s">
        <v>3026</v>
      </c>
      <c r="H703" t="s">
        <v>2700</v>
      </c>
      <c r="I703" s="5">
        <v>62000</v>
      </c>
      <c r="J703">
        <v>11</v>
      </c>
    </row>
    <row r="704" spans="1:10" x14ac:dyDescent="0.25">
      <c r="A704" t="str">
        <f t="shared" si="20"/>
        <v>BraDo31154</v>
      </c>
      <c r="B704" t="str">
        <f t="shared" si="21"/>
        <v>BrandieDoney31154</v>
      </c>
      <c r="C704" t="s">
        <v>2880</v>
      </c>
      <c r="D704" t="s">
        <v>2881</v>
      </c>
      <c r="E704" t="s">
        <v>2699</v>
      </c>
      <c r="F704" s="1">
        <v>31154</v>
      </c>
      <c r="G704" t="s">
        <v>3023</v>
      </c>
      <c r="H704" t="s">
        <v>2700</v>
      </c>
      <c r="I704" s="5">
        <v>46000</v>
      </c>
      <c r="J704">
        <v>5</v>
      </c>
    </row>
    <row r="705" spans="1:10" x14ac:dyDescent="0.25">
      <c r="A705" t="str">
        <f t="shared" si="20"/>
        <v>ThoDo27913</v>
      </c>
      <c r="B705" t="str">
        <f t="shared" si="21"/>
        <v>ThomasDorr27913</v>
      </c>
      <c r="C705" t="s">
        <v>269</v>
      </c>
      <c r="D705" t="s">
        <v>2348</v>
      </c>
      <c r="E705" t="s">
        <v>2698</v>
      </c>
      <c r="F705" s="1">
        <v>27913</v>
      </c>
      <c r="G705" t="s">
        <v>3028</v>
      </c>
      <c r="H705" t="s">
        <v>2702</v>
      </c>
      <c r="I705" s="5">
        <v>102400</v>
      </c>
      <c r="J705">
        <v>1</v>
      </c>
    </row>
    <row r="706" spans="1:10" x14ac:dyDescent="0.25">
      <c r="A706" t="str">
        <f t="shared" ref="A706:A769" si="22">_xlfn.CONCAT(LEFT(C706,3),LEFT(D706,2),F706)</f>
        <v>SheDo28744</v>
      </c>
      <c r="B706" t="str">
        <f t="shared" ref="B706:B769" si="23">_xlfn.CONCAT(C706,D706,F706)</f>
        <v>SherylDossett28744</v>
      </c>
      <c r="C706" t="s">
        <v>1491</v>
      </c>
      <c r="D706" t="s">
        <v>1700</v>
      </c>
      <c r="E706" t="s">
        <v>2699</v>
      </c>
      <c r="F706" s="1">
        <v>28744</v>
      </c>
      <c r="G706" t="s">
        <v>3026</v>
      </c>
      <c r="H706" t="s">
        <v>2701</v>
      </c>
      <c r="I706" s="5">
        <v>47200</v>
      </c>
      <c r="J706">
        <v>0</v>
      </c>
    </row>
    <row r="707" spans="1:10" x14ac:dyDescent="0.25">
      <c r="A707" t="str">
        <f t="shared" si="22"/>
        <v>LarDo28138</v>
      </c>
      <c r="B707" t="str">
        <f t="shared" si="23"/>
        <v>LarryDotson28138</v>
      </c>
      <c r="C707" t="s">
        <v>73</v>
      </c>
      <c r="D707" t="s">
        <v>969</v>
      </c>
      <c r="E707" t="s">
        <v>2698</v>
      </c>
      <c r="F707" s="1">
        <v>28138</v>
      </c>
      <c r="G707" t="s">
        <v>3027</v>
      </c>
      <c r="H707" t="s">
        <v>2701</v>
      </c>
      <c r="I707" s="5">
        <v>59000</v>
      </c>
      <c r="J707">
        <v>9</v>
      </c>
    </row>
    <row r="708" spans="1:10" x14ac:dyDescent="0.25">
      <c r="A708" t="str">
        <f t="shared" si="22"/>
        <v>DorDo33006</v>
      </c>
      <c r="B708" t="str">
        <f t="shared" si="23"/>
        <v>DorothyDotts33006</v>
      </c>
      <c r="C708" t="s">
        <v>512</v>
      </c>
      <c r="D708" t="s">
        <v>2775</v>
      </c>
      <c r="E708" t="s">
        <v>2699</v>
      </c>
      <c r="F708" s="1">
        <v>33006</v>
      </c>
      <c r="G708" t="s">
        <v>3021</v>
      </c>
      <c r="H708" t="s">
        <v>2702</v>
      </c>
      <c r="I708" s="5">
        <v>37600</v>
      </c>
      <c r="J708">
        <v>4</v>
      </c>
    </row>
    <row r="709" spans="1:10" x14ac:dyDescent="0.25">
      <c r="A709" t="str">
        <f t="shared" si="22"/>
        <v>GeoDo28407</v>
      </c>
      <c r="B709" t="str">
        <f t="shared" si="23"/>
        <v>GeorgiaDouglas28407</v>
      </c>
      <c r="C709" t="s">
        <v>1774</v>
      </c>
      <c r="D709" t="s">
        <v>499</v>
      </c>
      <c r="E709" t="s">
        <v>2699</v>
      </c>
      <c r="F709" s="1">
        <v>28407</v>
      </c>
      <c r="G709" t="s">
        <v>3025</v>
      </c>
      <c r="H709" t="s">
        <v>2702</v>
      </c>
      <c r="I709" s="5">
        <v>63400</v>
      </c>
      <c r="J709">
        <v>7</v>
      </c>
    </row>
    <row r="710" spans="1:10" x14ac:dyDescent="0.25">
      <c r="A710" t="str">
        <f t="shared" si="22"/>
        <v>BetDo27233</v>
      </c>
      <c r="B710" t="str">
        <f t="shared" si="23"/>
        <v>BetsyDouse27233</v>
      </c>
      <c r="C710" t="s">
        <v>2593</v>
      </c>
      <c r="D710" t="s">
        <v>1727</v>
      </c>
      <c r="E710" t="s">
        <v>2699</v>
      </c>
      <c r="F710" s="1">
        <v>27233</v>
      </c>
      <c r="G710" t="s">
        <v>3025</v>
      </c>
      <c r="H710" t="s">
        <v>2701</v>
      </c>
      <c r="I710" s="5">
        <v>57900</v>
      </c>
      <c r="J710">
        <v>12</v>
      </c>
    </row>
    <row r="711" spans="1:10" x14ac:dyDescent="0.25">
      <c r="A711" t="str">
        <f t="shared" si="22"/>
        <v>GeoDo28884</v>
      </c>
      <c r="B711" t="str">
        <f t="shared" si="23"/>
        <v>GeorgeDouse28884</v>
      </c>
      <c r="C711" t="s">
        <v>92</v>
      </c>
      <c r="D711" t="s">
        <v>1727</v>
      </c>
      <c r="E711" t="s">
        <v>2698</v>
      </c>
      <c r="F711" s="1">
        <v>28884</v>
      </c>
      <c r="G711" t="s">
        <v>3027</v>
      </c>
      <c r="H711" t="s">
        <v>2703</v>
      </c>
      <c r="I711" s="5">
        <v>75300</v>
      </c>
      <c r="J711">
        <v>0</v>
      </c>
    </row>
    <row r="712" spans="1:10" x14ac:dyDescent="0.25">
      <c r="A712" t="str">
        <f t="shared" si="22"/>
        <v>TimDo31314</v>
      </c>
      <c r="B712" t="str">
        <f t="shared" si="23"/>
        <v>TimothyDouse31314</v>
      </c>
      <c r="C712" t="s">
        <v>501</v>
      </c>
      <c r="D712" t="s">
        <v>1727</v>
      </c>
      <c r="E712" t="s">
        <v>2698</v>
      </c>
      <c r="F712" s="1">
        <v>31314</v>
      </c>
      <c r="G712" t="s">
        <v>3020</v>
      </c>
      <c r="H712" t="s">
        <v>2701</v>
      </c>
      <c r="I712" s="5">
        <v>31500</v>
      </c>
      <c r="J712">
        <v>0</v>
      </c>
    </row>
    <row r="713" spans="1:10" x14ac:dyDescent="0.25">
      <c r="A713" t="str">
        <f t="shared" si="22"/>
        <v>GreDo26956</v>
      </c>
      <c r="B713" t="str">
        <f t="shared" si="23"/>
        <v>GregoryDove26956</v>
      </c>
      <c r="C713" t="s">
        <v>806</v>
      </c>
      <c r="D713" t="s">
        <v>2375</v>
      </c>
      <c r="E713" t="s">
        <v>2698</v>
      </c>
      <c r="F713" s="1">
        <v>26956</v>
      </c>
      <c r="G713" t="s">
        <v>3026</v>
      </c>
      <c r="H713" t="s">
        <v>2703</v>
      </c>
      <c r="I713" s="5">
        <v>49000</v>
      </c>
      <c r="J713">
        <v>7</v>
      </c>
    </row>
    <row r="714" spans="1:10" x14ac:dyDescent="0.25">
      <c r="A714" t="str">
        <f t="shared" si="22"/>
        <v>DavDo31278</v>
      </c>
      <c r="B714" t="str">
        <f t="shared" si="23"/>
        <v>DavidDow31278</v>
      </c>
      <c r="C714" t="s">
        <v>65</v>
      </c>
      <c r="D714" t="s">
        <v>2474</v>
      </c>
      <c r="E714" t="s">
        <v>2698</v>
      </c>
      <c r="F714" s="1">
        <v>31278</v>
      </c>
      <c r="G714" t="s">
        <v>3019</v>
      </c>
      <c r="H714" t="s">
        <v>2700</v>
      </c>
      <c r="I714" s="5">
        <v>34100</v>
      </c>
      <c r="J714">
        <v>0</v>
      </c>
    </row>
    <row r="715" spans="1:10" x14ac:dyDescent="0.25">
      <c r="A715" t="str">
        <f t="shared" si="22"/>
        <v>KeiDo33327</v>
      </c>
      <c r="B715" t="str">
        <f t="shared" si="23"/>
        <v>KeithDowd33327</v>
      </c>
      <c r="C715" t="s">
        <v>162</v>
      </c>
      <c r="D715" t="s">
        <v>1170</v>
      </c>
      <c r="E715" t="s">
        <v>2698</v>
      </c>
      <c r="F715" s="1">
        <v>33327</v>
      </c>
      <c r="G715" t="s">
        <v>3020</v>
      </c>
      <c r="H715" t="s">
        <v>2702</v>
      </c>
      <c r="I715" s="5">
        <v>36000</v>
      </c>
      <c r="J715">
        <v>1</v>
      </c>
    </row>
    <row r="716" spans="1:10" x14ac:dyDescent="0.25">
      <c r="A716" t="str">
        <f t="shared" si="22"/>
        <v>JudDo33244</v>
      </c>
      <c r="B716" t="str">
        <f t="shared" si="23"/>
        <v>JudithDowling33244</v>
      </c>
      <c r="C716" t="s">
        <v>107</v>
      </c>
      <c r="D716" t="s">
        <v>1067</v>
      </c>
      <c r="E716" t="s">
        <v>2699</v>
      </c>
      <c r="F716" s="1">
        <v>33244</v>
      </c>
      <c r="G716" t="s">
        <v>3019</v>
      </c>
      <c r="H716" t="s">
        <v>2701</v>
      </c>
      <c r="I716" s="5">
        <v>26300</v>
      </c>
      <c r="J716">
        <v>0</v>
      </c>
    </row>
    <row r="717" spans="1:10" x14ac:dyDescent="0.25">
      <c r="A717" t="str">
        <f t="shared" si="22"/>
        <v>JamDo28300</v>
      </c>
      <c r="B717" t="str">
        <f t="shared" si="23"/>
        <v>JamesDowney28300</v>
      </c>
      <c r="C717" t="s">
        <v>147</v>
      </c>
      <c r="D717" t="s">
        <v>2086</v>
      </c>
      <c r="E717" t="s">
        <v>2698</v>
      </c>
      <c r="F717" s="1">
        <v>28300</v>
      </c>
      <c r="G717" t="s">
        <v>3025</v>
      </c>
      <c r="H717" t="s">
        <v>2703</v>
      </c>
      <c r="I717" s="5">
        <v>48100</v>
      </c>
      <c r="J717">
        <v>11</v>
      </c>
    </row>
    <row r="718" spans="1:10" x14ac:dyDescent="0.25">
      <c r="A718" t="str">
        <f t="shared" si="22"/>
        <v>JasDo28252</v>
      </c>
      <c r="B718" t="str">
        <f t="shared" si="23"/>
        <v>JasonDoyle28252</v>
      </c>
      <c r="C718" t="s">
        <v>353</v>
      </c>
      <c r="D718" t="s">
        <v>1846</v>
      </c>
      <c r="E718" t="s">
        <v>2698</v>
      </c>
      <c r="F718" s="1">
        <v>28252</v>
      </c>
      <c r="G718" t="s">
        <v>3027</v>
      </c>
      <c r="H718" t="s">
        <v>2700</v>
      </c>
      <c r="I718" s="5">
        <v>65800</v>
      </c>
      <c r="J718">
        <v>14</v>
      </c>
    </row>
    <row r="719" spans="1:10" x14ac:dyDescent="0.25">
      <c r="A719" t="str">
        <f t="shared" si="22"/>
        <v>KenDr23821</v>
      </c>
      <c r="B719" t="str">
        <f t="shared" si="23"/>
        <v>KennethDrake23821</v>
      </c>
      <c r="C719" t="s">
        <v>139</v>
      </c>
      <c r="D719" t="s">
        <v>229</v>
      </c>
      <c r="E719" t="s">
        <v>2698</v>
      </c>
      <c r="F719" s="1">
        <v>23821</v>
      </c>
      <c r="G719" t="s">
        <v>3029</v>
      </c>
      <c r="H719" t="s">
        <v>2702</v>
      </c>
      <c r="I719" s="5">
        <v>121100</v>
      </c>
      <c r="J719">
        <v>1</v>
      </c>
    </row>
    <row r="720" spans="1:10" x14ac:dyDescent="0.25">
      <c r="A720" t="str">
        <f t="shared" si="22"/>
        <v>RicDr31746</v>
      </c>
      <c r="B720" t="str">
        <f t="shared" si="23"/>
        <v>RickDraughn31746</v>
      </c>
      <c r="C720" t="s">
        <v>197</v>
      </c>
      <c r="D720" t="s">
        <v>2358</v>
      </c>
      <c r="E720" t="s">
        <v>2698</v>
      </c>
      <c r="F720" s="1">
        <v>31746</v>
      </c>
      <c r="G720" t="s">
        <v>3021</v>
      </c>
      <c r="H720" t="s">
        <v>2702</v>
      </c>
      <c r="I720" s="5">
        <v>42900</v>
      </c>
      <c r="J720">
        <v>4</v>
      </c>
    </row>
    <row r="721" spans="1:10" x14ac:dyDescent="0.25">
      <c r="A721" t="str">
        <f t="shared" si="22"/>
        <v>KevDr31735</v>
      </c>
      <c r="B721" t="str">
        <f t="shared" si="23"/>
        <v>KevinDreher31735</v>
      </c>
      <c r="C721" t="s">
        <v>223</v>
      </c>
      <c r="D721" t="s">
        <v>1611</v>
      </c>
      <c r="E721" t="s">
        <v>2698</v>
      </c>
      <c r="F721" s="1">
        <v>31735</v>
      </c>
      <c r="G721" t="s">
        <v>3023</v>
      </c>
      <c r="H721" t="s">
        <v>2701</v>
      </c>
      <c r="I721" s="5">
        <v>41200</v>
      </c>
      <c r="J721">
        <v>4</v>
      </c>
    </row>
    <row r="722" spans="1:10" x14ac:dyDescent="0.25">
      <c r="A722" t="str">
        <f t="shared" si="22"/>
        <v>DanDr24301</v>
      </c>
      <c r="B722" t="str">
        <f t="shared" si="23"/>
        <v>DanielDrexler24301</v>
      </c>
      <c r="C722" t="s">
        <v>105</v>
      </c>
      <c r="D722" t="s">
        <v>924</v>
      </c>
      <c r="E722" t="s">
        <v>2698</v>
      </c>
      <c r="F722" s="1">
        <v>24301</v>
      </c>
      <c r="G722" t="s">
        <v>3028</v>
      </c>
      <c r="H722" t="s">
        <v>2703</v>
      </c>
      <c r="I722" s="5">
        <v>82500</v>
      </c>
      <c r="J722">
        <v>11</v>
      </c>
    </row>
    <row r="723" spans="1:10" x14ac:dyDescent="0.25">
      <c r="A723" t="str">
        <f t="shared" si="22"/>
        <v>DorDr28140</v>
      </c>
      <c r="B723" t="str">
        <f t="shared" si="23"/>
        <v>DorothyDryden28140</v>
      </c>
      <c r="C723" t="s">
        <v>512</v>
      </c>
      <c r="D723" t="s">
        <v>1985</v>
      </c>
      <c r="E723" t="s">
        <v>2699</v>
      </c>
      <c r="F723" s="1">
        <v>28140</v>
      </c>
      <c r="G723" t="s">
        <v>3027</v>
      </c>
      <c r="H723" t="s">
        <v>2700</v>
      </c>
      <c r="I723" s="5">
        <v>74800</v>
      </c>
      <c r="J723">
        <v>0</v>
      </c>
    </row>
    <row r="724" spans="1:10" x14ac:dyDescent="0.25">
      <c r="A724" t="str">
        <f t="shared" si="22"/>
        <v>LauDu31281</v>
      </c>
      <c r="B724" t="str">
        <f t="shared" si="23"/>
        <v>LaunaDuarte31281</v>
      </c>
      <c r="C724" t="s">
        <v>1562</v>
      </c>
      <c r="D724" t="s">
        <v>1563</v>
      </c>
      <c r="E724" t="s">
        <v>2699</v>
      </c>
      <c r="F724" s="1">
        <v>31281</v>
      </c>
      <c r="G724" t="s">
        <v>3021</v>
      </c>
      <c r="H724" t="s">
        <v>2701</v>
      </c>
      <c r="I724" s="5">
        <v>32300</v>
      </c>
      <c r="J724">
        <v>0</v>
      </c>
    </row>
    <row r="725" spans="1:10" x14ac:dyDescent="0.25">
      <c r="A725" t="str">
        <f t="shared" si="22"/>
        <v>CarDu25680</v>
      </c>
      <c r="B725" t="str">
        <f t="shared" si="23"/>
        <v>CarolDubois25680</v>
      </c>
      <c r="C725" t="s">
        <v>849</v>
      </c>
      <c r="D725" t="s">
        <v>1149</v>
      </c>
      <c r="E725" t="s">
        <v>2699</v>
      </c>
      <c r="F725" s="1">
        <v>25680</v>
      </c>
      <c r="G725" t="s">
        <v>3025</v>
      </c>
      <c r="H725" t="s">
        <v>2700</v>
      </c>
      <c r="I725" s="5">
        <v>49200</v>
      </c>
      <c r="J725">
        <v>19</v>
      </c>
    </row>
    <row r="726" spans="1:10" x14ac:dyDescent="0.25">
      <c r="A726" t="str">
        <f t="shared" si="22"/>
        <v>HarDu26066</v>
      </c>
      <c r="B726" t="str">
        <f t="shared" si="23"/>
        <v>HarveyDubois26066</v>
      </c>
      <c r="C726" t="s">
        <v>199</v>
      </c>
      <c r="D726" t="s">
        <v>1149</v>
      </c>
      <c r="E726" t="s">
        <v>2698</v>
      </c>
      <c r="F726" s="1">
        <v>26066</v>
      </c>
      <c r="G726" t="s">
        <v>3026</v>
      </c>
      <c r="H726" t="s">
        <v>2702</v>
      </c>
      <c r="I726" s="5">
        <v>97600</v>
      </c>
      <c r="J726">
        <v>15</v>
      </c>
    </row>
    <row r="727" spans="1:10" x14ac:dyDescent="0.25">
      <c r="A727" t="str">
        <f t="shared" si="22"/>
        <v>JamDu30165</v>
      </c>
      <c r="B727" t="str">
        <f t="shared" si="23"/>
        <v>JamesDubois30165</v>
      </c>
      <c r="C727" t="s">
        <v>147</v>
      </c>
      <c r="D727" t="s">
        <v>1149</v>
      </c>
      <c r="E727" t="s">
        <v>2698</v>
      </c>
      <c r="F727" s="1">
        <v>30165</v>
      </c>
      <c r="G727" t="s">
        <v>3027</v>
      </c>
      <c r="H727" t="s">
        <v>2700</v>
      </c>
      <c r="I727" s="5">
        <v>80700</v>
      </c>
      <c r="J727">
        <v>4</v>
      </c>
    </row>
    <row r="728" spans="1:10" x14ac:dyDescent="0.25">
      <c r="A728" t="str">
        <f t="shared" si="22"/>
        <v>KatDu32104</v>
      </c>
      <c r="B728" t="str">
        <f t="shared" si="23"/>
        <v>KatieDubois32104</v>
      </c>
      <c r="C728" t="s">
        <v>2177</v>
      </c>
      <c r="D728" t="s">
        <v>1149</v>
      </c>
      <c r="E728" t="s">
        <v>2699</v>
      </c>
      <c r="F728" s="1">
        <v>32104</v>
      </c>
      <c r="G728" t="s">
        <v>3023</v>
      </c>
      <c r="H728" t="s">
        <v>2702</v>
      </c>
      <c r="I728" s="5">
        <v>51300</v>
      </c>
      <c r="J728">
        <v>6</v>
      </c>
    </row>
    <row r="729" spans="1:10" x14ac:dyDescent="0.25">
      <c r="A729" t="str">
        <f t="shared" si="22"/>
        <v>ThoDu26612</v>
      </c>
      <c r="B729" t="str">
        <f t="shared" si="23"/>
        <v>ThomasDubois26612</v>
      </c>
      <c r="C729" t="s">
        <v>269</v>
      </c>
      <c r="D729" t="s">
        <v>1149</v>
      </c>
      <c r="E729" t="s">
        <v>2698</v>
      </c>
      <c r="F729" s="1">
        <v>26612</v>
      </c>
      <c r="G729" t="s">
        <v>3026</v>
      </c>
      <c r="H729" t="s">
        <v>2703</v>
      </c>
      <c r="I729" s="5">
        <v>75600</v>
      </c>
      <c r="J729">
        <v>20</v>
      </c>
    </row>
    <row r="730" spans="1:10" x14ac:dyDescent="0.25">
      <c r="A730" t="str">
        <f t="shared" si="22"/>
        <v>AllDu31570</v>
      </c>
      <c r="B730" t="str">
        <f t="shared" si="23"/>
        <v>AllenDubose31570</v>
      </c>
      <c r="C730" t="s">
        <v>194</v>
      </c>
      <c r="D730" t="s">
        <v>913</v>
      </c>
      <c r="E730" t="s">
        <v>2698</v>
      </c>
      <c r="F730" s="1">
        <v>31570</v>
      </c>
      <c r="G730" t="s">
        <v>3021</v>
      </c>
      <c r="H730" t="s">
        <v>2701</v>
      </c>
      <c r="I730" s="5">
        <v>38600</v>
      </c>
      <c r="J730">
        <v>3</v>
      </c>
    </row>
    <row r="731" spans="1:10" x14ac:dyDescent="0.25">
      <c r="A731" t="str">
        <f t="shared" si="22"/>
        <v>ChrDu32893</v>
      </c>
      <c r="B731" t="str">
        <f t="shared" si="23"/>
        <v>ChristopherDubose32893</v>
      </c>
      <c r="C731" t="s">
        <v>71</v>
      </c>
      <c r="D731" t="s">
        <v>913</v>
      </c>
      <c r="E731" t="s">
        <v>2698</v>
      </c>
      <c r="F731" s="1">
        <v>32893</v>
      </c>
      <c r="G731" t="s">
        <v>3022</v>
      </c>
      <c r="H731" t="s">
        <v>2702</v>
      </c>
      <c r="I731" s="5">
        <v>53300</v>
      </c>
      <c r="J731">
        <v>0</v>
      </c>
    </row>
    <row r="732" spans="1:10" x14ac:dyDescent="0.25">
      <c r="A732" t="str">
        <f t="shared" si="22"/>
        <v>MarDu34410</v>
      </c>
      <c r="B732" t="str">
        <f t="shared" si="23"/>
        <v>MaryDudley34410</v>
      </c>
      <c r="C732" t="s">
        <v>156</v>
      </c>
      <c r="D732" t="s">
        <v>2938</v>
      </c>
      <c r="E732" t="s">
        <v>2699</v>
      </c>
      <c r="F732" s="1">
        <v>34410</v>
      </c>
      <c r="G732" t="s">
        <v>3022</v>
      </c>
      <c r="H732" t="s">
        <v>2700</v>
      </c>
      <c r="I732" s="5">
        <v>46000</v>
      </c>
      <c r="J732">
        <v>0</v>
      </c>
    </row>
    <row r="733" spans="1:10" x14ac:dyDescent="0.25">
      <c r="A733" t="str">
        <f t="shared" si="22"/>
        <v>WalDu32230</v>
      </c>
      <c r="B733" t="str">
        <f t="shared" si="23"/>
        <v>WalterDuffy32230</v>
      </c>
      <c r="C733" t="s">
        <v>934</v>
      </c>
      <c r="D733" t="s">
        <v>1400</v>
      </c>
      <c r="E733" t="s">
        <v>2698</v>
      </c>
      <c r="F733" s="1">
        <v>32230</v>
      </c>
      <c r="G733" t="s">
        <v>3022</v>
      </c>
      <c r="H733" t="s">
        <v>2703</v>
      </c>
      <c r="I733" s="5">
        <v>31500</v>
      </c>
      <c r="J733">
        <v>1</v>
      </c>
    </row>
    <row r="734" spans="1:10" x14ac:dyDescent="0.25">
      <c r="A734" t="str">
        <f t="shared" si="22"/>
        <v>MatDu30438</v>
      </c>
      <c r="B734" t="str">
        <f t="shared" si="23"/>
        <v>MatthewDuhon30438</v>
      </c>
      <c r="C734" t="s">
        <v>130</v>
      </c>
      <c r="D734" t="s">
        <v>973</v>
      </c>
      <c r="E734" t="s">
        <v>2698</v>
      </c>
      <c r="F734" s="1">
        <v>30438</v>
      </c>
      <c r="G734" t="s">
        <v>3028</v>
      </c>
      <c r="H734" t="s">
        <v>2702</v>
      </c>
      <c r="I734" s="5">
        <v>91900</v>
      </c>
      <c r="J734">
        <v>9</v>
      </c>
    </row>
    <row r="735" spans="1:10" x14ac:dyDescent="0.25">
      <c r="A735" t="str">
        <f t="shared" si="22"/>
        <v>KatDu25359</v>
      </c>
      <c r="B735" t="str">
        <f t="shared" si="23"/>
        <v>KatherineDuncan25359</v>
      </c>
      <c r="C735" t="s">
        <v>218</v>
      </c>
      <c r="D735" t="s">
        <v>642</v>
      </c>
      <c r="E735" t="s">
        <v>2699</v>
      </c>
      <c r="F735" s="1">
        <v>25359</v>
      </c>
      <c r="G735" t="s">
        <v>3025</v>
      </c>
      <c r="H735" t="s">
        <v>2700</v>
      </c>
      <c r="I735" s="5">
        <v>57700</v>
      </c>
      <c r="J735">
        <v>10</v>
      </c>
    </row>
    <row r="736" spans="1:10" x14ac:dyDescent="0.25">
      <c r="A736" t="str">
        <f t="shared" si="22"/>
        <v>DeaDu25353</v>
      </c>
      <c r="B736" t="str">
        <f t="shared" si="23"/>
        <v>DeanneDunn25353</v>
      </c>
      <c r="C736" t="s">
        <v>1907</v>
      </c>
      <c r="D736" t="s">
        <v>1908</v>
      </c>
      <c r="E736" t="s">
        <v>2699</v>
      </c>
      <c r="F736" s="1">
        <v>25353</v>
      </c>
      <c r="G736" t="s">
        <v>3024</v>
      </c>
      <c r="H736" t="s">
        <v>2701</v>
      </c>
      <c r="I736" s="5">
        <v>42900</v>
      </c>
      <c r="J736">
        <v>15</v>
      </c>
    </row>
    <row r="737" spans="1:10" x14ac:dyDescent="0.25">
      <c r="A737" t="str">
        <f t="shared" si="22"/>
        <v>SamDu34227</v>
      </c>
      <c r="B737" t="str">
        <f t="shared" si="23"/>
        <v>SamuelDupont34227</v>
      </c>
      <c r="C737" t="s">
        <v>666</v>
      </c>
      <c r="D737" t="s">
        <v>2971</v>
      </c>
      <c r="E737" t="s">
        <v>2698</v>
      </c>
      <c r="F737" s="1">
        <v>34227</v>
      </c>
      <c r="G737" t="s">
        <v>3023</v>
      </c>
      <c r="H737" t="s">
        <v>2700</v>
      </c>
      <c r="I737" s="5">
        <v>39300</v>
      </c>
      <c r="J737">
        <v>1</v>
      </c>
    </row>
    <row r="738" spans="1:10" x14ac:dyDescent="0.25">
      <c r="A738" t="str">
        <f t="shared" si="22"/>
        <v>BetDu26692</v>
      </c>
      <c r="B738" t="str">
        <f t="shared" si="23"/>
        <v>BettyDuppstadt26692</v>
      </c>
      <c r="C738" t="s">
        <v>966</v>
      </c>
      <c r="D738" t="s">
        <v>2278</v>
      </c>
      <c r="E738" t="s">
        <v>2699</v>
      </c>
      <c r="F738" s="1">
        <v>26692</v>
      </c>
      <c r="G738" t="s">
        <v>3028</v>
      </c>
      <c r="H738" t="s">
        <v>2702</v>
      </c>
      <c r="I738" s="5">
        <v>105200</v>
      </c>
      <c r="J738">
        <v>18</v>
      </c>
    </row>
    <row r="739" spans="1:10" x14ac:dyDescent="0.25">
      <c r="A739" t="str">
        <f t="shared" si="22"/>
        <v>KayDu33537</v>
      </c>
      <c r="B739" t="str">
        <f t="shared" si="23"/>
        <v>KayDupuis33537</v>
      </c>
      <c r="C739" t="s">
        <v>1932</v>
      </c>
      <c r="D739" t="s">
        <v>1933</v>
      </c>
      <c r="E739" t="s">
        <v>2699</v>
      </c>
      <c r="F739" s="1">
        <v>33537</v>
      </c>
      <c r="G739" t="s">
        <v>3020</v>
      </c>
      <c r="H739" t="s">
        <v>2700</v>
      </c>
      <c r="I739" s="5">
        <v>34900</v>
      </c>
      <c r="J739">
        <v>0</v>
      </c>
    </row>
    <row r="740" spans="1:10" x14ac:dyDescent="0.25">
      <c r="A740" t="str">
        <f t="shared" si="22"/>
        <v>FabDu33303</v>
      </c>
      <c r="B740" t="str">
        <f t="shared" si="23"/>
        <v>FabiolaDuran33303</v>
      </c>
      <c r="C740" t="s">
        <v>1796</v>
      </c>
      <c r="D740" t="s">
        <v>1090</v>
      </c>
      <c r="E740" t="s">
        <v>2699</v>
      </c>
      <c r="F740" s="1">
        <v>33303</v>
      </c>
      <c r="G740" t="s">
        <v>3019</v>
      </c>
      <c r="H740" t="s">
        <v>2701</v>
      </c>
      <c r="I740" s="5">
        <v>30600</v>
      </c>
      <c r="J740">
        <v>0</v>
      </c>
    </row>
    <row r="741" spans="1:10" x14ac:dyDescent="0.25">
      <c r="A741" t="str">
        <f t="shared" si="22"/>
        <v>SamDu23657</v>
      </c>
      <c r="B741" t="str">
        <f t="shared" si="23"/>
        <v>SamuelDuran23657</v>
      </c>
      <c r="C741" t="s">
        <v>666</v>
      </c>
      <c r="D741" t="s">
        <v>1090</v>
      </c>
      <c r="E741" t="s">
        <v>2698</v>
      </c>
      <c r="F741" s="1">
        <v>23657</v>
      </c>
      <c r="G741" t="s">
        <v>3025</v>
      </c>
      <c r="H741" t="s">
        <v>2701</v>
      </c>
      <c r="I741" s="5">
        <v>39900</v>
      </c>
      <c r="J741">
        <v>19</v>
      </c>
    </row>
    <row r="742" spans="1:10" x14ac:dyDescent="0.25">
      <c r="A742" t="str">
        <f t="shared" si="22"/>
        <v>MarDu25171</v>
      </c>
      <c r="B742" t="str">
        <f t="shared" si="23"/>
        <v>MarthaDurant25171</v>
      </c>
      <c r="C742" t="s">
        <v>94</v>
      </c>
      <c r="D742" t="s">
        <v>2097</v>
      </c>
      <c r="E742" t="s">
        <v>2699</v>
      </c>
      <c r="F742" s="1">
        <v>25171</v>
      </c>
      <c r="G742" t="s">
        <v>3027</v>
      </c>
      <c r="H742" t="s">
        <v>2702</v>
      </c>
      <c r="I742" s="5">
        <v>70200</v>
      </c>
      <c r="J742">
        <v>3</v>
      </c>
    </row>
    <row r="743" spans="1:10" x14ac:dyDescent="0.25">
      <c r="A743" t="str">
        <f t="shared" si="22"/>
        <v>KeiDu25917</v>
      </c>
      <c r="B743" t="str">
        <f t="shared" si="23"/>
        <v>KeithDurham25917</v>
      </c>
      <c r="C743" t="s">
        <v>162</v>
      </c>
      <c r="D743" t="s">
        <v>1410</v>
      </c>
      <c r="E743" t="s">
        <v>2698</v>
      </c>
      <c r="F743" s="1">
        <v>25917</v>
      </c>
      <c r="G743" t="s">
        <v>3025</v>
      </c>
      <c r="H743" t="s">
        <v>2703</v>
      </c>
      <c r="I743" s="5">
        <v>59900</v>
      </c>
      <c r="J743">
        <v>10</v>
      </c>
    </row>
    <row r="744" spans="1:10" x14ac:dyDescent="0.25">
      <c r="A744" t="str">
        <f t="shared" si="22"/>
        <v>RobDu29205</v>
      </c>
      <c r="B744" t="str">
        <f t="shared" si="23"/>
        <v>RobertDurham29205</v>
      </c>
      <c r="C744" t="s">
        <v>25</v>
      </c>
      <c r="D744" t="s">
        <v>1410</v>
      </c>
      <c r="E744" t="s">
        <v>2698</v>
      </c>
      <c r="F744" s="1">
        <v>29205</v>
      </c>
      <c r="G744" t="s">
        <v>3026</v>
      </c>
      <c r="H744" t="s">
        <v>2701</v>
      </c>
      <c r="I744" s="5">
        <v>59900</v>
      </c>
      <c r="J744">
        <v>10</v>
      </c>
    </row>
    <row r="745" spans="1:10" x14ac:dyDescent="0.25">
      <c r="A745" t="str">
        <f t="shared" si="22"/>
        <v>WanDu33948</v>
      </c>
      <c r="B745" t="str">
        <f t="shared" si="23"/>
        <v>WandaDuty33948</v>
      </c>
      <c r="C745" t="s">
        <v>220</v>
      </c>
      <c r="D745" t="s">
        <v>1364</v>
      </c>
      <c r="E745" t="s">
        <v>2699</v>
      </c>
      <c r="F745" s="1">
        <v>33948</v>
      </c>
      <c r="G745" t="s">
        <v>3020</v>
      </c>
      <c r="H745" t="s">
        <v>2702</v>
      </c>
      <c r="I745" s="5">
        <v>36400</v>
      </c>
      <c r="J745">
        <v>0</v>
      </c>
    </row>
    <row r="746" spans="1:10" x14ac:dyDescent="0.25">
      <c r="A746" t="str">
        <f t="shared" si="22"/>
        <v>MorEa30611</v>
      </c>
      <c r="B746" t="str">
        <f t="shared" si="23"/>
        <v>MorrisEads30611</v>
      </c>
      <c r="C746" t="s">
        <v>375</v>
      </c>
      <c r="D746" t="s">
        <v>2498</v>
      </c>
      <c r="E746" t="s">
        <v>2698</v>
      </c>
      <c r="F746" s="1">
        <v>30611</v>
      </c>
      <c r="G746" t="s">
        <v>3028</v>
      </c>
      <c r="H746" t="s">
        <v>2701</v>
      </c>
      <c r="I746" s="5">
        <v>66000</v>
      </c>
      <c r="J746">
        <v>4</v>
      </c>
    </row>
    <row r="747" spans="1:10" x14ac:dyDescent="0.25">
      <c r="A747" t="str">
        <f t="shared" si="22"/>
        <v>CarEa24186</v>
      </c>
      <c r="B747" t="str">
        <f t="shared" si="23"/>
        <v>CarolEady24186</v>
      </c>
      <c r="C747" t="s">
        <v>849</v>
      </c>
      <c r="D747" t="s">
        <v>1386</v>
      </c>
      <c r="E747" t="s">
        <v>2699</v>
      </c>
      <c r="F747" s="1">
        <v>24186</v>
      </c>
      <c r="G747" t="s">
        <v>3025</v>
      </c>
      <c r="H747" t="s">
        <v>2702</v>
      </c>
      <c r="I747" s="5">
        <v>63700</v>
      </c>
      <c r="J747">
        <v>16</v>
      </c>
    </row>
    <row r="748" spans="1:10" x14ac:dyDescent="0.25">
      <c r="A748" t="str">
        <f t="shared" si="22"/>
        <v>AliEa29175</v>
      </c>
      <c r="B748" t="str">
        <f t="shared" si="23"/>
        <v>AlisonEastman29175</v>
      </c>
      <c r="C748" t="s">
        <v>984</v>
      </c>
      <c r="D748" t="s">
        <v>985</v>
      </c>
      <c r="E748" t="s">
        <v>2699</v>
      </c>
      <c r="F748" s="1">
        <v>29175</v>
      </c>
      <c r="G748" t="s">
        <v>3027</v>
      </c>
      <c r="H748" t="s">
        <v>2701</v>
      </c>
      <c r="I748" s="5">
        <v>59100</v>
      </c>
      <c r="J748">
        <v>5</v>
      </c>
    </row>
    <row r="749" spans="1:10" x14ac:dyDescent="0.25">
      <c r="A749" t="str">
        <f t="shared" si="22"/>
        <v>JanEa30854</v>
      </c>
      <c r="B749" t="str">
        <f t="shared" si="23"/>
        <v>JanetEaton30854</v>
      </c>
      <c r="C749" t="s">
        <v>563</v>
      </c>
      <c r="D749" t="s">
        <v>1103</v>
      </c>
      <c r="E749" t="s">
        <v>2699</v>
      </c>
      <c r="F749" s="1">
        <v>30854</v>
      </c>
      <c r="G749" t="s">
        <v>3028</v>
      </c>
      <c r="H749" t="s">
        <v>2702</v>
      </c>
      <c r="I749" s="5">
        <v>80400</v>
      </c>
      <c r="J749">
        <v>2</v>
      </c>
    </row>
    <row r="750" spans="1:10" x14ac:dyDescent="0.25">
      <c r="A750" t="str">
        <f t="shared" si="22"/>
        <v>DanEc29413</v>
      </c>
      <c r="B750" t="str">
        <f t="shared" si="23"/>
        <v>DanielEchols29413</v>
      </c>
      <c r="C750" t="s">
        <v>105</v>
      </c>
      <c r="D750" t="s">
        <v>1969</v>
      </c>
      <c r="E750" t="s">
        <v>2698</v>
      </c>
      <c r="F750" s="1">
        <v>29413</v>
      </c>
      <c r="G750" t="s">
        <v>3025</v>
      </c>
      <c r="H750" t="s">
        <v>2700</v>
      </c>
      <c r="I750" s="5">
        <v>57800</v>
      </c>
      <c r="J750">
        <v>11</v>
      </c>
    </row>
    <row r="751" spans="1:10" x14ac:dyDescent="0.25">
      <c r="A751" t="str">
        <f t="shared" si="22"/>
        <v>BonEc31186</v>
      </c>
      <c r="B751" t="str">
        <f t="shared" si="23"/>
        <v>BonnieEcklund31186</v>
      </c>
      <c r="C751" t="s">
        <v>655</v>
      </c>
      <c r="D751" t="s">
        <v>2942</v>
      </c>
      <c r="E751" t="s">
        <v>2699</v>
      </c>
      <c r="F751" s="1">
        <v>31186</v>
      </c>
      <c r="G751" t="s">
        <v>3022</v>
      </c>
      <c r="H751" t="s">
        <v>2701</v>
      </c>
      <c r="I751" s="5">
        <v>30600</v>
      </c>
      <c r="J751">
        <v>2</v>
      </c>
    </row>
    <row r="752" spans="1:10" x14ac:dyDescent="0.25">
      <c r="A752" t="str">
        <f t="shared" si="22"/>
        <v>PauEc33997</v>
      </c>
      <c r="B752" t="str">
        <f t="shared" si="23"/>
        <v>PaulEckman33997</v>
      </c>
      <c r="C752" t="s">
        <v>119</v>
      </c>
      <c r="D752" t="s">
        <v>1314</v>
      </c>
      <c r="E752" t="s">
        <v>2698</v>
      </c>
      <c r="F752" s="1">
        <v>33997</v>
      </c>
      <c r="G752" t="s">
        <v>3020</v>
      </c>
      <c r="H752" t="s">
        <v>2701</v>
      </c>
      <c r="I752" s="5">
        <v>35600</v>
      </c>
      <c r="J752">
        <v>0</v>
      </c>
    </row>
    <row r="753" spans="1:10" x14ac:dyDescent="0.25">
      <c r="A753" t="str">
        <f t="shared" si="22"/>
        <v>KitEd29964</v>
      </c>
      <c r="B753" t="str">
        <f t="shared" si="23"/>
        <v>KittyEddins29964</v>
      </c>
      <c r="C753" t="s">
        <v>1506</v>
      </c>
      <c r="D753" t="s">
        <v>1507</v>
      </c>
      <c r="E753" t="s">
        <v>2699</v>
      </c>
      <c r="F753" s="1">
        <v>29964</v>
      </c>
      <c r="G753" t="s">
        <v>3028</v>
      </c>
      <c r="H753" t="s">
        <v>2703</v>
      </c>
      <c r="I753" s="5">
        <v>110000</v>
      </c>
      <c r="J753">
        <v>10</v>
      </c>
    </row>
    <row r="754" spans="1:10" x14ac:dyDescent="0.25">
      <c r="A754" t="str">
        <f t="shared" si="22"/>
        <v>RegEd33051</v>
      </c>
      <c r="B754" t="str">
        <f t="shared" si="23"/>
        <v>ReginaldEdge33051</v>
      </c>
      <c r="C754" t="s">
        <v>2811</v>
      </c>
      <c r="D754" t="s">
        <v>2812</v>
      </c>
      <c r="E754" t="s">
        <v>2698</v>
      </c>
      <c r="F754" s="1">
        <v>33051</v>
      </c>
      <c r="G754" t="s">
        <v>3023</v>
      </c>
      <c r="H754" t="s">
        <v>2702</v>
      </c>
      <c r="I754" s="5">
        <v>48800</v>
      </c>
      <c r="J754">
        <v>3</v>
      </c>
    </row>
    <row r="755" spans="1:10" x14ac:dyDescent="0.25">
      <c r="A755" t="str">
        <f t="shared" si="22"/>
        <v>ChaEd34061</v>
      </c>
      <c r="B755" t="str">
        <f t="shared" si="23"/>
        <v>CharlesEdmondson34061</v>
      </c>
      <c r="C755" t="s">
        <v>82</v>
      </c>
      <c r="D755" t="s">
        <v>2248</v>
      </c>
      <c r="E755" t="s">
        <v>2698</v>
      </c>
      <c r="F755" s="1">
        <v>34061</v>
      </c>
      <c r="G755" t="s">
        <v>3020</v>
      </c>
      <c r="H755" t="s">
        <v>2700</v>
      </c>
      <c r="I755" s="5">
        <v>34400</v>
      </c>
      <c r="J755">
        <v>0</v>
      </c>
    </row>
    <row r="756" spans="1:10" x14ac:dyDescent="0.25">
      <c r="A756" t="str">
        <f t="shared" si="22"/>
        <v>CheEd29805</v>
      </c>
      <c r="B756" t="str">
        <f t="shared" si="23"/>
        <v>ChelseaEdwards29805</v>
      </c>
      <c r="C756" t="s">
        <v>1713</v>
      </c>
      <c r="D756" t="s">
        <v>95</v>
      </c>
      <c r="E756" t="s">
        <v>2699</v>
      </c>
      <c r="F756" s="1">
        <v>29805</v>
      </c>
      <c r="G756" t="s">
        <v>3028</v>
      </c>
      <c r="H756" t="s">
        <v>2700</v>
      </c>
      <c r="I756" s="5">
        <v>73900</v>
      </c>
      <c r="J756">
        <v>5</v>
      </c>
    </row>
    <row r="757" spans="1:10" x14ac:dyDescent="0.25">
      <c r="A757" t="str">
        <f t="shared" si="22"/>
        <v>CurEd31943</v>
      </c>
      <c r="B757" t="str">
        <f t="shared" si="23"/>
        <v>CurtisEdwards31943</v>
      </c>
      <c r="C757" t="s">
        <v>620</v>
      </c>
      <c r="D757" t="s">
        <v>95</v>
      </c>
      <c r="E757" t="s">
        <v>2698</v>
      </c>
      <c r="F757" s="1">
        <v>31943</v>
      </c>
      <c r="G757" t="s">
        <v>3022</v>
      </c>
      <c r="H757" t="s">
        <v>2702</v>
      </c>
      <c r="I757" s="5">
        <v>51800</v>
      </c>
      <c r="J757">
        <v>0</v>
      </c>
    </row>
    <row r="758" spans="1:10" x14ac:dyDescent="0.25">
      <c r="A758" t="str">
        <f t="shared" si="22"/>
        <v>DenEd27612</v>
      </c>
      <c r="B758" t="str">
        <f t="shared" si="23"/>
        <v>DeniseEdwards27612</v>
      </c>
      <c r="C758" t="s">
        <v>753</v>
      </c>
      <c r="D758" t="s">
        <v>95</v>
      </c>
      <c r="E758" t="s">
        <v>2699</v>
      </c>
      <c r="F758" s="1">
        <v>27612</v>
      </c>
      <c r="G758" t="s">
        <v>3025</v>
      </c>
      <c r="H758" t="s">
        <v>2701</v>
      </c>
      <c r="I758" s="5">
        <v>49800</v>
      </c>
      <c r="J758">
        <v>8</v>
      </c>
    </row>
    <row r="759" spans="1:10" x14ac:dyDescent="0.25">
      <c r="A759" t="str">
        <f t="shared" si="22"/>
        <v>MarEd27359</v>
      </c>
      <c r="B759" t="str">
        <f t="shared" si="23"/>
        <v>MarthaEdwards27359</v>
      </c>
      <c r="C759" t="s">
        <v>94</v>
      </c>
      <c r="D759" t="s">
        <v>95</v>
      </c>
      <c r="E759" t="s">
        <v>2699</v>
      </c>
      <c r="F759" s="1">
        <v>27359</v>
      </c>
      <c r="G759" t="s">
        <v>3028</v>
      </c>
      <c r="H759" t="s">
        <v>2701</v>
      </c>
      <c r="I759" s="5">
        <v>84300</v>
      </c>
      <c r="J759">
        <v>9</v>
      </c>
    </row>
    <row r="760" spans="1:10" x14ac:dyDescent="0.25">
      <c r="A760" t="str">
        <f t="shared" si="22"/>
        <v>PetEd25842</v>
      </c>
      <c r="B760" t="str">
        <f t="shared" si="23"/>
        <v>PeterEdwards25842</v>
      </c>
      <c r="C760" t="s">
        <v>589</v>
      </c>
      <c r="D760" t="s">
        <v>95</v>
      </c>
      <c r="E760" t="s">
        <v>2698</v>
      </c>
      <c r="F760" s="1">
        <v>25842</v>
      </c>
      <c r="G760" t="s">
        <v>3025</v>
      </c>
      <c r="H760" t="s">
        <v>2701</v>
      </c>
      <c r="I760" s="5">
        <v>50100</v>
      </c>
      <c r="J760">
        <v>4</v>
      </c>
    </row>
    <row r="761" spans="1:10" x14ac:dyDescent="0.25">
      <c r="A761" t="str">
        <f t="shared" si="22"/>
        <v>SalEd34267</v>
      </c>
      <c r="B761" t="str">
        <f t="shared" si="23"/>
        <v>SallyEdwards34267</v>
      </c>
      <c r="C761" t="s">
        <v>466</v>
      </c>
      <c r="D761" t="s">
        <v>95</v>
      </c>
      <c r="E761" t="s">
        <v>2699</v>
      </c>
      <c r="F761" s="1">
        <v>34267</v>
      </c>
      <c r="G761" t="s">
        <v>3019</v>
      </c>
      <c r="H761" t="s">
        <v>2701</v>
      </c>
      <c r="I761" s="5">
        <v>30200</v>
      </c>
      <c r="J761">
        <v>0</v>
      </c>
    </row>
    <row r="762" spans="1:10" x14ac:dyDescent="0.25">
      <c r="A762" t="str">
        <f t="shared" si="22"/>
        <v>DiaEi31663</v>
      </c>
      <c r="B762" t="str">
        <f t="shared" si="23"/>
        <v>DianeEiler31663</v>
      </c>
      <c r="C762" t="s">
        <v>59</v>
      </c>
      <c r="D762" t="s">
        <v>955</v>
      </c>
      <c r="E762" t="s">
        <v>2699</v>
      </c>
      <c r="F762" s="1">
        <v>31663</v>
      </c>
      <c r="G762" t="s">
        <v>3023</v>
      </c>
      <c r="H762" t="s">
        <v>2702</v>
      </c>
      <c r="I762" s="5">
        <v>48300</v>
      </c>
      <c r="J762">
        <v>0</v>
      </c>
    </row>
    <row r="763" spans="1:10" x14ac:dyDescent="0.25">
      <c r="A763" t="str">
        <f t="shared" si="22"/>
        <v>HenEl28388</v>
      </c>
      <c r="B763" t="str">
        <f t="shared" si="23"/>
        <v>HenryEldridge28388</v>
      </c>
      <c r="C763" t="s">
        <v>23</v>
      </c>
      <c r="D763" t="s">
        <v>1655</v>
      </c>
      <c r="E763" t="s">
        <v>2698</v>
      </c>
      <c r="F763" s="1">
        <v>28388</v>
      </c>
      <c r="G763" t="s">
        <v>3027</v>
      </c>
      <c r="H763" t="s">
        <v>2700</v>
      </c>
      <c r="I763" s="5">
        <v>78900</v>
      </c>
      <c r="J763">
        <v>6</v>
      </c>
    </row>
    <row r="764" spans="1:10" x14ac:dyDescent="0.25">
      <c r="A764" t="str">
        <f t="shared" si="22"/>
        <v>IsaEl29063</v>
      </c>
      <c r="B764" t="str">
        <f t="shared" si="23"/>
        <v>IsabellElliott29063</v>
      </c>
      <c r="C764" t="s">
        <v>393</v>
      </c>
      <c r="D764" t="s">
        <v>394</v>
      </c>
      <c r="E764" t="s">
        <v>2699</v>
      </c>
      <c r="F764" s="1">
        <v>29063</v>
      </c>
      <c r="G764" t="s">
        <v>3027</v>
      </c>
      <c r="H764" t="s">
        <v>2701</v>
      </c>
      <c r="I764" s="5">
        <v>53500</v>
      </c>
      <c r="J764">
        <v>5</v>
      </c>
    </row>
    <row r="765" spans="1:10" x14ac:dyDescent="0.25">
      <c r="A765" t="str">
        <f t="shared" si="22"/>
        <v>LilEl31452</v>
      </c>
      <c r="B765" t="str">
        <f t="shared" si="23"/>
        <v>LillieEllis31452</v>
      </c>
      <c r="C765" t="s">
        <v>560</v>
      </c>
      <c r="D765" t="s">
        <v>561</v>
      </c>
      <c r="E765" t="s">
        <v>2699</v>
      </c>
      <c r="F765" s="1">
        <v>31452</v>
      </c>
      <c r="G765" t="s">
        <v>3023</v>
      </c>
      <c r="H765" t="s">
        <v>2702</v>
      </c>
      <c r="I765" s="5">
        <v>52500</v>
      </c>
      <c r="J765">
        <v>3</v>
      </c>
    </row>
    <row r="766" spans="1:10" x14ac:dyDescent="0.25">
      <c r="A766" t="str">
        <f t="shared" si="22"/>
        <v>MarEl29651</v>
      </c>
      <c r="B766" t="str">
        <f t="shared" si="23"/>
        <v>MariaEllis29651</v>
      </c>
      <c r="C766" t="s">
        <v>599</v>
      </c>
      <c r="D766" t="s">
        <v>561</v>
      </c>
      <c r="E766" t="s">
        <v>2699</v>
      </c>
      <c r="F766" s="1">
        <v>29651</v>
      </c>
      <c r="G766" t="s">
        <v>3024</v>
      </c>
      <c r="H766" t="s">
        <v>2700</v>
      </c>
      <c r="I766" s="5">
        <v>42900</v>
      </c>
      <c r="J766">
        <v>3</v>
      </c>
    </row>
    <row r="767" spans="1:10" x14ac:dyDescent="0.25">
      <c r="A767" t="str">
        <f t="shared" si="22"/>
        <v>JefEl28882</v>
      </c>
      <c r="B767" t="str">
        <f t="shared" si="23"/>
        <v>JeffreyEllman28882</v>
      </c>
      <c r="C767" t="s">
        <v>536</v>
      </c>
      <c r="D767" t="s">
        <v>1757</v>
      </c>
      <c r="E767" t="s">
        <v>2698</v>
      </c>
      <c r="F767" s="1">
        <v>28882</v>
      </c>
      <c r="G767" t="s">
        <v>3027</v>
      </c>
      <c r="H767" t="s">
        <v>2701</v>
      </c>
      <c r="I767" s="5">
        <v>66300</v>
      </c>
      <c r="J767">
        <v>2</v>
      </c>
    </row>
    <row r="768" spans="1:10" x14ac:dyDescent="0.25">
      <c r="A768" t="str">
        <f t="shared" si="22"/>
        <v>VicEl27879</v>
      </c>
      <c r="B768" t="str">
        <f t="shared" si="23"/>
        <v>VictorEllman27879</v>
      </c>
      <c r="C768" t="s">
        <v>11</v>
      </c>
      <c r="D768" t="s">
        <v>1757</v>
      </c>
      <c r="E768" t="s">
        <v>2698</v>
      </c>
      <c r="F768" s="1">
        <v>27879</v>
      </c>
      <c r="G768" t="s">
        <v>3026</v>
      </c>
      <c r="H768" t="s">
        <v>2700</v>
      </c>
      <c r="I768" s="5">
        <v>65100</v>
      </c>
      <c r="J768">
        <v>4</v>
      </c>
    </row>
    <row r="769" spans="1:10" x14ac:dyDescent="0.25">
      <c r="A769" t="str">
        <f t="shared" si="22"/>
        <v>MicEl23822</v>
      </c>
      <c r="B769" t="str">
        <f t="shared" si="23"/>
        <v>MichaelElmore23822</v>
      </c>
      <c r="C769" t="s">
        <v>205</v>
      </c>
      <c r="D769" t="s">
        <v>276</v>
      </c>
      <c r="E769" t="s">
        <v>2698</v>
      </c>
      <c r="F769" s="1">
        <v>23822</v>
      </c>
      <c r="G769" t="s">
        <v>3028</v>
      </c>
      <c r="H769" t="s">
        <v>2700</v>
      </c>
      <c r="I769" s="5">
        <v>81300</v>
      </c>
      <c r="J769">
        <v>0</v>
      </c>
    </row>
    <row r="770" spans="1:10" x14ac:dyDescent="0.25">
      <c r="A770" t="str">
        <f t="shared" ref="A770:A833" si="24">_xlfn.CONCAT(LEFT(C770,3),LEFT(D770,2),F770)</f>
        <v>TimEl30799</v>
      </c>
      <c r="B770" t="str">
        <f t="shared" ref="B770:B833" si="25">_xlfn.CONCAT(C770,D770,F770)</f>
        <v>TimElwood30799</v>
      </c>
      <c r="C770" t="s">
        <v>996</v>
      </c>
      <c r="D770" t="s">
        <v>2666</v>
      </c>
      <c r="E770" t="s">
        <v>2698</v>
      </c>
      <c r="F770" s="1">
        <v>30799</v>
      </c>
      <c r="G770" t="s">
        <v>3028</v>
      </c>
      <c r="H770" t="s">
        <v>2703</v>
      </c>
      <c r="I770" s="5">
        <v>111100</v>
      </c>
      <c r="J770">
        <v>8</v>
      </c>
    </row>
    <row r="771" spans="1:10" x14ac:dyDescent="0.25">
      <c r="A771" t="str">
        <f t="shared" si="24"/>
        <v>JohEn25435</v>
      </c>
      <c r="B771" t="str">
        <f t="shared" si="25"/>
        <v>JohnEng25435</v>
      </c>
      <c r="C771" t="s">
        <v>213</v>
      </c>
      <c r="D771" t="s">
        <v>2124</v>
      </c>
      <c r="E771" t="s">
        <v>2698</v>
      </c>
      <c r="F771" s="1">
        <v>25435</v>
      </c>
      <c r="G771" t="s">
        <v>3026</v>
      </c>
      <c r="H771" t="s">
        <v>2701</v>
      </c>
      <c r="I771" s="5">
        <v>46600</v>
      </c>
      <c r="J771">
        <v>2</v>
      </c>
    </row>
    <row r="772" spans="1:10" x14ac:dyDescent="0.25">
      <c r="A772" t="str">
        <f t="shared" si="24"/>
        <v>PauEn33270</v>
      </c>
      <c r="B772" t="str">
        <f t="shared" si="25"/>
        <v>PaulEngel33270</v>
      </c>
      <c r="C772" t="s">
        <v>119</v>
      </c>
      <c r="D772" t="s">
        <v>675</v>
      </c>
      <c r="E772" t="s">
        <v>2698</v>
      </c>
      <c r="F772" s="1">
        <v>33270</v>
      </c>
      <c r="G772" t="s">
        <v>3020</v>
      </c>
      <c r="H772" t="s">
        <v>2700</v>
      </c>
      <c r="I772" s="5">
        <v>33800</v>
      </c>
      <c r="J772">
        <v>0</v>
      </c>
    </row>
    <row r="773" spans="1:10" x14ac:dyDescent="0.25">
      <c r="A773" t="str">
        <f t="shared" si="24"/>
        <v>BetEn31089</v>
      </c>
      <c r="B773" t="str">
        <f t="shared" si="25"/>
        <v>BettyEngle31089</v>
      </c>
      <c r="C773" t="s">
        <v>966</v>
      </c>
      <c r="D773" t="s">
        <v>1341</v>
      </c>
      <c r="E773" t="s">
        <v>2699</v>
      </c>
      <c r="F773" s="1">
        <v>31089</v>
      </c>
      <c r="G773" t="s">
        <v>3027</v>
      </c>
      <c r="H773" t="s">
        <v>2703</v>
      </c>
      <c r="I773" s="5">
        <v>105500</v>
      </c>
      <c r="J773">
        <v>8</v>
      </c>
    </row>
    <row r="774" spans="1:10" x14ac:dyDescent="0.25">
      <c r="A774" t="str">
        <f t="shared" si="24"/>
        <v>RicEn26412</v>
      </c>
      <c r="B774" t="str">
        <f t="shared" si="25"/>
        <v>RichardEnsor26412</v>
      </c>
      <c r="C774" t="s">
        <v>9</v>
      </c>
      <c r="D774" t="s">
        <v>908</v>
      </c>
      <c r="E774" t="s">
        <v>2698</v>
      </c>
      <c r="F774" s="1">
        <v>26412</v>
      </c>
      <c r="G774" t="s">
        <v>3024</v>
      </c>
      <c r="H774" t="s">
        <v>2701</v>
      </c>
      <c r="I774" s="5">
        <v>43300</v>
      </c>
      <c r="J774">
        <v>13</v>
      </c>
    </row>
    <row r="775" spans="1:10" x14ac:dyDescent="0.25">
      <c r="A775" t="str">
        <f t="shared" si="24"/>
        <v>RobEp24170</v>
      </c>
      <c r="B775" t="str">
        <f t="shared" si="25"/>
        <v>RobertEpperson24170</v>
      </c>
      <c r="C775" t="s">
        <v>25</v>
      </c>
      <c r="D775" t="s">
        <v>959</v>
      </c>
      <c r="E775" t="s">
        <v>2698</v>
      </c>
      <c r="F775" s="1">
        <v>24170</v>
      </c>
      <c r="G775" t="s">
        <v>3025</v>
      </c>
      <c r="H775" t="s">
        <v>2700</v>
      </c>
      <c r="I775" s="5">
        <v>51400</v>
      </c>
      <c r="J775">
        <v>12</v>
      </c>
    </row>
    <row r="776" spans="1:10" x14ac:dyDescent="0.25">
      <c r="A776" t="str">
        <f t="shared" si="24"/>
        <v>CruEr26035</v>
      </c>
      <c r="B776" t="str">
        <f t="shared" si="25"/>
        <v>CruzEricksen26035</v>
      </c>
      <c r="C776" t="s">
        <v>637</v>
      </c>
      <c r="D776" t="s">
        <v>1392</v>
      </c>
      <c r="E776" t="s">
        <v>2699</v>
      </c>
      <c r="F776" s="1">
        <v>26035</v>
      </c>
      <c r="G776" t="s">
        <v>3027</v>
      </c>
      <c r="H776" t="s">
        <v>2700</v>
      </c>
      <c r="I776" s="5">
        <v>62100</v>
      </c>
      <c r="J776">
        <v>18</v>
      </c>
    </row>
    <row r="777" spans="1:10" x14ac:dyDescent="0.25">
      <c r="A777" t="str">
        <f t="shared" si="24"/>
        <v>SalEr26265</v>
      </c>
      <c r="B777" t="str">
        <f t="shared" si="25"/>
        <v>SallyErtl26265</v>
      </c>
      <c r="C777" t="s">
        <v>466</v>
      </c>
      <c r="D777" t="s">
        <v>2665</v>
      </c>
      <c r="E777" t="s">
        <v>2699</v>
      </c>
      <c r="F777" s="1">
        <v>26265</v>
      </c>
      <c r="G777" t="s">
        <v>3024</v>
      </c>
      <c r="H777" t="s">
        <v>2702</v>
      </c>
      <c r="I777" s="5">
        <v>72400</v>
      </c>
      <c r="J777">
        <v>11</v>
      </c>
    </row>
    <row r="778" spans="1:10" x14ac:dyDescent="0.25">
      <c r="A778" t="str">
        <f t="shared" si="24"/>
        <v>CarEr26999</v>
      </c>
      <c r="B778" t="str">
        <f t="shared" si="25"/>
        <v>CarolErwin26999</v>
      </c>
      <c r="C778" t="s">
        <v>849</v>
      </c>
      <c r="D778" t="s">
        <v>1736</v>
      </c>
      <c r="E778" t="s">
        <v>2699</v>
      </c>
      <c r="F778" s="1">
        <v>26999</v>
      </c>
      <c r="G778" t="s">
        <v>3026</v>
      </c>
      <c r="H778" t="s">
        <v>2701</v>
      </c>
      <c r="I778" s="5">
        <v>54600</v>
      </c>
      <c r="J778">
        <v>2</v>
      </c>
    </row>
    <row r="779" spans="1:10" x14ac:dyDescent="0.25">
      <c r="A779" t="str">
        <f t="shared" si="24"/>
        <v>JulEs31129</v>
      </c>
      <c r="B779" t="str">
        <f t="shared" si="25"/>
        <v>JulieEslinger31129</v>
      </c>
      <c r="C779" t="s">
        <v>171</v>
      </c>
      <c r="D779" t="s">
        <v>384</v>
      </c>
      <c r="E779" t="s">
        <v>2699</v>
      </c>
      <c r="F779" s="1">
        <v>31129</v>
      </c>
      <c r="G779" t="s">
        <v>3022</v>
      </c>
      <c r="H779" t="s">
        <v>2700</v>
      </c>
      <c r="I779" s="5">
        <v>46800</v>
      </c>
      <c r="J779">
        <v>0</v>
      </c>
    </row>
    <row r="780" spans="1:10" x14ac:dyDescent="0.25">
      <c r="A780" t="str">
        <f t="shared" si="24"/>
        <v>RobEs28680</v>
      </c>
      <c r="B780" t="str">
        <f t="shared" si="25"/>
        <v>RobertEstes28680</v>
      </c>
      <c r="C780" t="s">
        <v>25</v>
      </c>
      <c r="D780" t="s">
        <v>1173</v>
      </c>
      <c r="E780" t="s">
        <v>2698</v>
      </c>
      <c r="F780" s="1">
        <v>28680</v>
      </c>
      <c r="G780" t="s">
        <v>3026</v>
      </c>
      <c r="H780" t="s">
        <v>2700</v>
      </c>
      <c r="I780" s="5">
        <v>71500</v>
      </c>
      <c r="J780">
        <v>12</v>
      </c>
    </row>
    <row r="781" spans="1:10" x14ac:dyDescent="0.25">
      <c r="A781" t="str">
        <f t="shared" si="24"/>
        <v>RyaEs25516</v>
      </c>
      <c r="B781" t="str">
        <f t="shared" si="25"/>
        <v>RyanEstrada25516</v>
      </c>
      <c r="C781" t="s">
        <v>438</v>
      </c>
      <c r="D781" t="s">
        <v>439</v>
      </c>
      <c r="E781" t="s">
        <v>2698</v>
      </c>
      <c r="F781" s="1">
        <v>25516</v>
      </c>
      <c r="G781" t="s">
        <v>3028</v>
      </c>
      <c r="H781" t="s">
        <v>2703</v>
      </c>
      <c r="I781" s="5">
        <v>96500</v>
      </c>
      <c r="J781">
        <v>23</v>
      </c>
    </row>
    <row r="782" spans="1:10" x14ac:dyDescent="0.25">
      <c r="A782" t="str">
        <f t="shared" si="24"/>
        <v>SteEs29774</v>
      </c>
      <c r="B782" t="str">
        <f t="shared" si="25"/>
        <v>SteveEstrada29774</v>
      </c>
      <c r="C782" t="s">
        <v>21</v>
      </c>
      <c r="D782" t="s">
        <v>439</v>
      </c>
      <c r="E782" t="s">
        <v>2698</v>
      </c>
      <c r="F782" s="1">
        <v>29774</v>
      </c>
      <c r="G782" t="s">
        <v>3028</v>
      </c>
      <c r="H782" t="s">
        <v>2700</v>
      </c>
      <c r="I782" s="5">
        <v>82900</v>
      </c>
      <c r="J782">
        <v>0</v>
      </c>
    </row>
    <row r="783" spans="1:10" x14ac:dyDescent="0.25">
      <c r="A783" t="str">
        <f t="shared" si="24"/>
        <v>TerEs31823</v>
      </c>
      <c r="B783" t="str">
        <f t="shared" si="25"/>
        <v>TeresaEstrada31823</v>
      </c>
      <c r="C783" t="s">
        <v>1069</v>
      </c>
      <c r="D783" t="s">
        <v>439</v>
      </c>
      <c r="E783" t="s">
        <v>2699</v>
      </c>
      <c r="F783" s="1">
        <v>31823</v>
      </c>
      <c r="G783" t="s">
        <v>3023</v>
      </c>
      <c r="H783" t="s">
        <v>2702</v>
      </c>
      <c r="I783" s="5">
        <v>50100</v>
      </c>
      <c r="J783">
        <v>4</v>
      </c>
    </row>
    <row r="784" spans="1:10" x14ac:dyDescent="0.25">
      <c r="A784" t="str">
        <f t="shared" si="24"/>
        <v>PauEu33283</v>
      </c>
      <c r="B784" t="str">
        <f t="shared" si="25"/>
        <v>PaulEubanks33283</v>
      </c>
      <c r="C784" t="s">
        <v>119</v>
      </c>
      <c r="D784" t="s">
        <v>2896</v>
      </c>
      <c r="E784" t="s">
        <v>2698</v>
      </c>
      <c r="F784" s="1">
        <v>33283</v>
      </c>
      <c r="G784" t="s">
        <v>3021</v>
      </c>
      <c r="H784" t="s">
        <v>2702</v>
      </c>
      <c r="I784" s="5">
        <v>41600</v>
      </c>
      <c r="J784">
        <v>2</v>
      </c>
    </row>
    <row r="785" spans="1:10" x14ac:dyDescent="0.25">
      <c r="A785" t="str">
        <f t="shared" si="24"/>
        <v>AntEv25054</v>
      </c>
      <c r="B785" t="str">
        <f t="shared" si="25"/>
        <v>AnthonyEvans25054</v>
      </c>
      <c r="C785" t="s">
        <v>109</v>
      </c>
      <c r="D785" t="s">
        <v>527</v>
      </c>
      <c r="E785" t="s">
        <v>2698</v>
      </c>
      <c r="F785" s="1">
        <v>25054</v>
      </c>
      <c r="G785" t="s">
        <v>3029</v>
      </c>
      <c r="H785" t="s">
        <v>2700</v>
      </c>
      <c r="I785" s="5">
        <v>80600</v>
      </c>
      <c r="J785">
        <v>6</v>
      </c>
    </row>
    <row r="786" spans="1:10" x14ac:dyDescent="0.25">
      <c r="A786" t="str">
        <f t="shared" si="24"/>
        <v>CatEv33382</v>
      </c>
      <c r="B786" t="str">
        <f t="shared" si="25"/>
        <v>CatherineEvans33382</v>
      </c>
      <c r="C786" t="s">
        <v>803</v>
      </c>
      <c r="D786" t="s">
        <v>527</v>
      </c>
      <c r="E786" t="s">
        <v>2699</v>
      </c>
      <c r="F786" s="1">
        <v>33382</v>
      </c>
      <c r="G786" t="s">
        <v>3023</v>
      </c>
      <c r="H786" t="s">
        <v>2701</v>
      </c>
      <c r="I786" s="5">
        <v>33100</v>
      </c>
      <c r="J786">
        <v>0</v>
      </c>
    </row>
    <row r="787" spans="1:10" x14ac:dyDescent="0.25">
      <c r="A787" t="str">
        <f t="shared" si="24"/>
        <v>ChrEv32116</v>
      </c>
      <c r="B787" t="str">
        <f t="shared" si="25"/>
        <v>ChrisEvans32116</v>
      </c>
      <c r="C787" t="s">
        <v>184</v>
      </c>
      <c r="D787" t="s">
        <v>527</v>
      </c>
      <c r="E787" t="s">
        <v>2698</v>
      </c>
      <c r="F787" s="1">
        <v>32116</v>
      </c>
      <c r="G787" t="s">
        <v>3023</v>
      </c>
      <c r="H787" t="s">
        <v>2700</v>
      </c>
      <c r="I787" s="5">
        <v>46400</v>
      </c>
      <c r="J787">
        <v>3</v>
      </c>
    </row>
    <row r="788" spans="1:10" x14ac:dyDescent="0.25">
      <c r="A788" t="str">
        <f t="shared" si="24"/>
        <v>GreEv32337</v>
      </c>
      <c r="B788" t="str">
        <f t="shared" si="25"/>
        <v>GregoryEvans32337</v>
      </c>
      <c r="C788" t="s">
        <v>806</v>
      </c>
      <c r="D788" t="s">
        <v>527</v>
      </c>
      <c r="E788" t="s">
        <v>2698</v>
      </c>
      <c r="F788" s="1">
        <v>32337</v>
      </c>
      <c r="G788" t="s">
        <v>3023</v>
      </c>
      <c r="H788" t="s">
        <v>2700</v>
      </c>
      <c r="I788" s="5">
        <v>41300</v>
      </c>
      <c r="J788">
        <v>2</v>
      </c>
    </row>
    <row r="789" spans="1:10" x14ac:dyDescent="0.25">
      <c r="A789" t="str">
        <f t="shared" si="24"/>
        <v>HerEv27684</v>
      </c>
      <c r="B789" t="str">
        <f t="shared" si="25"/>
        <v>HermanEvans27684</v>
      </c>
      <c r="C789" t="s">
        <v>2111</v>
      </c>
      <c r="D789" t="s">
        <v>527</v>
      </c>
      <c r="E789" t="s">
        <v>2698</v>
      </c>
      <c r="F789" s="1">
        <v>27684</v>
      </c>
      <c r="G789" t="s">
        <v>3027</v>
      </c>
      <c r="H789" t="s">
        <v>2702</v>
      </c>
      <c r="I789" s="5">
        <v>84700</v>
      </c>
      <c r="J789">
        <v>4</v>
      </c>
    </row>
    <row r="790" spans="1:10" x14ac:dyDescent="0.25">
      <c r="A790" t="str">
        <f t="shared" si="24"/>
        <v>JohEv28512</v>
      </c>
      <c r="B790" t="str">
        <f t="shared" si="25"/>
        <v>JohnEvans28512</v>
      </c>
      <c r="C790" t="s">
        <v>213</v>
      </c>
      <c r="D790" t="s">
        <v>527</v>
      </c>
      <c r="E790" t="s">
        <v>2698</v>
      </c>
      <c r="F790" s="1">
        <v>28512</v>
      </c>
      <c r="G790" t="s">
        <v>3024</v>
      </c>
      <c r="H790" t="s">
        <v>2700</v>
      </c>
      <c r="I790" s="5">
        <v>50500</v>
      </c>
      <c r="J790">
        <v>9</v>
      </c>
    </row>
    <row r="791" spans="1:10" x14ac:dyDescent="0.25">
      <c r="A791" t="str">
        <f t="shared" si="24"/>
        <v>LynEv27190</v>
      </c>
      <c r="B791" t="str">
        <f t="shared" si="25"/>
        <v>LynnEvans27190</v>
      </c>
      <c r="C791" t="s">
        <v>526</v>
      </c>
      <c r="D791" t="s">
        <v>527</v>
      </c>
      <c r="E791" t="s">
        <v>2699</v>
      </c>
      <c r="F791" s="1">
        <v>27190</v>
      </c>
      <c r="G791" t="s">
        <v>3026</v>
      </c>
      <c r="H791" t="s">
        <v>2700</v>
      </c>
      <c r="I791" s="5">
        <v>47100</v>
      </c>
      <c r="J791">
        <v>12</v>
      </c>
    </row>
    <row r="792" spans="1:10" x14ac:dyDescent="0.25">
      <c r="A792" t="str">
        <f t="shared" si="24"/>
        <v>MarEv33482</v>
      </c>
      <c r="B792" t="str">
        <f t="shared" si="25"/>
        <v>MariaEvans33482</v>
      </c>
      <c r="C792" t="s">
        <v>599</v>
      </c>
      <c r="D792" t="s">
        <v>527</v>
      </c>
      <c r="E792" t="s">
        <v>2699</v>
      </c>
      <c r="F792" s="1">
        <v>33482</v>
      </c>
      <c r="G792" t="s">
        <v>3019</v>
      </c>
      <c r="H792" t="s">
        <v>2700</v>
      </c>
      <c r="I792" s="5">
        <v>33400</v>
      </c>
      <c r="J792">
        <v>0</v>
      </c>
    </row>
    <row r="793" spans="1:10" x14ac:dyDescent="0.25">
      <c r="A793" t="str">
        <f t="shared" si="24"/>
        <v>RobEv29938</v>
      </c>
      <c r="B793" t="str">
        <f t="shared" si="25"/>
        <v>RobertEvans29938</v>
      </c>
      <c r="C793" t="s">
        <v>25</v>
      </c>
      <c r="D793" t="s">
        <v>527</v>
      </c>
      <c r="E793" t="s">
        <v>2698</v>
      </c>
      <c r="F793" s="1">
        <v>29938</v>
      </c>
      <c r="G793" t="s">
        <v>3027</v>
      </c>
      <c r="H793" t="s">
        <v>2700</v>
      </c>
      <c r="I793" s="5">
        <v>61300</v>
      </c>
      <c r="J793">
        <v>10</v>
      </c>
    </row>
    <row r="794" spans="1:10" x14ac:dyDescent="0.25">
      <c r="A794" t="str">
        <f t="shared" si="24"/>
        <v>RusEv26706</v>
      </c>
      <c r="B794" t="str">
        <f t="shared" si="25"/>
        <v>RussellEvans26706</v>
      </c>
      <c r="C794" t="s">
        <v>459</v>
      </c>
      <c r="D794" t="s">
        <v>527</v>
      </c>
      <c r="E794" t="s">
        <v>2698</v>
      </c>
      <c r="F794" s="1">
        <v>26706</v>
      </c>
      <c r="G794" t="s">
        <v>3029</v>
      </c>
      <c r="H794" t="s">
        <v>2702</v>
      </c>
      <c r="I794" s="5">
        <v>116000</v>
      </c>
      <c r="J794">
        <v>3</v>
      </c>
    </row>
    <row r="795" spans="1:10" x14ac:dyDescent="0.25">
      <c r="A795" t="str">
        <f t="shared" si="24"/>
        <v>WilEv33484</v>
      </c>
      <c r="B795" t="str">
        <f t="shared" si="25"/>
        <v>WilliamEvans33484</v>
      </c>
      <c r="C795" t="s">
        <v>63</v>
      </c>
      <c r="D795" t="s">
        <v>527</v>
      </c>
      <c r="E795" t="s">
        <v>2698</v>
      </c>
      <c r="F795" s="1">
        <v>33484</v>
      </c>
      <c r="G795" t="s">
        <v>3021</v>
      </c>
      <c r="H795" t="s">
        <v>2703</v>
      </c>
      <c r="I795" s="5">
        <v>28300</v>
      </c>
      <c r="J795">
        <v>3</v>
      </c>
    </row>
    <row r="796" spans="1:10" x14ac:dyDescent="0.25">
      <c r="A796" t="str">
        <f t="shared" si="24"/>
        <v>GloEv30575</v>
      </c>
      <c r="B796" t="str">
        <f t="shared" si="25"/>
        <v>GloriaEverett30575</v>
      </c>
      <c r="C796" t="s">
        <v>259</v>
      </c>
      <c r="D796" t="s">
        <v>1092</v>
      </c>
      <c r="E796" t="s">
        <v>2699</v>
      </c>
      <c r="F796" s="1">
        <v>30575</v>
      </c>
      <c r="G796" t="s">
        <v>3027</v>
      </c>
      <c r="H796" t="s">
        <v>2701</v>
      </c>
      <c r="I796" s="5">
        <v>75800</v>
      </c>
      <c r="J796">
        <v>8</v>
      </c>
    </row>
    <row r="797" spans="1:10" x14ac:dyDescent="0.25">
      <c r="A797" t="str">
        <f t="shared" si="24"/>
        <v>TimEw24370</v>
      </c>
      <c r="B797" t="str">
        <f t="shared" si="25"/>
        <v>TimothyEwald24370</v>
      </c>
      <c r="C797" t="s">
        <v>501</v>
      </c>
      <c r="D797" t="s">
        <v>502</v>
      </c>
      <c r="E797" t="s">
        <v>2698</v>
      </c>
      <c r="F797" s="1">
        <v>24370</v>
      </c>
      <c r="G797" t="s">
        <v>3026</v>
      </c>
      <c r="H797" t="s">
        <v>2702</v>
      </c>
      <c r="I797" s="5">
        <v>61200</v>
      </c>
      <c r="J797">
        <v>5</v>
      </c>
    </row>
    <row r="798" spans="1:10" x14ac:dyDescent="0.25">
      <c r="A798" t="str">
        <f t="shared" si="24"/>
        <v>RobEw32995</v>
      </c>
      <c r="B798" t="str">
        <f t="shared" si="25"/>
        <v>RobinEwing32995</v>
      </c>
      <c r="C798" t="s">
        <v>1139</v>
      </c>
      <c r="D798" t="s">
        <v>1748</v>
      </c>
      <c r="E798" t="s">
        <v>2699</v>
      </c>
      <c r="F798" s="1">
        <v>32995</v>
      </c>
      <c r="G798" t="s">
        <v>3020</v>
      </c>
      <c r="H798" t="s">
        <v>2701</v>
      </c>
      <c r="I798" s="5">
        <v>29500</v>
      </c>
      <c r="J798">
        <v>4</v>
      </c>
    </row>
    <row r="799" spans="1:10" x14ac:dyDescent="0.25">
      <c r="A799" t="str">
        <f t="shared" si="24"/>
        <v>JohFa32323</v>
      </c>
      <c r="B799" t="str">
        <f t="shared" si="25"/>
        <v>JohnFackler32323</v>
      </c>
      <c r="C799" t="s">
        <v>213</v>
      </c>
      <c r="D799" t="s">
        <v>2970</v>
      </c>
      <c r="E799" t="s">
        <v>2698</v>
      </c>
      <c r="F799" s="1">
        <v>32323</v>
      </c>
      <c r="G799" t="s">
        <v>3019</v>
      </c>
      <c r="H799" t="s">
        <v>2700</v>
      </c>
      <c r="I799" s="5">
        <v>30100</v>
      </c>
      <c r="J799">
        <v>5</v>
      </c>
    </row>
    <row r="800" spans="1:10" x14ac:dyDescent="0.25">
      <c r="A800" t="str">
        <f t="shared" si="24"/>
        <v>DebFa23092</v>
      </c>
      <c r="B800" t="str">
        <f t="shared" si="25"/>
        <v>DeborahFahey23092</v>
      </c>
      <c r="C800" t="s">
        <v>1128</v>
      </c>
      <c r="D800" t="s">
        <v>1332</v>
      </c>
      <c r="E800" t="s">
        <v>2699</v>
      </c>
      <c r="F800" s="1">
        <v>23092</v>
      </c>
      <c r="G800" t="s">
        <v>3028</v>
      </c>
      <c r="H800" t="s">
        <v>2701</v>
      </c>
      <c r="I800" s="5">
        <v>84700</v>
      </c>
      <c r="J800">
        <v>11</v>
      </c>
    </row>
    <row r="801" spans="1:10" x14ac:dyDescent="0.25">
      <c r="A801" t="str">
        <f t="shared" si="24"/>
        <v>FreFa27504</v>
      </c>
      <c r="B801" t="str">
        <f t="shared" si="25"/>
        <v>FredFain27504</v>
      </c>
      <c r="C801" t="s">
        <v>829</v>
      </c>
      <c r="D801" t="s">
        <v>1885</v>
      </c>
      <c r="E801" t="s">
        <v>2698</v>
      </c>
      <c r="F801" s="1">
        <v>27504</v>
      </c>
      <c r="G801" t="s">
        <v>3025</v>
      </c>
      <c r="H801" t="s">
        <v>2702</v>
      </c>
      <c r="I801" s="5">
        <v>56300</v>
      </c>
      <c r="J801">
        <v>5</v>
      </c>
    </row>
    <row r="802" spans="1:10" x14ac:dyDescent="0.25">
      <c r="A802" t="str">
        <f t="shared" si="24"/>
        <v>JamFa22964</v>
      </c>
      <c r="B802" t="str">
        <f t="shared" si="25"/>
        <v>JamesFair22964</v>
      </c>
      <c r="C802" t="s">
        <v>147</v>
      </c>
      <c r="D802" t="s">
        <v>2695</v>
      </c>
      <c r="E802" t="s">
        <v>2698</v>
      </c>
      <c r="F802" s="1">
        <v>22964</v>
      </c>
      <c r="G802" t="s">
        <v>3025</v>
      </c>
      <c r="H802" t="s">
        <v>2700</v>
      </c>
      <c r="I802" s="5">
        <v>47300</v>
      </c>
      <c r="J802">
        <v>4</v>
      </c>
    </row>
    <row r="803" spans="1:10" x14ac:dyDescent="0.25">
      <c r="A803" t="str">
        <f t="shared" si="24"/>
        <v>MarFa25322</v>
      </c>
      <c r="B803" t="str">
        <f t="shared" si="25"/>
        <v>MarkFalco25322</v>
      </c>
      <c r="C803" t="s">
        <v>252</v>
      </c>
      <c r="D803" t="s">
        <v>1914</v>
      </c>
      <c r="E803" t="s">
        <v>2698</v>
      </c>
      <c r="F803" s="1">
        <v>25322</v>
      </c>
      <c r="G803" t="s">
        <v>3027</v>
      </c>
      <c r="H803" t="s">
        <v>2701</v>
      </c>
      <c r="I803" s="5">
        <v>54600</v>
      </c>
      <c r="J803">
        <v>19</v>
      </c>
    </row>
    <row r="804" spans="1:10" x14ac:dyDescent="0.25">
      <c r="A804" t="str">
        <f t="shared" si="24"/>
        <v>RenFa34036</v>
      </c>
      <c r="B804" t="str">
        <f t="shared" si="25"/>
        <v>ReneFallin34036</v>
      </c>
      <c r="C804" t="s">
        <v>1588</v>
      </c>
      <c r="D804" t="s">
        <v>2470</v>
      </c>
      <c r="E804" t="s">
        <v>2699</v>
      </c>
      <c r="F804" s="1">
        <v>34036</v>
      </c>
      <c r="G804" t="s">
        <v>3022</v>
      </c>
      <c r="H804" t="s">
        <v>2701</v>
      </c>
      <c r="I804" s="5">
        <v>31400</v>
      </c>
      <c r="J804">
        <v>0</v>
      </c>
    </row>
    <row r="805" spans="1:10" x14ac:dyDescent="0.25">
      <c r="A805" t="str">
        <f t="shared" si="24"/>
        <v>ThoFa29430</v>
      </c>
      <c r="B805" t="str">
        <f t="shared" si="25"/>
        <v>ThomasFanning29430</v>
      </c>
      <c r="C805" t="s">
        <v>269</v>
      </c>
      <c r="D805" t="s">
        <v>2561</v>
      </c>
      <c r="E805" t="s">
        <v>2698</v>
      </c>
      <c r="F805" s="1">
        <v>29430</v>
      </c>
      <c r="G805" t="s">
        <v>3025</v>
      </c>
      <c r="H805" t="s">
        <v>2702</v>
      </c>
      <c r="I805" s="5">
        <v>62400</v>
      </c>
      <c r="J805">
        <v>12</v>
      </c>
    </row>
    <row r="806" spans="1:10" x14ac:dyDescent="0.25">
      <c r="A806" t="str">
        <f t="shared" si="24"/>
        <v>MolFa27148</v>
      </c>
      <c r="B806" t="str">
        <f t="shared" si="25"/>
        <v>MollyFarber27148</v>
      </c>
      <c r="C806" t="s">
        <v>1096</v>
      </c>
      <c r="D806" t="s">
        <v>1830</v>
      </c>
      <c r="E806" t="s">
        <v>2699</v>
      </c>
      <c r="F806" s="1">
        <v>27148</v>
      </c>
      <c r="G806" t="s">
        <v>3026</v>
      </c>
      <c r="H806" t="s">
        <v>2702</v>
      </c>
      <c r="I806" s="5">
        <v>77300</v>
      </c>
      <c r="J806">
        <v>12</v>
      </c>
    </row>
    <row r="807" spans="1:10" x14ac:dyDescent="0.25">
      <c r="A807" t="str">
        <f t="shared" si="24"/>
        <v>TheFa33656</v>
      </c>
      <c r="B807" t="str">
        <f t="shared" si="25"/>
        <v>TheodoreFarmer33656</v>
      </c>
      <c r="C807" t="s">
        <v>790</v>
      </c>
      <c r="D807" t="s">
        <v>2928</v>
      </c>
      <c r="E807" t="s">
        <v>2698</v>
      </c>
      <c r="F807" s="1">
        <v>33656</v>
      </c>
      <c r="G807" t="s">
        <v>3022</v>
      </c>
      <c r="H807" t="s">
        <v>2702</v>
      </c>
      <c r="I807" s="5">
        <v>43800</v>
      </c>
      <c r="J807">
        <v>1</v>
      </c>
    </row>
    <row r="808" spans="1:10" x14ac:dyDescent="0.25">
      <c r="A808" t="str">
        <f t="shared" si="24"/>
        <v>ThoFa28146</v>
      </c>
      <c r="B808" t="str">
        <f t="shared" si="25"/>
        <v>ThomasFarrell28146</v>
      </c>
      <c r="C808" t="s">
        <v>269</v>
      </c>
      <c r="D808" t="s">
        <v>1294</v>
      </c>
      <c r="E808" t="s">
        <v>2698</v>
      </c>
      <c r="F808" s="1">
        <v>28146</v>
      </c>
      <c r="G808" t="s">
        <v>3025</v>
      </c>
      <c r="H808" t="s">
        <v>2701</v>
      </c>
      <c r="I808" s="5">
        <v>49400</v>
      </c>
      <c r="J808">
        <v>3</v>
      </c>
    </row>
    <row r="809" spans="1:10" x14ac:dyDescent="0.25">
      <c r="A809" t="str">
        <f t="shared" si="24"/>
        <v>ChaFa26289</v>
      </c>
      <c r="B809" t="str">
        <f t="shared" si="25"/>
        <v>CharlesFarris26289</v>
      </c>
      <c r="C809" t="s">
        <v>82</v>
      </c>
      <c r="D809" t="s">
        <v>548</v>
      </c>
      <c r="E809" t="s">
        <v>2698</v>
      </c>
      <c r="F809" s="1">
        <v>26289</v>
      </c>
      <c r="G809" t="s">
        <v>3027</v>
      </c>
      <c r="H809" t="s">
        <v>2701</v>
      </c>
      <c r="I809" s="5">
        <v>59400</v>
      </c>
      <c r="J809">
        <v>4</v>
      </c>
    </row>
    <row r="810" spans="1:10" x14ac:dyDescent="0.25">
      <c r="A810" t="str">
        <f t="shared" si="24"/>
        <v>DebFa33094</v>
      </c>
      <c r="B810" t="str">
        <f t="shared" si="25"/>
        <v>DeborahFaulk33094</v>
      </c>
      <c r="C810" t="s">
        <v>1128</v>
      </c>
      <c r="D810" t="s">
        <v>1322</v>
      </c>
      <c r="E810" t="s">
        <v>2699</v>
      </c>
      <c r="F810" s="1">
        <v>33094</v>
      </c>
      <c r="G810" t="s">
        <v>3019</v>
      </c>
      <c r="H810" t="s">
        <v>2701</v>
      </c>
      <c r="I810" s="5">
        <v>28700</v>
      </c>
      <c r="J810">
        <v>0</v>
      </c>
    </row>
    <row r="811" spans="1:10" x14ac:dyDescent="0.25">
      <c r="A811" t="str">
        <f t="shared" si="24"/>
        <v>SteFa26690</v>
      </c>
      <c r="B811" t="str">
        <f t="shared" si="25"/>
        <v>StevenFaust26690</v>
      </c>
      <c r="C811" t="s">
        <v>786</v>
      </c>
      <c r="D811" t="s">
        <v>1208</v>
      </c>
      <c r="E811" t="s">
        <v>2698</v>
      </c>
      <c r="F811" s="1">
        <v>26690</v>
      </c>
      <c r="G811" t="s">
        <v>3029</v>
      </c>
      <c r="H811" t="s">
        <v>2702</v>
      </c>
      <c r="I811" s="5">
        <v>116100</v>
      </c>
      <c r="J811">
        <v>14</v>
      </c>
    </row>
    <row r="812" spans="1:10" x14ac:dyDescent="0.25">
      <c r="A812" t="str">
        <f t="shared" si="24"/>
        <v>MarFe24455</v>
      </c>
      <c r="B812" t="str">
        <f t="shared" si="25"/>
        <v>MaryFeeley24455</v>
      </c>
      <c r="C812" t="s">
        <v>156</v>
      </c>
      <c r="D812" t="s">
        <v>2334</v>
      </c>
      <c r="E812" t="s">
        <v>2699</v>
      </c>
      <c r="F812" s="1">
        <v>24455</v>
      </c>
      <c r="G812" t="s">
        <v>3028</v>
      </c>
      <c r="H812" t="s">
        <v>2702</v>
      </c>
      <c r="I812" s="5">
        <v>129200</v>
      </c>
      <c r="J812">
        <v>11</v>
      </c>
    </row>
    <row r="813" spans="1:10" x14ac:dyDescent="0.25">
      <c r="A813" t="str">
        <f t="shared" si="24"/>
        <v>BarFe33833</v>
      </c>
      <c r="B813" t="str">
        <f t="shared" si="25"/>
        <v>BarbaraFeliciano33833</v>
      </c>
      <c r="C813" t="s">
        <v>248</v>
      </c>
      <c r="D813" t="s">
        <v>2900</v>
      </c>
      <c r="E813" t="s">
        <v>2699</v>
      </c>
      <c r="F813" s="1">
        <v>33833</v>
      </c>
      <c r="G813" t="s">
        <v>3021</v>
      </c>
      <c r="H813" t="s">
        <v>2700</v>
      </c>
      <c r="I813" s="5">
        <v>41800</v>
      </c>
      <c r="J813">
        <v>1</v>
      </c>
    </row>
    <row r="814" spans="1:10" x14ac:dyDescent="0.25">
      <c r="A814" t="str">
        <f t="shared" si="24"/>
        <v>DorFe30474</v>
      </c>
      <c r="B814" t="str">
        <f t="shared" si="25"/>
        <v>DorisFeltner30474</v>
      </c>
      <c r="C814" t="s">
        <v>34</v>
      </c>
      <c r="D814" t="s">
        <v>441</v>
      </c>
      <c r="E814" t="s">
        <v>2699</v>
      </c>
      <c r="F814" s="1">
        <v>30474</v>
      </c>
      <c r="G814" t="s">
        <v>3024</v>
      </c>
      <c r="H814" t="s">
        <v>2702</v>
      </c>
      <c r="I814" s="5">
        <v>58600</v>
      </c>
      <c r="J814">
        <v>9</v>
      </c>
    </row>
    <row r="815" spans="1:10" x14ac:dyDescent="0.25">
      <c r="A815" t="str">
        <f t="shared" si="24"/>
        <v>CasFe24939</v>
      </c>
      <c r="B815" t="str">
        <f t="shared" si="25"/>
        <v>CaseyFerguson24939</v>
      </c>
      <c r="C815" t="s">
        <v>75</v>
      </c>
      <c r="D815" t="s">
        <v>76</v>
      </c>
      <c r="E815" t="s">
        <v>2698</v>
      </c>
      <c r="F815" s="1">
        <v>24939</v>
      </c>
      <c r="G815" t="s">
        <v>3025</v>
      </c>
      <c r="H815" t="s">
        <v>2700</v>
      </c>
      <c r="I815" s="5">
        <v>49600</v>
      </c>
      <c r="J815">
        <v>16</v>
      </c>
    </row>
    <row r="816" spans="1:10" x14ac:dyDescent="0.25">
      <c r="A816" t="str">
        <f t="shared" si="24"/>
        <v>JamFe30204</v>
      </c>
      <c r="B816" t="str">
        <f t="shared" si="25"/>
        <v>JamesFernandez30204</v>
      </c>
      <c r="C816" t="s">
        <v>147</v>
      </c>
      <c r="D816" t="s">
        <v>1536</v>
      </c>
      <c r="E816" t="s">
        <v>2698</v>
      </c>
      <c r="F816" s="1">
        <v>30204</v>
      </c>
      <c r="G816" t="s">
        <v>3025</v>
      </c>
      <c r="H816" t="s">
        <v>2701</v>
      </c>
      <c r="I816" s="5">
        <v>48900</v>
      </c>
      <c r="J816">
        <v>10</v>
      </c>
    </row>
    <row r="817" spans="1:10" x14ac:dyDescent="0.25">
      <c r="A817" t="str">
        <f t="shared" si="24"/>
        <v>KarFe33263</v>
      </c>
      <c r="B817" t="str">
        <f t="shared" si="25"/>
        <v>KarinFernandez33263</v>
      </c>
      <c r="C817" t="s">
        <v>2739</v>
      </c>
      <c r="D817" t="s">
        <v>1536</v>
      </c>
      <c r="E817" t="s">
        <v>2699</v>
      </c>
      <c r="F817" s="1">
        <v>33263</v>
      </c>
      <c r="G817" t="s">
        <v>3023</v>
      </c>
      <c r="H817" t="s">
        <v>2702</v>
      </c>
      <c r="I817" s="5">
        <v>51100</v>
      </c>
      <c r="J817">
        <v>2</v>
      </c>
    </row>
    <row r="818" spans="1:10" x14ac:dyDescent="0.25">
      <c r="A818" t="str">
        <f t="shared" si="24"/>
        <v>StaFe31861</v>
      </c>
      <c r="B818" t="str">
        <f t="shared" si="25"/>
        <v>StacieFernandez31861</v>
      </c>
      <c r="C818" t="s">
        <v>1535</v>
      </c>
      <c r="D818" t="s">
        <v>1536</v>
      </c>
      <c r="E818" t="s">
        <v>2699</v>
      </c>
      <c r="F818" s="1">
        <v>31861</v>
      </c>
      <c r="G818" t="s">
        <v>3020</v>
      </c>
      <c r="H818" t="s">
        <v>2700</v>
      </c>
      <c r="I818" s="5">
        <v>36800</v>
      </c>
      <c r="J818">
        <v>2</v>
      </c>
    </row>
    <row r="819" spans="1:10" x14ac:dyDescent="0.25">
      <c r="A819" t="str">
        <f t="shared" si="24"/>
        <v>TimFe24276</v>
      </c>
      <c r="B819" t="str">
        <f t="shared" si="25"/>
        <v>TimothyFernandez24276</v>
      </c>
      <c r="C819" t="s">
        <v>501</v>
      </c>
      <c r="D819" t="s">
        <v>1536</v>
      </c>
      <c r="E819" t="s">
        <v>2698</v>
      </c>
      <c r="F819" s="1">
        <v>24276</v>
      </c>
      <c r="G819" t="s">
        <v>3026</v>
      </c>
      <c r="H819" t="s">
        <v>2700</v>
      </c>
      <c r="I819" s="5">
        <v>59000</v>
      </c>
      <c r="J819">
        <v>18</v>
      </c>
    </row>
    <row r="820" spans="1:10" x14ac:dyDescent="0.25">
      <c r="A820" t="str">
        <f t="shared" si="24"/>
        <v>DanFe31755</v>
      </c>
      <c r="B820" t="str">
        <f t="shared" si="25"/>
        <v>DanielFerrigno31755</v>
      </c>
      <c r="C820" t="s">
        <v>105</v>
      </c>
      <c r="D820" t="s">
        <v>1401</v>
      </c>
      <c r="E820" t="s">
        <v>2698</v>
      </c>
      <c r="F820" s="1">
        <v>31755</v>
      </c>
      <c r="G820" t="s">
        <v>3023</v>
      </c>
      <c r="H820" t="s">
        <v>2700</v>
      </c>
      <c r="I820" s="5">
        <v>46400</v>
      </c>
      <c r="J820">
        <v>2</v>
      </c>
    </row>
    <row r="821" spans="1:10" x14ac:dyDescent="0.25">
      <c r="A821" t="str">
        <f t="shared" si="24"/>
        <v>MicFe30957</v>
      </c>
      <c r="B821" t="str">
        <f t="shared" si="25"/>
        <v>MichaelFerrill30957</v>
      </c>
      <c r="C821" t="s">
        <v>205</v>
      </c>
      <c r="D821" t="s">
        <v>1988</v>
      </c>
      <c r="E821" t="s">
        <v>2698</v>
      </c>
      <c r="F821" s="1">
        <v>30957</v>
      </c>
      <c r="G821" t="s">
        <v>3024</v>
      </c>
      <c r="H821" t="s">
        <v>2700</v>
      </c>
      <c r="I821" s="5">
        <v>55700</v>
      </c>
      <c r="J821">
        <v>7</v>
      </c>
    </row>
    <row r="822" spans="1:10" x14ac:dyDescent="0.25">
      <c r="A822" t="str">
        <f t="shared" si="24"/>
        <v>JamFe30942</v>
      </c>
      <c r="B822" t="str">
        <f t="shared" si="25"/>
        <v>JamesFerris30942</v>
      </c>
      <c r="C822" t="s">
        <v>147</v>
      </c>
      <c r="D822" t="s">
        <v>1320</v>
      </c>
      <c r="E822" t="s">
        <v>2698</v>
      </c>
      <c r="F822" s="1">
        <v>30942</v>
      </c>
      <c r="G822" t="s">
        <v>3025</v>
      </c>
      <c r="H822" t="s">
        <v>2700</v>
      </c>
      <c r="I822" s="5">
        <v>63100</v>
      </c>
      <c r="J822">
        <v>8</v>
      </c>
    </row>
    <row r="823" spans="1:10" x14ac:dyDescent="0.25">
      <c r="A823" t="str">
        <f t="shared" si="24"/>
        <v>MicFe30244</v>
      </c>
      <c r="B823" t="str">
        <f t="shared" si="25"/>
        <v>MichaelFerry30244</v>
      </c>
      <c r="C823" t="s">
        <v>205</v>
      </c>
      <c r="D823" t="s">
        <v>1855</v>
      </c>
      <c r="E823" t="s">
        <v>2698</v>
      </c>
      <c r="F823" s="1">
        <v>30244</v>
      </c>
      <c r="G823" t="s">
        <v>3027</v>
      </c>
      <c r="H823" t="s">
        <v>2701</v>
      </c>
      <c r="I823" s="5">
        <v>59700</v>
      </c>
      <c r="J823">
        <v>1</v>
      </c>
    </row>
    <row r="824" spans="1:10" x14ac:dyDescent="0.25">
      <c r="A824" t="str">
        <f t="shared" si="24"/>
        <v>RicFi25408</v>
      </c>
      <c r="B824" t="str">
        <f t="shared" si="25"/>
        <v>RichardFields25408</v>
      </c>
      <c r="C824" t="s">
        <v>9</v>
      </c>
      <c r="D824" t="s">
        <v>1471</v>
      </c>
      <c r="E824" t="s">
        <v>2698</v>
      </c>
      <c r="F824" s="1">
        <v>25408</v>
      </c>
      <c r="G824" t="s">
        <v>3026</v>
      </c>
      <c r="H824" t="s">
        <v>2702</v>
      </c>
      <c r="I824" s="5">
        <v>85700</v>
      </c>
      <c r="J824">
        <v>7</v>
      </c>
    </row>
    <row r="825" spans="1:10" x14ac:dyDescent="0.25">
      <c r="A825" t="str">
        <f t="shared" si="24"/>
        <v>SteFi25571</v>
      </c>
      <c r="B825" t="str">
        <f t="shared" si="25"/>
        <v>StephanieFields25571</v>
      </c>
      <c r="C825" t="s">
        <v>255</v>
      </c>
      <c r="D825" t="s">
        <v>1471</v>
      </c>
      <c r="E825" t="s">
        <v>2699</v>
      </c>
      <c r="F825" s="1">
        <v>25571</v>
      </c>
      <c r="G825" t="s">
        <v>3025</v>
      </c>
      <c r="H825" t="s">
        <v>2700</v>
      </c>
      <c r="I825" s="5">
        <v>58600</v>
      </c>
      <c r="J825">
        <v>5</v>
      </c>
    </row>
    <row r="826" spans="1:10" x14ac:dyDescent="0.25">
      <c r="A826" t="str">
        <f t="shared" si="24"/>
        <v>KriFi30231</v>
      </c>
      <c r="B826" t="str">
        <f t="shared" si="25"/>
        <v>KristineFigueroa30231</v>
      </c>
      <c r="C826" t="s">
        <v>2233</v>
      </c>
      <c r="D826" t="s">
        <v>2234</v>
      </c>
      <c r="E826" t="s">
        <v>2699</v>
      </c>
      <c r="F826" s="1">
        <v>30231</v>
      </c>
      <c r="G826" t="s">
        <v>3026</v>
      </c>
      <c r="H826" t="s">
        <v>2701</v>
      </c>
      <c r="I826" s="5">
        <v>59900</v>
      </c>
      <c r="J826">
        <v>1</v>
      </c>
    </row>
    <row r="827" spans="1:10" x14ac:dyDescent="0.25">
      <c r="A827" t="str">
        <f t="shared" si="24"/>
        <v>JesFi33949</v>
      </c>
      <c r="B827" t="str">
        <f t="shared" si="25"/>
        <v>JesusFine33949</v>
      </c>
      <c r="C827" t="s">
        <v>872</v>
      </c>
      <c r="D827" t="s">
        <v>2119</v>
      </c>
      <c r="E827" t="s">
        <v>2698</v>
      </c>
      <c r="F827" s="1">
        <v>33949</v>
      </c>
      <c r="G827" t="s">
        <v>3019</v>
      </c>
      <c r="H827" t="s">
        <v>2703</v>
      </c>
      <c r="I827" s="5">
        <v>27100</v>
      </c>
      <c r="J827">
        <v>0</v>
      </c>
    </row>
    <row r="828" spans="1:10" x14ac:dyDescent="0.25">
      <c r="A828" t="str">
        <f t="shared" si="24"/>
        <v>JoaFi26131</v>
      </c>
      <c r="B828" t="str">
        <f t="shared" si="25"/>
        <v>JoanFinley26131</v>
      </c>
      <c r="C828" t="s">
        <v>1345</v>
      </c>
      <c r="D828" t="s">
        <v>1458</v>
      </c>
      <c r="E828" t="s">
        <v>2699</v>
      </c>
      <c r="F828" s="1">
        <v>26131</v>
      </c>
      <c r="G828" t="s">
        <v>3025</v>
      </c>
      <c r="H828" t="s">
        <v>2703</v>
      </c>
      <c r="I828" s="5">
        <v>38200</v>
      </c>
      <c r="J828">
        <v>21</v>
      </c>
    </row>
    <row r="829" spans="1:10" x14ac:dyDescent="0.25">
      <c r="A829" t="str">
        <f t="shared" si="24"/>
        <v>MarFi27590</v>
      </c>
      <c r="B829" t="str">
        <f t="shared" si="25"/>
        <v>MaryFinn27590</v>
      </c>
      <c r="C829" t="s">
        <v>156</v>
      </c>
      <c r="D829" t="s">
        <v>1708</v>
      </c>
      <c r="E829" t="s">
        <v>2699</v>
      </c>
      <c r="F829" s="1">
        <v>27590</v>
      </c>
      <c r="G829" t="s">
        <v>3025</v>
      </c>
      <c r="H829" t="s">
        <v>2703</v>
      </c>
      <c r="I829" s="5">
        <v>46900</v>
      </c>
      <c r="J829">
        <v>1</v>
      </c>
    </row>
    <row r="830" spans="1:10" x14ac:dyDescent="0.25">
      <c r="A830" t="str">
        <f t="shared" si="24"/>
        <v>ScoFi32649</v>
      </c>
      <c r="B830" t="str">
        <f t="shared" si="25"/>
        <v>ScottFischer32649</v>
      </c>
      <c r="C830" t="s">
        <v>341</v>
      </c>
      <c r="D830" t="s">
        <v>1750</v>
      </c>
      <c r="E830" t="s">
        <v>2698</v>
      </c>
      <c r="F830" s="1">
        <v>32649</v>
      </c>
      <c r="G830" t="s">
        <v>3022</v>
      </c>
      <c r="H830" t="s">
        <v>2703</v>
      </c>
      <c r="I830" s="5">
        <v>27300</v>
      </c>
      <c r="J830">
        <v>0</v>
      </c>
    </row>
    <row r="831" spans="1:10" x14ac:dyDescent="0.25">
      <c r="A831" t="str">
        <f t="shared" si="24"/>
        <v>CinFi30239</v>
      </c>
      <c r="B831" t="str">
        <f t="shared" si="25"/>
        <v>CindyFisher30239</v>
      </c>
      <c r="C831" t="s">
        <v>489</v>
      </c>
      <c r="D831" t="s">
        <v>490</v>
      </c>
      <c r="E831" t="s">
        <v>2699</v>
      </c>
      <c r="F831" s="1">
        <v>30239</v>
      </c>
      <c r="G831" t="s">
        <v>3026</v>
      </c>
      <c r="H831" t="s">
        <v>2702</v>
      </c>
      <c r="I831" s="5">
        <v>77900</v>
      </c>
      <c r="J831">
        <v>3</v>
      </c>
    </row>
    <row r="832" spans="1:10" x14ac:dyDescent="0.25">
      <c r="A832" t="str">
        <f t="shared" si="24"/>
        <v>DavFi31384</v>
      </c>
      <c r="B832" t="str">
        <f t="shared" si="25"/>
        <v>DavidFisher31384</v>
      </c>
      <c r="C832" t="s">
        <v>65</v>
      </c>
      <c r="D832" t="s">
        <v>490</v>
      </c>
      <c r="E832" t="s">
        <v>2698</v>
      </c>
      <c r="F832" s="1">
        <v>31384</v>
      </c>
      <c r="G832" t="s">
        <v>3023</v>
      </c>
      <c r="H832" t="s">
        <v>2703</v>
      </c>
      <c r="I832" s="5">
        <v>35300</v>
      </c>
      <c r="J832">
        <v>3</v>
      </c>
    </row>
    <row r="833" spans="1:10" x14ac:dyDescent="0.25">
      <c r="A833" t="str">
        <f t="shared" si="24"/>
        <v>HugFi30555</v>
      </c>
      <c r="B833" t="str">
        <f t="shared" si="25"/>
        <v>HughFisher30555</v>
      </c>
      <c r="C833" t="s">
        <v>1439</v>
      </c>
      <c r="D833" t="s">
        <v>490</v>
      </c>
      <c r="E833" t="s">
        <v>2698</v>
      </c>
      <c r="F833" s="1">
        <v>30555</v>
      </c>
      <c r="G833" t="s">
        <v>3025</v>
      </c>
      <c r="H833" t="s">
        <v>2700</v>
      </c>
      <c r="I833" s="5">
        <v>59000</v>
      </c>
      <c r="J833">
        <v>9</v>
      </c>
    </row>
    <row r="834" spans="1:10" x14ac:dyDescent="0.25">
      <c r="A834" t="str">
        <f t="shared" ref="A834:A897" si="26">_xlfn.CONCAT(LEFT(C834,3),LEFT(D834,2),F834)</f>
        <v>LisFi25938</v>
      </c>
      <c r="B834" t="str">
        <f t="shared" ref="B834:B897" si="27">_xlfn.CONCAT(C834,D834,F834)</f>
        <v>LisaFitzgerald25938</v>
      </c>
      <c r="C834" t="s">
        <v>493</v>
      </c>
      <c r="D834" t="s">
        <v>1366</v>
      </c>
      <c r="E834" t="s">
        <v>2699</v>
      </c>
      <c r="F834" s="1">
        <v>25938</v>
      </c>
      <c r="G834" t="s">
        <v>3027</v>
      </c>
      <c r="H834" t="s">
        <v>2703</v>
      </c>
      <c r="I834" s="5">
        <v>72500</v>
      </c>
      <c r="J834">
        <v>20</v>
      </c>
    </row>
    <row r="835" spans="1:10" x14ac:dyDescent="0.25">
      <c r="A835" t="str">
        <f t="shared" si="26"/>
        <v>MicFi31584</v>
      </c>
      <c r="B835" t="str">
        <f t="shared" si="27"/>
        <v>MichaelFitzgerald31584</v>
      </c>
      <c r="C835" t="s">
        <v>205</v>
      </c>
      <c r="D835" t="s">
        <v>1366</v>
      </c>
      <c r="E835" t="s">
        <v>2698</v>
      </c>
      <c r="F835" s="1">
        <v>31584</v>
      </c>
      <c r="G835" t="s">
        <v>3023</v>
      </c>
      <c r="H835" t="s">
        <v>2701</v>
      </c>
      <c r="I835" s="5">
        <v>38800</v>
      </c>
      <c r="J835">
        <v>5</v>
      </c>
    </row>
    <row r="836" spans="1:10" x14ac:dyDescent="0.25">
      <c r="A836" t="str">
        <f t="shared" si="26"/>
        <v>JefFl28508</v>
      </c>
      <c r="B836" t="str">
        <f t="shared" si="27"/>
        <v>JeffreyFlanagan28508</v>
      </c>
      <c r="C836" t="s">
        <v>536</v>
      </c>
      <c r="D836" t="s">
        <v>2592</v>
      </c>
      <c r="E836" t="s">
        <v>2698</v>
      </c>
      <c r="F836" s="1">
        <v>28508</v>
      </c>
      <c r="G836" t="s">
        <v>3027</v>
      </c>
      <c r="H836" t="s">
        <v>2700</v>
      </c>
      <c r="I836" s="5">
        <v>67800</v>
      </c>
      <c r="J836">
        <v>1</v>
      </c>
    </row>
    <row r="837" spans="1:10" x14ac:dyDescent="0.25">
      <c r="A837" t="str">
        <f t="shared" si="26"/>
        <v>JanFl25095</v>
      </c>
      <c r="B837" t="str">
        <f t="shared" si="27"/>
        <v>JanieFleck25095</v>
      </c>
      <c r="C837" t="s">
        <v>1706</v>
      </c>
      <c r="D837" t="s">
        <v>1707</v>
      </c>
      <c r="E837" t="s">
        <v>2699</v>
      </c>
      <c r="F837" s="1">
        <v>25095</v>
      </c>
      <c r="G837" t="s">
        <v>3024</v>
      </c>
      <c r="H837" t="s">
        <v>2701</v>
      </c>
      <c r="I837" s="5">
        <v>44600</v>
      </c>
      <c r="J837">
        <v>17</v>
      </c>
    </row>
    <row r="838" spans="1:10" x14ac:dyDescent="0.25">
      <c r="A838" t="str">
        <f t="shared" si="26"/>
        <v>MicFl29058</v>
      </c>
      <c r="B838" t="str">
        <f t="shared" si="27"/>
        <v>MichaelFleishman29058</v>
      </c>
      <c r="C838" t="s">
        <v>205</v>
      </c>
      <c r="D838" t="s">
        <v>2574</v>
      </c>
      <c r="E838" t="s">
        <v>2698</v>
      </c>
      <c r="F838" s="1">
        <v>29058</v>
      </c>
      <c r="G838" t="s">
        <v>3027</v>
      </c>
      <c r="H838" t="s">
        <v>2701</v>
      </c>
      <c r="I838" s="5">
        <v>62900</v>
      </c>
      <c r="J838">
        <v>10</v>
      </c>
    </row>
    <row r="839" spans="1:10" x14ac:dyDescent="0.25">
      <c r="A839" t="str">
        <f t="shared" si="26"/>
        <v>GerFl32112</v>
      </c>
      <c r="B839" t="str">
        <f t="shared" si="27"/>
        <v>GeraldineFleming32112</v>
      </c>
      <c r="C839" t="s">
        <v>1446</v>
      </c>
      <c r="D839" t="s">
        <v>1447</v>
      </c>
      <c r="E839" t="s">
        <v>2699</v>
      </c>
      <c r="F839" s="1">
        <v>32112</v>
      </c>
      <c r="G839" t="s">
        <v>3021</v>
      </c>
      <c r="H839" t="s">
        <v>2703</v>
      </c>
      <c r="I839" s="5">
        <v>31300</v>
      </c>
      <c r="J839">
        <v>2</v>
      </c>
    </row>
    <row r="840" spans="1:10" x14ac:dyDescent="0.25">
      <c r="A840" t="str">
        <f t="shared" si="26"/>
        <v>MatFl24191</v>
      </c>
      <c r="B840" t="str">
        <f t="shared" si="27"/>
        <v>MatthewFleming24191</v>
      </c>
      <c r="C840" t="s">
        <v>130</v>
      </c>
      <c r="D840" t="s">
        <v>1447</v>
      </c>
      <c r="E840" t="s">
        <v>2698</v>
      </c>
      <c r="F840" s="1">
        <v>24191</v>
      </c>
      <c r="G840" t="s">
        <v>3023</v>
      </c>
      <c r="H840" t="s">
        <v>2700</v>
      </c>
      <c r="I840" s="5">
        <v>40900</v>
      </c>
      <c r="J840">
        <v>17</v>
      </c>
    </row>
    <row r="841" spans="1:10" x14ac:dyDescent="0.25">
      <c r="A841" t="str">
        <f t="shared" si="26"/>
        <v>ErnFl23694</v>
      </c>
      <c r="B841" t="str">
        <f t="shared" si="27"/>
        <v>ErnaFletcher23694</v>
      </c>
      <c r="C841" t="s">
        <v>1260</v>
      </c>
      <c r="D841" t="s">
        <v>848</v>
      </c>
      <c r="E841" t="s">
        <v>2699</v>
      </c>
      <c r="F841" s="1">
        <v>23694</v>
      </c>
      <c r="G841" t="s">
        <v>3027</v>
      </c>
      <c r="H841" t="s">
        <v>2702</v>
      </c>
      <c r="I841" s="5">
        <v>83400</v>
      </c>
      <c r="J841">
        <v>19</v>
      </c>
    </row>
    <row r="842" spans="1:10" x14ac:dyDescent="0.25">
      <c r="A842" t="str">
        <f t="shared" si="26"/>
        <v>MicFl33622</v>
      </c>
      <c r="B842" t="str">
        <f t="shared" si="27"/>
        <v>MichaelFletcher33622</v>
      </c>
      <c r="C842" t="s">
        <v>205</v>
      </c>
      <c r="D842" t="s">
        <v>848</v>
      </c>
      <c r="E842" t="s">
        <v>2698</v>
      </c>
      <c r="F842" s="1">
        <v>33622</v>
      </c>
      <c r="G842" t="s">
        <v>3022</v>
      </c>
      <c r="H842" t="s">
        <v>2702</v>
      </c>
      <c r="I842" s="5">
        <v>43700</v>
      </c>
      <c r="J842">
        <v>0</v>
      </c>
    </row>
    <row r="843" spans="1:10" x14ac:dyDescent="0.25">
      <c r="A843" t="str">
        <f t="shared" si="26"/>
        <v>KenFl27184</v>
      </c>
      <c r="B843" t="str">
        <f t="shared" si="27"/>
        <v>KentFlowers27184</v>
      </c>
      <c r="C843" t="s">
        <v>733</v>
      </c>
      <c r="D843" t="s">
        <v>734</v>
      </c>
      <c r="E843" t="s">
        <v>2698</v>
      </c>
      <c r="F843" s="1">
        <v>27184</v>
      </c>
      <c r="G843" t="s">
        <v>3029</v>
      </c>
      <c r="H843" t="s">
        <v>2702</v>
      </c>
      <c r="I843" s="5">
        <v>133200</v>
      </c>
      <c r="J843">
        <v>18</v>
      </c>
    </row>
    <row r="844" spans="1:10" x14ac:dyDescent="0.25">
      <c r="A844" t="str">
        <f t="shared" si="26"/>
        <v>ShaFl32773</v>
      </c>
      <c r="B844" t="str">
        <f t="shared" si="27"/>
        <v>ShantelleFlowers32773</v>
      </c>
      <c r="C844" t="s">
        <v>2355</v>
      </c>
      <c r="D844" t="s">
        <v>734</v>
      </c>
      <c r="E844" t="s">
        <v>2699</v>
      </c>
      <c r="F844" s="1">
        <v>32773</v>
      </c>
      <c r="G844" t="s">
        <v>3023</v>
      </c>
      <c r="H844" t="s">
        <v>2700</v>
      </c>
      <c r="I844" s="5">
        <v>46000</v>
      </c>
      <c r="J844">
        <v>3</v>
      </c>
    </row>
    <row r="845" spans="1:10" x14ac:dyDescent="0.25">
      <c r="A845" t="str">
        <f t="shared" si="26"/>
        <v>DonFl28116</v>
      </c>
      <c r="B845" t="str">
        <f t="shared" si="27"/>
        <v>DonaldFloyd28116</v>
      </c>
      <c r="C845" t="s">
        <v>133</v>
      </c>
      <c r="D845" t="s">
        <v>138</v>
      </c>
      <c r="E845" t="s">
        <v>2698</v>
      </c>
      <c r="F845" s="1">
        <v>28116</v>
      </c>
      <c r="G845" t="s">
        <v>3024</v>
      </c>
      <c r="H845" t="s">
        <v>2700</v>
      </c>
      <c r="I845" s="5">
        <v>57800</v>
      </c>
      <c r="J845">
        <v>3</v>
      </c>
    </row>
    <row r="846" spans="1:10" x14ac:dyDescent="0.25">
      <c r="A846" t="str">
        <f t="shared" si="26"/>
        <v>GloFl31865</v>
      </c>
      <c r="B846" t="str">
        <f t="shared" si="27"/>
        <v>GloriaFloyd31865</v>
      </c>
      <c r="C846" t="s">
        <v>259</v>
      </c>
      <c r="D846" t="s">
        <v>138</v>
      </c>
      <c r="E846" t="s">
        <v>2699</v>
      </c>
      <c r="F846" s="1">
        <v>31865</v>
      </c>
      <c r="G846" t="s">
        <v>3022</v>
      </c>
      <c r="H846" t="s">
        <v>2700</v>
      </c>
      <c r="I846" s="5">
        <v>34800</v>
      </c>
      <c r="J846">
        <v>4</v>
      </c>
    </row>
    <row r="847" spans="1:10" x14ac:dyDescent="0.25">
      <c r="A847" t="str">
        <f t="shared" si="26"/>
        <v>JamFl24170</v>
      </c>
      <c r="B847" t="str">
        <f t="shared" si="27"/>
        <v>JamesFloyd24170</v>
      </c>
      <c r="C847" t="s">
        <v>147</v>
      </c>
      <c r="D847" t="s">
        <v>138</v>
      </c>
      <c r="E847" t="s">
        <v>2698</v>
      </c>
      <c r="F847" s="1">
        <v>24170</v>
      </c>
      <c r="G847" t="s">
        <v>3029</v>
      </c>
      <c r="H847" t="s">
        <v>2703</v>
      </c>
      <c r="I847" s="5">
        <v>147100</v>
      </c>
      <c r="J847">
        <v>24</v>
      </c>
    </row>
    <row r="848" spans="1:10" x14ac:dyDescent="0.25">
      <c r="A848" t="str">
        <f t="shared" si="26"/>
        <v>KevFl33189</v>
      </c>
      <c r="B848" t="str">
        <f t="shared" si="27"/>
        <v>KevinFloyd33189</v>
      </c>
      <c r="C848" t="s">
        <v>223</v>
      </c>
      <c r="D848" t="s">
        <v>138</v>
      </c>
      <c r="E848" t="s">
        <v>2698</v>
      </c>
      <c r="F848" s="1">
        <v>33189</v>
      </c>
      <c r="G848" t="s">
        <v>3021</v>
      </c>
      <c r="H848" t="s">
        <v>2702</v>
      </c>
      <c r="I848" s="5">
        <v>39600</v>
      </c>
      <c r="J848">
        <v>3</v>
      </c>
    </row>
    <row r="849" spans="1:10" x14ac:dyDescent="0.25">
      <c r="A849" t="str">
        <f t="shared" si="26"/>
        <v>ThoFo28982</v>
      </c>
      <c r="B849" t="str">
        <f t="shared" si="27"/>
        <v>ThomasFoley28982</v>
      </c>
      <c r="C849" t="s">
        <v>269</v>
      </c>
      <c r="D849" t="s">
        <v>782</v>
      </c>
      <c r="E849" t="s">
        <v>2698</v>
      </c>
      <c r="F849" s="1">
        <v>28982</v>
      </c>
      <c r="G849" t="s">
        <v>3027</v>
      </c>
      <c r="H849" t="s">
        <v>2701</v>
      </c>
      <c r="I849" s="5">
        <v>71400</v>
      </c>
      <c r="J849">
        <v>8</v>
      </c>
    </row>
    <row r="850" spans="1:10" x14ac:dyDescent="0.25">
      <c r="A850" t="str">
        <f t="shared" si="26"/>
        <v>CliFo29924</v>
      </c>
      <c r="B850" t="str">
        <f t="shared" si="27"/>
        <v>ClintonFolse29924</v>
      </c>
      <c r="C850" t="s">
        <v>718</v>
      </c>
      <c r="D850" t="s">
        <v>1644</v>
      </c>
      <c r="E850" t="s">
        <v>2698</v>
      </c>
      <c r="F850" s="1">
        <v>29924</v>
      </c>
      <c r="G850" t="s">
        <v>3027</v>
      </c>
      <c r="H850" t="s">
        <v>2702</v>
      </c>
      <c r="I850" s="5">
        <v>82700</v>
      </c>
      <c r="J850">
        <v>11</v>
      </c>
    </row>
    <row r="851" spans="1:10" x14ac:dyDescent="0.25">
      <c r="A851" t="str">
        <f t="shared" si="26"/>
        <v>ChaFo29165</v>
      </c>
      <c r="B851" t="str">
        <f t="shared" si="27"/>
        <v>CharlotteFong29165</v>
      </c>
      <c r="C851" t="s">
        <v>2433</v>
      </c>
      <c r="D851" t="s">
        <v>2434</v>
      </c>
      <c r="E851" t="s">
        <v>2699</v>
      </c>
      <c r="F851" s="1">
        <v>29165</v>
      </c>
      <c r="G851" t="s">
        <v>3025</v>
      </c>
      <c r="H851" t="s">
        <v>2703</v>
      </c>
      <c r="I851" s="5">
        <v>64800</v>
      </c>
      <c r="J851">
        <v>10</v>
      </c>
    </row>
    <row r="852" spans="1:10" x14ac:dyDescent="0.25">
      <c r="A852" t="str">
        <f t="shared" si="26"/>
        <v>BobFo31058</v>
      </c>
      <c r="B852" t="str">
        <f t="shared" si="27"/>
        <v>BobbyFord31058</v>
      </c>
      <c r="C852" t="s">
        <v>61</v>
      </c>
      <c r="D852" t="s">
        <v>387</v>
      </c>
      <c r="E852" t="s">
        <v>2698</v>
      </c>
      <c r="F852" s="1">
        <v>31058</v>
      </c>
      <c r="G852" t="s">
        <v>3026</v>
      </c>
      <c r="H852" t="s">
        <v>2700</v>
      </c>
      <c r="I852" s="5">
        <v>53700</v>
      </c>
      <c r="J852">
        <v>7</v>
      </c>
    </row>
    <row r="853" spans="1:10" x14ac:dyDescent="0.25">
      <c r="A853" t="str">
        <f t="shared" si="26"/>
        <v>CarFo28680</v>
      </c>
      <c r="B853" t="str">
        <f t="shared" si="27"/>
        <v>CaryFord28680</v>
      </c>
      <c r="C853" t="s">
        <v>2824</v>
      </c>
      <c r="D853" t="s">
        <v>387</v>
      </c>
      <c r="E853" t="s">
        <v>2698</v>
      </c>
      <c r="F853" s="1">
        <v>28680</v>
      </c>
      <c r="G853" t="s">
        <v>3026</v>
      </c>
      <c r="H853" t="s">
        <v>2702</v>
      </c>
      <c r="I853" s="5">
        <v>68300</v>
      </c>
      <c r="J853">
        <v>13</v>
      </c>
    </row>
    <row r="854" spans="1:10" x14ac:dyDescent="0.25">
      <c r="A854" t="str">
        <f t="shared" si="26"/>
        <v>DonFo33976</v>
      </c>
      <c r="B854" t="str">
        <f t="shared" si="27"/>
        <v>DonaldFord33976</v>
      </c>
      <c r="C854" t="s">
        <v>133</v>
      </c>
      <c r="D854" t="s">
        <v>387</v>
      </c>
      <c r="E854" t="s">
        <v>2698</v>
      </c>
      <c r="F854" s="1">
        <v>33976</v>
      </c>
      <c r="G854" t="s">
        <v>3020</v>
      </c>
      <c r="H854" t="s">
        <v>2702</v>
      </c>
      <c r="I854" s="5">
        <v>34200</v>
      </c>
      <c r="J854">
        <v>0</v>
      </c>
    </row>
    <row r="855" spans="1:10" x14ac:dyDescent="0.25">
      <c r="A855" t="str">
        <f t="shared" si="26"/>
        <v>RoyFo25080</v>
      </c>
      <c r="B855" t="str">
        <f t="shared" si="27"/>
        <v>RoyFord25080</v>
      </c>
      <c r="C855" t="s">
        <v>728</v>
      </c>
      <c r="D855" t="s">
        <v>387</v>
      </c>
      <c r="E855" t="s">
        <v>2698</v>
      </c>
      <c r="F855" s="1">
        <v>25080</v>
      </c>
      <c r="G855" t="s">
        <v>3027</v>
      </c>
      <c r="H855" t="s">
        <v>2701</v>
      </c>
      <c r="I855" s="5">
        <v>59400</v>
      </c>
      <c r="J855">
        <v>12</v>
      </c>
    </row>
    <row r="856" spans="1:10" x14ac:dyDescent="0.25">
      <c r="A856" t="str">
        <f t="shared" si="26"/>
        <v>WanFo33397</v>
      </c>
      <c r="B856" t="str">
        <f t="shared" si="27"/>
        <v>WandaFord33397</v>
      </c>
      <c r="C856" t="s">
        <v>220</v>
      </c>
      <c r="D856" t="s">
        <v>387</v>
      </c>
      <c r="E856" t="s">
        <v>2699</v>
      </c>
      <c r="F856" s="1">
        <v>33397</v>
      </c>
      <c r="G856" t="s">
        <v>3019</v>
      </c>
      <c r="H856" t="s">
        <v>2702</v>
      </c>
      <c r="I856" s="5">
        <v>36600</v>
      </c>
      <c r="J856">
        <v>0</v>
      </c>
    </row>
    <row r="857" spans="1:10" x14ac:dyDescent="0.25">
      <c r="A857" t="str">
        <f t="shared" si="26"/>
        <v>WilFo27360</v>
      </c>
      <c r="B857" t="str">
        <f t="shared" si="27"/>
        <v>WilliamFord27360</v>
      </c>
      <c r="C857" t="s">
        <v>63</v>
      </c>
      <c r="D857" t="s">
        <v>387</v>
      </c>
      <c r="E857" t="s">
        <v>2698</v>
      </c>
      <c r="F857" s="1">
        <v>27360</v>
      </c>
      <c r="G857" t="s">
        <v>3025</v>
      </c>
      <c r="H857" t="s">
        <v>2701</v>
      </c>
      <c r="I857" s="5">
        <v>37100</v>
      </c>
      <c r="J857">
        <v>3</v>
      </c>
    </row>
    <row r="858" spans="1:10" x14ac:dyDescent="0.25">
      <c r="A858" t="str">
        <f t="shared" si="26"/>
        <v>IanFo31900</v>
      </c>
      <c r="B858" t="str">
        <f t="shared" si="27"/>
        <v>IanForman31900</v>
      </c>
      <c r="C858" t="s">
        <v>2114</v>
      </c>
      <c r="D858" t="s">
        <v>2115</v>
      </c>
      <c r="E858" t="s">
        <v>2698</v>
      </c>
      <c r="F858" s="1">
        <v>31900</v>
      </c>
      <c r="G858" t="s">
        <v>3023</v>
      </c>
      <c r="H858" t="s">
        <v>2702</v>
      </c>
      <c r="I858" s="5">
        <v>48500</v>
      </c>
      <c r="J858">
        <v>0</v>
      </c>
    </row>
    <row r="859" spans="1:10" x14ac:dyDescent="0.25">
      <c r="A859" t="str">
        <f t="shared" si="26"/>
        <v>FelFo31526</v>
      </c>
      <c r="B859" t="str">
        <f t="shared" si="27"/>
        <v>FelipeForrester31526</v>
      </c>
      <c r="C859" t="s">
        <v>1669</v>
      </c>
      <c r="D859" t="s">
        <v>1670</v>
      </c>
      <c r="E859" t="s">
        <v>2698</v>
      </c>
      <c r="F859" s="1">
        <v>31526</v>
      </c>
      <c r="G859" t="s">
        <v>3023</v>
      </c>
      <c r="H859" t="s">
        <v>2700</v>
      </c>
      <c r="I859" s="5">
        <v>47900</v>
      </c>
      <c r="J859">
        <v>0</v>
      </c>
    </row>
    <row r="860" spans="1:10" x14ac:dyDescent="0.25">
      <c r="A860" t="str">
        <f t="shared" si="26"/>
        <v>GarFo30789</v>
      </c>
      <c r="B860" t="str">
        <f t="shared" si="27"/>
        <v>GaryForsyth30789</v>
      </c>
      <c r="C860" t="s">
        <v>1271</v>
      </c>
      <c r="D860" t="s">
        <v>2851</v>
      </c>
      <c r="E860" t="s">
        <v>2698</v>
      </c>
      <c r="F860" s="1">
        <v>30789</v>
      </c>
      <c r="G860" t="s">
        <v>3026</v>
      </c>
      <c r="H860" t="s">
        <v>2701</v>
      </c>
      <c r="I860" s="5">
        <v>43300</v>
      </c>
      <c r="J860">
        <v>4</v>
      </c>
    </row>
    <row r="861" spans="1:10" x14ac:dyDescent="0.25">
      <c r="A861" t="str">
        <f t="shared" si="26"/>
        <v>LetFo25061</v>
      </c>
      <c r="B861" t="str">
        <f t="shared" si="27"/>
        <v>LetitiaFort25061</v>
      </c>
      <c r="C861" t="s">
        <v>993</v>
      </c>
      <c r="D861" t="s">
        <v>994</v>
      </c>
      <c r="E861" t="s">
        <v>2699</v>
      </c>
      <c r="F861" s="1">
        <v>25061</v>
      </c>
      <c r="G861" t="s">
        <v>3025</v>
      </c>
      <c r="H861" t="s">
        <v>2701</v>
      </c>
      <c r="I861" s="5">
        <v>58100</v>
      </c>
      <c r="J861">
        <v>10</v>
      </c>
    </row>
    <row r="862" spans="1:10" x14ac:dyDescent="0.25">
      <c r="A862" t="str">
        <f t="shared" si="26"/>
        <v>WilFo23982</v>
      </c>
      <c r="B862" t="str">
        <f t="shared" si="27"/>
        <v>WilliamFortuna23982</v>
      </c>
      <c r="C862" t="s">
        <v>63</v>
      </c>
      <c r="D862" t="s">
        <v>2383</v>
      </c>
      <c r="E862" t="s">
        <v>2698</v>
      </c>
      <c r="F862" s="1">
        <v>23982</v>
      </c>
      <c r="G862" t="s">
        <v>3027</v>
      </c>
      <c r="H862" t="s">
        <v>2702</v>
      </c>
      <c r="I862" s="5">
        <v>87600</v>
      </c>
      <c r="J862">
        <v>4</v>
      </c>
    </row>
    <row r="863" spans="1:10" x14ac:dyDescent="0.25">
      <c r="A863" t="str">
        <f t="shared" si="26"/>
        <v>RobFo27910</v>
      </c>
      <c r="B863" t="str">
        <f t="shared" si="27"/>
        <v>RobertFortunato27910</v>
      </c>
      <c r="C863" t="s">
        <v>25</v>
      </c>
      <c r="D863" t="s">
        <v>1474</v>
      </c>
      <c r="E863" t="s">
        <v>2698</v>
      </c>
      <c r="F863" s="1">
        <v>27910</v>
      </c>
      <c r="G863" t="s">
        <v>3025</v>
      </c>
      <c r="H863" t="s">
        <v>2700</v>
      </c>
      <c r="I863" s="5">
        <v>48900</v>
      </c>
      <c r="J863">
        <v>1</v>
      </c>
    </row>
    <row r="864" spans="1:10" x14ac:dyDescent="0.25">
      <c r="A864" t="str">
        <f t="shared" si="26"/>
        <v>DebFo33690</v>
      </c>
      <c r="B864" t="str">
        <f t="shared" si="27"/>
        <v>DebraFoster33690</v>
      </c>
      <c r="C864" t="s">
        <v>406</v>
      </c>
      <c r="D864" t="s">
        <v>407</v>
      </c>
      <c r="E864" t="s">
        <v>2699</v>
      </c>
      <c r="F864" s="1">
        <v>33690</v>
      </c>
      <c r="G864" t="s">
        <v>3020</v>
      </c>
      <c r="H864" t="s">
        <v>2702</v>
      </c>
      <c r="I864" s="5">
        <v>39000</v>
      </c>
      <c r="J864">
        <v>0</v>
      </c>
    </row>
    <row r="865" spans="1:10" x14ac:dyDescent="0.25">
      <c r="A865" t="str">
        <f t="shared" si="26"/>
        <v>MarFo33825</v>
      </c>
      <c r="B865" t="str">
        <f t="shared" si="27"/>
        <v>MarthaFoster33825</v>
      </c>
      <c r="C865" t="s">
        <v>94</v>
      </c>
      <c r="D865" t="s">
        <v>407</v>
      </c>
      <c r="E865" t="s">
        <v>2699</v>
      </c>
      <c r="F865" s="1">
        <v>33825</v>
      </c>
      <c r="G865" t="s">
        <v>3021</v>
      </c>
      <c r="H865" t="s">
        <v>2701</v>
      </c>
      <c r="I865" s="5">
        <v>33900</v>
      </c>
      <c r="J865">
        <v>0</v>
      </c>
    </row>
    <row r="866" spans="1:10" x14ac:dyDescent="0.25">
      <c r="A866" t="str">
        <f t="shared" si="26"/>
        <v>JacFo28413</v>
      </c>
      <c r="B866" t="str">
        <f t="shared" si="27"/>
        <v>JackFoti28413</v>
      </c>
      <c r="C866" t="s">
        <v>181</v>
      </c>
      <c r="D866" t="s">
        <v>182</v>
      </c>
      <c r="E866" t="s">
        <v>2698</v>
      </c>
      <c r="F866" s="1">
        <v>28413</v>
      </c>
      <c r="G866" t="s">
        <v>3025</v>
      </c>
      <c r="H866" t="s">
        <v>2701</v>
      </c>
      <c r="I866" s="5">
        <v>54400</v>
      </c>
      <c r="J866">
        <v>3</v>
      </c>
    </row>
    <row r="867" spans="1:10" x14ac:dyDescent="0.25">
      <c r="A867" t="str">
        <f t="shared" si="26"/>
        <v>RonFo31165</v>
      </c>
      <c r="B867" t="str">
        <f t="shared" si="27"/>
        <v>RonaldFox31165</v>
      </c>
      <c r="C867" t="s">
        <v>32</v>
      </c>
      <c r="D867" t="s">
        <v>1657</v>
      </c>
      <c r="E867" t="s">
        <v>2698</v>
      </c>
      <c r="F867" s="1">
        <v>31165</v>
      </c>
      <c r="G867" t="s">
        <v>3023</v>
      </c>
      <c r="H867" t="s">
        <v>2701</v>
      </c>
      <c r="I867" s="5">
        <v>39200</v>
      </c>
      <c r="J867">
        <v>2</v>
      </c>
    </row>
    <row r="868" spans="1:10" x14ac:dyDescent="0.25">
      <c r="A868" t="str">
        <f t="shared" si="26"/>
        <v>ChrFr28491</v>
      </c>
      <c r="B868" t="str">
        <f t="shared" si="27"/>
        <v>ChristopherFrancis28491</v>
      </c>
      <c r="C868" t="s">
        <v>71</v>
      </c>
      <c r="D868" t="s">
        <v>715</v>
      </c>
      <c r="E868" t="s">
        <v>2698</v>
      </c>
      <c r="F868" s="1">
        <v>28491</v>
      </c>
      <c r="G868" t="s">
        <v>3028</v>
      </c>
      <c r="H868" t="s">
        <v>2702</v>
      </c>
      <c r="I868" s="5">
        <v>102700</v>
      </c>
      <c r="J868">
        <v>6</v>
      </c>
    </row>
    <row r="869" spans="1:10" x14ac:dyDescent="0.25">
      <c r="A869" t="str">
        <f t="shared" si="26"/>
        <v>TraFr29154</v>
      </c>
      <c r="B869" t="str">
        <f t="shared" si="27"/>
        <v>TracyFrank29154</v>
      </c>
      <c r="C869" t="s">
        <v>2265</v>
      </c>
      <c r="D869" t="s">
        <v>987</v>
      </c>
      <c r="E869" t="s">
        <v>2698</v>
      </c>
      <c r="F869" s="1">
        <v>29154</v>
      </c>
      <c r="G869" t="s">
        <v>3024</v>
      </c>
      <c r="H869" t="s">
        <v>2700</v>
      </c>
      <c r="I869" s="5">
        <v>53500</v>
      </c>
      <c r="J869">
        <v>8</v>
      </c>
    </row>
    <row r="870" spans="1:10" x14ac:dyDescent="0.25">
      <c r="A870" t="str">
        <f t="shared" si="26"/>
        <v>CarFr23849</v>
      </c>
      <c r="B870" t="str">
        <f t="shared" si="27"/>
        <v>CarlosFranklin23849</v>
      </c>
      <c r="C870" t="s">
        <v>1223</v>
      </c>
      <c r="D870" t="s">
        <v>894</v>
      </c>
      <c r="E870" t="s">
        <v>2698</v>
      </c>
      <c r="F870" s="1">
        <v>23849</v>
      </c>
      <c r="G870" t="s">
        <v>3026</v>
      </c>
      <c r="H870" t="s">
        <v>2701</v>
      </c>
      <c r="I870" s="5">
        <v>68300</v>
      </c>
      <c r="J870">
        <v>15</v>
      </c>
    </row>
    <row r="871" spans="1:10" x14ac:dyDescent="0.25">
      <c r="A871" t="str">
        <f t="shared" si="26"/>
        <v>LouFr28920</v>
      </c>
      <c r="B871" t="str">
        <f t="shared" si="27"/>
        <v>LouisFranklin28920</v>
      </c>
      <c r="C871" t="s">
        <v>727</v>
      </c>
      <c r="D871" t="s">
        <v>894</v>
      </c>
      <c r="E871" t="s">
        <v>2698</v>
      </c>
      <c r="F871" s="1">
        <v>28920</v>
      </c>
      <c r="G871" t="s">
        <v>3027</v>
      </c>
      <c r="H871" t="s">
        <v>2703</v>
      </c>
      <c r="I871" s="5">
        <v>55400</v>
      </c>
      <c r="J871">
        <v>9</v>
      </c>
    </row>
    <row r="872" spans="1:10" x14ac:dyDescent="0.25">
      <c r="A872" t="str">
        <f t="shared" si="26"/>
        <v>BlaFr24019</v>
      </c>
      <c r="B872" t="str">
        <f t="shared" si="27"/>
        <v>BlaineFraser24019</v>
      </c>
      <c r="C872" t="s">
        <v>1776</v>
      </c>
      <c r="D872" t="s">
        <v>1777</v>
      </c>
      <c r="E872" t="s">
        <v>2698</v>
      </c>
      <c r="F872" s="1">
        <v>24019</v>
      </c>
      <c r="G872" t="s">
        <v>3027</v>
      </c>
      <c r="H872" t="s">
        <v>2703</v>
      </c>
      <c r="I872" s="5">
        <v>73000</v>
      </c>
      <c r="J872">
        <v>13</v>
      </c>
    </row>
    <row r="873" spans="1:10" x14ac:dyDescent="0.25">
      <c r="A873" t="str">
        <f t="shared" si="26"/>
        <v>ShaFr31345</v>
      </c>
      <c r="B873" t="str">
        <f t="shared" si="27"/>
        <v>ShawnFrazier31345</v>
      </c>
      <c r="C873" t="s">
        <v>711</v>
      </c>
      <c r="D873" t="s">
        <v>712</v>
      </c>
      <c r="E873" t="s">
        <v>2698</v>
      </c>
      <c r="F873" s="1">
        <v>31345</v>
      </c>
      <c r="G873" t="s">
        <v>3022</v>
      </c>
      <c r="H873" t="s">
        <v>2701</v>
      </c>
      <c r="I873" s="5">
        <v>33200</v>
      </c>
      <c r="J873">
        <v>3</v>
      </c>
    </row>
    <row r="874" spans="1:10" x14ac:dyDescent="0.25">
      <c r="A874" t="str">
        <f t="shared" si="26"/>
        <v>AlbFr30850</v>
      </c>
      <c r="B874" t="str">
        <f t="shared" si="27"/>
        <v>AlbertFrederick30850</v>
      </c>
      <c r="C874" t="s">
        <v>507</v>
      </c>
      <c r="D874" t="s">
        <v>508</v>
      </c>
      <c r="E874" t="s">
        <v>2698</v>
      </c>
      <c r="F874" s="1">
        <v>30850</v>
      </c>
      <c r="G874" t="s">
        <v>3028</v>
      </c>
      <c r="H874" t="s">
        <v>2702</v>
      </c>
      <c r="I874" s="5">
        <v>80300</v>
      </c>
      <c r="J874">
        <v>8</v>
      </c>
    </row>
    <row r="875" spans="1:10" x14ac:dyDescent="0.25">
      <c r="A875" t="str">
        <f t="shared" si="26"/>
        <v>GeoFr26077</v>
      </c>
      <c r="B875" t="str">
        <f t="shared" si="27"/>
        <v>GeorgeFreeman26077</v>
      </c>
      <c r="C875" t="s">
        <v>92</v>
      </c>
      <c r="D875" t="s">
        <v>831</v>
      </c>
      <c r="E875" t="s">
        <v>2698</v>
      </c>
      <c r="F875" s="1">
        <v>26077</v>
      </c>
      <c r="G875" t="s">
        <v>3025</v>
      </c>
      <c r="H875" t="s">
        <v>2700</v>
      </c>
      <c r="I875" s="5">
        <v>50600</v>
      </c>
      <c r="J875">
        <v>3</v>
      </c>
    </row>
    <row r="876" spans="1:10" x14ac:dyDescent="0.25">
      <c r="A876" t="str">
        <f t="shared" si="26"/>
        <v>MicFr25903</v>
      </c>
      <c r="B876" t="str">
        <f t="shared" si="27"/>
        <v>MichaelFreeman25903</v>
      </c>
      <c r="C876" t="s">
        <v>205</v>
      </c>
      <c r="D876" t="s">
        <v>831</v>
      </c>
      <c r="E876" t="s">
        <v>2698</v>
      </c>
      <c r="F876" s="1">
        <v>25903</v>
      </c>
      <c r="G876" t="s">
        <v>3027</v>
      </c>
      <c r="H876" t="s">
        <v>2701</v>
      </c>
      <c r="I876" s="5">
        <v>52000</v>
      </c>
      <c r="J876">
        <v>3</v>
      </c>
    </row>
    <row r="877" spans="1:10" x14ac:dyDescent="0.25">
      <c r="A877" t="str">
        <f t="shared" si="26"/>
        <v>TarFr29667</v>
      </c>
      <c r="B877" t="str">
        <f t="shared" si="27"/>
        <v>TaraFreeman29667</v>
      </c>
      <c r="C877" t="s">
        <v>1771</v>
      </c>
      <c r="D877" t="s">
        <v>831</v>
      </c>
      <c r="E877" t="s">
        <v>2699</v>
      </c>
      <c r="F877" s="1">
        <v>29667</v>
      </c>
      <c r="G877" t="s">
        <v>3025</v>
      </c>
      <c r="H877" t="s">
        <v>2700</v>
      </c>
      <c r="I877" s="5">
        <v>59200</v>
      </c>
      <c r="J877">
        <v>3</v>
      </c>
    </row>
    <row r="878" spans="1:10" x14ac:dyDescent="0.25">
      <c r="A878" t="str">
        <f t="shared" si="26"/>
        <v>SheFr22506</v>
      </c>
      <c r="B878" t="str">
        <f t="shared" si="27"/>
        <v>ShellyFrias22506</v>
      </c>
      <c r="C878" t="s">
        <v>1135</v>
      </c>
      <c r="D878" t="s">
        <v>1136</v>
      </c>
      <c r="E878" t="s">
        <v>2699</v>
      </c>
      <c r="F878" s="1">
        <v>22506</v>
      </c>
      <c r="G878" t="s">
        <v>3028</v>
      </c>
      <c r="H878" t="s">
        <v>2702</v>
      </c>
      <c r="I878" s="5">
        <v>120600</v>
      </c>
      <c r="J878">
        <v>13</v>
      </c>
    </row>
    <row r="879" spans="1:10" x14ac:dyDescent="0.25">
      <c r="A879" t="str">
        <f t="shared" si="26"/>
        <v>WilFr34273</v>
      </c>
      <c r="B879" t="str">
        <f t="shared" si="27"/>
        <v>WilliamFriedlander34273</v>
      </c>
      <c r="C879" t="s">
        <v>63</v>
      </c>
      <c r="D879" t="s">
        <v>2765</v>
      </c>
      <c r="E879" t="s">
        <v>2698</v>
      </c>
      <c r="F879" s="1">
        <v>34273</v>
      </c>
      <c r="G879" t="s">
        <v>3019</v>
      </c>
      <c r="H879" t="s">
        <v>2702</v>
      </c>
      <c r="I879" s="5">
        <v>38800</v>
      </c>
      <c r="J879">
        <v>1</v>
      </c>
    </row>
    <row r="880" spans="1:10" x14ac:dyDescent="0.25">
      <c r="A880" t="str">
        <f t="shared" si="26"/>
        <v>RosFr30157</v>
      </c>
      <c r="B880" t="str">
        <f t="shared" si="27"/>
        <v>RositaFriedman30157</v>
      </c>
      <c r="C880" t="s">
        <v>1201</v>
      </c>
      <c r="D880" t="s">
        <v>1202</v>
      </c>
      <c r="E880" t="s">
        <v>2699</v>
      </c>
      <c r="F880" s="1">
        <v>30157</v>
      </c>
      <c r="G880" t="s">
        <v>3025</v>
      </c>
      <c r="H880" t="s">
        <v>2701</v>
      </c>
      <c r="I880" s="5">
        <v>53700</v>
      </c>
      <c r="J880">
        <v>6</v>
      </c>
    </row>
    <row r="881" spans="1:10" x14ac:dyDescent="0.25">
      <c r="A881" t="str">
        <f t="shared" si="26"/>
        <v>HenFr26201</v>
      </c>
      <c r="B881" t="str">
        <f t="shared" si="27"/>
        <v>HenryFrierson26201</v>
      </c>
      <c r="C881" t="s">
        <v>23</v>
      </c>
      <c r="D881" t="s">
        <v>2761</v>
      </c>
      <c r="E881" t="s">
        <v>2698</v>
      </c>
      <c r="F881" s="1">
        <v>26201</v>
      </c>
      <c r="G881" t="s">
        <v>3025</v>
      </c>
      <c r="H881" t="s">
        <v>2703</v>
      </c>
      <c r="I881" s="5">
        <v>57200</v>
      </c>
      <c r="J881">
        <v>21</v>
      </c>
    </row>
    <row r="882" spans="1:10" x14ac:dyDescent="0.25">
      <c r="A882" t="str">
        <f t="shared" si="26"/>
        <v>JefFr28251</v>
      </c>
      <c r="B882" t="str">
        <f t="shared" si="27"/>
        <v>JeffreyFriesen28251</v>
      </c>
      <c r="C882" t="s">
        <v>536</v>
      </c>
      <c r="D882" t="s">
        <v>2203</v>
      </c>
      <c r="E882" t="s">
        <v>2698</v>
      </c>
      <c r="F882" s="1">
        <v>28251</v>
      </c>
      <c r="G882" t="s">
        <v>3025</v>
      </c>
      <c r="H882" t="s">
        <v>2702</v>
      </c>
      <c r="I882" s="5">
        <v>57000</v>
      </c>
      <c r="J882">
        <v>7</v>
      </c>
    </row>
    <row r="883" spans="1:10" x14ac:dyDescent="0.25">
      <c r="A883" t="str">
        <f t="shared" si="26"/>
        <v>DanFr24102</v>
      </c>
      <c r="B883" t="str">
        <f t="shared" si="27"/>
        <v>DanielFrye24102</v>
      </c>
      <c r="C883" t="s">
        <v>105</v>
      </c>
      <c r="D883" t="s">
        <v>710</v>
      </c>
      <c r="E883" t="s">
        <v>2698</v>
      </c>
      <c r="F883" s="1">
        <v>24102</v>
      </c>
      <c r="G883" t="s">
        <v>3025</v>
      </c>
      <c r="H883" t="s">
        <v>2700</v>
      </c>
      <c r="I883" s="5">
        <v>59600</v>
      </c>
      <c r="J883">
        <v>6</v>
      </c>
    </row>
    <row r="884" spans="1:10" x14ac:dyDescent="0.25">
      <c r="A884" t="str">
        <f t="shared" si="26"/>
        <v>DonFu23971</v>
      </c>
      <c r="B884" t="str">
        <f t="shared" si="27"/>
        <v>DonFugate23971</v>
      </c>
      <c r="C884" t="s">
        <v>1891</v>
      </c>
      <c r="D884" t="s">
        <v>1892</v>
      </c>
      <c r="E884" t="s">
        <v>2698</v>
      </c>
      <c r="F884" s="1">
        <v>23971</v>
      </c>
      <c r="G884" t="s">
        <v>3025</v>
      </c>
      <c r="H884" t="s">
        <v>2700</v>
      </c>
      <c r="I884" s="5">
        <v>67400</v>
      </c>
      <c r="J884">
        <v>21</v>
      </c>
    </row>
    <row r="885" spans="1:10" x14ac:dyDescent="0.25">
      <c r="A885" t="str">
        <f t="shared" si="26"/>
        <v>GreFu26198</v>
      </c>
      <c r="B885" t="str">
        <f t="shared" si="27"/>
        <v>GregoryFuller26198</v>
      </c>
      <c r="C885" t="s">
        <v>806</v>
      </c>
      <c r="D885" t="s">
        <v>1773</v>
      </c>
      <c r="E885" t="s">
        <v>2698</v>
      </c>
      <c r="F885" s="1">
        <v>26198</v>
      </c>
      <c r="G885" t="s">
        <v>3025</v>
      </c>
      <c r="H885" t="s">
        <v>2701</v>
      </c>
      <c r="I885" s="5">
        <v>41300</v>
      </c>
      <c r="J885">
        <v>12</v>
      </c>
    </row>
    <row r="886" spans="1:10" x14ac:dyDescent="0.25">
      <c r="A886" t="str">
        <f t="shared" si="26"/>
        <v>RogFu24060</v>
      </c>
      <c r="B886" t="str">
        <f t="shared" si="27"/>
        <v>RogerFultz24060</v>
      </c>
      <c r="C886" t="s">
        <v>195</v>
      </c>
      <c r="D886" t="s">
        <v>1070</v>
      </c>
      <c r="E886" t="s">
        <v>2698</v>
      </c>
      <c r="F886" s="1">
        <v>24060</v>
      </c>
      <c r="G886" t="s">
        <v>3026</v>
      </c>
      <c r="H886" t="s">
        <v>2701</v>
      </c>
      <c r="I886" s="5">
        <v>45800</v>
      </c>
      <c r="J886">
        <v>0</v>
      </c>
    </row>
    <row r="887" spans="1:10" x14ac:dyDescent="0.25">
      <c r="A887" t="str">
        <f t="shared" si="26"/>
        <v>HarGa28441</v>
      </c>
      <c r="B887" t="str">
        <f t="shared" si="27"/>
        <v>HaroldGabaldon28441</v>
      </c>
      <c r="C887" t="s">
        <v>842</v>
      </c>
      <c r="D887" t="s">
        <v>1751</v>
      </c>
      <c r="E887" t="s">
        <v>2698</v>
      </c>
      <c r="F887" s="1">
        <v>28441</v>
      </c>
      <c r="G887" t="s">
        <v>3028</v>
      </c>
      <c r="H887" t="s">
        <v>2703</v>
      </c>
      <c r="I887" s="5">
        <v>91400</v>
      </c>
      <c r="J887">
        <v>4</v>
      </c>
    </row>
    <row r="888" spans="1:10" x14ac:dyDescent="0.25">
      <c r="A888" t="str">
        <f t="shared" si="26"/>
        <v>SheGa33575</v>
      </c>
      <c r="B888" t="str">
        <f t="shared" si="27"/>
        <v>ShellyGabriel33575</v>
      </c>
      <c r="C888" t="s">
        <v>1135</v>
      </c>
      <c r="D888" t="s">
        <v>2476</v>
      </c>
      <c r="E888" t="s">
        <v>2699</v>
      </c>
      <c r="F888" s="1">
        <v>33575</v>
      </c>
      <c r="G888" t="s">
        <v>3021</v>
      </c>
      <c r="H888" t="s">
        <v>2701</v>
      </c>
      <c r="I888" s="5">
        <v>32100</v>
      </c>
      <c r="J888">
        <v>0</v>
      </c>
    </row>
    <row r="889" spans="1:10" x14ac:dyDescent="0.25">
      <c r="A889" t="str">
        <f t="shared" si="26"/>
        <v>HolGa33145</v>
      </c>
      <c r="B889" t="str">
        <f t="shared" si="27"/>
        <v>HollyGagne33145</v>
      </c>
      <c r="C889" t="s">
        <v>244</v>
      </c>
      <c r="D889" t="s">
        <v>2893</v>
      </c>
      <c r="E889" t="s">
        <v>2699</v>
      </c>
      <c r="F889" s="1">
        <v>33145</v>
      </c>
      <c r="G889" t="s">
        <v>3019</v>
      </c>
      <c r="H889" t="s">
        <v>2703</v>
      </c>
      <c r="I889" s="5">
        <v>26600</v>
      </c>
      <c r="J889">
        <v>1</v>
      </c>
    </row>
    <row r="890" spans="1:10" x14ac:dyDescent="0.25">
      <c r="A890" t="str">
        <f t="shared" si="26"/>
        <v>FraGa28678</v>
      </c>
      <c r="B890" t="str">
        <f t="shared" si="27"/>
        <v>FrancesGaier28678</v>
      </c>
      <c r="C890" t="s">
        <v>333</v>
      </c>
      <c r="D890" t="s">
        <v>2829</v>
      </c>
      <c r="E890" t="s">
        <v>2699</v>
      </c>
      <c r="F890" s="1">
        <v>28678</v>
      </c>
      <c r="G890" t="s">
        <v>3024</v>
      </c>
      <c r="H890" t="s">
        <v>2702</v>
      </c>
      <c r="I890" s="5">
        <v>53800</v>
      </c>
      <c r="J890">
        <v>7</v>
      </c>
    </row>
    <row r="891" spans="1:10" x14ac:dyDescent="0.25">
      <c r="A891" t="str">
        <f t="shared" si="26"/>
        <v>TomGa24197</v>
      </c>
      <c r="B891" t="str">
        <f t="shared" si="27"/>
        <v>TomasGailey24197</v>
      </c>
      <c r="C891" t="s">
        <v>2386</v>
      </c>
      <c r="D891" t="s">
        <v>2387</v>
      </c>
      <c r="E891" t="s">
        <v>2698</v>
      </c>
      <c r="F891" s="1">
        <v>24197</v>
      </c>
      <c r="G891" t="s">
        <v>3028</v>
      </c>
      <c r="H891" t="s">
        <v>2700</v>
      </c>
      <c r="I891" s="5">
        <v>94900</v>
      </c>
      <c r="J891">
        <v>18</v>
      </c>
    </row>
    <row r="892" spans="1:10" x14ac:dyDescent="0.25">
      <c r="A892" t="str">
        <f t="shared" si="26"/>
        <v>JuaGa24797</v>
      </c>
      <c r="B892" t="str">
        <f t="shared" si="27"/>
        <v>JuanGaines24797</v>
      </c>
      <c r="C892" t="s">
        <v>567</v>
      </c>
      <c r="D892" t="s">
        <v>1228</v>
      </c>
      <c r="E892" t="s">
        <v>2698</v>
      </c>
      <c r="F892" s="1">
        <v>24797</v>
      </c>
      <c r="G892" t="s">
        <v>3026</v>
      </c>
      <c r="H892" t="s">
        <v>2702</v>
      </c>
      <c r="I892" s="5">
        <v>57000</v>
      </c>
      <c r="J892">
        <v>15</v>
      </c>
    </row>
    <row r="893" spans="1:10" x14ac:dyDescent="0.25">
      <c r="A893" t="str">
        <f t="shared" si="26"/>
        <v>BobGa31910</v>
      </c>
      <c r="B893" t="str">
        <f t="shared" si="27"/>
        <v>BobbyGaiser31910</v>
      </c>
      <c r="C893" t="s">
        <v>61</v>
      </c>
      <c r="D893" t="s">
        <v>2120</v>
      </c>
      <c r="E893" t="s">
        <v>2698</v>
      </c>
      <c r="F893" s="1">
        <v>31910</v>
      </c>
      <c r="G893" t="s">
        <v>3021</v>
      </c>
      <c r="H893" t="s">
        <v>2701</v>
      </c>
      <c r="I893" s="5">
        <v>36800</v>
      </c>
      <c r="J893">
        <v>0</v>
      </c>
    </row>
    <row r="894" spans="1:10" x14ac:dyDescent="0.25">
      <c r="A894" t="str">
        <f t="shared" si="26"/>
        <v>ThoGa31785</v>
      </c>
      <c r="B894" t="str">
        <f t="shared" si="27"/>
        <v>ThomasGalbraith31785</v>
      </c>
      <c r="C894" t="s">
        <v>269</v>
      </c>
      <c r="D894" t="s">
        <v>385</v>
      </c>
      <c r="E894" t="s">
        <v>2698</v>
      </c>
      <c r="F894" s="1">
        <v>31785</v>
      </c>
      <c r="G894" t="s">
        <v>3022</v>
      </c>
      <c r="H894" t="s">
        <v>2701</v>
      </c>
      <c r="I894" s="5">
        <v>36800</v>
      </c>
      <c r="J894">
        <v>1</v>
      </c>
    </row>
    <row r="895" spans="1:10" x14ac:dyDescent="0.25">
      <c r="A895" t="str">
        <f t="shared" si="26"/>
        <v>WilGa28028</v>
      </c>
      <c r="B895" t="str">
        <f t="shared" si="27"/>
        <v>WilliamGallant28028</v>
      </c>
      <c r="C895" t="s">
        <v>63</v>
      </c>
      <c r="D895" t="s">
        <v>421</v>
      </c>
      <c r="E895" t="s">
        <v>2698</v>
      </c>
      <c r="F895" s="1">
        <v>28028</v>
      </c>
      <c r="G895" t="s">
        <v>3027</v>
      </c>
      <c r="H895" t="s">
        <v>2701</v>
      </c>
      <c r="I895" s="5">
        <v>58900</v>
      </c>
      <c r="J895">
        <v>6</v>
      </c>
    </row>
    <row r="896" spans="1:10" x14ac:dyDescent="0.25">
      <c r="A896" t="str">
        <f t="shared" si="26"/>
        <v>GreGa29084</v>
      </c>
      <c r="B896" t="str">
        <f t="shared" si="27"/>
        <v>GregoryGant29084</v>
      </c>
      <c r="C896" t="s">
        <v>806</v>
      </c>
      <c r="D896" t="s">
        <v>2174</v>
      </c>
      <c r="E896" t="s">
        <v>2698</v>
      </c>
      <c r="F896" s="1">
        <v>29084</v>
      </c>
      <c r="G896" t="s">
        <v>3025</v>
      </c>
      <c r="H896" t="s">
        <v>2702</v>
      </c>
      <c r="I896" s="5">
        <v>69100</v>
      </c>
      <c r="J896">
        <v>1</v>
      </c>
    </row>
    <row r="897" spans="1:10" x14ac:dyDescent="0.25">
      <c r="A897" t="str">
        <f t="shared" si="26"/>
        <v>ArmGa31533</v>
      </c>
      <c r="B897" t="str">
        <f t="shared" si="27"/>
        <v>ArmandoGarcia31533</v>
      </c>
      <c r="C897" t="s">
        <v>2437</v>
      </c>
      <c r="D897" t="s">
        <v>122</v>
      </c>
      <c r="E897" t="s">
        <v>2698</v>
      </c>
      <c r="F897" s="1">
        <v>31533</v>
      </c>
      <c r="G897" t="s">
        <v>3020</v>
      </c>
      <c r="H897" t="s">
        <v>2702</v>
      </c>
      <c r="I897" s="5">
        <v>36600</v>
      </c>
      <c r="J897">
        <v>2</v>
      </c>
    </row>
    <row r="898" spans="1:10" x14ac:dyDescent="0.25">
      <c r="A898" t="str">
        <f t="shared" ref="A898:A961" si="28">_xlfn.CONCAT(LEFT(C898,3),LEFT(D898,2),F898)</f>
        <v>ConGa23851</v>
      </c>
      <c r="B898" t="str">
        <f t="shared" ref="B898:B961" si="29">_xlfn.CONCAT(C898,D898,F898)</f>
        <v>ConradGarcia23851</v>
      </c>
      <c r="C898" t="s">
        <v>2090</v>
      </c>
      <c r="D898" t="s">
        <v>122</v>
      </c>
      <c r="E898" t="s">
        <v>2698</v>
      </c>
      <c r="F898" s="1">
        <v>23851</v>
      </c>
      <c r="G898" t="s">
        <v>3025</v>
      </c>
      <c r="H898" t="s">
        <v>2703</v>
      </c>
      <c r="I898" s="5">
        <v>53100</v>
      </c>
      <c r="J898">
        <v>9</v>
      </c>
    </row>
    <row r="899" spans="1:10" x14ac:dyDescent="0.25">
      <c r="A899" t="str">
        <f t="shared" si="28"/>
        <v>EriGa27204</v>
      </c>
      <c r="B899" t="str">
        <f t="shared" si="29"/>
        <v>EricGarcia27204</v>
      </c>
      <c r="C899" t="s">
        <v>121</v>
      </c>
      <c r="D899" t="s">
        <v>122</v>
      </c>
      <c r="E899" t="s">
        <v>2698</v>
      </c>
      <c r="F899" s="1">
        <v>27204</v>
      </c>
      <c r="G899" t="s">
        <v>3024</v>
      </c>
      <c r="H899" t="s">
        <v>2701</v>
      </c>
      <c r="I899" s="5">
        <v>47200</v>
      </c>
      <c r="J899">
        <v>6</v>
      </c>
    </row>
    <row r="900" spans="1:10" x14ac:dyDescent="0.25">
      <c r="A900" t="str">
        <f t="shared" si="28"/>
        <v>GasGa26918</v>
      </c>
      <c r="B900" t="str">
        <f t="shared" si="29"/>
        <v>GastonGarcia26918</v>
      </c>
      <c r="C900" t="s">
        <v>1113</v>
      </c>
      <c r="D900" t="s">
        <v>122</v>
      </c>
      <c r="E900" t="s">
        <v>2698</v>
      </c>
      <c r="F900" s="1">
        <v>26918</v>
      </c>
      <c r="G900" t="s">
        <v>3025</v>
      </c>
      <c r="H900" t="s">
        <v>2703</v>
      </c>
      <c r="I900" s="5">
        <v>59300</v>
      </c>
      <c r="J900">
        <v>15</v>
      </c>
    </row>
    <row r="901" spans="1:10" x14ac:dyDescent="0.25">
      <c r="A901" t="str">
        <f t="shared" si="28"/>
        <v>JulGa33910</v>
      </c>
      <c r="B901" t="str">
        <f t="shared" si="29"/>
        <v>JuliannaGarcia33910</v>
      </c>
      <c r="C901" t="s">
        <v>2743</v>
      </c>
      <c r="D901" t="s">
        <v>122</v>
      </c>
      <c r="E901" t="s">
        <v>2699</v>
      </c>
      <c r="F901" s="1">
        <v>33910</v>
      </c>
      <c r="G901" t="s">
        <v>3021</v>
      </c>
      <c r="H901" t="s">
        <v>2700</v>
      </c>
      <c r="I901" s="5">
        <v>37500</v>
      </c>
      <c r="J901">
        <v>2</v>
      </c>
    </row>
    <row r="902" spans="1:10" x14ac:dyDescent="0.25">
      <c r="A902" t="str">
        <f t="shared" si="28"/>
        <v>LinGa24758</v>
      </c>
      <c r="B902" t="str">
        <f t="shared" si="29"/>
        <v>LindaGarcia24758</v>
      </c>
      <c r="C902" t="s">
        <v>491</v>
      </c>
      <c r="D902" t="s">
        <v>122</v>
      </c>
      <c r="E902" t="s">
        <v>2699</v>
      </c>
      <c r="F902" s="1">
        <v>24758</v>
      </c>
      <c r="G902" t="s">
        <v>3028</v>
      </c>
      <c r="H902" t="s">
        <v>2702</v>
      </c>
      <c r="I902" s="5">
        <v>72800</v>
      </c>
      <c r="J902">
        <v>18</v>
      </c>
    </row>
    <row r="903" spans="1:10" x14ac:dyDescent="0.25">
      <c r="A903" t="str">
        <f t="shared" si="28"/>
        <v>MarGa28723</v>
      </c>
      <c r="B903" t="str">
        <f t="shared" si="29"/>
        <v>MarjorieGarcia28723</v>
      </c>
      <c r="C903" t="s">
        <v>945</v>
      </c>
      <c r="D903" t="s">
        <v>122</v>
      </c>
      <c r="E903" t="s">
        <v>2699</v>
      </c>
      <c r="F903" s="1">
        <v>28723</v>
      </c>
      <c r="G903" t="s">
        <v>3026</v>
      </c>
      <c r="H903" t="s">
        <v>2703</v>
      </c>
      <c r="I903" s="5">
        <v>40800</v>
      </c>
      <c r="J903">
        <v>0</v>
      </c>
    </row>
    <row r="904" spans="1:10" x14ac:dyDescent="0.25">
      <c r="A904" t="str">
        <f t="shared" si="28"/>
        <v>MarGa33407</v>
      </c>
      <c r="B904" t="str">
        <f t="shared" si="29"/>
        <v>MaryGarcia33407</v>
      </c>
      <c r="C904" t="s">
        <v>156</v>
      </c>
      <c r="D904" t="s">
        <v>122</v>
      </c>
      <c r="E904" t="s">
        <v>2699</v>
      </c>
      <c r="F904" s="1">
        <v>33407</v>
      </c>
      <c r="G904" t="s">
        <v>3020</v>
      </c>
      <c r="H904" t="s">
        <v>2701</v>
      </c>
      <c r="I904" s="5">
        <v>26900</v>
      </c>
      <c r="J904">
        <v>2</v>
      </c>
    </row>
    <row r="905" spans="1:10" x14ac:dyDescent="0.25">
      <c r="A905" t="str">
        <f t="shared" si="28"/>
        <v>RebGa34390</v>
      </c>
      <c r="B905" t="str">
        <f t="shared" si="29"/>
        <v>RebeccaGarcia34390</v>
      </c>
      <c r="C905" t="s">
        <v>1709</v>
      </c>
      <c r="D905" t="s">
        <v>122</v>
      </c>
      <c r="E905" t="s">
        <v>2699</v>
      </c>
      <c r="F905" s="1">
        <v>34390</v>
      </c>
      <c r="G905" t="s">
        <v>3019</v>
      </c>
      <c r="H905" t="s">
        <v>2700</v>
      </c>
      <c r="I905" s="5">
        <v>34900</v>
      </c>
      <c r="J905">
        <v>0</v>
      </c>
    </row>
    <row r="906" spans="1:10" x14ac:dyDescent="0.25">
      <c r="A906" t="str">
        <f t="shared" si="28"/>
        <v>SalGa33003</v>
      </c>
      <c r="B906" t="str">
        <f t="shared" si="29"/>
        <v>SalvadorGarcia33003</v>
      </c>
      <c r="C906" t="s">
        <v>1134</v>
      </c>
      <c r="D906" t="s">
        <v>122</v>
      </c>
      <c r="E906" t="s">
        <v>2698</v>
      </c>
      <c r="F906" s="1">
        <v>33003</v>
      </c>
      <c r="G906" t="s">
        <v>3021</v>
      </c>
      <c r="H906" t="s">
        <v>2700</v>
      </c>
      <c r="I906" s="5">
        <v>36100</v>
      </c>
      <c r="J906">
        <v>0</v>
      </c>
    </row>
    <row r="907" spans="1:10" x14ac:dyDescent="0.25">
      <c r="A907" t="str">
        <f t="shared" si="28"/>
        <v>TonGa27425</v>
      </c>
      <c r="B907" t="str">
        <f t="shared" si="29"/>
        <v>TonyaGarcia27425</v>
      </c>
      <c r="C907" t="s">
        <v>140</v>
      </c>
      <c r="D907" t="s">
        <v>122</v>
      </c>
      <c r="E907" t="s">
        <v>2699</v>
      </c>
      <c r="F907" s="1">
        <v>27425</v>
      </c>
      <c r="G907" t="s">
        <v>3024</v>
      </c>
      <c r="H907" t="s">
        <v>2701</v>
      </c>
      <c r="I907" s="5">
        <v>38400</v>
      </c>
      <c r="J907">
        <v>15</v>
      </c>
    </row>
    <row r="908" spans="1:10" x14ac:dyDescent="0.25">
      <c r="A908" t="str">
        <f t="shared" si="28"/>
        <v>TraGa28733</v>
      </c>
      <c r="B908" t="str">
        <f t="shared" si="29"/>
        <v>TravisGarcia28733</v>
      </c>
      <c r="C908" t="s">
        <v>724</v>
      </c>
      <c r="D908" t="s">
        <v>122</v>
      </c>
      <c r="E908" t="s">
        <v>2698</v>
      </c>
      <c r="F908" s="1">
        <v>28733</v>
      </c>
      <c r="G908" t="s">
        <v>3026</v>
      </c>
      <c r="H908" t="s">
        <v>2703</v>
      </c>
      <c r="I908" s="5">
        <v>67200</v>
      </c>
      <c r="J908">
        <v>6</v>
      </c>
    </row>
    <row r="909" spans="1:10" x14ac:dyDescent="0.25">
      <c r="A909" t="str">
        <f t="shared" si="28"/>
        <v>LarGa29031</v>
      </c>
      <c r="B909" t="str">
        <f t="shared" si="29"/>
        <v>LarryGardner29031</v>
      </c>
      <c r="C909" t="s">
        <v>73</v>
      </c>
      <c r="D909" t="s">
        <v>254</v>
      </c>
      <c r="E909" t="s">
        <v>2698</v>
      </c>
      <c r="F909" s="1">
        <v>29031</v>
      </c>
      <c r="G909" t="s">
        <v>3027</v>
      </c>
      <c r="H909" t="s">
        <v>2702</v>
      </c>
      <c r="I909" s="5">
        <v>79300</v>
      </c>
      <c r="J909">
        <v>13</v>
      </c>
    </row>
    <row r="910" spans="1:10" x14ac:dyDescent="0.25">
      <c r="A910" t="str">
        <f t="shared" si="28"/>
        <v>MicGa25246</v>
      </c>
      <c r="B910" t="str">
        <f t="shared" si="29"/>
        <v>MichaelGardner25246</v>
      </c>
      <c r="C910" t="s">
        <v>205</v>
      </c>
      <c r="D910" t="s">
        <v>254</v>
      </c>
      <c r="E910" t="s">
        <v>2698</v>
      </c>
      <c r="F910" s="1">
        <v>25246</v>
      </c>
      <c r="G910" t="s">
        <v>3029</v>
      </c>
      <c r="H910" t="s">
        <v>2700</v>
      </c>
      <c r="I910" s="5">
        <v>102100</v>
      </c>
      <c r="J910">
        <v>7</v>
      </c>
    </row>
    <row r="911" spans="1:10" x14ac:dyDescent="0.25">
      <c r="A911" t="str">
        <f t="shared" si="28"/>
        <v>SamGa29080</v>
      </c>
      <c r="B911" t="str">
        <f t="shared" si="29"/>
        <v>SamGardner29080</v>
      </c>
      <c r="C911" t="s">
        <v>2484</v>
      </c>
      <c r="D911" t="s">
        <v>254</v>
      </c>
      <c r="E911" t="s">
        <v>2698</v>
      </c>
      <c r="F911" s="1">
        <v>29080</v>
      </c>
      <c r="G911" t="s">
        <v>3027</v>
      </c>
      <c r="H911" t="s">
        <v>2701</v>
      </c>
      <c r="I911" s="5">
        <v>57300</v>
      </c>
      <c r="J911">
        <v>10</v>
      </c>
    </row>
    <row r="912" spans="1:10" x14ac:dyDescent="0.25">
      <c r="A912" t="str">
        <f t="shared" si="28"/>
        <v>LutGa34151</v>
      </c>
      <c r="B912" t="str">
        <f t="shared" si="29"/>
        <v>LutherGarey34151</v>
      </c>
      <c r="C912" t="s">
        <v>1647</v>
      </c>
      <c r="D912" t="s">
        <v>2871</v>
      </c>
      <c r="E912" t="s">
        <v>2698</v>
      </c>
      <c r="F912" s="1">
        <v>34151</v>
      </c>
      <c r="G912" t="s">
        <v>3022</v>
      </c>
      <c r="H912" t="s">
        <v>2701</v>
      </c>
      <c r="I912" s="5">
        <v>39400</v>
      </c>
      <c r="J912">
        <v>0</v>
      </c>
    </row>
    <row r="913" spans="1:10" x14ac:dyDescent="0.25">
      <c r="A913" t="str">
        <f t="shared" si="28"/>
        <v>DavGa25192</v>
      </c>
      <c r="B913" t="str">
        <f t="shared" si="29"/>
        <v>DavidGarfield25192</v>
      </c>
      <c r="C913" t="s">
        <v>65</v>
      </c>
      <c r="D913" t="s">
        <v>1582</v>
      </c>
      <c r="E913" t="s">
        <v>2698</v>
      </c>
      <c r="F913" s="1">
        <v>25192</v>
      </c>
      <c r="G913" t="s">
        <v>3026</v>
      </c>
      <c r="H913" t="s">
        <v>2703</v>
      </c>
      <c r="I913" s="5">
        <v>41600</v>
      </c>
      <c r="J913">
        <v>1</v>
      </c>
    </row>
    <row r="914" spans="1:10" x14ac:dyDescent="0.25">
      <c r="A914" t="str">
        <f t="shared" si="28"/>
        <v>EddGa24294</v>
      </c>
      <c r="B914" t="str">
        <f t="shared" si="29"/>
        <v>EddieGarrett24294</v>
      </c>
      <c r="C914" t="s">
        <v>458</v>
      </c>
      <c r="D914" t="s">
        <v>2150</v>
      </c>
      <c r="E914" t="s">
        <v>2698</v>
      </c>
      <c r="F914" s="1">
        <v>24294</v>
      </c>
      <c r="G914" t="s">
        <v>3026</v>
      </c>
      <c r="H914" t="s">
        <v>2700</v>
      </c>
      <c r="I914" s="5">
        <v>68100</v>
      </c>
      <c r="J914">
        <v>19</v>
      </c>
    </row>
    <row r="915" spans="1:10" x14ac:dyDescent="0.25">
      <c r="A915" t="str">
        <f t="shared" si="28"/>
        <v>DonGa23587</v>
      </c>
      <c r="B915" t="str">
        <f t="shared" si="29"/>
        <v>DonaldGartner23587</v>
      </c>
      <c r="C915" t="s">
        <v>133</v>
      </c>
      <c r="D915" t="s">
        <v>707</v>
      </c>
      <c r="E915" t="s">
        <v>2698</v>
      </c>
      <c r="F915" s="1">
        <v>23587</v>
      </c>
      <c r="G915" t="s">
        <v>3025</v>
      </c>
      <c r="H915" t="s">
        <v>2700</v>
      </c>
      <c r="I915" s="5">
        <v>65600</v>
      </c>
      <c r="J915">
        <v>12</v>
      </c>
    </row>
    <row r="916" spans="1:10" x14ac:dyDescent="0.25">
      <c r="A916" t="str">
        <f t="shared" si="28"/>
        <v>TomGa22873</v>
      </c>
      <c r="B916" t="str">
        <f t="shared" si="29"/>
        <v>TommieGary22873</v>
      </c>
      <c r="C916" t="s">
        <v>1681</v>
      </c>
      <c r="D916" t="s">
        <v>1271</v>
      </c>
      <c r="E916" t="s">
        <v>2698</v>
      </c>
      <c r="F916" s="1">
        <v>22873</v>
      </c>
      <c r="G916" t="s">
        <v>3028</v>
      </c>
      <c r="H916" t="s">
        <v>2702</v>
      </c>
      <c r="I916" s="5">
        <v>122300</v>
      </c>
      <c r="J916">
        <v>11</v>
      </c>
    </row>
    <row r="917" spans="1:10" x14ac:dyDescent="0.25">
      <c r="A917" t="str">
        <f t="shared" si="28"/>
        <v>ChaGa27958</v>
      </c>
      <c r="B917" t="str">
        <f t="shared" si="29"/>
        <v>CharlesGarza27958</v>
      </c>
      <c r="C917" t="s">
        <v>82</v>
      </c>
      <c r="D917" t="s">
        <v>1498</v>
      </c>
      <c r="E917" t="s">
        <v>2698</v>
      </c>
      <c r="F917" s="1">
        <v>27958</v>
      </c>
      <c r="G917" t="s">
        <v>3026</v>
      </c>
      <c r="H917" t="s">
        <v>2703</v>
      </c>
      <c r="I917" s="5">
        <v>64000</v>
      </c>
      <c r="J917">
        <v>4</v>
      </c>
    </row>
    <row r="918" spans="1:10" x14ac:dyDescent="0.25">
      <c r="A918" t="str">
        <f t="shared" si="28"/>
        <v>DavGa24926</v>
      </c>
      <c r="B918" t="str">
        <f t="shared" si="29"/>
        <v>DavidGarza24926</v>
      </c>
      <c r="C918" t="s">
        <v>65</v>
      </c>
      <c r="D918" t="s">
        <v>1498</v>
      </c>
      <c r="E918" t="s">
        <v>2698</v>
      </c>
      <c r="F918" s="1">
        <v>24926</v>
      </c>
      <c r="G918" t="s">
        <v>3025</v>
      </c>
      <c r="H918" t="s">
        <v>2701</v>
      </c>
      <c r="I918" s="5">
        <v>44000</v>
      </c>
      <c r="J918">
        <v>16</v>
      </c>
    </row>
    <row r="919" spans="1:10" x14ac:dyDescent="0.25">
      <c r="A919" t="str">
        <f t="shared" si="28"/>
        <v>JohGa32344</v>
      </c>
      <c r="B919" t="str">
        <f t="shared" si="29"/>
        <v>JohnGarza32344</v>
      </c>
      <c r="C919" t="s">
        <v>213</v>
      </c>
      <c r="D919" t="s">
        <v>1498</v>
      </c>
      <c r="E919" t="s">
        <v>2698</v>
      </c>
      <c r="F919" s="1">
        <v>32344</v>
      </c>
      <c r="G919" t="s">
        <v>3023</v>
      </c>
      <c r="H919" t="s">
        <v>2700</v>
      </c>
      <c r="I919" s="5">
        <v>40500</v>
      </c>
      <c r="J919">
        <v>2</v>
      </c>
    </row>
    <row r="920" spans="1:10" x14ac:dyDescent="0.25">
      <c r="A920" t="str">
        <f t="shared" si="28"/>
        <v>RafGa31146</v>
      </c>
      <c r="B920" t="str">
        <f t="shared" si="29"/>
        <v>RafaelGarza31146</v>
      </c>
      <c r="C920" t="s">
        <v>1244</v>
      </c>
      <c r="D920" t="s">
        <v>1498</v>
      </c>
      <c r="E920" t="s">
        <v>2698</v>
      </c>
      <c r="F920" s="1">
        <v>31146</v>
      </c>
      <c r="G920" t="s">
        <v>3024</v>
      </c>
      <c r="H920" t="s">
        <v>2701</v>
      </c>
      <c r="I920" s="5">
        <v>48600</v>
      </c>
      <c r="J920">
        <v>0</v>
      </c>
    </row>
    <row r="921" spans="1:10" x14ac:dyDescent="0.25">
      <c r="A921" t="str">
        <f t="shared" si="28"/>
        <v>AlbGa31268</v>
      </c>
      <c r="B921" t="str">
        <f t="shared" si="29"/>
        <v>AlbertGates31268</v>
      </c>
      <c r="C921" t="s">
        <v>507</v>
      </c>
      <c r="D921" t="s">
        <v>1185</v>
      </c>
      <c r="E921" t="s">
        <v>2698</v>
      </c>
      <c r="F921" s="1">
        <v>31268</v>
      </c>
      <c r="G921" t="s">
        <v>3023</v>
      </c>
      <c r="H921" t="s">
        <v>2703</v>
      </c>
      <c r="I921" s="5">
        <v>35500</v>
      </c>
      <c r="J921">
        <v>2</v>
      </c>
    </row>
    <row r="922" spans="1:10" x14ac:dyDescent="0.25">
      <c r="A922" t="str">
        <f t="shared" si="28"/>
        <v>ShaGa28964</v>
      </c>
      <c r="B922" t="str">
        <f t="shared" si="29"/>
        <v>ShawnGause28964</v>
      </c>
      <c r="C922" t="s">
        <v>711</v>
      </c>
      <c r="D922" t="s">
        <v>1728</v>
      </c>
      <c r="E922" t="s">
        <v>2698</v>
      </c>
      <c r="F922" s="1">
        <v>28964</v>
      </c>
      <c r="G922" t="s">
        <v>3028</v>
      </c>
      <c r="H922" t="s">
        <v>2700</v>
      </c>
      <c r="I922" s="5">
        <v>72300</v>
      </c>
      <c r="J922">
        <v>10</v>
      </c>
    </row>
    <row r="923" spans="1:10" x14ac:dyDescent="0.25">
      <c r="A923" t="str">
        <f t="shared" si="28"/>
        <v>RobGa30068</v>
      </c>
      <c r="B923" t="str">
        <f t="shared" si="29"/>
        <v>RobertGautreaux30068</v>
      </c>
      <c r="C923" t="s">
        <v>25</v>
      </c>
      <c r="D923" t="s">
        <v>2858</v>
      </c>
      <c r="E923" t="s">
        <v>2698</v>
      </c>
      <c r="F923" s="1">
        <v>30068</v>
      </c>
      <c r="G923" t="s">
        <v>3026</v>
      </c>
      <c r="H923" t="s">
        <v>2701</v>
      </c>
      <c r="I923" s="5">
        <v>61600</v>
      </c>
      <c r="J923">
        <v>4</v>
      </c>
    </row>
    <row r="924" spans="1:10" x14ac:dyDescent="0.25">
      <c r="A924" t="str">
        <f t="shared" si="28"/>
        <v>AlbGe25820</v>
      </c>
      <c r="B924" t="str">
        <f t="shared" si="29"/>
        <v>AlbertGeisler25820</v>
      </c>
      <c r="C924" t="s">
        <v>507</v>
      </c>
      <c r="D924" t="s">
        <v>1500</v>
      </c>
      <c r="E924" t="s">
        <v>2698</v>
      </c>
      <c r="F924" s="1">
        <v>25820</v>
      </c>
      <c r="G924" t="s">
        <v>3028</v>
      </c>
      <c r="H924" t="s">
        <v>2702</v>
      </c>
      <c r="I924" s="5">
        <v>113200</v>
      </c>
      <c r="J924">
        <v>11</v>
      </c>
    </row>
    <row r="925" spans="1:10" x14ac:dyDescent="0.25">
      <c r="A925" t="str">
        <f t="shared" si="28"/>
        <v>CliGe32946</v>
      </c>
      <c r="B925" t="str">
        <f t="shared" si="29"/>
        <v>ClintonGeller32946</v>
      </c>
      <c r="C925" t="s">
        <v>718</v>
      </c>
      <c r="D925" t="s">
        <v>883</v>
      </c>
      <c r="E925" t="s">
        <v>2698</v>
      </c>
      <c r="F925" s="1">
        <v>32946</v>
      </c>
      <c r="G925" t="s">
        <v>3023</v>
      </c>
      <c r="H925" t="s">
        <v>2701</v>
      </c>
      <c r="I925" s="5">
        <v>40300</v>
      </c>
      <c r="J925">
        <v>1</v>
      </c>
    </row>
    <row r="926" spans="1:10" x14ac:dyDescent="0.25">
      <c r="A926" t="str">
        <f t="shared" si="28"/>
        <v>MarGe31656</v>
      </c>
      <c r="B926" t="str">
        <f t="shared" si="29"/>
        <v>MaryGeorge31656</v>
      </c>
      <c r="C926" t="s">
        <v>156</v>
      </c>
      <c r="D926" t="s">
        <v>92</v>
      </c>
      <c r="E926" t="s">
        <v>2699</v>
      </c>
      <c r="F926" s="1">
        <v>31656</v>
      </c>
      <c r="G926" t="s">
        <v>3022</v>
      </c>
      <c r="H926" t="s">
        <v>2702</v>
      </c>
      <c r="I926" s="5">
        <v>48900</v>
      </c>
      <c r="J926">
        <v>3</v>
      </c>
    </row>
    <row r="927" spans="1:10" x14ac:dyDescent="0.25">
      <c r="A927" t="str">
        <f t="shared" si="28"/>
        <v>BetGe27255</v>
      </c>
      <c r="B927" t="str">
        <f t="shared" si="29"/>
        <v>BettyGerman27255</v>
      </c>
      <c r="C927" t="s">
        <v>966</v>
      </c>
      <c r="D927" t="s">
        <v>1962</v>
      </c>
      <c r="E927" t="s">
        <v>2699</v>
      </c>
      <c r="F927" s="1">
        <v>27255</v>
      </c>
      <c r="G927" t="s">
        <v>3026</v>
      </c>
      <c r="H927" t="s">
        <v>2702</v>
      </c>
      <c r="I927" s="5">
        <v>55900</v>
      </c>
      <c r="J927">
        <v>10</v>
      </c>
    </row>
    <row r="928" spans="1:10" x14ac:dyDescent="0.25">
      <c r="A928" t="str">
        <f t="shared" si="28"/>
        <v>GerGe31845</v>
      </c>
      <c r="B928" t="str">
        <f t="shared" si="29"/>
        <v>GermanGerson31845</v>
      </c>
      <c r="C928" t="s">
        <v>1962</v>
      </c>
      <c r="D928" t="s">
        <v>2209</v>
      </c>
      <c r="E928" t="s">
        <v>2698</v>
      </c>
      <c r="F928" s="1">
        <v>31845</v>
      </c>
      <c r="G928" t="s">
        <v>3022</v>
      </c>
      <c r="H928" t="s">
        <v>2700</v>
      </c>
      <c r="I928" s="5">
        <v>34200</v>
      </c>
      <c r="J928">
        <v>1</v>
      </c>
    </row>
    <row r="929" spans="1:10" x14ac:dyDescent="0.25">
      <c r="A929" t="str">
        <f t="shared" si="28"/>
        <v>LouGe34169</v>
      </c>
      <c r="B929" t="str">
        <f t="shared" si="29"/>
        <v>LouiseGervais34169</v>
      </c>
      <c r="C929" t="s">
        <v>611</v>
      </c>
      <c r="D929" t="s">
        <v>2734</v>
      </c>
      <c r="E929" t="s">
        <v>2699</v>
      </c>
      <c r="F929" s="1">
        <v>34169</v>
      </c>
      <c r="G929" t="s">
        <v>3022</v>
      </c>
      <c r="H929" t="s">
        <v>2702</v>
      </c>
      <c r="I929" s="5">
        <v>44600</v>
      </c>
      <c r="J929">
        <v>1</v>
      </c>
    </row>
    <row r="930" spans="1:10" x14ac:dyDescent="0.25">
      <c r="A930" t="str">
        <f t="shared" si="28"/>
        <v>DarGe32017</v>
      </c>
      <c r="B930" t="str">
        <f t="shared" si="29"/>
        <v>DarylGeyer32017</v>
      </c>
      <c r="C930" t="s">
        <v>736</v>
      </c>
      <c r="D930" t="s">
        <v>1959</v>
      </c>
      <c r="E930" t="s">
        <v>2698</v>
      </c>
      <c r="F930" s="1">
        <v>32017</v>
      </c>
      <c r="G930" t="s">
        <v>3022</v>
      </c>
      <c r="H930" t="s">
        <v>2703</v>
      </c>
      <c r="I930" s="5">
        <v>32400</v>
      </c>
      <c r="J930">
        <v>1</v>
      </c>
    </row>
    <row r="931" spans="1:10" x14ac:dyDescent="0.25">
      <c r="A931" t="str">
        <f t="shared" si="28"/>
        <v>MicGi25771</v>
      </c>
      <c r="B931" t="str">
        <f t="shared" si="29"/>
        <v>MichaelGibbons25771</v>
      </c>
      <c r="C931" t="s">
        <v>205</v>
      </c>
      <c r="D931" t="s">
        <v>2602</v>
      </c>
      <c r="E931" t="s">
        <v>2698</v>
      </c>
      <c r="F931" s="1">
        <v>25771</v>
      </c>
      <c r="G931" t="s">
        <v>3024</v>
      </c>
      <c r="H931" t="s">
        <v>2702</v>
      </c>
      <c r="I931" s="5">
        <v>70300</v>
      </c>
      <c r="J931">
        <v>1</v>
      </c>
    </row>
    <row r="932" spans="1:10" x14ac:dyDescent="0.25">
      <c r="A932" t="str">
        <f t="shared" si="28"/>
        <v>GloGi24565</v>
      </c>
      <c r="B932" t="str">
        <f t="shared" si="29"/>
        <v>GloriaGibbs24565</v>
      </c>
      <c r="C932" t="s">
        <v>259</v>
      </c>
      <c r="D932" t="s">
        <v>267</v>
      </c>
      <c r="E932" t="s">
        <v>2699</v>
      </c>
      <c r="F932" s="1">
        <v>24565</v>
      </c>
      <c r="G932" t="s">
        <v>3026</v>
      </c>
      <c r="H932" t="s">
        <v>2701</v>
      </c>
      <c r="I932" s="5">
        <v>60900</v>
      </c>
      <c r="J932">
        <v>16</v>
      </c>
    </row>
    <row r="933" spans="1:10" x14ac:dyDescent="0.25">
      <c r="A933" t="str">
        <f t="shared" si="28"/>
        <v>RicGi31983</v>
      </c>
      <c r="B933" t="str">
        <f t="shared" si="29"/>
        <v>RichardGibbs31983</v>
      </c>
      <c r="C933" t="s">
        <v>9</v>
      </c>
      <c r="D933" t="s">
        <v>267</v>
      </c>
      <c r="E933" t="s">
        <v>2698</v>
      </c>
      <c r="F933" s="1">
        <v>31983</v>
      </c>
      <c r="G933" t="s">
        <v>3023</v>
      </c>
      <c r="H933" t="s">
        <v>2701</v>
      </c>
      <c r="I933" s="5">
        <v>42800</v>
      </c>
      <c r="J933">
        <v>3</v>
      </c>
    </row>
    <row r="934" spans="1:10" x14ac:dyDescent="0.25">
      <c r="A934" t="str">
        <f t="shared" si="28"/>
        <v>PauGi31527</v>
      </c>
      <c r="B934" t="str">
        <f t="shared" si="29"/>
        <v>PaulineGibson31527</v>
      </c>
      <c r="C934" t="s">
        <v>2096</v>
      </c>
      <c r="D934" t="s">
        <v>2385</v>
      </c>
      <c r="E934" t="s">
        <v>2699</v>
      </c>
      <c r="F934" s="1">
        <v>31527</v>
      </c>
      <c r="G934" t="s">
        <v>3019</v>
      </c>
      <c r="H934" t="s">
        <v>2701</v>
      </c>
      <c r="I934" s="5">
        <v>32700</v>
      </c>
      <c r="J934">
        <v>2</v>
      </c>
    </row>
    <row r="935" spans="1:10" x14ac:dyDescent="0.25">
      <c r="A935" t="str">
        <f t="shared" si="28"/>
        <v>RobGi23479</v>
      </c>
      <c r="B935" t="str">
        <f t="shared" si="29"/>
        <v>RobertGibson23479</v>
      </c>
      <c r="C935" t="s">
        <v>25</v>
      </c>
      <c r="D935" t="s">
        <v>2385</v>
      </c>
      <c r="E935" t="s">
        <v>2698</v>
      </c>
      <c r="F935" s="1">
        <v>23479</v>
      </c>
      <c r="G935" t="s">
        <v>3029</v>
      </c>
      <c r="H935" t="s">
        <v>2703</v>
      </c>
      <c r="I935" s="5">
        <v>148900</v>
      </c>
      <c r="J935">
        <v>19</v>
      </c>
    </row>
    <row r="936" spans="1:10" x14ac:dyDescent="0.25">
      <c r="A936" t="str">
        <f t="shared" si="28"/>
        <v>RusGi29776</v>
      </c>
      <c r="B936" t="str">
        <f t="shared" si="29"/>
        <v>RussellGiddens29776</v>
      </c>
      <c r="C936" t="s">
        <v>459</v>
      </c>
      <c r="D936" t="s">
        <v>460</v>
      </c>
      <c r="E936" t="s">
        <v>2698</v>
      </c>
      <c r="F936" s="1">
        <v>29776</v>
      </c>
      <c r="G936" t="s">
        <v>3025</v>
      </c>
      <c r="H936" t="s">
        <v>2700</v>
      </c>
      <c r="I936" s="5">
        <v>60100</v>
      </c>
      <c r="J936">
        <v>11</v>
      </c>
    </row>
    <row r="937" spans="1:10" x14ac:dyDescent="0.25">
      <c r="A937" t="str">
        <f t="shared" si="28"/>
        <v>DanGi31762</v>
      </c>
      <c r="B937" t="str">
        <f t="shared" si="29"/>
        <v>DannyGilbert31762</v>
      </c>
      <c r="C937" t="s">
        <v>428</v>
      </c>
      <c r="D937" t="s">
        <v>429</v>
      </c>
      <c r="E937" t="s">
        <v>2698</v>
      </c>
      <c r="F937" s="1">
        <v>31762</v>
      </c>
      <c r="G937" t="s">
        <v>3022</v>
      </c>
      <c r="H937" t="s">
        <v>2701</v>
      </c>
      <c r="I937" s="5">
        <v>32900</v>
      </c>
      <c r="J937">
        <v>1</v>
      </c>
    </row>
    <row r="938" spans="1:10" x14ac:dyDescent="0.25">
      <c r="A938" t="str">
        <f t="shared" si="28"/>
        <v>SteGi25188</v>
      </c>
      <c r="B938" t="str">
        <f t="shared" si="29"/>
        <v>StephenGilbert25188</v>
      </c>
      <c r="C938" t="s">
        <v>401</v>
      </c>
      <c r="D938" t="s">
        <v>429</v>
      </c>
      <c r="E938" t="s">
        <v>2698</v>
      </c>
      <c r="F938" s="1">
        <v>25188</v>
      </c>
      <c r="G938" t="s">
        <v>3027</v>
      </c>
      <c r="H938" t="s">
        <v>2701</v>
      </c>
      <c r="I938" s="5">
        <v>55900</v>
      </c>
      <c r="J938">
        <v>8</v>
      </c>
    </row>
    <row r="939" spans="1:10" x14ac:dyDescent="0.25">
      <c r="A939" t="str">
        <f t="shared" si="28"/>
        <v>WilGi24048</v>
      </c>
      <c r="B939" t="str">
        <f t="shared" si="29"/>
        <v>WilliamGilbert24048</v>
      </c>
      <c r="C939" t="s">
        <v>63</v>
      </c>
      <c r="D939" t="s">
        <v>429</v>
      </c>
      <c r="E939" t="s">
        <v>2698</v>
      </c>
      <c r="F939" s="1">
        <v>24048</v>
      </c>
      <c r="G939" t="s">
        <v>3025</v>
      </c>
      <c r="H939" t="s">
        <v>2700</v>
      </c>
      <c r="I939" s="5">
        <v>59600</v>
      </c>
      <c r="J939">
        <v>7</v>
      </c>
    </row>
    <row r="940" spans="1:10" x14ac:dyDescent="0.25">
      <c r="A940" t="str">
        <f t="shared" si="28"/>
        <v>DavGi31413</v>
      </c>
      <c r="B940" t="str">
        <f t="shared" si="29"/>
        <v>DavidGilbreath31413</v>
      </c>
      <c r="C940" t="s">
        <v>65</v>
      </c>
      <c r="D940" t="s">
        <v>473</v>
      </c>
      <c r="E940" t="s">
        <v>2698</v>
      </c>
      <c r="F940" s="1">
        <v>31413</v>
      </c>
      <c r="G940" t="s">
        <v>3023</v>
      </c>
      <c r="H940" t="s">
        <v>2701</v>
      </c>
      <c r="I940" s="5">
        <v>43600</v>
      </c>
      <c r="J940">
        <v>2</v>
      </c>
    </row>
    <row r="941" spans="1:10" x14ac:dyDescent="0.25">
      <c r="A941" t="str">
        <f t="shared" si="28"/>
        <v>RicGi30417</v>
      </c>
      <c r="B941" t="str">
        <f t="shared" si="29"/>
        <v>RichardGill30417</v>
      </c>
      <c r="C941" t="s">
        <v>9</v>
      </c>
      <c r="D941" t="s">
        <v>839</v>
      </c>
      <c r="E941" t="s">
        <v>2698</v>
      </c>
      <c r="F941" s="1">
        <v>30417</v>
      </c>
      <c r="G941" t="s">
        <v>3027</v>
      </c>
      <c r="H941" t="s">
        <v>2701</v>
      </c>
      <c r="I941" s="5">
        <v>56800</v>
      </c>
      <c r="J941">
        <v>9</v>
      </c>
    </row>
    <row r="942" spans="1:10" x14ac:dyDescent="0.25">
      <c r="A942" t="str">
        <f t="shared" si="28"/>
        <v>RobGi22987</v>
      </c>
      <c r="B942" t="str">
        <f t="shared" si="29"/>
        <v>RobGill22987</v>
      </c>
      <c r="C942" t="s">
        <v>424</v>
      </c>
      <c r="D942" t="s">
        <v>839</v>
      </c>
      <c r="E942" t="s">
        <v>2698</v>
      </c>
      <c r="F942" s="1">
        <v>22987</v>
      </c>
      <c r="G942" t="s">
        <v>3029</v>
      </c>
      <c r="H942" t="s">
        <v>2700</v>
      </c>
      <c r="I942" s="5">
        <v>76300</v>
      </c>
      <c r="J942">
        <v>8</v>
      </c>
    </row>
    <row r="943" spans="1:10" x14ac:dyDescent="0.25">
      <c r="A943" t="str">
        <f t="shared" si="28"/>
        <v>RobGi28876</v>
      </c>
      <c r="B943" t="str">
        <f t="shared" si="29"/>
        <v>RobertGilley28876</v>
      </c>
      <c r="C943" t="s">
        <v>25</v>
      </c>
      <c r="D943" t="s">
        <v>500</v>
      </c>
      <c r="E943" t="s">
        <v>2698</v>
      </c>
      <c r="F943" s="1">
        <v>28876</v>
      </c>
      <c r="G943" t="s">
        <v>3025</v>
      </c>
      <c r="H943" t="s">
        <v>2701</v>
      </c>
      <c r="I943" s="5">
        <v>53100</v>
      </c>
      <c r="J943">
        <v>11</v>
      </c>
    </row>
    <row r="944" spans="1:10" x14ac:dyDescent="0.25">
      <c r="A944" t="str">
        <f t="shared" si="28"/>
        <v>VicGi34226</v>
      </c>
      <c r="B944" t="str">
        <f t="shared" si="29"/>
        <v>VictoriaGilmore34226</v>
      </c>
      <c r="C944" t="s">
        <v>313</v>
      </c>
      <c r="D944" t="s">
        <v>2967</v>
      </c>
      <c r="E944" t="s">
        <v>2699</v>
      </c>
      <c r="F944" s="1">
        <v>34226</v>
      </c>
      <c r="G944" t="s">
        <v>3020</v>
      </c>
      <c r="H944" t="s">
        <v>2702</v>
      </c>
      <c r="I944" s="5">
        <v>39000</v>
      </c>
      <c r="J944">
        <v>0</v>
      </c>
    </row>
    <row r="945" spans="1:10" x14ac:dyDescent="0.25">
      <c r="A945" t="str">
        <f t="shared" si="28"/>
        <v>BerGi28251</v>
      </c>
      <c r="B945" t="str">
        <f t="shared" si="29"/>
        <v>BerthaGipson28251</v>
      </c>
      <c r="C945" t="s">
        <v>1081</v>
      </c>
      <c r="D945" t="s">
        <v>1793</v>
      </c>
      <c r="E945" t="s">
        <v>2699</v>
      </c>
      <c r="F945" s="1">
        <v>28251</v>
      </c>
      <c r="G945" t="s">
        <v>3026</v>
      </c>
      <c r="H945" t="s">
        <v>2702</v>
      </c>
      <c r="I945" s="5">
        <v>59500</v>
      </c>
      <c r="J945">
        <v>13</v>
      </c>
    </row>
    <row r="946" spans="1:10" x14ac:dyDescent="0.25">
      <c r="A946" t="str">
        <f t="shared" si="28"/>
        <v>LinGi25052</v>
      </c>
      <c r="B946" t="str">
        <f t="shared" si="29"/>
        <v>LindaGirardi25052</v>
      </c>
      <c r="C946" t="s">
        <v>491</v>
      </c>
      <c r="D946" t="s">
        <v>2436</v>
      </c>
      <c r="E946" t="s">
        <v>2699</v>
      </c>
      <c r="F946" s="1">
        <v>25052</v>
      </c>
      <c r="G946" t="s">
        <v>3025</v>
      </c>
      <c r="H946" t="s">
        <v>2700</v>
      </c>
      <c r="I946" s="5">
        <v>42700</v>
      </c>
      <c r="J946">
        <v>7</v>
      </c>
    </row>
    <row r="947" spans="1:10" x14ac:dyDescent="0.25">
      <c r="A947" t="str">
        <f t="shared" si="28"/>
        <v>MarGi30210</v>
      </c>
      <c r="B947" t="str">
        <f t="shared" si="29"/>
        <v>MarioGist30210</v>
      </c>
      <c r="C947" t="s">
        <v>1417</v>
      </c>
      <c r="D947" t="s">
        <v>1418</v>
      </c>
      <c r="E947" t="s">
        <v>2698</v>
      </c>
      <c r="F947" s="1">
        <v>30210</v>
      </c>
      <c r="G947" t="s">
        <v>3027</v>
      </c>
      <c r="H947" t="s">
        <v>2700</v>
      </c>
      <c r="I947" s="5">
        <v>63900</v>
      </c>
      <c r="J947">
        <v>10</v>
      </c>
    </row>
    <row r="948" spans="1:10" x14ac:dyDescent="0.25">
      <c r="A948" t="str">
        <f t="shared" si="28"/>
        <v>FriGi28219</v>
      </c>
      <c r="B948" t="str">
        <f t="shared" si="29"/>
        <v>FriedaGivens28219</v>
      </c>
      <c r="C948" t="s">
        <v>2726</v>
      </c>
      <c r="D948" t="s">
        <v>2727</v>
      </c>
      <c r="E948" t="s">
        <v>2699</v>
      </c>
      <c r="F948" s="1">
        <v>28219</v>
      </c>
      <c r="G948" t="s">
        <v>3027</v>
      </c>
      <c r="H948" t="s">
        <v>2701</v>
      </c>
      <c r="I948" s="5">
        <v>54400</v>
      </c>
      <c r="J948">
        <v>10</v>
      </c>
    </row>
    <row r="949" spans="1:10" x14ac:dyDescent="0.25">
      <c r="A949" t="str">
        <f t="shared" si="28"/>
        <v>MarGl33162</v>
      </c>
      <c r="B949" t="str">
        <f t="shared" si="29"/>
        <v>MaryGlasco33162</v>
      </c>
      <c r="C949" t="s">
        <v>156</v>
      </c>
      <c r="D949" t="s">
        <v>1485</v>
      </c>
      <c r="E949" t="s">
        <v>2699</v>
      </c>
      <c r="F949" s="1">
        <v>33162</v>
      </c>
      <c r="G949" t="s">
        <v>3022</v>
      </c>
      <c r="H949" t="s">
        <v>2703</v>
      </c>
      <c r="I949" s="5">
        <v>31500</v>
      </c>
      <c r="J949">
        <v>0</v>
      </c>
    </row>
    <row r="950" spans="1:10" x14ac:dyDescent="0.25">
      <c r="A950" t="str">
        <f t="shared" si="28"/>
        <v>MicGl24889</v>
      </c>
      <c r="B950" t="str">
        <f t="shared" si="29"/>
        <v>MichelleGlatt24889</v>
      </c>
      <c r="C950" t="s">
        <v>1665</v>
      </c>
      <c r="D950" t="s">
        <v>2176</v>
      </c>
      <c r="E950" t="s">
        <v>2699</v>
      </c>
      <c r="F950" s="1">
        <v>24889</v>
      </c>
      <c r="G950" t="s">
        <v>3027</v>
      </c>
      <c r="H950" t="s">
        <v>2701</v>
      </c>
      <c r="I950" s="5">
        <v>58700</v>
      </c>
      <c r="J950">
        <v>19</v>
      </c>
    </row>
    <row r="951" spans="1:10" x14ac:dyDescent="0.25">
      <c r="A951" t="str">
        <f t="shared" si="28"/>
        <v>RicGl28879</v>
      </c>
      <c r="B951" t="str">
        <f t="shared" si="29"/>
        <v>RichardGleason28879</v>
      </c>
      <c r="C951" t="s">
        <v>9</v>
      </c>
      <c r="D951" t="s">
        <v>2286</v>
      </c>
      <c r="E951" t="s">
        <v>2698</v>
      </c>
      <c r="F951" s="1">
        <v>28879</v>
      </c>
      <c r="G951" t="s">
        <v>3027</v>
      </c>
      <c r="H951" t="s">
        <v>2700</v>
      </c>
      <c r="I951" s="5">
        <v>68600</v>
      </c>
      <c r="J951">
        <v>9</v>
      </c>
    </row>
    <row r="952" spans="1:10" x14ac:dyDescent="0.25">
      <c r="A952" t="str">
        <f t="shared" si="28"/>
        <v>DebGl28375</v>
      </c>
      <c r="B952" t="str">
        <f t="shared" si="29"/>
        <v>DebraGlen28375</v>
      </c>
      <c r="C952" t="s">
        <v>406</v>
      </c>
      <c r="D952" t="s">
        <v>1168</v>
      </c>
      <c r="E952" t="s">
        <v>2699</v>
      </c>
      <c r="F952" s="1">
        <v>28375</v>
      </c>
      <c r="G952" t="s">
        <v>3026</v>
      </c>
      <c r="H952" t="s">
        <v>2701</v>
      </c>
      <c r="I952" s="5">
        <v>53300</v>
      </c>
      <c r="J952">
        <v>1</v>
      </c>
    </row>
    <row r="953" spans="1:10" x14ac:dyDescent="0.25">
      <c r="A953" t="str">
        <f t="shared" si="28"/>
        <v>JohGl29337</v>
      </c>
      <c r="B953" t="str">
        <f t="shared" si="29"/>
        <v>JohnGlover29337</v>
      </c>
      <c r="C953" t="s">
        <v>213</v>
      </c>
      <c r="D953" t="s">
        <v>1317</v>
      </c>
      <c r="E953" t="s">
        <v>2698</v>
      </c>
      <c r="F953" s="1">
        <v>29337</v>
      </c>
      <c r="G953" t="s">
        <v>3026</v>
      </c>
      <c r="H953" t="s">
        <v>2702</v>
      </c>
      <c r="I953" s="5">
        <v>73700</v>
      </c>
      <c r="J953">
        <v>8</v>
      </c>
    </row>
    <row r="954" spans="1:10" x14ac:dyDescent="0.25">
      <c r="A954" t="str">
        <f t="shared" si="28"/>
        <v>RicGo32509</v>
      </c>
      <c r="B954" t="str">
        <f t="shared" si="29"/>
        <v>RickyGodwin32509</v>
      </c>
      <c r="C954" t="s">
        <v>1016</v>
      </c>
      <c r="D954" t="s">
        <v>2107</v>
      </c>
      <c r="E954" t="s">
        <v>2698</v>
      </c>
      <c r="F954" s="1">
        <v>32509</v>
      </c>
      <c r="G954" t="s">
        <v>3022</v>
      </c>
      <c r="H954" t="s">
        <v>2702</v>
      </c>
      <c r="I954" s="5">
        <v>45700</v>
      </c>
      <c r="J954">
        <v>4</v>
      </c>
    </row>
    <row r="955" spans="1:10" x14ac:dyDescent="0.25">
      <c r="A955" t="str">
        <f t="shared" si="28"/>
        <v>VerGo33908</v>
      </c>
      <c r="B955" t="str">
        <f t="shared" si="29"/>
        <v>VerenaGoforth33908</v>
      </c>
      <c r="C955" t="s">
        <v>2266</v>
      </c>
      <c r="D955" t="s">
        <v>2267</v>
      </c>
      <c r="E955" t="s">
        <v>2699</v>
      </c>
      <c r="F955" s="1">
        <v>33908</v>
      </c>
      <c r="G955" t="s">
        <v>3020</v>
      </c>
      <c r="H955" t="s">
        <v>2702</v>
      </c>
      <c r="I955" s="5">
        <v>33700</v>
      </c>
      <c r="J955">
        <v>0</v>
      </c>
    </row>
    <row r="956" spans="1:10" x14ac:dyDescent="0.25">
      <c r="A956" t="str">
        <f t="shared" si="28"/>
        <v>RobGo25771</v>
      </c>
      <c r="B956" t="str">
        <f t="shared" si="29"/>
        <v>RobertGoheen25771</v>
      </c>
      <c r="C956" t="s">
        <v>25</v>
      </c>
      <c r="D956" t="s">
        <v>832</v>
      </c>
      <c r="E956" t="s">
        <v>2698</v>
      </c>
      <c r="F956" s="1">
        <v>25771</v>
      </c>
      <c r="G956" t="s">
        <v>3025</v>
      </c>
      <c r="H956" t="s">
        <v>2701</v>
      </c>
      <c r="I956" s="5">
        <v>41200</v>
      </c>
      <c r="J956">
        <v>3</v>
      </c>
    </row>
    <row r="957" spans="1:10" x14ac:dyDescent="0.25">
      <c r="A957" t="str">
        <f t="shared" si="28"/>
        <v>JacGo28897</v>
      </c>
      <c r="B957" t="str">
        <f t="shared" si="29"/>
        <v>JackieGoins28897</v>
      </c>
      <c r="C957" t="s">
        <v>2466</v>
      </c>
      <c r="D957" t="s">
        <v>2586</v>
      </c>
      <c r="E957" t="s">
        <v>2699</v>
      </c>
      <c r="F957" s="1">
        <v>28897</v>
      </c>
      <c r="G957" t="s">
        <v>3027</v>
      </c>
      <c r="H957" t="s">
        <v>2700</v>
      </c>
      <c r="I957" s="5">
        <v>60400</v>
      </c>
      <c r="J957">
        <v>8</v>
      </c>
    </row>
    <row r="958" spans="1:10" x14ac:dyDescent="0.25">
      <c r="A958" t="str">
        <f t="shared" si="28"/>
        <v>SheGo28605</v>
      </c>
      <c r="B958" t="str">
        <f t="shared" si="29"/>
        <v>SheliaGoins28605</v>
      </c>
      <c r="C958" t="s">
        <v>2585</v>
      </c>
      <c r="D958" t="s">
        <v>2586</v>
      </c>
      <c r="E958" t="s">
        <v>2699</v>
      </c>
      <c r="F958" s="1">
        <v>28605</v>
      </c>
      <c r="G958" t="s">
        <v>3024</v>
      </c>
      <c r="H958" t="s">
        <v>2700</v>
      </c>
      <c r="I958" s="5">
        <v>58800</v>
      </c>
      <c r="J958">
        <v>8</v>
      </c>
    </row>
    <row r="959" spans="1:10" x14ac:dyDescent="0.25">
      <c r="A959" t="str">
        <f t="shared" si="28"/>
        <v>WilGo27864</v>
      </c>
      <c r="B959" t="str">
        <f t="shared" si="29"/>
        <v>WilliamGoldberg27864</v>
      </c>
      <c r="C959" t="s">
        <v>63</v>
      </c>
      <c r="D959" t="s">
        <v>1306</v>
      </c>
      <c r="E959" t="s">
        <v>2698</v>
      </c>
      <c r="F959" s="1">
        <v>27864</v>
      </c>
      <c r="G959" t="s">
        <v>3024</v>
      </c>
      <c r="H959" t="s">
        <v>2700</v>
      </c>
      <c r="I959" s="5">
        <v>54900</v>
      </c>
      <c r="J959">
        <v>7</v>
      </c>
    </row>
    <row r="960" spans="1:10" x14ac:dyDescent="0.25">
      <c r="A960" t="str">
        <f t="shared" si="28"/>
        <v>MarGo26995</v>
      </c>
      <c r="B960" t="str">
        <f t="shared" si="29"/>
        <v>MaryGoldstein26995</v>
      </c>
      <c r="C960" t="s">
        <v>156</v>
      </c>
      <c r="D960" t="s">
        <v>2103</v>
      </c>
      <c r="E960" t="s">
        <v>2699</v>
      </c>
      <c r="F960" s="1">
        <v>26995</v>
      </c>
      <c r="G960" t="s">
        <v>3026</v>
      </c>
      <c r="H960" t="s">
        <v>2702</v>
      </c>
      <c r="I960" s="5">
        <v>97600</v>
      </c>
      <c r="J960">
        <v>11</v>
      </c>
    </row>
    <row r="961" spans="1:10" x14ac:dyDescent="0.25">
      <c r="A961" t="str">
        <f t="shared" si="28"/>
        <v>RicGo25691</v>
      </c>
      <c r="B961" t="str">
        <f t="shared" si="29"/>
        <v>RichardGomes25691</v>
      </c>
      <c r="C961" t="s">
        <v>9</v>
      </c>
      <c r="D961" t="s">
        <v>2149</v>
      </c>
      <c r="E961" t="s">
        <v>2698</v>
      </c>
      <c r="F961" s="1">
        <v>25691</v>
      </c>
      <c r="G961" t="s">
        <v>3026</v>
      </c>
      <c r="H961" t="s">
        <v>2700</v>
      </c>
      <c r="I961" s="5">
        <v>62400</v>
      </c>
      <c r="J961">
        <v>9</v>
      </c>
    </row>
    <row r="962" spans="1:10" x14ac:dyDescent="0.25">
      <c r="A962" t="str">
        <f t="shared" ref="A962:A1025" si="30">_xlfn.CONCAT(LEFT(C962,3),LEFT(D962,2),F962)</f>
        <v>BraGo23987</v>
      </c>
      <c r="B962" t="str">
        <f t="shared" ref="B962:B1025" si="31">_xlfn.CONCAT(C962,D962,F962)</f>
        <v>BradleyGonzales23987</v>
      </c>
      <c r="C962" t="s">
        <v>956</v>
      </c>
      <c r="D962" t="s">
        <v>50</v>
      </c>
      <c r="E962" t="s">
        <v>2698</v>
      </c>
      <c r="F962" s="1">
        <v>23987</v>
      </c>
      <c r="G962" t="s">
        <v>3028</v>
      </c>
      <c r="H962" t="s">
        <v>2700</v>
      </c>
      <c r="I962" s="5">
        <v>74200</v>
      </c>
      <c r="J962">
        <v>23</v>
      </c>
    </row>
    <row r="963" spans="1:10" x14ac:dyDescent="0.25">
      <c r="A963" t="str">
        <f t="shared" si="30"/>
        <v>ChaGo32739</v>
      </c>
      <c r="B963" t="str">
        <f t="shared" si="31"/>
        <v>CharlieGonzales32739</v>
      </c>
      <c r="C963" t="s">
        <v>49</v>
      </c>
      <c r="D963" t="s">
        <v>50</v>
      </c>
      <c r="E963" t="s">
        <v>2698</v>
      </c>
      <c r="F963" s="1">
        <v>32739</v>
      </c>
      <c r="G963" t="s">
        <v>3023</v>
      </c>
      <c r="H963" t="s">
        <v>2700</v>
      </c>
      <c r="I963" s="5">
        <v>40100</v>
      </c>
      <c r="J963">
        <v>3</v>
      </c>
    </row>
    <row r="964" spans="1:10" x14ac:dyDescent="0.25">
      <c r="A964" t="str">
        <f t="shared" si="30"/>
        <v>LinGo25357</v>
      </c>
      <c r="B964" t="str">
        <f t="shared" si="31"/>
        <v>LindaGonzales25357</v>
      </c>
      <c r="C964" t="s">
        <v>491</v>
      </c>
      <c r="D964" t="s">
        <v>50</v>
      </c>
      <c r="E964" t="s">
        <v>2699</v>
      </c>
      <c r="F964" s="1">
        <v>25357</v>
      </c>
      <c r="G964" t="s">
        <v>3028</v>
      </c>
      <c r="H964" t="s">
        <v>2703</v>
      </c>
      <c r="I964" s="5">
        <v>68900</v>
      </c>
      <c r="J964">
        <v>9</v>
      </c>
    </row>
    <row r="965" spans="1:10" x14ac:dyDescent="0.25">
      <c r="A965" t="str">
        <f t="shared" si="30"/>
        <v>PetGo32860</v>
      </c>
      <c r="B965" t="str">
        <f t="shared" si="31"/>
        <v>PeterGonzales32860</v>
      </c>
      <c r="C965" t="s">
        <v>589</v>
      </c>
      <c r="D965" t="s">
        <v>50</v>
      </c>
      <c r="E965" t="s">
        <v>2698</v>
      </c>
      <c r="F965" s="1">
        <v>32860</v>
      </c>
      <c r="G965" t="s">
        <v>3021</v>
      </c>
      <c r="H965" t="s">
        <v>2702</v>
      </c>
      <c r="I965" s="5">
        <v>43100</v>
      </c>
      <c r="J965">
        <v>2</v>
      </c>
    </row>
    <row r="966" spans="1:10" x14ac:dyDescent="0.25">
      <c r="A966" t="str">
        <f t="shared" si="30"/>
        <v>TimGo33185</v>
      </c>
      <c r="B966" t="str">
        <f t="shared" si="31"/>
        <v>TimGonzales33185</v>
      </c>
      <c r="C966" t="s">
        <v>996</v>
      </c>
      <c r="D966" t="s">
        <v>50</v>
      </c>
      <c r="E966" t="s">
        <v>2698</v>
      </c>
      <c r="F966" s="1">
        <v>33185</v>
      </c>
      <c r="G966" t="s">
        <v>3019</v>
      </c>
      <c r="H966" t="s">
        <v>2702</v>
      </c>
      <c r="I966" s="5">
        <v>36800</v>
      </c>
      <c r="J966">
        <v>0</v>
      </c>
    </row>
    <row r="967" spans="1:10" x14ac:dyDescent="0.25">
      <c r="A967" t="str">
        <f t="shared" si="30"/>
        <v>ZacGo26461</v>
      </c>
      <c r="B967" t="str">
        <f t="shared" si="31"/>
        <v>ZacharyGonzales26461</v>
      </c>
      <c r="C967" t="s">
        <v>1838</v>
      </c>
      <c r="D967" t="s">
        <v>50</v>
      </c>
      <c r="E967" t="s">
        <v>2698</v>
      </c>
      <c r="F967" s="1">
        <v>26461</v>
      </c>
      <c r="G967" t="s">
        <v>3027</v>
      </c>
      <c r="H967" t="s">
        <v>2701</v>
      </c>
      <c r="I967" s="5">
        <v>57200</v>
      </c>
      <c r="J967">
        <v>17</v>
      </c>
    </row>
    <row r="968" spans="1:10" x14ac:dyDescent="0.25">
      <c r="A968" t="str">
        <f t="shared" si="30"/>
        <v>AmaGo29178</v>
      </c>
      <c r="B968" t="str">
        <f t="shared" si="31"/>
        <v>AmandaGonzalez29178</v>
      </c>
      <c r="C968" t="s">
        <v>30</v>
      </c>
      <c r="D968" t="s">
        <v>241</v>
      </c>
      <c r="E968" t="s">
        <v>2699</v>
      </c>
      <c r="F968" s="1">
        <v>29178</v>
      </c>
      <c r="G968" t="s">
        <v>3028</v>
      </c>
      <c r="H968" t="s">
        <v>2701</v>
      </c>
      <c r="I968" s="5">
        <v>73100</v>
      </c>
      <c r="J968">
        <v>3</v>
      </c>
    </row>
    <row r="969" spans="1:10" x14ac:dyDescent="0.25">
      <c r="A969" t="str">
        <f t="shared" si="30"/>
        <v>CarGo23415</v>
      </c>
      <c r="B969" t="str">
        <f t="shared" si="31"/>
        <v>CarolGonzalez23415</v>
      </c>
      <c r="C969" t="s">
        <v>849</v>
      </c>
      <c r="D969" t="s">
        <v>241</v>
      </c>
      <c r="E969" t="s">
        <v>2699</v>
      </c>
      <c r="F969" s="1">
        <v>23415</v>
      </c>
      <c r="G969" t="s">
        <v>3028</v>
      </c>
      <c r="H969" t="s">
        <v>2701</v>
      </c>
      <c r="I969" s="5">
        <v>75400</v>
      </c>
      <c r="J969">
        <v>23</v>
      </c>
    </row>
    <row r="970" spans="1:10" x14ac:dyDescent="0.25">
      <c r="A970" t="str">
        <f t="shared" si="30"/>
        <v>DamGo31326</v>
      </c>
      <c r="B970" t="str">
        <f t="shared" si="31"/>
        <v>DamianGonzalez31326</v>
      </c>
      <c r="C970" t="s">
        <v>1521</v>
      </c>
      <c r="D970" t="s">
        <v>241</v>
      </c>
      <c r="E970" t="s">
        <v>2698</v>
      </c>
      <c r="F970" s="1">
        <v>31326</v>
      </c>
      <c r="G970" t="s">
        <v>3023</v>
      </c>
      <c r="H970" t="s">
        <v>2700</v>
      </c>
      <c r="I970" s="5">
        <v>77000</v>
      </c>
      <c r="J970">
        <v>2</v>
      </c>
    </row>
    <row r="971" spans="1:10" x14ac:dyDescent="0.25">
      <c r="A971" t="str">
        <f t="shared" si="30"/>
        <v>DebGo24347</v>
      </c>
      <c r="B971" t="str">
        <f t="shared" si="31"/>
        <v>DeborahGonzalez24347</v>
      </c>
      <c r="C971" t="s">
        <v>1128</v>
      </c>
      <c r="D971" t="s">
        <v>241</v>
      </c>
      <c r="E971" t="s">
        <v>2699</v>
      </c>
      <c r="F971" s="1">
        <v>24347</v>
      </c>
      <c r="G971" t="s">
        <v>3026</v>
      </c>
      <c r="H971" t="s">
        <v>2700</v>
      </c>
      <c r="I971" s="5">
        <v>53600</v>
      </c>
      <c r="J971">
        <v>23</v>
      </c>
    </row>
    <row r="972" spans="1:10" x14ac:dyDescent="0.25">
      <c r="A972" t="str">
        <f t="shared" si="30"/>
        <v>VerGo28823</v>
      </c>
      <c r="B972" t="str">
        <f t="shared" si="31"/>
        <v>VernonGonzalez28823</v>
      </c>
      <c r="C972" t="s">
        <v>1379</v>
      </c>
      <c r="D972" t="s">
        <v>241</v>
      </c>
      <c r="E972" t="s">
        <v>2698</v>
      </c>
      <c r="F972" s="1">
        <v>28823</v>
      </c>
      <c r="G972" t="s">
        <v>3027</v>
      </c>
      <c r="H972" t="s">
        <v>2700</v>
      </c>
      <c r="I972" s="5">
        <v>81000</v>
      </c>
      <c r="J972">
        <v>9</v>
      </c>
    </row>
    <row r="973" spans="1:10" x14ac:dyDescent="0.25">
      <c r="A973" t="str">
        <f t="shared" si="30"/>
        <v>VicGo23461</v>
      </c>
      <c r="B973" t="str">
        <f t="shared" si="31"/>
        <v>VictorGonzalez23461</v>
      </c>
      <c r="C973" t="s">
        <v>11</v>
      </c>
      <c r="D973" t="s">
        <v>241</v>
      </c>
      <c r="E973" t="s">
        <v>2698</v>
      </c>
      <c r="F973" s="1">
        <v>23461</v>
      </c>
      <c r="G973" t="s">
        <v>3029</v>
      </c>
      <c r="H973" t="s">
        <v>2703</v>
      </c>
      <c r="I973" s="5">
        <v>145700</v>
      </c>
      <c r="J973">
        <v>3</v>
      </c>
    </row>
    <row r="974" spans="1:10" x14ac:dyDescent="0.25">
      <c r="A974" t="str">
        <f t="shared" si="30"/>
        <v>AndGo26551</v>
      </c>
      <c r="B974" t="str">
        <f t="shared" si="31"/>
        <v>AndrewGoode26551</v>
      </c>
      <c r="C974" t="s">
        <v>874</v>
      </c>
      <c r="D974" t="s">
        <v>141</v>
      </c>
      <c r="E974" t="s">
        <v>2698</v>
      </c>
      <c r="F974" s="1">
        <v>26551</v>
      </c>
      <c r="G974" t="s">
        <v>3026</v>
      </c>
      <c r="H974" t="s">
        <v>2700</v>
      </c>
      <c r="I974" s="5">
        <v>63700</v>
      </c>
      <c r="J974">
        <v>20</v>
      </c>
    </row>
    <row r="975" spans="1:10" x14ac:dyDescent="0.25">
      <c r="A975" t="str">
        <f t="shared" si="30"/>
        <v>TonGo30059</v>
      </c>
      <c r="B975" t="str">
        <f t="shared" si="31"/>
        <v>TonyaGoode30059</v>
      </c>
      <c r="C975" t="s">
        <v>140</v>
      </c>
      <c r="D975" t="s">
        <v>141</v>
      </c>
      <c r="E975" t="s">
        <v>2699</v>
      </c>
      <c r="F975" s="1">
        <v>30059</v>
      </c>
      <c r="G975" t="s">
        <v>3028</v>
      </c>
      <c r="H975" t="s">
        <v>2700</v>
      </c>
      <c r="I975" s="5">
        <v>73300</v>
      </c>
      <c r="J975">
        <v>9</v>
      </c>
    </row>
    <row r="976" spans="1:10" x14ac:dyDescent="0.25">
      <c r="A976" t="str">
        <f t="shared" si="30"/>
        <v>EvaGo29917</v>
      </c>
      <c r="B976" t="str">
        <f t="shared" si="31"/>
        <v>EvanGoodman29917</v>
      </c>
      <c r="C976" t="s">
        <v>372</v>
      </c>
      <c r="D976" t="s">
        <v>653</v>
      </c>
      <c r="E976" t="s">
        <v>2698</v>
      </c>
      <c r="F976" s="1">
        <v>29917</v>
      </c>
      <c r="G976" t="s">
        <v>3026</v>
      </c>
      <c r="H976" t="s">
        <v>2702</v>
      </c>
      <c r="I976" s="5">
        <v>65600</v>
      </c>
      <c r="J976">
        <v>5</v>
      </c>
    </row>
    <row r="977" spans="1:10" x14ac:dyDescent="0.25">
      <c r="A977" t="str">
        <f t="shared" si="30"/>
        <v>BerGo32569</v>
      </c>
      <c r="B977" t="str">
        <f t="shared" si="31"/>
        <v>BernardGoodrich32569</v>
      </c>
      <c r="C977" t="s">
        <v>2268</v>
      </c>
      <c r="D977" t="s">
        <v>2439</v>
      </c>
      <c r="E977" t="s">
        <v>2698</v>
      </c>
      <c r="F977" s="1">
        <v>32569</v>
      </c>
      <c r="G977" t="s">
        <v>3022</v>
      </c>
      <c r="H977" t="s">
        <v>2702</v>
      </c>
      <c r="I977" s="5">
        <v>46800</v>
      </c>
      <c r="J977">
        <v>1</v>
      </c>
    </row>
    <row r="978" spans="1:10" x14ac:dyDescent="0.25">
      <c r="A978" t="str">
        <f t="shared" si="30"/>
        <v>EdwGo33480</v>
      </c>
      <c r="B978" t="str">
        <f t="shared" si="31"/>
        <v>EdwardGoodwin33480</v>
      </c>
      <c r="C978" t="s">
        <v>1040</v>
      </c>
      <c r="D978" t="s">
        <v>748</v>
      </c>
      <c r="E978" t="s">
        <v>2698</v>
      </c>
      <c r="F978" s="1">
        <v>33480</v>
      </c>
      <c r="G978" t="s">
        <v>3020</v>
      </c>
      <c r="H978" t="s">
        <v>2701</v>
      </c>
      <c r="I978" s="5">
        <v>29900</v>
      </c>
      <c r="J978">
        <v>0</v>
      </c>
    </row>
    <row r="979" spans="1:10" x14ac:dyDescent="0.25">
      <c r="A979" t="str">
        <f t="shared" si="30"/>
        <v>GreGo30107</v>
      </c>
      <c r="B979" t="str">
        <f t="shared" si="31"/>
        <v>GregGordon30107</v>
      </c>
      <c r="C979" t="s">
        <v>57</v>
      </c>
      <c r="D979" t="s">
        <v>58</v>
      </c>
      <c r="E979" t="s">
        <v>2698</v>
      </c>
      <c r="F979" s="1">
        <v>30107</v>
      </c>
      <c r="G979" t="s">
        <v>3027</v>
      </c>
      <c r="H979" t="s">
        <v>2701</v>
      </c>
      <c r="I979" s="5">
        <v>59000</v>
      </c>
      <c r="J979">
        <v>0</v>
      </c>
    </row>
    <row r="980" spans="1:10" x14ac:dyDescent="0.25">
      <c r="A980" t="str">
        <f t="shared" si="30"/>
        <v>ThoGo26915</v>
      </c>
      <c r="B980" t="str">
        <f t="shared" si="31"/>
        <v>ThomasGordon26915</v>
      </c>
      <c r="C980" t="s">
        <v>269</v>
      </c>
      <c r="D980" t="s">
        <v>58</v>
      </c>
      <c r="E980" t="s">
        <v>2698</v>
      </c>
      <c r="F980" s="1">
        <v>26915</v>
      </c>
      <c r="G980" t="s">
        <v>3023</v>
      </c>
      <c r="H980" t="s">
        <v>2703</v>
      </c>
      <c r="I980" s="5">
        <v>50600</v>
      </c>
      <c r="J980">
        <v>19</v>
      </c>
    </row>
    <row r="981" spans="1:10" x14ac:dyDescent="0.25">
      <c r="A981" t="str">
        <f t="shared" si="30"/>
        <v>AleGo27210</v>
      </c>
      <c r="B981" t="str">
        <f t="shared" si="31"/>
        <v>AlexGoree27210</v>
      </c>
      <c r="C981" t="s">
        <v>1813</v>
      </c>
      <c r="D981" t="s">
        <v>1814</v>
      </c>
      <c r="E981" t="s">
        <v>2698</v>
      </c>
      <c r="F981" s="1">
        <v>27210</v>
      </c>
      <c r="G981" t="s">
        <v>3027</v>
      </c>
      <c r="H981" t="s">
        <v>2701</v>
      </c>
      <c r="I981" s="5">
        <v>56400</v>
      </c>
      <c r="J981">
        <v>16</v>
      </c>
    </row>
    <row r="982" spans="1:10" x14ac:dyDescent="0.25">
      <c r="A982" t="str">
        <f t="shared" si="30"/>
        <v>BarGo22072</v>
      </c>
      <c r="B982" t="str">
        <f t="shared" si="31"/>
        <v>BarbaraGorman22072</v>
      </c>
      <c r="C982" t="s">
        <v>248</v>
      </c>
      <c r="D982" t="s">
        <v>2563</v>
      </c>
      <c r="E982" t="s">
        <v>2699</v>
      </c>
      <c r="F982" s="1">
        <v>22072</v>
      </c>
      <c r="G982" t="s">
        <v>3028</v>
      </c>
      <c r="H982" t="s">
        <v>2702</v>
      </c>
      <c r="I982" s="5">
        <v>97900</v>
      </c>
      <c r="J982">
        <v>0</v>
      </c>
    </row>
    <row r="983" spans="1:10" x14ac:dyDescent="0.25">
      <c r="A983" t="str">
        <f t="shared" si="30"/>
        <v>StaGo33417</v>
      </c>
      <c r="B983" t="str">
        <f t="shared" si="31"/>
        <v>StaceyGosser33417</v>
      </c>
      <c r="C983" t="s">
        <v>519</v>
      </c>
      <c r="D983" t="s">
        <v>674</v>
      </c>
      <c r="E983" t="s">
        <v>2699</v>
      </c>
      <c r="F983" s="1">
        <v>33417</v>
      </c>
      <c r="G983" t="s">
        <v>3021</v>
      </c>
      <c r="H983" t="s">
        <v>2702</v>
      </c>
      <c r="I983" s="5">
        <v>38900</v>
      </c>
      <c r="J983">
        <v>1</v>
      </c>
    </row>
    <row r="984" spans="1:10" x14ac:dyDescent="0.25">
      <c r="A984" t="str">
        <f t="shared" si="30"/>
        <v>AdaGr30178</v>
      </c>
      <c r="B984" t="str">
        <f t="shared" si="31"/>
        <v>AdamGragg30178</v>
      </c>
      <c r="C984" t="s">
        <v>1836</v>
      </c>
      <c r="D984" t="s">
        <v>2715</v>
      </c>
      <c r="E984" t="s">
        <v>2698</v>
      </c>
      <c r="F984" s="1">
        <v>30178</v>
      </c>
      <c r="G984" t="s">
        <v>3026</v>
      </c>
      <c r="H984" t="s">
        <v>2700</v>
      </c>
      <c r="I984" s="5">
        <v>72500</v>
      </c>
      <c r="J984">
        <v>2</v>
      </c>
    </row>
    <row r="985" spans="1:10" x14ac:dyDescent="0.25">
      <c r="A985" t="str">
        <f t="shared" si="30"/>
        <v>DeiGr32157</v>
      </c>
      <c r="B985" t="str">
        <f t="shared" si="31"/>
        <v>DeirdreGraham32157</v>
      </c>
      <c r="C985" t="s">
        <v>1834</v>
      </c>
      <c r="D985" t="s">
        <v>102</v>
      </c>
      <c r="E985" t="s">
        <v>2699</v>
      </c>
      <c r="F985" s="1">
        <v>32157</v>
      </c>
      <c r="G985" t="s">
        <v>3022</v>
      </c>
      <c r="H985" t="s">
        <v>2702</v>
      </c>
      <c r="I985" s="5">
        <v>47700</v>
      </c>
      <c r="J985">
        <v>1</v>
      </c>
    </row>
    <row r="986" spans="1:10" x14ac:dyDescent="0.25">
      <c r="A986" t="str">
        <f t="shared" si="30"/>
        <v>EriGr25261</v>
      </c>
      <c r="B986" t="str">
        <f t="shared" si="31"/>
        <v>EricGraham25261</v>
      </c>
      <c r="C986" t="s">
        <v>121</v>
      </c>
      <c r="D986" t="s">
        <v>102</v>
      </c>
      <c r="E986" t="s">
        <v>2698</v>
      </c>
      <c r="F986" s="1">
        <v>25261</v>
      </c>
      <c r="G986" t="s">
        <v>3026</v>
      </c>
      <c r="H986" t="s">
        <v>2702</v>
      </c>
      <c r="I986" s="5">
        <v>71800</v>
      </c>
      <c r="J986">
        <v>21</v>
      </c>
    </row>
    <row r="987" spans="1:10" x14ac:dyDescent="0.25">
      <c r="A987" t="str">
        <f t="shared" si="30"/>
        <v>JuaGr25680</v>
      </c>
      <c r="B987" t="str">
        <f t="shared" si="31"/>
        <v>JuanGraham25680</v>
      </c>
      <c r="C987" t="s">
        <v>567</v>
      </c>
      <c r="D987" t="s">
        <v>102</v>
      </c>
      <c r="E987" t="s">
        <v>2698</v>
      </c>
      <c r="F987" s="1">
        <v>25680</v>
      </c>
      <c r="G987" t="s">
        <v>3024</v>
      </c>
      <c r="H987" t="s">
        <v>2700</v>
      </c>
      <c r="I987" s="5">
        <v>44600</v>
      </c>
      <c r="J987">
        <v>17</v>
      </c>
    </row>
    <row r="988" spans="1:10" x14ac:dyDescent="0.25">
      <c r="A988" t="str">
        <f t="shared" si="30"/>
        <v>LawGr26816</v>
      </c>
      <c r="B988" t="str">
        <f t="shared" si="31"/>
        <v>LawrenceGraham26816</v>
      </c>
      <c r="C988" t="s">
        <v>593</v>
      </c>
      <c r="D988" t="s">
        <v>102</v>
      </c>
      <c r="E988" t="s">
        <v>2698</v>
      </c>
      <c r="F988" s="1">
        <v>26816</v>
      </c>
      <c r="G988" t="s">
        <v>3027</v>
      </c>
      <c r="H988" t="s">
        <v>2701</v>
      </c>
      <c r="I988" s="5">
        <v>65800</v>
      </c>
      <c r="J988">
        <v>5</v>
      </c>
    </row>
    <row r="989" spans="1:10" x14ac:dyDescent="0.25">
      <c r="A989" t="str">
        <f t="shared" si="30"/>
        <v>VioGr24058</v>
      </c>
      <c r="B989" t="str">
        <f t="shared" si="31"/>
        <v>ViolaGraham24058</v>
      </c>
      <c r="C989" t="s">
        <v>101</v>
      </c>
      <c r="D989" t="s">
        <v>102</v>
      </c>
      <c r="E989" t="s">
        <v>2699</v>
      </c>
      <c r="F989" s="1">
        <v>24058</v>
      </c>
      <c r="G989" t="s">
        <v>3028</v>
      </c>
      <c r="H989" t="s">
        <v>2700</v>
      </c>
      <c r="I989" s="5">
        <v>70300</v>
      </c>
      <c r="J989">
        <v>18</v>
      </c>
    </row>
    <row r="990" spans="1:10" x14ac:dyDescent="0.25">
      <c r="A990" t="str">
        <f t="shared" si="30"/>
        <v>WilGr31969</v>
      </c>
      <c r="B990" t="str">
        <f t="shared" si="31"/>
        <v>WillieGraham31969</v>
      </c>
      <c r="C990" t="s">
        <v>817</v>
      </c>
      <c r="D990" t="s">
        <v>102</v>
      </c>
      <c r="E990" t="s">
        <v>2698</v>
      </c>
      <c r="F990" s="1">
        <v>31969</v>
      </c>
      <c r="G990" t="s">
        <v>3022</v>
      </c>
      <c r="H990" t="s">
        <v>2701</v>
      </c>
      <c r="I990" s="5">
        <v>37900</v>
      </c>
      <c r="J990">
        <v>2</v>
      </c>
    </row>
    <row r="991" spans="1:10" x14ac:dyDescent="0.25">
      <c r="A991" t="str">
        <f t="shared" si="30"/>
        <v>WilGr25492</v>
      </c>
      <c r="B991" t="str">
        <f t="shared" si="31"/>
        <v>WilliamGranata25492</v>
      </c>
      <c r="C991" t="s">
        <v>63</v>
      </c>
      <c r="D991" t="s">
        <v>1378</v>
      </c>
      <c r="E991" t="s">
        <v>2698</v>
      </c>
      <c r="F991" s="1">
        <v>25492</v>
      </c>
      <c r="G991" t="s">
        <v>3026</v>
      </c>
      <c r="H991" t="s">
        <v>2702</v>
      </c>
      <c r="I991" s="5">
        <v>57500</v>
      </c>
      <c r="J991">
        <v>15</v>
      </c>
    </row>
    <row r="992" spans="1:10" x14ac:dyDescent="0.25">
      <c r="A992" t="str">
        <f t="shared" si="30"/>
        <v>AngGr30678</v>
      </c>
      <c r="B992" t="str">
        <f t="shared" si="31"/>
        <v>AngelaGranderson30678</v>
      </c>
      <c r="C992" t="s">
        <v>1101</v>
      </c>
      <c r="D992" t="s">
        <v>1102</v>
      </c>
      <c r="E992" t="s">
        <v>2699</v>
      </c>
      <c r="F992" s="1">
        <v>30678</v>
      </c>
      <c r="G992" t="s">
        <v>3025</v>
      </c>
      <c r="H992" t="s">
        <v>2701</v>
      </c>
      <c r="I992" s="5">
        <v>46900</v>
      </c>
      <c r="J992">
        <v>9</v>
      </c>
    </row>
    <row r="993" spans="1:10" x14ac:dyDescent="0.25">
      <c r="A993" t="str">
        <f t="shared" si="30"/>
        <v>NelGr23609</v>
      </c>
      <c r="B993" t="str">
        <f t="shared" si="31"/>
        <v>NellieGranger23609</v>
      </c>
      <c r="C993" t="s">
        <v>175</v>
      </c>
      <c r="D993" t="s">
        <v>176</v>
      </c>
      <c r="E993" t="s">
        <v>2699</v>
      </c>
      <c r="F993" s="1">
        <v>23609</v>
      </c>
      <c r="G993" t="s">
        <v>3028</v>
      </c>
      <c r="H993" t="s">
        <v>2702</v>
      </c>
      <c r="I993" s="5">
        <v>104900</v>
      </c>
      <c r="J993">
        <v>15</v>
      </c>
    </row>
    <row r="994" spans="1:10" x14ac:dyDescent="0.25">
      <c r="A994" t="str">
        <f t="shared" si="30"/>
        <v>AmyGr27214</v>
      </c>
      <c r="B994" t="str">
        <f t="shared" si="31"/>
        <v>AmyGrant27214</v>
      </c>
      <c r="C994" t="s">
        <v>657</v>
      </c>
      <c r="D994" t="s">
        <v>1546</v>
      </c>
      <c r="E994" t="s">
        <v>2699</v>
      </c>
      <c r="F994" s="1">
        <v>27214</v>
      </c>
      <c r="G994" t="s">
        <v>3025</v>
      </c>
      <c r="H994" t="s">
        <v>2701</v>
      </c>
      <c r="I994" s="5">
        <v>41600</v>
      </c>
      <c r="J994">
        <v>7</v>
      </c>
    </row>
    <row r="995" spans="1:10" x14ac:dyDescent="0.25">
      <c r="A995" t="str">
        <f t="shared" si="30"/>
        <v>DonGr33967</v>
      </c>
      <c r="B995" t="str">
        <f t="shared" si="31"/>
        <v>DonnaGrantham33967</v>
      </c>
      <c r="C995" t="s">
        <v>15</v>
      </c>
      <c r="D995" t="s">
        <v>2960</v>
      </c>
      <c r="E995" t="s">
        <v>2699</v>
      </c>
      <c r="F995" s="1">
        <v>33967</v>
      </c>
      <c r="G995" t="s">
        <v>3022</v>
      </c>
      <c r="H995" t="s">
        <v>2701</v>
      </c>
      <c r="I995" s="5">
        <v>32100</v>
      </c>
      <c r="J995">
        <v>0</v>
      </c>
    </row>
    <row r="996" spans="1:10" x14ac:dyDescent="0.25">
      <c r="A996" t="str">
        <f t="shared" si="30"/>
        <v>VinGr23034</v>
      </c>
      <c r="B996" t="str">
        <f t="shared" si="31"/>
        <v>VincentGranville23034</v>
      </c>
      <c r="C996" t="s">
        <v>1079</v>
      </c>
      <c r="D996" t="s">
        <v>1080</v>
      </c>
      <c r="E996" t="s">
        <v>2698</v>
      </c>
      <c r="F996" s="1">
        <v>23034</v>
      </c>
      <c r="G996" t="s">
        <v>3027</v>
      </c>
      <c r="H996" t="s">
        <v>2701</v>
      </c>
      <c r="I996" s="5">
        <v>48000</v>
      </c>
      <c r="J996">
        <v>14</v>
      </c>
    </row>
    <row r="997" spans="1:10" x14ac:dyDescent="0.25">
      <c r="A997" t="str">
        <f t="shared" si="30"/>
        <v>ThoGr31096</v>
      </c>
      <c r="B997" t="str">
        <f t="shared" si="31"/>
        <v>ThomasGrasser31096</v>
      </c>
      <c r="C997" t="s">
        <v>269</v>
      </c>
      <c r="D997" t="s">
        <v>1348</v>
      </c>
      <c r="E997" t="s">
        <v>2698</v>
      </c>
      <c r="F997" s="1">
        <v>31096</v>
      </c>
      <c r="G997" t="s">
        <v>3026</v>
      </c>
      <c r="H997" t="s">
        <v>2700</v>
      </c>
      <c r="I997" s="5">
        <v>72300</v>
      </c>
      <c r="J997">
        <v>8</v>
      </c>
    </row>
    <row r="998" spans="1:10" x14ac:dyDescent="0.25">
      <c r="A998" t="str">
        <f t="shared" si="30"/>
        <v>EvaGr33403</v>
      </c>
      <c r="B998" t="str">
        <f t="shared" si="31"/>
        <v>EvangelinaGraves33403</v>
      </c>
      <c r="C998" t="s">
        <v>1369</v>
      </c>
      <c r="D998" t="s">
        <v>847</v>
      </c>
      <c r="E998" t="s">
        <v>2699</v>
      </c>
      <c r="F998" s="1">
        <v>33403</v>
      </c>
      <c r="G998" t="s">
        <v>3019</v>
      </c>
      <c r="H998" t="s">
        <v>2701</v>
      </c>
      <c r="I998" s="5">
        <v>28100</v>
      </c>
      <c r="J998">
        <v>0</v>
      </c>
    </row>
    <row r="999" spans="1:10" x14ac:dyDescent="0.25">
      <c r="A999" t="str">
        <f t="shared" si="30"/>
        <v>PauGr29337</v>
      </c>
      <c r="B999" t="str">
        <f t="shared" si="31"/>
        <v>PaulaGraves29337</v>
      </c>
      <c r="C999" t="s">
        <v>391</v>
      </c>
      <c r="D999" t="s">
        <v>847</v>
      </c>
      <c r="E999" t="s">
        <v>2699</v>
      </c>
      <c r="F999" s="1">
        <v>29337</v>
      </c>
      <c r="G999" t="s">
        <v>3026</v>
      </c>
      <c r="H999" t="s">
        <v>2703</v>
      </c>
      <c r="I999" s="5">
        <v>76200</v>
      </c>
      <c r="J999">
        <v>7</v>
      </c>
    </row>
    <row r="1000" spans="1:10" x14ac:dyDescent="0.25">
      <c r="A1000" t="str">
        <f t="shared" si="30"/>
        <v>RobGr27382</v>
      </c>
      <c r="B1000" t="str">
        <f t="shared" si="31"/>
        <v>RobertGravitt27382</v>
      </c>
      <c r="C1000" t="s">
        <v>25</v>
      </c>
      <c r="D1000" t="s">
        <v>1534</v>
      </c>
      <c r="E1000" t="s">
        <v>2698</v>
      </c>
      <c r="F1000" s="1">
        <v>27382</v>
      </c>
      <c r="G1000" t="s">
        <v>3025</v>
      </c>
      <c r="H1000" t="s">
        <v>2703</v>
      </c>
      <c r="I1000" s="5">
        <v>35100</v>
      </c>
      <c r="J1000">
        <v>5</v>
      </c>
    </row>
    <row r="1001" spans="1:10" x14ac:dyDescent="0.25">
      <c r="A1001" t="str">
        <f t="shared" si="30"/>
        <v>EleGr30823</v>
      </c>
      <c r="B1001" t="str">
        <f t="shared" si="31"/>
        <v>ElenaGray30823</v>
      </c>
      <c r="C1001" t="s">
        <v>1532</v>
      </c>
      <c r="D1001" t="s">
        <v>1166</v>
      </c>
      <c r="E1001" t="s">
        <v>2699</v>
      </c>
      <c r="F1001" s="1">
        <v>30823</v>
      </c>
      <c r="G1001" t="s">
        <v>3027</v>
      </c>
      <c r="H1001" t="s">
        <v>2703</v>
      </c>
      <c r="I1001" s="5">
        <v>82400</v>
      </c>
      <c r="J1001">
        <v>4</v>
      </c>
    </row>
    <row r="1002" spans="1:10" x14ac:dyDescent="0.25">
      <c r="A1002" t="str">
        <f t="shared" si="30"/>
        <v>HarGr23711</v>
      </c>
      <c r="B1002" t="str">
        <f t="shared" si="31"/>
        <v>HarryGray23711</v>
      </c>
      <c r="C1002" t="s">
        <v>1247</v>
      </c>
      <c r="D1002" t="s">
        <v>1166</v>
      </c>
      <c r="E1002" t="s">
        <v>2698</v>
      </c>
      <c r="F1002" s="1">
        <v>23711</v>
      </c>
      <c r="G1002" t="s">
        <v>3028</v>
      </c>
      <c r="H1002" t="s">
        <v>2701</v>
      </c>
      <c r="I1002" s="5">
        <v>67500</v>
      </c>
      <c r="J1002">
        <v>26</v>
      </c>
    </row>
    <row r="1003" spans="1:10" x14ac:dyDescent="0.25">
      <c r="A1003" t="str">
        <f t="shared" si="30"/>
        <v>LawGr33229</v>
      </c>
      <c r="B1003" t="str">
        <f t="shared" si="31"/>
        <v>LawrenceGray33229</v>
      </c>
      <c r="C1003" t="s">
        <v>593</v>
      </c>
      <c r="D1003" t="s">
        <v>1166</v>
      </c>
      <c r="E1003" t="s">
        <v>2698</v>
      </c>
      <c r="F1003" s="1">
        <v>33229</v>
      </c>
      <c r="G1003" t="s">
        <v>3023</v>
      </c>
      <c r="H1003" t="s">
        <v>2702</v>
      </c>
      <c r="I1003" s="5">
        <v>41300</v>
      </c>
      <c r="J1003">
        <v>0</v>
      </c>
    </row>
    <row r="1004" spans="1:10" x14ac:dyDescent="0.25">
      <c r="A1004" t="str">
        <f t="shared" si="30"/>
        <v>LeoGr27014</v>
      </c>
      <c r="B1004" t="str">
        <f t="shared" si="31"/>
        <v>LeoGray27014</v>
      </c>
      <c r="C1004" t="s">
        <v>2540</v>
      </c>
      <c r="D1004" t="s">
        <v>1166</v>
      </c>
      <c r="E1004" t="s">
        <v>2698</v>
      </c>
      <c r="F1004" s="1">
        <v>27014</v>
      </c>
      <c r="G1004" t="s">
        <v>3027</v>
      </c>
      <c r="H1004" t="s">
        <v>2700</v>
      </c>
      <c r="I1004" s="5">
        <v>58000</v>
      </c>
      <c r="J1004">
        <v>18</v>
      </c>
    </row>
    <row r="1005" spans="1:10" x14ac:dyDescent="0.25">
      <c r="A1005" t="str">
        <f t="shared" si="30"/>
        <v>RooGr25235</v>
      </c>
      <c r="B1005" t="str">
        <f t="shared" si="31"/>
        <v>RooseveltGray25235</v>
      </c>
      <c r="C1005" t="s">
        <v>1869</v>
      </c>
      <c r="D1005" t="s">
        <v>1166</v>
      </c>
      <c r="E1005" t="s">
        <v>2698</v>
      </c>
      <c r="F1005" s="1">
        <v>25235</v>
      </c>
      <c r="G1005" t="s">
        <v>3027</v>
      </c>
      <c r="H1005" t="s">
        <v>2700</v>
      </c>
      <c r="I1005" s="5">
        <v>73000</v>
      </c>
      <c r="J1005">
        <v>13</v>
      </c>
    </row>
    <row r="1006" spans="1:10" x14ac:dyDescent="0.25">
      <c r="A1006" t="str">
        <f t="shared" si="30"/>
        <v>TifGr31596</v>
      </c>
      <c r="B1006" t="str">
        <f t="shared" si="31"/>
        <v>TiffanyGray31596</v>
      </c>
      <c r="C1006" t="s">
        <v>1464</v>
      </c>
      <c r="D1006" t="s">
        <v>1166</v>
      </c>
      <c r="E1006" t="s">
        <v>2699</v>
      </c>
      <c r="F1006" s="1">
        <v>31596</v>
      </c>
      <c r="G1006" t="s">
        <v>3022</v>
      </c>
      <c r="H1006" t="s">
        <v>2703</v>
      </c>
      <c r="I1006" s="5">
        <v>29500</v>
      </c>
      <c r="J1006">
        <v>0</v>
      </c>
    </row>
    <row r="1007" spans="1:10" x14ac:dyDescent="0.25">
      <c r="A1007" t="str">
        <f t="shared" si="30"/>
        <v>KelGr27620</v>
      </c>
      <c r="B1007" t="str">
        <f t="shared" si="31"/>
        <v>KellyGreaves27620</v>
      </c>
      <c r="C1007" t="s">
        <v>1095</v>
      </c>
      <c r="D1007" t="s">
        <v>2854</v>
      </c>
      <c r="E1007" t="s">
        <v>2699</v>
      </c>
      <c r="F1007" s="1">
        <v>27620</v>
      </c>
      <c r="G1007" t="s">
        <v>3026</v>
      </c>
      <c r="H1007" t="s">
        <v>2700</v>
      </c>
      <c r="I1007" s="5">
        <v>47600</v>
      </c>
      <c r="J1007">
        <v>10</v>
      </c>
    </row>
    <row r="1008" spans="1:10" x14ac:dyDescent="0.25">
      <c r="A1008" t="str">
        <f t="shared" si="30"/>
        <v>AarGr27811</v>
      </c>
      <c r="B1008" t="str">
        <f t="shared" si="31"/>
        <v>AaronGreen27811</v>
      </c>
      <c r="C1008" t="s">
        <v>380</v>
      </c>
      <c r="D1008" t="s">
        <v>355</v>
      </c>
      <c r="E1008" t="s">
        <v>2698</v>
      </c>
      <c r="F1008" s="1">
        <v>27811</v>
      </c>
      <c r="G1008" t="s">
        <v>3026</v>
      </c>
      <c r="H1008" t="s">
        <v>2701</v>
      </c>
      <c r="I1008" s="5">
        <v>53900</v>
      </c>
      <c r="J1008">
        <v>3</v>
      </c>
    </row>
    <row r="1009" spans="1:10" x14ac:dyDescent="0.25">
      <c r="A1009" t="str">
        <f t="shared" si="30"/>
        <v>CaiGr24070</v>
      </c>
      <c r="B1009" t="str">
        <f t="shared" si="31"/>
        <v>CaitlinGreen24070</v>
      </c>
      <c r="C1009" t="s">
        <v>594</v>
      </c>
      <c r="D1009" t="s">
        <v>355</v>
      </c>
      <c r="E1009" t="s">
        <v>2699</v>
      </c>
      <c r="F1009" s="1">
        <v>24070</v>
      </c>
      <c r="G1009" t="s">
        <v>3028</v>
      </c>
      <c r="H1009" t="s">
        <v>2701</v>
      </c>
      <c r="I1009" s="5">
        <v>82400</v>
      </c>
      <c r="J1009">
        <v>4</v>
      </c>
    </row>
    <row r="1010" spans="1:10" x14ac:dyDescent="0.25">
      <c r="A1010" t="str">
        <f t="shared" si="30"/>
        <v>CarGr33326</v>
      </c>
      <c r="B1010" t="str">
        <f t="shared" si="31"/>
        <v>CarolGreen33326</v>
      </c>
      <c r="C1010" t="s">
        <v>849</v>
      </c>
      <c r="D1010" t="s">
        <v>355</v>
      </c>
      <c r="E1010" t="s">
        <v>2699</v>
      </c>
      <c r="F1010" s="1">
        <v>33326</v>
      </c>
      <c r="G1010" t="s">
        <v>3019</v>
      </c>
      <c r="H1010" t="s">
        <v>2701</v>
      </c>
      <c r="I1010" s="5">
        <v>29900</v>
      </c>
      <c r="J1010">
        <v>1</v>
      </c>
    </row>
    <row r="1011" spans="1:10" x14ac:dyDescent="0.25">
      <c r="A1011" t="str">
        <f t="shared" si="30"/>
        <v>GreGr24924</v>
      </c>
      <c r="B1011" t="str">
        <f t="shared" si="31"/>
        <v>GregoryGreen24924</v>
      </c>
      <c r="C1011" t="s">
        <v>806</v>
      </c>
      <c r="D1011" t="s">
        <v>355</v>
      </c>
      <c r="E1011" t="s">
        <v>2698</v>
      </c>
      <c r="F1011" s="1">
        <v>24924</v>
      </c>
      <c r="G1011" t="s">
        <v>3028</v>
      </c>
      <c r="H1011" t="s">
        <v>2700</v>
      </c>
      <c r="I1011" s="5">
        <v>87800</v>
      </c>
      <c r="J1011">
        <v>12</v>
      </c>
    </row>
    <row r="1012" spans="1:10" x14ac:dyDescent="0.25">
      <c r="A1012" t="str">
        <f t="shared" si="30"/>
        <v>LeoGr28381</v>
      </c>
      <c r="B1012" t="str">
        <f t="shared" si="31"/>
        <v>LeoneGreen28381</v>
      </c>
      <c r="C1012" t="s">
        <v>949</v>
      </c>
      <c r="D1012" t="s">
        <v>355</v>
      </c>
      <c r="E1012" t="s">
        <v>2699</v>
      </c>
      <c r="F1012" s="1">
        <v>28381</v>
      </c>
      <c r="G1012" t="s">
        <v>3028</v>
      </c>
      <c r="H1012" t="s">
        <v>2700</v>
      </c>
      <c r="I1012" s="5">
        <v>87700</v>
      </c>
      <c r="J1012">
        <v>8</v>
      </c>
    </row>
    <row r="1013" spans="1:10" x14ac:dyDescent="0.25">
      <c r="A1013" t="str">
        <f t="shared" si="30"/>
        <v>MonGr33515</v>
      </c>
      <c r="B1013" t="str">
        <f t="shared" si="31"/>
        <v>MonteGreen33515</v>
      </c>
      <c r="C1013" t="s">
        <v>759</v>
      </c>
      <c r="D1013" t="s">
        <v>355</v>
      </c>
      <c r="E1013" t="s">
        <v>2698</v>
      </c>
      <c r="F1013" s="1">
        <v>33515</v>
      </c>
      <c r="G1013" t="s">
        <v>3021</v>
      </c>
      <c r="H1013" t="s">
        <v>2700</v>
      </c>
      <c r="I1013" s="5">
        <v>39000</v>
      </c>
      <c r="J1013">
        <v>3</v>
      </c>
    </row>
    <row r="1014" spans="1:10" x14ac:dyDescent="0.25">
      <c r="A1014" t="str">
        <f t="shared" si="30"/>
        <v>FerGr25101</v>
      </c>
      <c r="B1014" t="str">
        <f t="shared" si="31"/>
        <v>FerdinandGreenberg25101</v>
      </c>
      <c r="C1014" t="s">
        <v>2461</v>
      </c>
      <c r="D1014" t="s">
        <v>2462</v>
      </c>
      <c r="E1014" t="s">
        <v>2698</v>
      </c>
      <c r="F1014" s="1">
        <v>25101</v>
      </c>
      <c r="G1014" t="s">
        <v>3028</v>
      </c>
      <c r="H1014" t="s">
        <v>2700</v>
      </c>
      <c r="I1014" s="5">
        <v>74300</v>
      </c>
      <c r="J1014">
        <v>5</v>
      </c>
    </row>
    <row r="1015" spans="1:10" x14ac:dyDescent="0.25">
      <c r="A1015" t="str">
        <f t="shared" si="30"/>
        <v>DavGr28919</v>
      </c>
      <c r="B1015" t="str">
        <f t="shared" si="31"/>
        <v>DavidGreene28919</v>
      </c>
      <c r="C1015" t="s">
        <v>65</v>
      </c>
      <c r="D1015" t="s">
        <v>1256</v>
      </c>
      <c r="E1015" t="s">
        <v>2698</v>
      </c>
      <c r="F1015" s="1">
        <v>28919</v>
      </c>
      <c r="G1015" t="s">
        <v>3026</v>
      </c>
      <c r="H1015" t="s">
        <v>2700</v>
      </c>
      <c r="I1015" s="5">
        <v>65100</v>
      </c>
      <c r="J1015">
        <v>12</v>
      </c>
    </row>
    <row r="1016" spans="1:10" x14ac:dyDescent="0.25">
      <c r="A1016" t="str">
        <f t="shared" si="30"/>
        <v>StaGr28569</v>
      </c>
      <c r="B1016" t="str">
        <f t="shared" si="31"/>
        <v>StanleyGreene28569</v>
      </c>
      <c r="C1016" t="s">
        <v>615</v>
      </c>
      <c r="D1016" t="s">
        <v>1256</v>
      </c>
      <c r="E1016" t="s">
        <v>2698</v>
      </c>
      <c r="F1016" s="1">
        <v>28569</v>
      </c>
      <c r="G1016" t="s">
        <v>3027</v>
      </c>
      <c r="H1016" t="s">
        <v>2701</v>
      </c>
      <c r="I1016" s="5">
        <v>56800</v>
      </c>
      <c r="J1016">
        <v>14</v>
      </c>
    </row>
    <row r="1017" spans="1:10" x14ac:dyDescent="0.25">
      <c r="A1017" t="str">
        <f t="shared" si="30"/>
        <v>RayGr25590</v>
      </c>
      <c r="B1017" t="str">
        <f t="shared" si="31"/>
        <v>RaymondGreenstein25590</v>
      </c>
      <c r="C1017" t="s">
        <v>974</v>
      </c>
      <c r="D1017" t="s">
        <v>2572</v>
      </c>
      <c r="E1017" t="s">
        <v>2698</v>
      </c>
      <c r="F1017" s="1">
        <v>25590</v>
      </c>
      <c r="G1017" t="s">
        <v>3024</v>
      </c>
      <c r="H1017" t="s">
        <v>2700</v>
      </c>
      <c r="I1017" s="5">
        <v>54400</v>
      </c>
      <c r="J1017">
        <v>5</v>
      </c>
    </row>
    <row r="1018" spans="1:10" x14ac:dyDescent="0.25">
      <c r="A1018" t="str">
        <f t="shared" si="30"/>
        <v>EddGr32776</v>
      </c>
      <c r="B1018" t="str">
        <f t="shared" si="31"/>
        <v>EddieGreer32776</v>
      </c>
      <c r="C1018" t="s">
        <v>458</v>
      </c>
      <c r="D1018" t="s">
        <v>917</v>
      </c>
      <c r="E1018" t="s">
        <v>2698</v>
      </c>
      <c r="F1018" s="1">
        <v>32776</v>
      </c>
      <c r="G1018" t="s">
        <v>3022</v>
      </c>
      <c r="H1018" t="s">
        <v>2702</v>
      </c>
      <c r="I1018" s="5">
        <v>37500</v>
      </c>
      <c r="J1018">
        <v>3</v>
      </c>
    </row>
    <row r="1019" spans="1:10" x14ac:dyDescent="0.25">
      <c r="A1019" t="str">
        <f t="shared" si="30"/>
        <v>HugGr33645</v>
      </c>
      <c r="B1019" t="str">
        <f t="shared" si="31"/>
        <v>HugoGreer33645</v>
      </c>
      <c r="C1019" t="s">
        <v>2826</v>
      </c>
      <c r="D1019" t="s">
        <v>917</v>
      </c>
      <c r="E1019" t="s">
        <v>2698</v>
      </c>
      <c r="F1019" s="1">
        <v>33645</v>
      </c>
      <c r="G1019" t="s">
        <v>3022</v>
      </c>
      <c r="H1019" t="s">
        <v>2702</v>
      </c>
      <c r="I1019" s="5">
        <v>41200</v>
      </c>
      <c r="J1019">
        <v>2</v>
      </c>
    </row>
    <row r="1020" spans="1:10" x14ac:dyDescent="0.25">
      <c r="A1020" t="str">
        <f t="shared" si="30"/>
        <v>DarGr24289</v>
      </c>
      <c r="B1020" t="str">
        <f t="shared" si="31"/>
        <v>DarlaGregory24289</v>
      </c>
      <c r="C1020" t="s">
        <v>207</v>
      </c>
      <c r="D1020" t="s">
        <v>806</v>
      </c>
      <c r="E1020" t="s">
        <v>2699</v>
      </c>
      <c r="F1020" s="1">
        <v>24289</v>
      </c>
      <c r="G1020" t="s">
        <v>3026</v>
      </c>
      <c r="H1020" t="s">
        <v>2703</v>
      </c>
      <c r="I1020" s="5">
        <v>52500</v>
      </c>
      <c r="J1020">
        <v>7</v>
      </c>
    </row>
    <row r="1021" spans="1:10" x14ac:dyDescent="0.25">
      <c r="A1021" t="str">
        <f t="shared" si="30"/>
        <v>KevGr32843</v>
      </c>
      <c r="B1021" t="str">
        <f t="shared" si="31"/>
        <v>KevinGrier32843</v>
      </c>
      <c r="C1021" t="s">
        <v>223</v>
      </c>
      <c r="D1021" t="s">
        <v>2837</v>
      </c>
      <c r="E1021" t="s">
        <v>2698</v>
      </c>
      <c r="F1021" s="1">
        <v>32843</v>
      </c>
      <c r="G1021" t="s">
        <v>3022</v>
      </c>
      <c r="H1021" t="s">
        <v>2702</v>
      </c>
      <c r="I1021" s="5">
        <v>38900</v>
      </c>
      <c r="J1021">
        <v>4</v>
      </c>
    </row>
    <row r="1022" spans="1:10" x14ac:dyDescent="0.25">
      <c r="A1022" t="str">
        <f t="shared" si="30"/>
        <v>DouGr24978</v>
      </c>
      <c r="B1022" t="str">
        <f t="shared" si="31"/>
        <v>DouglasGriffen24978</v>
      </c>
      <c r="C1022" t="s">
        <v>499</v>
      </c>
      <c r="D1022" t="s">
        <v>2396</v>
      </c>
      <c r="E1022" t="s">
        <v>2698</v>
      </c>
      <c r="F1022" s="1">
        <v>24978</v>
      </c>
      <c r="G1022" t="s">
        <v>3026</v>
      </c>
      <c r="H1022" t="s">
        <v>2702</v>
      </c>
      <c r="I1022" s="5">
        <v>72100</v>
      </c>
      <c r="J1022">
        <v>17</v>
      </c>
    </row>
    <row r="1023" spans="1:10" x14ac:dyDescent="0.25">
      <c r="A1023" t="str">
        <f t="shared" si="30"/>
        <v>EdGr32218</v>
      </c>
      <c r="B1023" t="str">
        <f t="shared" si="31"/>
        <v>EdGriffin32218</v>
      </c>
      <c r="C1023" t="s">
        <v>142</v>
      </c>
      <c r="D1023" t="s">
        <v>143</v>
      </c>
      <c r="E1023" t="s">
        <v>2698</v>
      </c>
      <c r="F1023" s="1">
        <v>32218</v>
      </c>
      <c r="G1023" t="s">
        <v>3022</v>
      </c>
      <c r="H1023" t="s">
        <v>2700</v>
      </c>
      <c r="I1023" s="5">
        <v>32500</v>
      </c>
      <c r="J1023">
        <v>2</v>
      </c>
    </row>
    <row r="1024" spans="1:10" x14ac:dyDescent="0.25">
      <c r="A1024" t="str">
        <f t="shared" si="30"/>
        <v>LoiGr26123</v>
      </c>
      <c r="B1024" t="str">
        <f t="shared" si="31"/>
        <v>LoisGriffin26123</v>
      </c>
      <c r="C1024" t="s">
        <v>880</v>
      </c>
      <c r="D1024" t="s">
        <v>143</v>
      </c>
      <c r="E1024" t="s">
        <v>2699</v>
      </c>
      <c r="F1024" s="1">
        <v>26123</v>
      </c>
      <c r="G1024" t="s">
        <v>3025</v>
      </c>
      <c r="H1024" t="s">
        <v>2700</v>
      </c>
      <c r="I1024" s="5">
        <v>61600</v>
      </c>
      <c r="J1024">
        <v>21</v>
      </c>
    </row>
    <row r="1025" spans="1:10" x14ac:dyDescent="0.25">
      <c r="A1025" t="str">
        <f t="shared" si="30"/>
        <v>MarGr32072</v>
      </c>
      <c r="B1025" t="str">
        <f t="shared" si="31"/>
        <v>MargaretGriffin32072</v>
      </c>
      <c r="C1025" t="s">
        <v>554</v>
      </c>
      <c r="D1025" t="s">
        <v>143</v>
      </c>
      <c r="E1025" t="s">
        <v>2699</v>
      </c>
      <c r="F1025" s="1">
        <v>32072</v>
      </c>
      <c r="G1025" t="s">
        <v>3022</v>
      </c>
      <c r="H1025" t="s">
        <v>2701</v>
      </c>
      <c r="I1025" s="5">
        <v>41300</v>
      </c>
      <c r="J1025">
        <v>6</v>
      </c>
    </row>
    <row r="1026" spans="1:10" x14ac:dyDescent="0.25">
      <c r="A1026" t="str">
        <f t="shared" ref="A1026:A1089" si="32">_xlfn.CONCAT(LEFT(C1026,3),LEFT(D1026,2),F1026)</f>
        <v>DavGr32021</v>
      </c>
      <c r="B1026" t="str">
        <f t="shared" ref="B1026:B1089" si="33">_xlfn.CONCAT(C1026,D1026,F1026)</f>
        <v>DavidGriffis32021</v>
      </c>
      <c r="C1026" t="s">
        <v>65</v>
      </c>
      <c r="D1026" t="s">
        <v>66</v>
      </c>
      <c r="E1026" t="s">
        <v>2698</v>
      </c>
      <c r="F1026" s="1">
        <v>32021</v>
      </c>
      <c r="G1026" t="s">
        <v>3023</v>
      </c>
      <c r="H1026" t="s">
        <v>2702</v>
      </c>
      <c r="I1026" s="5">
        <v>51700</v>
      </c>
      <c r="J1026">
        <v>2</v>
      </c>
    </row>
    <row r="1027" spans="1:10" x14ac:dyDescent="0.25">
      <c r="A1027" t="str">
        <f t="shared" si="32"/>
        <v>RicGr26099</v>
      </c>
      <c r="B1027" t="str">
        <f t="shared" si="33"/>
        <v>RickyGriffith26099</v>
      </c>
      <c r="C1027" t="s">
        <v>1016</v>
      </c>
      <c r="D1027" t="s">
        <v>1017</v>
      </c>
      <c r="E1027" t="s">
        <v>2698</v>
      </c>
      <c r="F1027" s="1">
        <v>26099</v>
      </c>
      <c r="G1027" t="s">
        <v>3024</v>
      </c>
      <c r="H1027" t="s">
        <v>2700</v>
      </c>
      <c r="I1027" s="5">
        <v>49800</v>
      </c>
      <c r="J1027">
        <v>1</v>
      </c>
    </row>
    <row r="1028" spans="1:10" x14ac:dyDescent="0.25">
      <c r="A1028" t="str">
        <f t="shared" si="32"/>
        <v>KatGr31927</v>
      </c>
      <c r="B1028" t="str">
        <f t="shared" si="33"/>
        <v>KathleenGriner31927</v>
      </c>
      <c r="C1028" t="s">
        <v>179</v>
      </c>
      <c r="D1028" t="s">
        <v>1188</v>
      </c>
      <c r="E1028" t="s">
        <v>2699</v>
      </c>
      <c r="F1028" s="1">
        <v>31927</v>
      </c>
      <c r="G1028" t="s">
        <v>3022</v>
      </c>
      <c r="H1028" t="s">
        <v>2701</v>
      </c>
      <c r="I1028" s="5">
        <v>35000</v>
      </c>
      <c r="J1028">
        <v>1</v>
      </c>
    </row>
    <row r="1029" spans="1:10" x14ac:dyDescent="0.25">
      <c r="A1029" t="str">
        <f t="shared" si="32"/>
        <v>ScoGr28299</v>
      </c>
      <c r="B1029" t="str">
        <f t="shared" si="33"/>
        <v>ScottGrosz28299</v>
      </c>
      <c r="C1029" t="s">
        <v>341</v>
      </c>
      <c r="D1029" t="s">
        <v>2609</v>
      </c>
      <c r="E1029" t="s">
        <v>2698</v>
      </c>
      <c r="F1029" s="1">
        <v>28299</v>
      </c>
      <c r="G1029" t="s">
        <v>3025</v>
      </c>
      <c r="H1029" t="s">
        <v>2700</v>
      </c>
      <c r="I1029" s="5">
        <v>47700</v>
      </c>
      <c r="J1029">
        <v>2</v>
      </c>
    </row>
    <row r="1030" spans="1:10" x14ac:dyDescent="0.25">
      <c r="A1030" t="str">
        <f t="shared" si="32"/>
        <v>SamGu27672</v>
      </c>
      <c r="B1030" t="str">
        <f t="shared" si="33"/>
        <v>SamuelGuercio27672</v>
      </c>
      <c r="C1030" t="s">
        <v>666</v>
      </c>
      <c r="D1030" t="s">
        <v>2165</v>
      </c>
      <c r="E1030" t="s">
        <v>2698</v>
      </c>
      <c r="F1030" s="1">
        <v>27672</v>
      </c>
      <c r="G1030" t="s">
        <v>3025</v>
      </c>
      <c r="H1030" t="s">
        <v>2702</v>
      </c>
      <c r="I1030" s="5">
        <v>75600</v>
      </c>
      <c r="J1030">
        <v>9</v>
      </c>
    </row>
    <row r="1031" spans="1:10" x14ac:dyDescent="0.25">
      <c r="A1031" t="str">
        <f t="shared" si="32"/>
        <v>JarGu26317</v>
      </c>
      <c r="B1031" t="str">
        <f t="shared" si="33"/>
        <v>JarredGuerrero26317</v>
      </c>
      <c r="C1031" t="s">
        <v>474</v>
      </c>
      <c r="D1031" t="s">
        <v>1837</v>
      </c>
      <c r="E1031" t="s">
        <v>2698</v>
      </c>
      <c r="F1031" s="1">
        <v>26317</v>
      </c>
      <c r="G1031" t="s">
        <v>3025</v>
      </c>
      <c r="H1031" t="s">
        <v>2701</v>
      </c>
      <c r="I1031" s="5">
        <v>38700</v>
      </c>
      <c r="J1031">
        <v>3</v>
      </c>
    </row>
    <row r="1032" spans="1:10" x14ac:dyDescent="0.25">
      <c r="A1032" t="str">
        <f t="shared" si="32"/>
        <v>NorGu33352</v>
      </c>
      <c r="B1032" t="str">
        <f t="shared" si="33"/>
        <v>NoraGuerrero33352</v>
      </c>
      <c r="C1032" t="s">
        <v>2121</v>
      </c>
      <c r="D1032" t="s">
        <v>1837</v>
      </c>
      <c r="E1032" t="s">
        <v>2699</v>
      </c>
      <c r="F1032" s="1">
        <v>33352</v>
      </c>
      <c r="G1032" t="e">
        <v>#N/A</v>
      </c>
      <c r="H1032" t="s">
        <v>2702</v>
      </c>
      <c r="I1032" s="5">
        <v>31600</v>
      </c>
      <c r="J1032">
        <v>2</v>
      </c>
    </row>
    <row r="1033" spans="1:10" x14ac:dyDescent="0.25">
      <c r="A1033" t="str">
        <f t="shared" si="32"/>
        <v>RyaGu28746</v>
      </c>
      <c r="B1033" t="str">
        <f t="shared" si="33"/>
        <v>RyanGuerrero28746</v>
      </c>
      <c r="C1033" t="s">
        <v>438</v>
      </c>
      <c r="D1033" t="s">
        <v>1837</v>
      </c>
      <c r="E1033" t="s">
        <v>2698</v>
      </c>
      <c r="F1033" s="1">
        <v>28746</v>
      </c>
      <c r="G1033" t="s">
        <v>3026</v>
      </c>
      <c r="H1033" t="s">
        <v>2701</v>
      </c>
      <c r="I1033" s="5">
        <v>45800</v>
      </c>
      <c r="J1033">
        <v>7</v>
      </c>
    </row>
    <row r="1034" spans="1:10" x14ac:dyDescent="0.25">
      <c r="A1034" t="str">
        <f t="shared" si="32"/>
        <v>KelGu32251</v>
      </c>
      <c r="B1034" t="str">
        <f t="shared" si="33"/>
        <v>KellieGuidry32251</v>
      </c>
      <c r="C1034" t="s">
        <v>2557</v>
      </c>
      <c r="D1034" t="s">
        <v>2558</v>
      </c>
      <c r="E1034" t="s">
        <v>2699</v>
      </c>
      <c r="F1034" s="1">
        <v>32251</v>
      </c>
      <c r="G1034" t="s">
        <v>3024</v>
      </c>
      <c r="H1034" t="s">
        <v>2703</v>
      </c>
      <c r="I1034" s="5">
        <v>35600</v>
      </c>
      <c r="J1034">
        <v>3</v>
      </c>
    </row>
    <row r="1035" spans="1:10" x14ac:dyDescent="0.25">
      <c r="A1035" t="str">
        <f t="shared" si="32"/>
        <v>HenGu33977</v>
      </c>
      <c r="B1035" t="str">
        <f t="shared" si="33"/>
        <v>HenriettaGusman33977</v>
      </c>
      <c r="C1035" t="s">
        <v>2431</v>
      </c>
      <c r="D1035" t="s">
        <v>2902</v>
      </c>
      <c r="E1035" t="s">
        <v>2699</v>
      </c>
      <c r="F1035" s="1">
        <v>33977</v>
      </c>
      <c r="G1035" t="s">
        <v>3019</v>
      </c>
      <c r="H1035" t="s">
        <v>2702</v>
      </c>
      <c r="I1035" s="5">
        <v>32300</v>
      </c>
      <c r="J1035">
        <v>1</v>
      </c>
    </row>
    <row r="1036" spans="1:10" x14ac:dyDescent="0.25">
      <c r="A1036" t="str">
        <f t="shared" si="32"/>
        <v>JenGu29405</v>
      </c>
      <c r="B1036" t="str">
        <f t="shared" si="33"/>
        <v>JennieGuthrie29405</v>
      </c>
      <c r="C1036" t="s">
        <v>1018</v>
      </c>
      <c r="D1036" t="s">
        <v>1627</v>
      </c>
      <c r="E1036" t="s">
        <v>2699</v>
      </c>
      <c r="F1036" s="1">
        <v>29405</v>
      </c>
      <c r="G1036" t="s">
        <v>3027</v>
      </c>
      <c r="H1036" t="s">
        <v>2703</v>
      </c>
      <c r="I1036" s="5">
        <v>71200</v>
      </c>
      <c r="J1036">
        <v>5</v>
      </c>
    </row>
    <row r="1037" spans="1:10" x14ac:dyDescent="0.25">
      <c r="A1037" t="str">
        <f t="shared" si="32"/>
        <v>AnnGu31518</v>
      </c>
      <c r="B1037" t="str">
        <f t="shared" si="33"/>
        <v>AnnGutierrez31518</v>
      </c>
      <c r="C1037" t="s">
        <v>480</v>
      </c>
      <c r="D1037" t="s">
        <v>656</v>
      </c>
      <c r="E1037" t="s">
        <v>2699</v>
      </c>
      <c r="F1037" s="1">
        <v>31518</v>
      </c>
      <c r="G1037" t="s">
        <v>3021</v>
      </c>
      <c r="H1037" t="s">
        <v>2701</v>
      </c>
      <c r="I1037" s="5">
        <v>31800</v>
      </c>
      <c r="J1037">
        <v>2</v>
      </c>
    </row>
    <row r="1038" spans="1:10" x14ac:dyDescent="0.25">
      <c r="A1038" t="str">
        <f t="shared" si="32"/>
        <v>BonGu26096</v>
      </c>
      <c r="B1038" t="str">
        <f t="shared" si="33"/>
        <v>BonnieGutierrez26096</v>
      </c>
      <c r="C1038" t="s">
        <v>655</v>
      </c>
      <c r="D1038" t="s">
        <v>656</v>
      </c>
      <c r="E1038" t="s">
        <v>2699</v>
      </c>
      <c r="F1038" s="1">
        <v>26096</v>
      </c>
      <c r="G1038" t="s">
        <v>3027</v>
      </c>
      <c r="H1038" t="s">
        <v>2700</v>
      </c>
      <c r="I1038" s="5">
        <v>73500</v>
      </c>
      <c r="J1038">
        <v>7</v>
      </c>
    </row>
    <row r="1039" spans="1:10" x14ac:dyDescent="0.25">
      <c r="A1039" t="str">
        <f t="shared" si="32"/>
        <v>DonGu32273</v>
      </c>
      <c r="B1039" t="str">
        <f t="shared" si="33"/>
        <v>DonnaGutierrez32273</v>
      </c>
      <c r="C1039" t="s">
        <v>15</v>
      </c>
      <c r="D1039" t="s">
        <v>656</v>
      </c>
      <c r="E1039" t="s">
        <v>2699</v>
      </c>
      <c r="F1039" s="1">
        <v>32273</v>
      </c>
      <c r="G1039" t="s">
        <v>3023</v>
      </c>
      <c r="H1039" t="s">
        <v>2703</v>
      </c>
      <c r="I1039" s="5">
        <v>29600</v>
      </c>
      <c r="J1039">
        <v>1</v>
      </c>
    </row>
    <row r="1040" spans="1:10" x14ac:dyDescent="0.25">
      <c r="A1040" t="str">
        <f t="shared" si="32"/>
        <v>EugGu31170</v>
      </c>
      <c r="B1040" t="str">
        <f t="shared" si="33"/>
        <v>EugeneGutierrez31170</v>
      </c>
      <c r="C1040" t="s">
        <v>909</v>
      </c>
      <c r="D1040" t="s">
        <v>656</v>
      </c>
      <c r="E1040" t="s">
        <v>2698</v>
      </c>
      <c r="F1040" s="1">
        <v>31170</v>
      </c>
      <c r="G1040" t="s">
        <v>3022</v>
      </c>
      <c r="H1040" t="s">
        <v>2701</v>
      </c>
      <c r="I1040" s="5">
        <v>39700</v>
      </c>
      <c r="J1040">
        <v>1</v>
      </c>
    </row>
    <row r="1041" spans="1:10" x14ac:dyDescent="0.25">
      <c r="A1041" t="str">
        <f t="shared" si="32"/>
        <v>SteGu28638</v>
      </c>
      <c r="B1041" t="str">
        <f t="shared" si="33"/>
        <v>StevenGutierrez28638</v>
      </c>
      <c r="C1041" t="s">
        <v>786</v>
      </c>
      <c r="D1041" t="s">
        <v>656</v>
      </c>
      <c r="E1041" t="s">
        <v>2698</v>
      </c>
      <c r="F1041" s="1">
        <v>28638</v>
      </c>
      <c r="G1041" t="s">
        <v>3028</v>
      </c>
      <c r="H1041" t="s">
        <v>2702</v>
      </c>
      <c r="I1041" s="5">
        <v>84700</v>
      </c>
      <c r="J1041">
        <v>0</v>
      </c>
    </row>
    <row r="1042" spans="1:10" x14ac:dyDescent="0.25">
      <c r="A1042" t="str">
        <f t="shared" si="32"/>
        <v>AbeGu33795</v>
      </c>
      <c r="B1042" t="str">
        <f t="shared" si="33"/>
        <v>AbelGuzman33795</v>
      </c>
      <c r="C1042" t="s">
        <v>621</v>
      </c>
      <c r="D1042" t="s">
        <v>622</v>
      </c>
      <c r="E1042" t="s">
        <v>2698</v>
      </c>
      <c r="F1042" s="1">
        <v>33795</v>
      </c>
      <c r="G1042" t="s">
        <v>3020</v>
      </c>
      <c r="H1042" t="s">
        <v>2701</v>
      </c>
      <c r="I1042" s="5">
        <v>30800</v>
      </c>
      <c r="J1042">
        <v>0</v>
      </c>
    </row>
    <row r="1043" spans="1:10" x14ac:dyDescent="0.25">
      <c r="A1043" t="str">
        <f t="shared" si="32"/>
        <v>JamGu31118</v>
      </c>
      <c r="B1043" t="str">
        <f t="shared" si="33"/>
        <v>JamesGuzman31118</v>
      </c>
      <c r="C1043" t="s">
        <v>147</v>
      </c>
      <c r="D1043" t="s">
        <v>622</v>
      </c>
      <c r="E1043" t="s">
        <v>2698</v>
      </c>
      <c r="F1043" s="1">
        <v>31118</v>
      </c>
      <c r="G1043" t="s">
        <v>3025</v>
      </c>
      <c r="H1043" t="s">
        <v>2700</v>
      </c>
      <c r="I1043" s="5">
        <v>54000</v>
      </c>
      <c r="J1043">
        <v>0</v>
      </c>
    </row>
    <row r="1044" spans="1:10" x14ac:dyDescent="0.25">
      <c r="A1044" t="str">
        <f t="shared" si="32"/>
        <v>AmyHa30222</v>
      </c>
      <c r="B1044" t="str">
        <f t="shared" si="33"/>
        <v>AmyHacker30222</v>
      </c>
      <c r="C1044" t="s">
        <v>657</v>
      </c>
      <c r="D1044" t="s">
        <v>1227</v>
      </c>
      <c r="E1044" t="s">
        <v>2699</v>
      </c>
      <c r="F1044" s="1">
        <v>30222</v>
      </c>
      <c r="G1044" t="s">
        <v>3026</v>
      </c>
      <c r="H1044" t="s">
        <v>2702</v>
      </c>
      <c r="I1044" s="5">
        <v>72200</v>
      </c>
      <c r="J1044">
        <v>10</v>
      </c>
    </row>
    <row r="1045" spans="1:10" x14ac:dyDescent="0.25">
      <c r="A1045" t="str">
        <f t="shared" si="32"/>
        <v>MicHa33360</v>
      </c>
      <c r="B1045" t="str">
        <f t="shared" si="33"/>
        <v>MichaelHacker33360</v>
      </c>
      <c r="C1045" t="s">
        <v>205</v>
      </c>
      <c r="D1045" t="s">
        <v>1227</v>
      </c>
      <c r="E1045" t="s">
        <v>2698</v>
      </c>
      <c r="F1045" s="1">
        <v>33360</v>
      </c>
      <c r="G1045" t="s">
        <v>3022</v>
      </c>
      <c r="H1045" t="s">
        <v>2703</v>
      </c>
      <c r="I1045" s="5">
        <v>32700</v>
      </c>
      <c r="J1045">
        <v>0</v>
      </c>
    </row>
    <row r="1046" spans="1:10" x14ac:dyDescent="0.25">
      <c r="A1046" t="str">
        <f t="shared" si="32"/>
        <v>HenHa29275</v>
      </c>
      <c r="B1046" t="str">
        <f t="shared" si="33"/>
        <v>HenryHackney29275</v>
      </c>
      <c r="C1046" t="s">
        <v>23</v>
      </c>
      <c r="D1046" t="s">
        <v>2133</v>
      </c>
      <c r="E1046" t="s">
        <v>2698</v>
      </c>
      <c r="F1046" s="1">
        <v>29275</v>
      </c>
      <c r="G1046" t="s">
        <v>3026</v>
      </c>
      <c r="H1046" t="s">
        <v>2700</v>
      </c>
      <c r="I1046" s="5">
        <v>54000</v>
      </c>
      <c r="J1046">
        <v>3</v>
      </c>
    </row>
    <row r="1047" spans="1:10" x14ac:dyDescent="0.25">
      <c r="A1047" t="str">
        <f t="shared" si="32"/>
        <v>GerHa31354</v>
      </c>
      <c r="B1047" t="str">
        <f t="shared" si="33"/>
        <v>GeraldineHaddock31354</v>
      </c>
      <c r="C1047" t="s">
        <v>1446</v>
      </c>
      <c r="D1047" t="s">
        <v>2227</v>
      </c>
      <c r="E1047" t="s">
        <v>2699</v>
      </c>
      <c r="F1047" s="1">
        <v>31354</v>
      </c>
      <c r="G1047" t="s">
        <v>3023</v>
      </c>
      <c r="H1047" t="s">
        <v>2701</v>
      </c>
      <c r="I1047" s="5">
        <v>44200</v>
      </c>
      <c r="J1047">
        <v>1</v>
      </c>
    </row>
    <row r="1048" spans="1:10" x14ac:dyDescent="0.25">
      <c r="A1048" t="str">
        <f t="shared" si="32"/>
        <v>JefHa26075</v>
      </c>
      <c r="B1048" t="str">
        <f t="shared" si="33"/>
        <v>JeffreyHaffey26075</v>
      </c>
      <c r="C1048" t="s">
        <v>536</v>
      </c>
      <c r="D1048" t="s">
        <v>537</v>
      </c>
      <c r="E1048" t="s">
        <v>2698</v>
      </c>
      <c r="F1048" s="1">
        <v>26075</v>
      </c>
      <c r="G1048" t="s">
        <v>3029</v>
      </c>
      <c r="H1048" t="s">
        <v>2700</v>
      </c>
      <c r="I1048" s="5">
        <v>85900</v>
      </c>
      <c r="J1048">
        <v>5</v>
      </c>
    </row>
    <row r="1049" spans="1:10" x14ac:dyDescent="0.25">
      <c r="A1049" t="str">
        <f t="shared" si="32"/>
        <v>EliHa30468</v>
      </c>
      <c r="B1049" t="str">
        <f t="shared" si="33"/>
        <v>ElizabethHafford30468</v>
      </c>
      <c r="C1049" t="s">
        <v>699</v>
      </c>
      <c r="D1049" t="s">
        <v>1252</v>
      </c>
      <c r="E1049" t="s">
        <v>2699</v>
      </c>
      <c r="F1049" s="1">
        <v>30468</v>
      </c>
      <c r="G1049" t="s">
        <v>3027</v>
      </c>
      <c r="H1049" t="s">
        <v>2701</v>
      </c>
      <c r="I1049" s="5">
        <v>53200</v>
      </c>
      <c r="J1049">
        <v>9</v>
      </c>
    </row>
    <row r="1050" spans="1:10" x14ac:dyDescent="0.25">
      <c r="A1050" t="str">
        <f t="shared" si="32"/>
        <v>MatHa33985</v>
      </c>
      <c r="B1050" t="str">
        <f t="shared" si="33"/>
        <v>MatthewHafford33985</v>
      </c>
      <c r="C1050" t="s">
        <v>130</v>
      </c>
      <c r="D1050" t="s">
        <v>1252</v>
      </c>
      <c r="E1050" t="s">
        <v>2698</v>
      </c>
      <c r="F1050" s="1">
        <v>33985</v>
      </c>
      <c r="G1050" t="s">
        <v>3019</v>
      </c>
      <c r="H1050" t="s">
        <v>2702</v>
      </c>
      <c r="I1050" s="5">
        <v>30800</v>
      </c>
      <c r="J1050">
        <v>0</v>
      </c>
    </row>
    <row r="1051" spans="1:10" x14ac:dyDescent="0.25">
      <c r="A1051" t="str">
        <f t="shared" si="32"/>
        <v>PatHa28145</v>
      </c>
      <c r="B1051" t="str">
        <f t="shared" si="33"/>
        <v>PatriciaHaggard28145</v>
      </c>
      <c r="C1051" t="s">
        <v>232</v>
      </c>
      <c r="D1051" t="s">
        <v>2369</v>
      </c>
      <c r="E1051" t="s">
        <v>2699</v>
      </c>
      <c r="F1051" s="1">
        <v>28145</v>
      </c>
      <c r="G1051" t="s">
        <v>3028</v>
      </c>
      <c r="H1051" t="s">
        <v>2702</v>
      </c>
      <c r="I1051" s="5">
        <v>76300</v>
      </c>
      <c r="J1051">
        <v>1</v>
      </c>
    </row>
    <row r="1052" spans="1:10" x14ac:dyDescent="0.25">
      <c r="A1052" t="str">
        <f t="shared" si="32"/>
        <v>ShiHa25323</v>
      </c>
      <c r="B1052" t="str">
        <f t="shared" si="33"/>
        <v>ShirleyHaigler25323</v>
      </c>
      <c r="C1052" t="s">
        <v>1132</v>
      </c>
      <c r="D1052" t="s">
        <v>2774</v>
      </c>
      <c r="E1052" t="s">
        <v>2699</v>
      </c>
      <c r="F1052" s="1">
        <v>25323</v>
      </c>
      <c r="G1052" t="s">
        <v>3025</v>
      </c>
      <c r="H1052" t="s">
        <v>2701</v>
      </c>
      <c r="I1052" s="5">
        <v>45000</v>
      </c>
      <c r="J1052">
        <v>20</v>
      </c>
    </row>
    <row r="1053" spans="1:10" x14ac:dyDescent="0.25">
      <c r="A1053" t="str">
        <f t="shared" si="32"/>
        <v>JenHa26750</v>
      </c>
      <c r="B1053" t="str">
        <f t="shared" si="33"/>
        <v>JenniferHales26750</v>
      </c>
      <c r="C1053" t="s">
        <v>461</v>
      </c>
      <c r="D1053" t="s">
        <v>1931</v>
      </c>
      <c r="E1053" t="s">
        <v>2699</v>
      </c>
      <c r="F1053" s="1">
        <v>26750</v>
      </c>
      <c r="G1053" t="s">
        <v>3024</v>
      </c>
      <c r="H1053" t="s">
        <v>2700</v>
      </c>
      <c r="I1053" s="5">
        <v>47500</v>
      </c>
      <c r="J1053">
        <v>9</v>
      </c>
    </row>
    <row r="1054" spans="1:10" x14ac:dyDescent="0.25">
      <c r="A1054" t="str">
        <f t="shared" si="32"/>
        <v>ChaHa28431</v>
      </c>
      <c r="B1054" t="str">
        <f t="shared" si="33"/>
        <v>CharlesHall28431</v>
      </c>
      <c r="C1054" t="s">
        <v>82</v>
      </c>
      <c r="D1054" t="s">
        <v>1257</v>
      </c>
      <c r="E1054" t="s">
        <v>2698</v>
      </c>
      <c r="F1054" s="1">
        <v>28431</v>
      </c>
      <c r="G1054" t="s">
        <v>3025</v>
      </c>
      <c r="H1054" t="s">
        <v>2702</v>
      </c>
      <c r="I1054" s="5">
        <v>56400</v>
      </c>
      <c r="J1054">
        <v>10</v>
      </c>
    </row>
    <row r="1055" spans="1:10" x14ac:dyDescent="0.25">
      <c r="A1055" t="str">
        <f t="shared" si="32"/>
        <v>HazHa29612</v>
      </c>
      <c r="B1055" t="str">
        <f t="shared" si="33"/>
        <v>HazelHall29612</v>
      </c>
      <c r="C1055" t="s">
        <v>1140</v>
      </c>
      <c r="D1055" t="s">
        <v>1257</v>
      </c>
      <c r="E1055" t="s">
        <v>2699</v>
      </c>
      <c r="F1055" s="1">
        <v>29612</v>
      </c>
      <c r="G1055" t="s">
        <v>3026</v>
      </c>
      <c r="H1055" t="s">
        <v>2701</v>
      </c>
      <c r="I1055" s="5">
        <v>53600</v>
      </c>
      <c r="J1055">
        <v>12</v>
      </c>
    </row>
    <row r="1056" spans="1:10" x14ac:dyDescent="0.25">
      <c r="A1056" t="str">
        <f t="shared" si="32"/>
        <v>KeiHa26556</v>
      </c>
      <c r="B1056" t="str">
        <f t="shared" si="33"/>
        <v>KeithHall26556</v>
      </c>
      <c r="C1056" t="s">
        <v>162</v>
      </c>
      <c r="D1056" t="s">
        <v>1257</v>
      </c>
      <c r="E1056" t="s">
        <v>2698</v>
      </c>
      <c r="F1056" s="1">
        <v>26556</v>
      </c>
      <c r="G1056" t="s">
        <v>3027</v>
      </c>
      <c r="H1056" t="s">
        <v>2701</v>
      </c>
      <c r="I1056" s="5">
        <v>58900</v>
      </c>
      <c r="J1056">
        <v>11</v>
      </c>
    </row>
    <row r="1057" spans="1:10" x14ac:dyDescent="0.25">
      <c r="A1057" t="str">
        <f t="shared" si="32"/>
        <v>LisHa31466</v>
      </c>
      <c r="B1057" t="str">
        <f t="shared" si="33"/>
        <v>LisaHall31466</v>
      </c>
      <c r="C1057" t="s">
        <v>493</v>
      </c>
      <c r="D1057" t="s">
        <v>1257</v>
      </c>
      <c r="E1057" t="s">
        <v>2699</v>
      </c>
      <c r="F1057" s="1">
        <v>31466</v>
      </c>
      <c r="G1057" t="s">
        <v>3021</v>
      </c>
      <c r="H1057" t="s">
        <v>2702</v>
      </c>
      <c r="I1057" s="5">
        <v>34300</v>
      </c>
      <c r="J1057">
        <v>0</v>
      </c>
    </row>
    <row r="1058" spans="1:10" x14ac:dyDescent="0.25">
      <c r="A1058" t="str">
        <f t="shared" si="32"/>
        <v>NicHa24900</v>
      </c>
      <c r="B1058" t="str">
        <f t="shared" si="33"/>
        <v>NickHall24900</v>
      </c>
      <c r="C1058" t="s">
        <v>1548</v>
      </c>
      <c r="D1058" t="s">
        <v>1257</v>
      </c>
      <c r="E1058" t="s">
        <v>2698</v>
      </c>
      <c r="F1058" s="1">
        <v>24900</v>
      </c>
      <c r="G1058" t="s">
        <v>3027</v>
      </c>
      <c r="H1058" t="s">
        <v>2702</v>
      </c>
      <c r="I1058" s="5">
        <v>63300</v>
      </c>
      <c r="J1058">
        <v>3</v>
      </c>
    </row>
    <row r="1059" spans="1:10" x14ac:dyDescent="0.25">
      <c r="A1059" t="str">
        <f t="shared" si="32"/>
        <v>WilHa32458</v>
      </c>
      <c r="B1059" t="str">
        <f t="shared" si="33"/>
        <v>WilliamHall32458</v>
      </c>
      <c r="C1059" t="s">
        <v>63</v>
      </c>
      <c r="D1059" t="s">
        <v>1257</v>
      </c>
      <c r="E1059" t="s">
        <v>2698</v>
      </c>
      <c r="F1059" s="1">
        <v>32458</v>
      </c>
      <c r="G1059" t="s">
        <v>3022</v>
      </c>
      <c r="H1059" t="s">
        <v>2702</v>
      </c>
      <c r="I1059" s="5">
        <v>50000</v>
      </c>
      <c r="J1059">
        <v>2</v>
      </c>
    </row>
    <row r="1060" spans="1:10" x14ac:dyDescent="0.25">
      <c r="A1060" t="str">
        <f t="shared" si="32"/>
        <v>DavHa31672</v>
      </c>
      <c r="B1060" t="str">
        <f t="shared" si="33"/>
        <v>DavidHaller31672</v>
      </c>
      <c r="C1060" t="s">
        <v>65</v>
      </c>
      <c r="D1060" t="s">
        <v>178</v>
      </c>
      <c r="E1060" t="s">
        <v>2698</v>
      </c>
      <c r="F1060" s="1">
        <v>31672</v>
      </c>
      <c r="G1060" t="s">
        <v>3023</v>
      </c>
      <c r="H1060" t="s">
        <v>2700</v>
      </c>
      <c r="I1060" s="5">
        <v>39300</v>
      </c>
      <c r="J1060">
        <v>3</v>
      </c>
    </row>
    <row r="1061" spans="1:10" x14ac:dyDescent="0.25">
      <c r="A1061" t="str">
        <f t="shared" si="32"/>
        <v>JosHa30632</v>
      </c>
      <c r="B1061" t="str">
        <f t="shared" si="33"/>
        <v>JoshuaHaller30632</v>
      </c>
      <c r="C1061" t="s">
        <v>177</v>
      </c>
      <c r="D1061" t="s">
        <v>178</v>
      </c>
      <c r="E1061" t="s">
        <v>2698</v>
      </c>
      <c r="F1061" s="1">
        <v>30632</v>
      </c>
      <c r="G1061" t="s">
        <v>3025</v>
      </c>
      <c r="H1061" t="s">
        <v>2701</v>
      </c>
      <c r="I1061" s="5">
        <v>52700</v>
      </c>
      <c r="J1061">
        <v>6</v>
      </c>
    </row>
    <row r="1062" spans="1:10" x14ac:dyDescent="0.25">
      <c r="A1062" t="str">
        <f t="shared" si="32"/>
        <v>LorHa30055</v>
      </c>
      <c r="B1062" t="str">
        <f t="shared" si="33"/>
        <v>LoriHalliburton30055</v>
      </c>
      <c r="C1062" t="s">
        <v>374</v>
      </c>
      <c r="D1062" t="s">
        <v>440</v>
      </c>
      <c r="E1062" t="s">
        <v>2699</v>
      </c>
      <c r="F1062" s="1">
        <v>30055</v>
      </c>
      <c r="G1062" t="s">
        <v>3027</v>
      </c>
      <c r="H1062" t="s">
        <v>2701</v>
      </c>
      <c r="I1062" s="5">
        <v>54900</v>
      </c>
      <c r="J1062">
        <v>10</v>
      </c>
    </row>
    <row r="1063" spans="1:10" x14ac:dyDescent="0.25">
      <c r="A1063" t="str">
        <f t="shared" si="32"/>
        <v>JenHa33245</v>
      </c>
      <c r="B1063" t="str">
        <f t="shared" si="33"/>
        <v>JenniferHalpern33245</v>
      </c>
      <c r="C1063" t="s">
        <v>461</v>
      </c>
      <c r="D1063" t="s">
        <v>2905</v>
      </c>
      <c r="E1063" t="s">
        <v>2699</v>
      </c>
      <c r="F1063" s="1">
        <v>33245</v>
      </c>
      <c r="G1063" t="s">
        <v>3022</v>
      </c>
      <c r="H1063" t="s">
        <v>2701</v>
      </c>
      <c r="I1063" s="5">
        <v>33700</v>
      </c>
      <c r="J1063">
        <v>2</v>
      </c>
    </row>
    <row r="1064" spans="1:10" x14ac:dyDescent="0.25">
      <c r="A1064" t="str">
        <f t="shared" si="32"/>
        <v>WilHa24960</v>
      </c>
      <c r="B1064" t="str">
        <f t="shared" si="33"/>
        <v>WilliamHalpern24960</v>
      </c>
      <c r="C1064" t="s">
        <v>63</v>
      </c>
      <c r="D1064" t="s">
        <v>2905</v>
      </c>
      <c r="E1064" t="s">
        <v>2698</v>
      </c>
      <c r="F1064" s="1">
        <v>24960</v>
      </c>
      <c r="G1064" t="s">
        <v>3025</v>
      </c>
      <c r="H1064" t="s">
        <v>2702</v>
      </c>
      <c r="I1064" s="5">
        <v>75500</v>
      </c>
      <c r="J1064">
        <v>11</v>
      </c>
    </row>
    <row r="1065" spans="1:10" x14ac:dyDescent="0.25">
      <c r="A1065" t="str">
        <f t="shared" si="32"/>
        <v>CarHa31704</v>
      </c>
      <c r="B1065" t="str">
        <f t="shared" si="33"/>
        <v>CarolHam31704</v>
      </c>
      <c r="C1065" t="s">
        <v>849</v>
      </c>
      <c r="D1065" t="s">
        <v>1479</v>
      </c>
      <c r="E1065" t="s">
        <v>2699</v>
      </c>
      <c r="F1065" s="1">
        <v>31704</v>
      </c>
      <c r="G1065" t="s">
        <v>3022</v>
      </c>
      <c r="H1065" t="s">
        <v>2700</v>
      </c>
      <c r="I1065" s="5">
        <v>44100</v>
      </c>
      <c r="J1065">
        <v>1</v>
      </c>
    </row>
    <row r="1066" spans="1:10" x14ac:dyDescent="0.25">
      <c r="A1066" t="str">
        <f t="shared" si="32"/>
        <v>DorHa33818</v>
      </c>
      <c r="B1066" t="str">
        <f t="shared" si="33"/>
        <v>DorothyHam33818</v>
      </c>
      <c r="C1066" t="s">
        <v>512</v>
      </c>
      <c r="D1066" t="s">
        <v>1479</v>
      </c>
      <c r="E1066" t="s">
        <v>2699</v>
      </c>
      <c r="F1066" s="1">
        <v>33818</v>
      </c>
      <c r="G1066" t="s">
        <v>3021</v>
      </c>
      <c r="H1066" t="s">
        <v>2700</v>
      </c>
      <c r="I1066" s="5">
        <v>34700</v>
      </c>
      <c r="J1066">
        <v>1</v>
      </c>
    </row>
    <row r="1067" spans="1:10" x14ac:dyDescent="0.25">
      <c r="A1067" t="str">
        <f t="shared" si="32"/>
        <v>PatHa29387</v>
      </c>
      <c r="B1067" t="str">
        <f t="shared" si="33"/>
        <v>PatriciaHaman29387</v>
      </c>
      <c r="C1067" t="s">
        <v>232</v>
      </c>
      <c r="D1067" t="s">
        <v>233</v>
      </c>
      <c r="E1067" t="s">
        <v>2699</v>
      </c>
      <c r="F1067" s="1">
        <v>29387</v>
      </c>
      <c r="G1067" t="s">
        <v>3026</v>
      </c>
      <c r="H1067" t="s">
        <v>2700</v>
      </c>
      <c r="I1067" s="5">
        <v>79600</v>
      </c>
      <c r="J1067">
        <v>2</v>
      </c>
    </row>
    <row r="1068" spans="1:10" x14ac:dyDescent="0.25">
      <c r="A1068" t="str">
        <f t="shared" si="32"/>
        <v>KriHa34358</v>
      </c>
      <c r="B1068" t="str">
        <f t="shared" si="33"/>
        <v>KristaHamby34358</v>
      </c>
      <c r="C1068" t="s">
        <v>2872</v>
      </c>
      <c r="D1068" t="s">
        <v>2873</v>
      </c>
      <c r="E1068" t="s">
        <v>2699</v>
      </c>
      <c r="F1068" s="1">
        <v>34358</v>
      </c>
      <c r="G1068" t="s">
        <v>3019</v>
      </c>
      <c r="H1068" t="s">
        <v>2702</v>
      </c>
      <c r="I1068" s="5">
        <v>30100</v>
      </c>
      <c r="J1068">
        <v>0</v>
      </c>
    </row>
    <row r="1069" spans="1:10" x14ac:dyDescent="0.25">
      <c r="A1069" t="str">
        <f t="shared" si="32"/>
        <v>KeiHa27007</v>
      </c>
      <c r="B1069" t="str">
        <f t="shared" si="33"/>
        <v>KeithHamilton27007</v>
      </c>
      <c r="C1069" t="s">
        <v>162</v>
      </c>
      <c r="D1069" t="s">
        <v>163</v>
      </c>
      <c r="E1069" t="s">
        <v>2698</v>
      </c>
      <c r="F1069" s="1">
        <v>27007</v>
      </c>
      <c r="G1069" t="s">
        <v>3027</v>
      </c>
      <c r="H1069" t="s">
        <v>2700</v>
      </c>
      <c r="I1069" s="5">
        <v>57000</v>
      </c>
      <c r="J1069">
        <v>19</v>
      </c>
    </row>
    <row r="1070" spans="1:10" x14ac:dyDescent="0.25">
      <c r="A1070" t="str">
        <f t="shared" si="32"/>
        <v>WilHa24739</v>
      </c>
      <c r="B1070" t="str">
        <f t="shared" si="33"/>
        <v>WillardHamlet24739</v>
      </c>
      <c r="C1070" t="s">
        <v>1218</v>
      </c>
      <c r="D1070" t="s">
        <v>1219</v>
      </c>
      <c r="E1070" t="s">
        <v>2698</v>
      </c>
      <c r="F1070" s="1">
        <v>24739</v>
      </c>
      <c r="G1070" t="s">
        <v>3026</v>
      </c>
      <c r="H1070" t="s">
        <v>2700</v>
      </c>
      <c r="I1070" s="5">
        <v>47300</v>
      </c>
      <c r="J1070">
        <v>19</v>
      </c>
    </row>
    <row r="1071" spans="1:10" x14ac:dyDescent="0.25">
      <c r="A1071" t="str">
        <f t="shared" si="32"/>
        <v>LynHa23800</v>
      </c>
      <c r="B1071" t="str">
        <f t="shared" si="33"/>
        <v>LynnHamm23800</v>
      </c>
      <c r="C1071" t="s">
        <v>526</v>
      </c>
      <c r="D1071" t="s">
        <v>2210</v>
      </c>
      <c r="E1071" t="s">
        <v>2699</v>
      </c>
      <c r="F1071" s="1">
        <v>23800</v>
      </c>
      <c r="G1071" t="s">
        <v>3027</v>
      </c>
      <c r="H1071" t="s">
        <v>2701</v>
      </c>
      <c r="I1071" s="5">
        <v>64400</v>
      </c>
      <c r="J1071">
        <v>3</v>
      </c>
    </row>
    <row r="1072" spans="1:10" x14ac:dyDescent="0.25">
      <c r="A1072" t="str">
        <f t="shared" si="32"/>
        <v>JosHa26779</v>
      </c>
      <c r="B1072" t="str">
        <f t="shared" si="33"/>
        <v>JoshuaHammon26779</v>
      </c>
      <c r="C1072" t="s">
        <v>177</v>
      </c>
      <c r="D1072" t="s">
        <v>2420</v>
      </c>
      <c r="E1072" t="s">
        <v>2698</v>
      </c>
      <c r="F1072" s="1">
        <v>26779</v>
      </c>
      <c r="G1072" t="s">
        <v>3024</v>
      </c>
      <c r="H1072" t="s">
        <v>2701</v>
      </c>
      <c r="I1072" s="5">
        <v>47500</v>
      </c>
      <c r="J1072">
        <v>9</v>
      </c>
    </row>
    <row r="1073" spans="1:10" x14ac:dyDescent="0.25">
      <c r="A1073" t="str">
        <f t="shared" si="32"/>
        <v>ElbHa31223</v>
      </c>
      <c r="B1073" t="str">
        <f t="shared" si="33"/>
        <v>ElbertHammond31223</v>
      </c>
      <c r="C1073" t="s">
        <v>2399</v>
      </c>
      <c r="D1073" t="s">
        <v>2620</v>
      </c>
      <c r="E1073" t="s">
        <v>2698</v>
      </c>
      <c r="F1073" s="1">
        <v>31223</v>
      </c>
      <c r="G1073" t="s">
        <v>3022</v>
      </c>
      <c r="H1073" t="s">
        <v>2700</v>
      </c>
      <c r="I1073" s="5">
        <v>48200</v>
      </c>
      <c r="J1073">
        <v>0</v>
      </c>
    </row>
    <row r="1074" spans="1:10" x14ac:dyDescent="0.25">
      <c r="A1074" t="str">
        <f t="shared" si="32"/>
        <v>FraHa25282</v>
      </c>
      <c r="B1074" t="str">
        <f t="shared" si="33"/>
        <v>FranHamrick25282</v>
      </c>
      <c r="C1074" t="s">
        <v>2679</v>
      </c>
      <c r="D1074" t="s">
        <v>2680</v>
      </c>
      <c r="E1074" t="s">
        <v>2699</v>
      </c>
      <c r="F1074" s="1">
        <v>25282</v>
      </c>
      <c r="G1074" t="s">
        <v>3027</v>
      </c>
      <c r="H1074" t="s">
        <v>2701</v>
      </c>
      <c r="I1074" s="5">
        <v>69300</v>
      </c>
      <c r="J1074">
        <v>18</v>
      </c>
    </row>
    <row r="1075" spans="1:10" x14ac:dyDescent="0.25">
      <c r="A1075" t="str">
        <f t="shared" si="32"/>
        <v>MelHa34217</v>
      </c>
      <c r="B1075" t="str">
        <f t="shared" si="33"/>
        <v>MelvinHancock34217</v>
      </c>
      <c r="C1075" t="s">
        <v>272</v>
      </c>
      <c r="D1075" t="s">
        <v>496</v>
      </c>
      <c r="E1075" t="s">
        <v>2698</v>
      </c>
      <c r="F1075" s="1">
        <v>34217</v>
      </c>
      <c r="G1075" t="s">
        <v>3020</v>
      </c>
      <c r="H1075" t="s">
        <v>2703</v>
      </c>
      <c r="I1075" s="5">
        <v>28700</v>
      </c>
      <c r="J1075">
        <v>0</v>
      </c>
    </row>
    <row r="1076" spans="1:10" x14ac:dyDescent="0.25">
      <c r="A1076" t="str">
        <f t="shared" si="32"/>
        <v>ErnHa26521</v>
      </c>
      <c r="B1076" t="str">
        <f t="shared" si="33"/>
        <v>ErnestHand26521</v>
      </c>
      <c r="C1076" t="s">
        <v>1001</v>
      </c>
      <c r="D1076" t="s">
        <v>1002</v>
      </c>
      <c r="E1076" t="s">
        <v>2698</v>
      </c>
      <c r="F1076" s="1">
        <v>26521</v>
      </c>
      <c r="G1076" t="s">
        <v>3026</v>
      </c>
      <c r="H1076" t="s">
        <v>2701</v>
      </c>
      <c r="I1076" s="5">
        <v>58700</v>
      </c>
      <c r="J1076">
        <v>17</v>
      </c>
    </row>
    <row r="1077" spans="1:10" x14ac:dyDescent="0.25">
      <c r="A1077" t="str">
        <f t="shared" si="32"/>
        <v>AliHa29826</v>
      </c>
      <c r="B1077" t="str">
        <f t="shared" si="33"/>
        <v>AliciaHaney29826</v>
      </c>
      <c r="C1077" t="s">
        <v>893</v>
      </c>
      <c r="D1077" t="s">
        <v>2137</v>
      </c>
      <c r="E1077" t="s">
        <v>2699</v>
      </c>
      <c r="F1077" s="1">
        <v>29826</v>
      </c>
      <c r="G1077" t="s">
        <v>3026</v>
      </c>
      <c r="H1077" t="s">
        <v>2700</v>
      </c>
      <c r="I1077" s="5">
        <v>79700</v>
      </c>
      <c r="J1077">
        <v>7</v>
      </c>
    </row>
    <row r="1078" spans="1:10" x14ac:dyDescent="0.25">
      <c r="A1078" t="str">
        <f t="shared" si="32"/>
        <v>JosHa28371</v>
      </c>
      <c r="B1078" t="str">
        <f t="shared" si="33"/>
        <v>JoshuaHankins28371</v>
      </c>
      <c r="C1078" t="s">
        <v>177</v>
      </c>
      <c r="D1078" t="s">
        <v>1273</v>
      </c>
      <c r="E1078" t="s">
        <v>2698</v>
      </c>
      <c r="F1078" s="1">
        <v>28371</v>
      </c>
      <c r="G1078" t="s">
        <v>3026</v>
      </c>
      <c r="H1078" t="s">
        <v>2702</v>
      </c>
      <c r="I1078" s="5">
        <v>69900</v>
      </c>
      <c r="J1078">
        <v>4</v>
      </c>
    </row>
    <row r="1079" spans="1:10" x14ac:dyDescent="0.25">
      <c r="A1079" t="str">
        <f t="shared" si="32"/>
        <v>IolHa31340</v>
      </c>
      <c r="B1079" t="str">
        <f t="shared" si="33"/>
        <v>IolaHanks31340</v>
      </c>
      <c r="C1079" t="s">
        <v>2912</v>
      </c>
      <c r="D1079" t="s">
        <v>2913</v>
      </c>
      <c r="E1079" t="s">
        <v>2699</v>
      </c>
      <c r="F1079" s="1">
        <v>31340</v>
      </c>
      <c r="G1079" t="s">
        <v>3021</v>
      </c>
      <c r="H1079" t="s">
        <v>2701</v>
      </c>
      <c r="I1079" s="5">
        <v>34700</v>
      </c>
      <c r="J1079">
        <v>9</v>
      </c>
    </row>
    <row r="1080" spans="1:10" x14ac:dyDescent="0.25">
      <c r="A1080" t="str">
        <f t="shared" si="32"/>
        <v>RaeHa31566</v>
      </c>
      <c r="B1080" t="str">
        <f t="shared" si="33"/>
        <v>RaeleneHansen31566</v>
      </c>
      <c r="C1080" t="s">
        <v>2876</v>
      </c>
      <c r="D1080" t="s">
        <v>989</v>
      </c>
      <c r="E1080" t="s">
        <v>2699</v>
      </c>
      <c r="F1080" s="1">
        <v>31566</v>
      </c>
      <c r="G1080" t="s">
        <v>3023</v>
      </c>
      <c r="H1080" t="s">
        <v>2701</v>
      </c>
      <c r="I1080" s="5">
        <v>34900</v>
      </c>
      <c r="J1080">
        <v>2</v>
      </c>
    </row>
    <row r="1081" spans="1:10" x14ac:dyDescent="0.25">
      <c r="A1081" t="str">
        <f t="shared" si="32"/>
        <v>MarHa29528</v>
      </c>
      <c r="B1081" t="str">
        <f t="shared" si="33"/>
        <v>MarkHanshaw29528</v>
      </c>
      <c r="C1081" t="s">
        <v>252</v>
      </c>
      <c r="D1081" t="s">
        <v>785</v>
      </c>
      <c r="E1081" t="s">
        <v>2698</v>
      </c>
      <c r="F1081" s="1">
        <v>29528</v>
      </c>
      <c r="G1081" t="s">
        <v>3027</v>
      </c>
      <c r="H1081" t="s">
        <v>2702</v>
      </c>
      <c r="I1081" s="5">
        <v>71200</v>
      </c>
      <c r="J1081">
        <v>12</v>
      </c>
    </row>
    <row r="1082" spans="1:10" x14ac:dyDescent="0.25">
      <c r="A1082" t="str">
        <f t="shared" si="32"/>
        <v>CurHa27784</v>
      </c>
      <c r="B1082" t="str">
        <f t="shared" si="33"/>
        <v>CurtHanson27784</v>
      </c>
      <c r="C1082" t="s">
        <v>190</v>
      </c>
      <c r="D1082" t="s">
        <v>191</v>
      </c>
      <c r="E1082" t="s">
        <v>2698</v>
      </c>
      <c r="F1082" s="1">
        <v>27784</v>
      </c>
      <c r="G1082" t="s">
        <v>3026</v>
      </c>
      <c r="H1082" t="s">
        <v>2703</v>
      </c>
      <c r="I1082" s="5">
        <v>50300</v>
      </c>
      <c r="J1082">
        <v>0</v>
      </c>
    </row>
    <row r="1083" spans="1:10" x14ac:dyDescent="0.25">
      <c r="A1083" t="str">
        <f t="shared" si="32"/>
        <v>JudHa31430</v>
      </c>
      <c r="B1083" t="str">
        <f t="shared" si="33"/>
        <v>JudithHanson31430</v>
      </c>
      <c r="C1083" t="s">
        <v>107</v>
      </c>
      <c r="D1083" t="s">
        <v>191</v>
      </c>
      <c r="E1083" t="s">
        <v>2699</v>
      </c>
      <c r="F1083" s="1">
        <v>31430</v>
      </c>
      <c r="G1083" t="s">
        <v>3022</v>
      </c>
      <c r="H1083" t="s">
        <v>2701</v>
      </c>
      <c r="I1083" s="5">
        <v>34800</v>
      </c>
      <c r="J1083">
        <v>2</v>
      </c>
    </row>
    <row r="1084" spans="1:10" x14ac:dyDescent="0.25">
      <c r="A1084" t="str">
        <f t="shared" si="32"/>
        <v>LibHa28044</v>
      </c>
      <c r="B1084" t="str">
        <f t="shared" si="33"/>
        <v>LibbyHanson28044</v>
      </c>
      <c r="C1084" t="s">
        <v>735</v>
      </c>
      <c r="D1084" t="s">
        <v>191</v>
      </c>
      <c r="E1084" t="s">
        <v>2699</v>
      </c>
      <c r="F1084" s="1">
        <v>28044</v>
      </c>
      <c r="G1084" t="s">
        <v>3027</v>
      </c>
      <c r="H1084" t="s">
        <v>2701</v>
      </c>
      <c r="I1084" s="5">
        <v>64000</v>
      </c>
      <c r="J1084">
        <v>2</v>
      </c>
    </row>
    <row r="1085" spans="1:10" x14ac:dyDescent="0.25">
      <c r="A1085" t="str">
        <f t="shared" si="32"/>
        <v>MarHa32720</v>
      </c>
      <c r="B1085" t="str">
        <f t="shared" si="33"/>
        <v>MarvinHardaway32720</v>
      </c>
      <c r="C1085" t="s">
        <v>2008</v>
      </c>
      <c r="D1085" t="s">
        <v>2365</v>
      </c>
      <c r="E1085" t="s">
        <v>2698</v>
      </c>
      <c r="F1085" s="1">
        <v>32720</v>
      </c>
      <c r="G1085" t="s">
        <v>3022</v>
      </c>
      <c r="H1085" t="s">
        <v>2700</v>
      </c>
      <c r="I1085" s="5">
        <v>45600</v>
      </c>
      <c r="J1085">
        <v>1</v>
      </c>
    </row>
    <row r="1086" spans="1:10" x14ac:dyDescent="0.25">
      <c r="A1086" t="str">
        <f t="shared" si="32"/>
        <v>KenHa24979</v>
      </c>
      <c r="B1086" t="str">
        <f t="shared" si="33"/>
        <v>KennethHardee24979</v>
      </c>
      <c r="C1086" t="s">
        <v>139</v>
      </c>
      <c r="D1086" t="s">
        <v>1621</v>
      </c>
      <c r="E1086" t="s">
        <v>2698</v>
      </c>
      <c r="F1086" s="1">
        <v>24979</v>
      </c>
      <c r="G1086" t="s">
        <v>3025</v>
      </c>
      <c r="H1086" t="s">
        <v>2700</v>
      </c>
      <c r="I1086" s="5">
        <v>46300</v>
      </c>
      <c r="J1086">
        <v>18</v>
      </c>
    </row>
    <row r="1087" spans="1:10" x14ac:dyDescent="0.25">
      <c r="A1087" t="str">
        <f t="shared" si="32"/>
        <v>LawHa24391</v>
      </c>
      <c r="B1087" t="str">
        <f t="shared" si="33"/>
        <v>LawandaHarder24391</v>
      </c>
      <c r="C1087" t="s">
        <v>1126</v>
      </c>
      <c r="D1087" t="s">
        <v>1127</v>
      </c>
      <c r="E1087" t="s">
        <v>2699</v>
      </c>
      <c r="F1087" s="1">
        <v>24391</v>
      </c>
      <c r="G1087" t="s">
        <v>3023</v>
      </c>
      <c r="H1087" t="s">
        <v>2703</v>
      </c>
      <c r="I1087" s="5">
        <v>33800</v>
      </c>
      <c r="J1087">
        <v>6</v>
      </c>
    </row>
    <row r="1088" spans="1:10" x14ac:dyDescent="0.25">
      <c r="A1088" t="str">
        <f t="shared" si="32"/>
        <v>GloHa33601</v>
      </c>
      <c r="B1088" t="str">
        <f t="shared" si="33"/>
        <v>GloriaHardesty33601</v>
      </c>
      <c r="C1088" t="s">
        <v>259</v>
      </c>
      <c r="D1088" t="s">
        <v>260</v>
      </c>
      <c r="E1088" t="s">
        <v>2699</v>
      </c>
      <c r="F1088" s="1">
        <v>33601</v>
      </c>
      <c r="G1088" t="s">
        <v>3020</v>
      </c>
      <c r="H1088" t="s">
        <v>2701</v>
      </c>
      <c r="I1088" s="5">
        <v>29700</v>
      </c>
      <c r="J1088">
        <v>0</v>
      </c>
    </row>
    <row r="1089" spans="1:10" x14ac:dyDescent="0.25">
      <c r="A1089" t="str">
        <f t="shared" si="32"/>
        <v>DavHa25223</v>
      </c>
      <c r="B1089" t="str">
        <f t="shared" si="33"/>
        <v>DavidHardiman25223</v>
      </c>
      <c r="C1089" t="s">
        <v>65</v>
      </c>
      <c r="D1089" t="s">
        <v>1723</v>
      </c>
      <c r="E1089" t="s">
        <v>2698</v>
      </c>
      <c r="F1089" s="1">
        <v>25223</v>
      </c>
      <c r="G1089" t="s">
        <v>3027</v>
      </c>
      <c r="H1089" t="s">
        <v>2702</v>
      </c>
      <c r="I1089" s="5">
        <v>72900</v>
      </c>
      <c r="J1089">
        <v>2</v>
      </c>
    </row>
    <row r="1090" spans="1:10" x14ac:dyDescent="0.25">
      <c r="A1090" t="str">
        <f t="shared" ref="A1090:A1153" si="34">_xlfn.CONCAT(LEFT(C1090,3),LEFT(D1090,2),F1090)</f>
        <v>MicHa30819</v>
      </c>
      <c r="B1090" t="str">
        <f t="shared" ref="B1090:B1153" si="35">_xlfn.CONCAT(C1090,D1090,F1090)</f>
        <v>MichaelHardiman30819</v>
      </c>
      <c r="C1090" t="s">
        <v>205</v>
      </c>
      <c r="D1090" t="s">
        <v>1723</v>
      </c>
      <c r="E1090" t="s">
        <v>2698</v>
      </c>
      <c r="F1090" s="1">
        <v>30819</v>
      </c>
      <c r="G1090" t="s">
        <v>3026</v>
      </c>
      <c r="H1090" t="s">
        <v>2700</v>
      </c>
      <c r="I1090" s="5">
        <v>66900</v>
      </c>
      <c r="J1090">
        <v>0</v>
      </c>
    </row>
    <row r="1091" spans="1:10" x14ac:dyDescent="0.25">
      <c r="A1091" t="str">
        <f t="shared" si="34"/>
        <v>EvaHa27229</v>
      </c>
      <c r="B1091" t="str">
        <f t="shared" si="35"/>
        <v>EvaHardin27229</v>
      </c>
      <c r="C1091" t="s">
        <v>2029</v>
      </c>
      <c r="D1091" t="s">
        <v>547</v>
      </c>
      <c r="E1091" t="s">
        <v>2699</v>
      </c>
      <c r="F1091" s="1">
        <v>27229</v>
      </c>
      <c r="G1091" t="s">
        <v>3027</v>
      </c>
      <c r="H1091" t="s">
        <v>2700</v>
      </c>
      <c r="I1091" s="5">
        <v>60800</v>
      </c>
      <c r="J1091">
        <v>8</v>
      </c>
    </row>
    <row r="1092" spans="1:10" x14ac:dyDescent="0.25">
      <c r="A1092" t="str">
        <f t="shared" si="34"/>
        <v>JosHa27367</v>
      </c>
      <c r="B1092" t="str">
        <f t="shared" si="35"/>
        <v>JosieHardin27367</v>
      </c>
      <c r="C1092" t="s">
        <v>546</v>
      </c>
      <c r="D1092" t="s">
        <v>547</v>
      </c>
      <c r="E1092" t="s">
        <v>2699</v>
      </c>
      <c r="F1092" s="1">
        <v>27367</v>
      </c>
      <c r="G1092" t="s">
        <v>3029</v>
      </c>
      <c r="H1092" t="s">
        <v>2702</v>
      </c>
      <c r="I1092" s="5">
        <v>106900</v>
      </c>
      <c r="J1092">
        <v>18</v>
      </c>
    </row>
    <row r="1093" spans="1:10" x14ac:dyDescent="0.25">
      <c r="A1093" t="str">
        <f t="shared" si="34"/>
        <v>AprHa26315</v>
      </c>
      <c r="B1093" t="str">
        <f t="shared" si="35"/>
        <v>AprilHardy26315</v>
      </c>
      <c r="C1093" t="s">
        <v>697</v>
      </c>
      <c r="D1093" t="s">
        <v>698</v>
      </c>
      <c r="E1093" t="s">
        <v>2699</v>
      </c>
      <c r="F1093" s="1">
        <v>26315</v>
      </c>
      <c r="G1093" t="s">
        <v>3026</v>
      </c>
      <c r="H1093" t="s">
        <v>2702</v>
      </c>
      <c r="I1093" s="5">
        <v>91600</v>
      </c>
      <c r="J1093">
        <v>20</v>
      </c>
    </row>
    <row r="1094" spans="1:10" x14ac:dyDescent="0.25">
      <c r="A1094" t="str">
        <f t="shared" si="34"/>
        <v>DouHa27284</v>
      </c>
      <c r="B1094" t="str">
        <f t="shared" si="35"/>
        <v>DouglasHardy27284</v>
      </c>
      <c r="C1094" t="s">
        <v>499</v>
      </c>
      <c r="D1094" t="s">
        <v>698</v>
      </c>
      <c r="E1094" t="s">
        <v>2698</v>
      </c>
      <c r="F1094" s="1">
        <v>27284</v>
      </c>
      <c r="G1094" t="s">
        <v>3023</v>
      </c>
      <c r="H1094" t="s">
        <v>2702</v>
      </c>
      <c r="I1094" s="5">
        <v>60500</v>
      </c>
      <c r="J1094">
        <v>0</v>
      </c>
    </row>
    <row r="1095" spans="1:10" x14ac:dyDescent="0.25">
      <c r="A1095" t="str">
        <f t="shared" si="34"/>
        <v>RicHa28143</v>
      </c>
      <c r="B1095" t="str">
        <f t="shared" si="35"/>
        <v>RichardHardy28143</v>
      </c>
      <c r="C1095" t="s">
        <v>9</v>
      </c>
      <c r="D1095" t="s">
        <v>698</v>
      </c>
      <c r="E1095" t="s">
        <v>2698</v>
      </c>
      <c r="F1095" s="1">
        <v>28143</v>
      </c>
      <c r="G1095" t="s">
        <v>3026</v>
      </c>
      <c r="H1095" t="s">
        <v>2701</v>
      </c>
      <c r="I1095" s="5">
        <v>60900</v>
      </c>
      <c r="J1095">
        <v>5</v>
      </c>
    </row>
    <row r="1096" spans="1:10" x14ac:dyDescent="0.25">
      <c r="A1096" t="str">
        <f t="shared" si="34"/>
        <v>RobHa25471</v>
      </c>
      <c r="B1096" t="str">
        <f t="shared" si="35"/>
        <v>RobertHare25471</v>
      </c>
      <c r="C1096" t="s">
        <v>25</v>
      </c>
      <c r="D1096" t="s">
        <v>1747</v>
      </c>
      <c r="E1096" t="s">
        <v>2698</v>
      </c>
      <c r="F1096" s="1">
        <v>25471</v>
      </c>
      <c r="G1096" t="s">
        <v>3026</v>
      </c>
      <c r="H1096" t="s">
        <v>2703</v>
      </c>
      <c r="I1096" s="5">
        <v>79400</v>
      </c>
      <c r="J1096">
        <v>2</v>
      </c>
    </row>
    <row r="1097" spans="1:10" x14ac:dyDescent="0.25">
      <c r="A1097" t="str">
        <f t="shared" si="34"/>
        <v>WilHa26982</v>
      </c>
      <c r="B1097" t="str">
        <f t="shared" si="35"/>
        <v>WilliamHarjo26982</v>
      </c>
      <c r="C1097" t="s">
        <v>63</v>
      </c>
      <c r="D1097" t="s">
        <v>2914</v>
      </c>
      <c r="E1097" t="s">
        <v>2698</v>
      </c>
      <c r="F1097" s="1">
        <v>26982</v>
      </c>
      <c r="G1097" t="s">
        <v>3024</v>
      </c>
      <c r="H1097" t="s">
        <v>2701</v>
      </c>
      <c r="I1097" s="5">
        <v>40500</v>
      </c>
      <c r="J1097">
        <v>18</v>
      </c>
    </row>
    <row r="1098" spans="1:10" x14ac:dyDescent="0.25">
      <c r="A1098" t="str">
        <f t="shared" si="34"/>
        <v>SheHa23718</v>
      </c>
      <c r="B1098" t="str">
        <f t="shared" si="35"/>
        <v>SheilaHarkins23718</v>
      </c>
      <c r="C1098" t="s">
        <v>1058</v>
      </c>
      <c r="D1098" t="s">
        <v>1233</v>
      </c>
      <c r="E1098" t="s">
        <v>2699</v>
      </c>
      <c r="F1098" s="1">
        <v>23718</v>
      </c>
      <c r="G1098" t="s">
        <v>3026</v>
      </c>
      <c r="H1098" t="s">
        <v>2702</v>
      </c>
      <c r="I1098" s="5">
        <v>98300</v>
      </c>
      <c r="J1098">
        <v>27</v>
      </c>
    </row>
    <row r="1099" spans="1:10" x14ac:dyDescent="0.25">
      <c r="A1099" t="str">
        <f t="shared" si="34"/>
        <v>MicHa31097</v>
      </c>
      <c r="B1099" t="str">
        <f t="shared" si="35"/>
        <v>MichaelHarless31097</v>
      </c>
      <c r="C1099" t="s">
        <v>205</v>
      </c>
      <c r="D1099" t="s">
        <v>1376</v>
      </c>
      <c r="E1099" t="s">
        <v>2698</v>
      </c>
      <c r="F1099" s="1">
        <v>31097</v>
      </c>
      <c r="G1099" t="s">
        <v>3027</v>
      </c>
      <c r="H1099" t="s">
        <v>2701</v>
      </c>
      <c r="I1099" s="5">
        <v>80700</v>
      </c>
      <c r="J1099">
        <v>0</v>
      </c>
    </row>
    <row r="1100" spans="1:10" x14ac:dyDescent="0.25">
      <c r="A1100" t="str">
        <f t="shared" si="34"/>
        <v>TerHa30521</v>
      </c>
      <c r="B1100" t="str">
        <f t="shared" si="35"/>
        <v>TerryHarmon30521</v>
      </c>
      <c r="C1100" t="s">
        <v>157</v>
      </c>
      <c r="D1100" t="s">
        <v>1811</v>
      </c>
      <c r="E1100" t="s">
        <v>2698</v>
      </c>
      <c r="F1100" s="1">
        <v>30521</v>
      </c>
      <c r="G1100" t="s">
        <v>3024</v>
      </c>
      <c r="H1100" t="s">
        <v>2702</v>
      </c>
      <c r="I1100" s="5">
        <v>69100</v>
      </c>
      <c r="J1100">
        <v>8</v>
      </c>
    </row>
    <row r="1101" spans="1:10" x14ac:dyDescent="0.25">
      <c r="A1101" t="str">
        <f t="shared" si="34"/>
        <v>VioHa27997</v>
      </c>
      <c r="B1101" t="str">
        <f t="shared" si="35"/>
        <v>ViolaHarrell27997</v>
      </c>
      <c r="C1101" t="s">
        <v>101</v>
      </c>
      <c r="D1101" t="s">
        <v>2517</v>
      </c>
      <c r="E1101" t="s">
        <v>2699</v>
      </c>
      <c r="F1101" s="1">
        <v>27997</v>
      </c>
      <c r="G1101" t="s">
        <v>3028</v>
      </c>
      <c r="H1101" t="s">
        <v>2702</v>
      </c>
      <c r="I1101" s="5">
        <v>93900</v>
      </c>
      <c r="J1101">
        <v>12</v>
      </c>
    </row>
    <row r="1102" spans="1:10" x14ac:dyDescent="0.25">
      <c r="A1102" t="str">
        <f t="shared" si="34"/>
        <v>SteHa28236</v>
      </c>
      <c r="B1102" t="str">
        <f t="shared" si="35"/>
        <v>StevenHarrelson28236</v>
      </c>
      <c r="C1102" t="s">
        <v>786</v>
      </c>
      <c r="D1102" t="s">
        <v>2297</v>
      </c>
      <c r="E1102" t="s">
        <v>2698</v>
      </c>
      <c r="F1102" s="1">
        <v>28236</v>
      </c>
      <c r="G1102" t="s">
        <v>3028</v>
      </c>
      <c r="H1102" t="s">
        <v>2703</v>
      </c>
      <c r="I1102" s="5">
        <v>87800</v>
      </c>
      <c r="J1102">
        <v>12</v>
      </c>
    </row>
    <row r="1103" spans="1:10" x14ac:dyDescent="0.25">
      <c r="A1103" t="str">
        <f t="shared" si="34"/>
        <v>BarHa32105</v>
      </c>
      <c r="B1103" t="str">
        <f t="shared" si="35"/>
        <v>BarbaraHarris32105</v>
      </c>
      <c r="C1103" t="s">
        <v>248</v>
      </c>
      <c r="D1103" t="s">
        <v>596</v>
      </c>
      <c r="E1103" t="s">
        <v>2699</v>
      </c>
      <c r="F1103" s="1">
        <v>32105</v>
      </c>
      <c r="G1103" t="s">
        <v>3023</v>
      </c>
      <c r="H1103" t="s">
        <v>2700</v>
      </c>
      <c r="I1103" s="5">
        <v>45500</v>
      </c>
      <c r="J1103">
        <v>3</v>
      </c>
    </row>
    <row r="1104" spans="1:10" x14ac:dyDescent="0.25">
      <c r="A1104" t="str">
        <f t="shared" si="34"/>
        <v>KelHa33593</v>
      </c>
      <c r="B1104" t="str">
        <f t="shared" si="35"/>
        <v>KellyHarris33593</v>
      </c>
      <c r="C1104" t="s">
        <v>1095</v>
      </c>
      <c r="D1104" t="s">
        <v>596</v>
      </c>
      <c r="E1104" t="s">
        <v>2699</v>
      </c>
      <c r="F1104" s="1">
        <v>33593</v>
      </c>
      <c r="G1104" t="s">
        <v>3021</v>
      </c>
      <c r="H1104" t="s">
        <v>2700</v>
      </c>
      <c r="I1104" s="5">
        <v>39400</v>
      </c>
      <c r="J1104">
        <v>1</v>
      </c>
    </row>
    <row r="1105" spans="1:10" x14ac:dyDescent="0.25">
      <c r="A1105" t="str">
        <f t="shared" si="34"/>
        <v>LauHa26560</v>
      </c>
      <c r="B1105" t="str">
        <f t="shared" si="35"/>
        <v>LauraHarris26560</v>
      </c>
      <c r="C1105" t="s">
        <v>646</v>
      </c>
      <c r="D1105" t="s">
        <v>596</v>
      </c>
      <c r="E1105" t="s">
        <v>2699</v>
      </c>
      <c r="F1105" s="1">
        <v>26560</v>
      </c>
      <c r="G1105" t="s">
        <v>3026</v>
      </c>
      <c r="H1105" t="s">
        <v>2703</v>
      </c>
      <c r="I1105" s="5">
        <v>69200</v>
      </c>
      <c r="J1105">
        <v>16</v>
      </c>
    </row>
    <row r="1106" spans="1:10" x14ac:dyDescent="0.25">
      <c r="A1106" t="str">
        <f t="shared" si="34"/>
        <v>OscHa24724</v>
      </c>
      <c r="B1106" t="str">
        <f t="shared" si="35"/>
        <v>OscarHarris24724</v>
      </c>
      <c r="C1106" t="s">
        <v>370</v>
      </c>
      <c r="D1106" t="s">
        <v>596</v>
      </c>
      <c r="E1106" t="s">
        <v>2698</v>
      </c>
      <c r="F1106" s="1">
        <v>24724</v>
      </c>
      <c r="G1106" t="s">
        <v>3027</v>
      </c>
      <c r="H1106" t="s">
        <v>2702</v>
      </c>
      <c r="I1106" s="5">
        <v>58400</v>
      </c>
      <c r="J1106">
        <v>5</v>
      </c>
    </row>
    <row r="1107" spans="1:10" x14ac:dyDescent="0.25">
      <c r="A1107" t="str">
        <f t="shared" si="34"/>
        <v>SteHa29580</v>
      </c>
      <c r="B1107" t="str">
        <f t="shared" si="35"/>
        <v>StevenHarris29580</v>
      </c>
      <c r="C1107" t="s">
        <v>786</v>
      </c>
      <c r="D1107" t="s">
        <v>596</v>
      </c>
      <c r="E1107" t="s">
        <v>2698</v>
      </c>
      <c r="F1107" s="1">
        <v>29580</v>
      </c>
      <c r="G1107" t="s">
        <v>3024</v>
      </c>
      <c r="H1107" t="s">
        <v>2701</v>
      </c>
      <c r="I1107" s="5">
        <v>39900</v>
      </c>
      <c r="J1107">
        <v>1</v>
      </c>
    </row>
    <row r="1108" spans="1:10" x14ac:dyDescent="0.25">
      <c r="A1108" t="str">
        <f t="shared" si="34"/>
        <v>TinHa32731</v>
      </c>
      <c r="B1108" t="str">
        <f t="shared" si="35"/>
        <v>TinyHarris32731</v>
      </c>
      <c r="C1108" t="s">
        <v>2904</v>
      </c>
      <c r="D1108" t="s">
        <v>596</v>
      </c>
      <c r="E1108" t="s">
        <v>2699</v>
      </c>
      <c r="F1108" s="1">
        <v>32731</v>
      </c>
      <c r="G1108" t="s">
        <v>3022</v>
      </c>
      <c r="H1108" t="s">
        <v>2701</v>
      </c>
      <c r="I1108" s="5">
        <v>35100</v>
      </c>
      <c r="J1108">
        <v>5</v>
      </c>
    </row>
    <row r="1109" spans="1:10" x14ac:dyDescent="0.25">
      <c r="A1109" t="str">
        <f t="shared" si="34"/>
        <v>CarHa34125</v>
      </c>
      <c r="B1109" t="str">
        <f t="shared" si="35"/>
        <v>CarolHarrison34125</v>
      </c>
      <c r="C1109" t="s">
        <v>849</v>
      </c>
      <c r="D1109" t="s">
        <v>1408</v>
      </c>
      <c r="E1109" t="s">
        <v>2699</v>
      </c>
      <c r="F1109" s="1">
        <v>34125</v>
      </c>
      <c r="G1109" t="s">
        <v>3020</v>
      </c>
      <c r="H1109" t="s">
        <v>2701</v>
      </c>
      <c r="I1109" s="5">
        <v>28800</v>
      </c>
      <c r="J1109">
        <v>0</v>
      </c>
    </row>
    <row r="1110" spans="1:10" x14ac:dyDescent="0.25">
      <c r="A1110" t="str">
        <f t="shared" si="34"/>
        <v>MicHa29032</v>
      </c>
      <c r="B1110" t="str">
        <f t="shared" si="35"/>
        <v>MichaelHarrison29032</v>
      </c>
      <c r="C1110" t="s">
        <v>205</v>
      </c>
      <c r="D1110" t="s">
        <v>1408</v>
      </c>
      <c r="E1110" t="s">
        <v>2698</v>
      </c>
      <c r="F1110" s="1">
        <v>29032</v>
      </c>
      <c r="G1110" t="s">
        <v>3027</v>
      </c>
      <c r="H1110" t="s">
        <v>2701</v>
      </c>
      <c r="I1110" s="5">
        <v>49400</v>
      </c>
      <c r="J1110">
        <v>12</v>
      </c>
    </row>
    <row r="1111" spans="1:10" x14ac:dyDescent="0.25">
      <c r="A1111" t="str">
        <f t="shared" si="34"/>
        <v>JerHa23710</v>
      </c>
      <c r="B1111" t="str">
        <f t="shared" si="35"/>
        <v>JerryHartman23710</v>
      </c>
      <c r="C1111" t="s">
        <v>632</v>
      </c>
      <c r="D1111" t="s">
        <v>472</v>
      </c>
      <c r="E1111" t="s">
        <v>2698</v>
      </c>
      <c r="F1111" s="1">
        <v>23710</v>
      </c>
      <c r="G1111" t="s">
        <v>3027</v>
      </c>
      <c r="H1111" t="s">
        <v>2701</v>
      </c>
      <c r="I1111" s="5">
        <v>67600</v>
      </c>
      <c r="J1111">
        <v>10</v>
      </c>
    </row>
    <row r="1112" spans="1:10" x14ac:dyDescent="0.25">
      <c r="A1112" t="str">
        <f t="shared" si="34"/>
        <v>EriHa27922</v>
      </c>
      <c r="B1112" t="str">
        <f t="shared" si="35"/>
        <v>EricHarvey27922</v>
      </c>
      <c r="C1112" t="s">
        <v>121</v>
      </c>
      <c r="D1112" t="s">
        <v>199</v>
      </c>
      <c r="E1112" t="s">
        <v>2698</v>
      </c>
      <c r="F1112" s="1">
        <v>27922</v>
      </c>
      <c r="G1112" t="s">
        <v>3026</v>
      </c>
      <c r="H1112" t="s">
        <v>2701</v>
      </c>
      <c r="I1112" s="5">
        <v>61300</v>
      </c>
      <c r="J1112">
        <v>6</v>
      </c>
    </row>
    <row r="1113" spans="1:10" x14ac:dyDescent="0.25">
      <c r="A1113" t="str">
        <f t="shared" si="34"/>
        <v>RogHa27367</v>
      </c>
      <c r="B1113" t="str">
        <f t="shared" si="35"/>
        <v>RogerHarvey27367</v>
      </c>
      <c r="C1113" t="s">
        <v>195</v>
      </c>
      <c r="D1113" t="s">
        <v>199</v>
      </c>
      <c r="E1113" t="s">
        <v>2698</v>
      </c>
      <c r="F1113" s="1">
        <v>27367</v>
      </c>
      <c r="G1113" t="s">
        <v>3024</v>
      </c>
      <c r="H1113" t="s">
        <v>2702</v>
      </c>
      <c r="I1113" s="5">
        <v>62500</v>
      </c>
      <c r="J1113">
        <v>18</v>
      </c>
    </row>
    <row r="1114" spans="1:10" x14ac:dyDescent="0.25">
      <c r="A1114" t="str">
        <f t="shared" si="34"/>
        <v>PhiHa24236</v>
      </c>
      <c r="B1114" t="str">
        <f t="shared" si="35"/>
        <v>PhillipHaskell24236</v>
      </c>
      <c r="C1114" t="s">
        <v>550</v>
      </c>
      <c r="D1114" t="s">
        <v>1217</v>
      </c>
      <c r="E1114" t="s">
        <v>2698</v>
      </c>
      <c r="F1114" s="1">
        <v>24236</v>
      </c>
      <c r="G1114" t="s">
        <v>3026</v>
      </c>
      <c r="H1114" t="s">
        <v>2702</v>
      </c>
      <c r="I1114" s="5">
        <v>68500</v>
      </c>
      <c r="J1114">
        <v>4</v>
      </c>
    </row>
    <row r="1115" spans="1:10" x14ac:dyDescent="0.25">
      <c r="A1115" t="str">
        <f t="shared" si="34"/>
        <v>BreHa33230</v>
      </c>
      <c r="B1115" t="str">
        <f t="shared" si="35"/>
        <v>BrendaHassell33230</v>
      </c>
      <c r="C1115" t="s">
        <v>1437</v>
      </c>
      <c r="D1115" t="s">
        <v>2966</v>
      </c>
      <c r="E1115" t="s">
        <v>2699</v>
      </c>
      <c r="F1115" s="1">
        <v>33230</v>
      </c>
      <c r="G1115" t="s">
        <v>3020</v>
      </c>
      <c r="H1115" t="s">
        <v>2703</v>
      </c>
      <c r="I1115" s="5">
        <v>24500</v>
      </c>
      <c r="J1115">
        <v>2</v>
      </c>
    </row>
    <row r="1116" spans="1:10" x14ac:dyDescent="0.25">
      <c r="A1116" t="str">
        <f t="shared" si="34"/>
        <v>MarHa25125</v>
      </c>
      <c r="B1116" t="str">
        <f t="shared" si="35"/>
        <v>MarcoHathaway25125</v>
      </c>
      <c r="C1116" t="s">
        <v>1121</v>
      </c>
      <c r="D1116" t="s">
        <v>1313</v>
      </c>
      <c r="E1116" t="s">
        <v>2698</v>
      </c>
      <c r="F1116" s="1">
        <v>25125</v>
      </c>
      <c r="G1116" t="s">
        <v>3026</v>
      </c>
      <c r="H1116" t="s">
        <v>2701</v>
      </c>
      <c r="I1116" s="5">
        <v>58200</v>
      </c>
      <c r="J1116">
        <v>4</v>
      </c>
    </row>
    <row r="1117" spans="1:10" x14ac:dyDescent="0.25">
      <c r="A1117" t="str">
        <f t="shared" si="34"/>
        <v>BroHa30016</v>
      </c>
      <c r="B1117" t="str">
        <f t="shared" si="35"/>
        <v>BrockHathorn30016</v>
      </c>
      <c r="C1117" t="s">
        <v>173</v>
      </c>
      <c r="D1117" t="s">
        <v>792</v>
      </c>
      <c r="E1117" t="s">
        <v>2698</v>
      </c>
      <c r="F1117" s="1">
        <v>30016</v>
      </c>
      <c r="G1117" t="s">
        <v>3025</v>
      </c>
      <c r="H1117" t="s">
        <v>2700</v>
      </c>
      <c r="I1117" s="5">
        <v>54200</v>
      </c>
      <c r="J1117">
        <v>2</v>
      </c>
    </row>
    <row r="1118" spans="1:10" x14ac:dyDescent="0.25">
      <c r="A1118" t="str">
        <f t="shared" si="34"/>
        <v>DiaHa25034</v>
      </c>
      <c r="B1118" t="str">
        <f t="shared" si="35"/>
        <v>DianeHaven25034</v>
      </c>
      <c r="C1118" t="s">
        <v>59</v>
      </c>
      <c r="D1118" t="s">
        <v>437</v>
      </c>
      <c r="E1118" t="s">
        <v>2699</v>
      </c>
      <c r="F1118" s="1">
        <v>25034</v>
      </c>
      <c r="G1118" t="s">
        <v>3025</v>
      </c>
      <c r="H1118" t="s">
        <v>2700</v>
      </c>
      <c r="I1118" s="5">
        <v>57500</v>
      </c>
      <c r="J1118">
        <v>13</v>
      </c>
    </row>
    <row r="1119" spans="1:10" x14ac:dyDescent="0.25">
      <c r="A1119" t="str">
        <f t="shared" si="34"/>
        <v>TamHa28125</v>
      </c>
      <c r="B1119" t="str">
        <f t="shared" si="35"/>
        <v>TammyHawes28125</v>
      </c>
      <c r="C1119" t="s">
        <v>376</v>
      </c>
      <c r="D1119" t="s">
        <v>2595</v>
      </c>
      <c r="E1119" t="s">
        <v>2699</v>
      </c>
      <c r="F1119" s="1">
        <v>28125</v>
      </c>
      <c r="G1119" t="s">
        <v>3025</v>
      </c>
      <c r="H1119" t="s">
        <v>2702</v>
      </c>
      <c r="I1119" s="5">
        <v>86900</v>
      </c>
      <c r="J1119">
        <v>0</v>
      </c>
    </row>
    <row r="1120" spans="1:10" x14ac:dyDescent="0.25">
      <c r="A1120" t="str">
        <f t="shared" si="34"/>
        <v>AllHa31087</v>
      </c>
      <c r="B1120" t="str">
        <f t="shared" si="35"/>
        <v>AllenHawkins31087</v>
      </c>
      <c r="C1120" t="s">
        <v>194</v>
      </c>
      <c r="D1120" t="s">
        <v>146</v>
      </c>
      <c r="E1120" t="s">
        <v>2698</v>
      </c>
      <c r="F1120" s="1">
        <v>31087</v>
      </c>
      <c r="G1120" t="s">
        <v>3024</v>
      </c>
      <c r="H1120" t="s">
        <v>2702</v>
      </c>
      <c r="I1120" s="5">
        <v>62400</v>
      </c>
      <c r="J1120">
        <v>6</v>
      </c>
    </row>
    <row r="1121" spans="1:10" x14ac:dyDescent="0.25">
      <c r="A1121" t="str">
        <f t="shared" si="34"/>
        <v>EmiHa24173</v>
      </c>
      <c r="B1121" t="str">
        <f t="shared" si="35"/>
        <v>EmilyHawkins24173</v>
      </c>
      <c r="C1121" t="s">
        <v>145</v>
      </c>
      <c r="D1121" t="s">
        <v>146</v>
      </c>
      <c r="E1121" t="s">
        <v>2699</v>
      </c>
      <c r="F1121" s="1">
        <v>24173</v>
      </c>
      <c r="G1121" t="s">
        <v>3024</v>
      </c>
      <c r="H1121" t="s">
        <v>2703</v>
      </c>
      <c r="I1121" s="5">
        <v>47300</v>
      </c>
      <c r="J1121">
        <v>10</v>
      </c>
    </row>
    <row r="1122" spans="1:10" x14ac:dyDescent="0.25">
      <c r="A1122" t="str">
        <f t="shared" si="34"/>
        <v>LorHa23809</v>
      </c>
      <c r="B1122" t="str">
        <f t="shared" si="35"/>
        <v>LorenzoHawkins23809</v>
      </c>
      <c r="C1122" t="s">
        <v>744</v>
      </c>
      <c r="D1122" t="s">
        <v>146</v>
      </c>
      <c r="E1122" t="s">
        <v>2698</v>
      </c>
      <c r="F1122" s="1">
        <v>23809</v>
      </c>
      <c r="G1122" t="s">
        <v>3028</v>
      </c>
      <c r="H1122" t="s">
        <v>2702</v>
      </c>
      <c r="I1122" s="5">
        <v>72600</v>
      </c>
      <c r="J1122">
        <v>6</v>
      </c>
    </row>
    <row r="1123" spans="1:10" x14ac:dyDescent="0.25">
      <c r="A1123" t="str">
        <f t="shared" si="34"/>
        <v>SamHa27926</v>
      </c>
      <c r="B1123" t="str">
        <f t="shared" si="35"/>
        <v>SamanthaHawthorne27926</v>
      </c>
      <c r="C1123" t="s">
        <v>904</v>
      </c>
      <c r="D1123" t="s">
        <v>1568</v>
      </c>
      <c r="E1123" t="s">
        <v>2699</v>
      </c>
      <c r="F1123" s="1">
        <v>27926</v>
      </c>
      <c r="G1123" t="s">
        <v>3027</v>
      </c>
      <c r="H1123" t="s">
        <v>2702</v>
      </c>
      <c r="I1123" s="5">
        <v>88700</v>
      </c>
      <c r="J1123">
        <v>7</v>
      </c>
    </row>
    <row r="1124" spans="1:10" x14ac:dyDescent="0.25">
      <c r="A1124" t="str">
        <f t="shared" si="34"/>
        <v>TheHa28434</v>
      </c>
      <c r="B1124" t="str">
        <f t="shared" si="35"/>
        <v>TheodoreHay28434</v>
      </c>
      <c r="C1124" t="s">
        <v>790</v>
      </c>
      <c r="D1124" t="s">
        <v>2850</v>
      </c>
      <c r="E1124" t="s">
        <v>2698</v>
      </c>
      <c r="F1124" s="1">
        <v>28434</v>
      </c>
      <c r="G1124" t="s">
        <v>3025</v>
      </c>
      <c r="H1124" t="s">
        <v>2702</v>
      </c>
      <c r="I1124" s="5">
        <v>60900</v>
      </c>
      <c r="J1124">
        <v>2</v>
      </c>
    </row>
    <row r="1125" spans="1:10" x14ac:dyDescent="0.25">
      <c r="A1125" t="str">
        <f t="shared" si="34"/>
        <v>MauHa29014</v>
      </c>
      <c r="B1125" t="str">
        <f t="shared" si="35"/>
        <v>MauriceHayden29014</v>
      </c>
      <c r="C1125" t="s">
        <v>209</v>
      </c>
      <c r="D1125" t="s">
        <v>449</v>
      </c>
      <c r="E1125" t="s">
        <v>2698</v>
      </c>
      <c r="F1125" s="1">
        <v>29014</v>
      </c>
      <c r="G1125" t="s">
        <v>3026</v>
      </c>
      <c r="H1125" t="s">
        <v>2703</v>
      </c>
      <c r="I1125" s="5">
        <v>55200</v>
      </c>
      <c r="J1125">
        <v>9</v>
      </c>
    </row>
    <row r="1126" spans="1:10" x14ac:dyDescent="0.25">
      <c r="A1126" t="str">
        <f t="shared" si="34"/>
        <v>AnnHa25719</v>
      </c>
      <c r="B1126" t="str">
        <f t="shared" si="35"/>
        <v>AnnieHayes25719</v>
      </c>
      <c r="C1126" t="s">
        <v>1783</v>
      </c>
      <c r="D1126" t="s">
        <v>1924</v>
      </c>
      <c r="E1126" t="s">
        <v>2699</v>
      </c>
      <c r="F1126" s="1">
        <v>25719</v>
      </c>
      <c r="G1126" t="s">
        <v>3023</v>
      </c>
      <c r="H1126" t="s">
        <v>2701</v>
      </c>
      <c r="I1126" s="5">
        <v>41400</v>
      </c>
      <c r="J1126">
        <v>22</v>
      </c>
    </row>
    <row r="1127" spans="1:10" x14ac:dyDescent="0.25">
      <c r="A1127" t="str">
        <f t="shared" si="34"/>
        <v>WilHa28538</v>
      </c>
      <c r="B1127" t="str">
        <f t="shared" si="35"/>
        <v>WilliamHaynes28538</v>
      </c>
      <c r="C1127" t="s">
        <v>63</v>
      </c>
      <c r="D1127" t="s">
        <v>1308</v>
      </c>
      <c r="E1127" t="s">
        <v>2698</v>
      </c>
      <c r="F1127" s="1">
        <v>28538</v>
      </c>
      <c r="G1127" t="s">
        <v>3026</v>
      </c>
      <c r="H1127" t="s">
        <v>2700</v>
      </c>
      <c r="I1127" s="5">
        <v>51600</v>
      </c>
      <c r="J1127">
        <v>12</v>
      </c>
    </row>
    <row r="1128" spans="1:10" x14ac:dyDescent="0.25">
      <c r="A1128" t="str">
        <f t="shared" si="34"/>
        <v>PetHa29965</v>
      </c>
      <c r="B1128" t="str">
        <f t="shared" si="35"/>
        <v>PeteHays29965</v>
      </c>
      <c r="C1128" t="s">
        <v>2186</v>
      </c>
      <c r="D1128" t="s">
        <v>2187</v>
      </c>
      <c r="E1128" t="s">
        <v>2698</v>
      </c>
      <c r="F1128" s="1">
        <v>29965</v>
      </c>
      <c r="G1128" t="s">
        <v>3027</v>
      </c>
      <c r="H1128" t="s">
        <v>2701</v>
      </c>
      <c r="I1128" s="5">
        <v>54100</v>
      </c>
      <c r="J1128">
        <v>3</v>
      </c>
    </row>
    <row r="1129" spans="1:10" x14ac:dyDescent="0.25">
      <c r="A1129" t="str">
        <f t="shared" si="34"/>
        <v>JohHa27605</v>
      </c>
      <c r="B1129" t="str">
        <f t="shared" si="35"/>
        <v>JohnnyHaywood27605</v>
      </c>
      <c r="C1129" t="s">
        <v>1858</v>
      </c>
      <c r="D1129" t="s">
        <v>2419</v>
      </c>
      <c r="E1129" t="s">
        <v>2698</v>
      </c>
      <c r="F1129" s="1">
        <v>27605</v>
      </c>
      <c r="G1129" t="s">
        <v>3024</v>
      </c>
      <c r="H1129" t="s">
        <v>2701</v>
      </c>
      <c r="I1129" s="5">
        <v>46500</v>
      </c>
      <c r="J1129">
        <v>8</v>
      </c>
    </row>
    <row r="1130" spans="1:10" x14ac:dyDescent="0.25">
      <c r="A1130" t="str">
        <f t="shared" si="34"/>
        <v>CorHe32768</v>
      </c>
      <c r="B1130" t="str">
        <f t="shared" si="35"/>
        <v>CoraHeald32768</v>
      </c>
      <c r="C1130" t="s">
        <v>517</v>
      </c>
      <c r="D1130" t="s">
        <v>2308</v>
      </c>
      <c r="E1130" t="s">
        <v>2699</v>
      </c>
      <c r="F1130" s="1">
        <v>32768</v>
      </c>
      <c r="G1130" t="s">
        <v>3023</v>
      </c>
      <c r="H1130" t="s">
        <v>2701</v>
      </c>
      <c r="I1130" s="5">
        <v>35600</v>
      </c>
      <c r="J1130">
        <v>1</v>
      </c>
    </row>
    <row r="1131" spans="1:10" x14ac:dyDescent="0.25">
      <c r="A1131" t="str">
        <f t="shared" si="34"/>
        <v>JanHe28317</v>
      </c>
      <c r="B1131" t="str">
        <f t="shared" si="35"/>
        <v>JanaHeaney28317</v>
      </c>
      <c r="C1131" t="s">
        <v>2752</v>
      </c>
      <c r="D1131" t="s">
        <v>2753</v>
      </c>
      <c r="E1131" t="s">
        <v>2699</v>
      </c>
      <c r="F1131" s="1">
        <v>28317</v>
      </c>
      <c r="G1131" t="s">
        <v>3025</v>
      </c>
      <c r="H1131" t="s">
        <v>2702</v>
      </c>
      <c r="I1131" s="5">
        <v>55800</v>
      </c>
      <c r="J1131">
        <v>6</v>
      </c>
    </row>
    <row r="1132" spans="1:10" x14ac:dyDescent="0.25">
      <c r="A1132" t="str">
        <f t="shared" si="34"/>
        <v>MonHe33056</v>
      </c>
      <c r="B1132" t="str">
        <f t="shared" si="35"/>
        <v>MoniqueHeaton33056</v>
      </c>
      <c r="C1132" t="s">
        <v>2886</v>
      </c>
      <c r="D1132" t="s">
        <v>2887</v>
      </c>
      <c r="E1132" t="s">
        <v>2699</v>
      </c>
      <c r="F1132" s="1">
        <v>33056</v>
      </c>
      <c r="G1132" t="s">
        <v>3021</v>
      </c>
      <c r="H1132" t="s">
        <v>2702</v>
      </c>
      <c r="I1132" s="5">
        <v>38400</v>
      </c>
      <c r="J1132">
        <v>2</v>
      </c>
    </row>
    <row r="1133" spans="1:10" x14ac:dyDescent="0.25">
      <c r="A1133" t="str">
        <f t="shared" si="34"/>
        <v>ClaHe33631</v>
      </c>
      <c r="B1133" t="str">
        <f t="shared" si="35"/>
        <v>ClarenceHeffernan33631</v>
      </c>
      <c r="C1133" t="s">
        <v>918</v>
      </c>
      <c r="D1133" t="s">
        <v>919</v>
      </c>
      <c r="E1133" t="s">
        <v>2698</v>
      </c>
      <c r="F1133" s="1">
        <v>33631</v>
      </c>
      <c r="G1133" t="s">
        <v>3020</v>
      </c>
      <c r="H1133" t="s">
        <v>2700</v>
      </c>
      <c r="I1133" s="5">
        <v>34600</v>
      </c>
      <c r="J1133">
        <v>0</v>
      </c>
    </row>
    <row r="1134" spans="1:10" x14ac:dyDescent="0.25">
      <c r="A1134" t="str">
        <f t="shared" si="34"/>
        <v>MelHe28238</v>
      </c>
      <c r="B1134" t="str">
        <f t="shared" si="35"/>
        <v>MelissaHeffner28238</v>
      </c>
      <c r="C1134" t="s">
        <v>136</v>
      </c>
      <c r="D1134" t="s">
        <v>137</v>
      </c>
      <c r="E1134" t="s">
        <v>2699</v>
      </c>
      <c r="F1134" s="1">
        <v>28238</v>
      </c>
      <c r="G1134" t="s">
        <v>3026</v>
      </c>
      <c r="H1134" t="s">
        <v>2701</v>
      </c>
      <c r="I1134" s="5">
        <v>45000</v>
      </c>
      <c r="J1134">
        <v>11</v>
      </c>
    </row>
    <row r="1135" spans="1:10" x14ac:dyDescent="0.25">
      <c r="A1135" t="str">
        <f t="shared" si="34"/>
        <v>HeaHe22482</v>
      </c>
      <c r="B1135" t="str">
        <f t="shared" si="35"/>
        <v>HeatherHeintz22482</v>
      </c>
      <c r="C1135" t="s">
        <v>1025</v>
      </c>
      <c r="D1135" t="s">
        <v>2613</v>
      </c>
      <c r="E1135" t="s">
        <v>2699</v>
      </c>
      <c r="F1135" s="1">
        <v>22482</v>
      </c>
      <c r="G1135" t="s">
        <v>3028</v>
      </c>
      <c r="H1135" t="s">
        <v>2700</v>
      </c>
      <c r="I1135" s="5">
        <v>108900</v>
      </c>
      <c r="J1135">
        <v>9</v>
      </c>
    </row>
    <row r="1136" spans="1:10" x14ac:dyDescent="0.25">
      <c r="A1136" t="str">
        <f t="shared" si="34"/>
        <v>CarHe29800</v>
      </c>
      <c r="B1136" t="str">
        <f t="shared" si="35"/>
        <v>CarrieHeldt29800</v>
      </c>
      <c r="C1136" t="s">
        <v>578</v>
      </c>
      <c r="D1136" t="s">
        <v>579</v>
      </c>
      <c r="E1136" t="s">
        <v>2699</v>
      </c>
      <c r="F1136" s="1">
        <v>29800</v>
      </c>
      <c r="G1136" t="s">
        <v>3026</v>
      </c>
      <c r="H1136" t="s">
        <v>2703</v>
      </c>
      <c r="I1136" s="5">
        <v>44700</v>
      </c>
      <c r="J1136">
        <v>6</v>
      </c>
    </row>
    <row r="1137" spans="1:10" x14ac:dyDescent="0.25">
      <c r="A1137" t="str">
        <f t="shared" si="34"/>
        <v>JusHe34355</v>
      </c>
      <c r="B1137" t="str">
        <f t="shared" si="35"/>
        <v>JustinHendershot34355</v>
      </c>
      <c r="C1137" t="s">
        <v>1289</v>
      </c>
      <c r="D1137" t="s">
        <v>2760</v>
      </c>
      <c r="E1137" t="s">
        <v>2698</v>
      </c>
      <c r="F1137" s="1">
        <v>34355</v>
      </c>
      <c r="G1137" t="s">
        <v>3022</v>
      </c>
      <c r="H1137" t="s">
        <v>2700</v>
      </c>
      <c r="I1137" s="5">
        <v>39800</v>
      </c>
      <c r="J1137">
        <v>0</v>
      </c>
    </row>
    <row r="1138" spans="1:10" x14ac:dyDescent="0.25">
      <c r="A1138" t="str">
        <f t="shared" si="34"/>
        <v>MarHe24414</v>
      </c>
      <c r="B1138" t="str">
        <f t="shared" si="35"/>
        <v>MarkHenderson24414</v>
      </c>
      <c r="C1138" t="s">
        <v>252</v>
      </c>
      <c r="D1138" t="s">
        <v>264</v>
      </c>
      <c r="E1138" t="s">
        <v>2698</v>
      </c>
      <c r="F1138" s="1">
        <v>24414</v>
      </c>
      <c r="G1138" t="s">
        <v>3028</v>
      </c>
      <c r="H1138" t="s">
        <v>2703</v>
      </c>
      <c r="I1138" s="5">
        <v>112700</v>
      </c>
      <c r="J1138">
        <v>23</v>
      </c>
    </row>
    <row r="1139" spans="1:10" x14ac:dyDescent="0.25">
      <c r="A1139" t="str">
        <f t="shared" si="34"/>
        <v>SteHe28513</v>
      </c>
      <c r="B1139" t="str">
        <f t="shared" si="35"/>
        <v>StevenHenderson28513</v>
      </c>
      <c r="C1139" t="s">
        <v>786</v>
      </c>
      <c r="D1139" t="s">
        <v>264</v>
      </c>
      <c r="E1139" t="s">
        <v>2698</v>
      </c>
      <c r="F1139" s="1">
        <v>28513</v>
      </c>
      <c r="G1139" t="s">
        <v>3025</v>
      </c>
      <c r="H1139" t="s">
        <v>2702</v>
      </c>
      <c r="I1139" s="5">
        <v>57000</v>
      </c>
      <c r="J1139">
        <v>12</v>
      </c>
    </row>
    <row r="1140" spans="1:10" x14ac:dyDescent="0.25">
      <c r="A1140" t="str">
        <f t="shared" si="34"/>
        <v>DanHe25436</v>
      </c>
      <c r="B1140" t="str">
        <f t="shared" si="35"/>
        <v>DanielleHendricks25436</v>
      </c>
      <c r="C1140" t="s">
        <v>821</v>
      </c>
      <c r="D1140" t="s">
        <v>939</v>
      </c>
      <c r="E1140" t="s">
        <v>2699</v>
      </c>
      <c r="F1140" s="1">
        <v>25436</v>
      </c>
      <c r="G1140" t="s">
        <v>3027</v>
      </c>
      <c r="H1140" t="s">
        <v>2702</v>
      </c>
      <c r="I1140" s="5">
        <v>93200</v>
      </c>
      <c r="J1140">
        <v>9</v>
      </c>
    </row>
    <row r="1141" spans="1:10" x14ac:dyDescent="0.25">
      <c r="A1141" t="str">
        <f t="shared" si="34"/>
        <v>ShiHe24029</v>
      </c>
      <c r="B1141" t="str">
        <f t="shared" si="35"/>
        <v>ShirleyHendrickson24029</v>
      </c>
      <c r="C1141" t="s">
        <v>1132</v>
      </c>
      <c r="D1141" t="s">
        <v>2918</v>
      </c>
      <c r="E1141" t="s">
        <v>2699</v>
      </c>
      <c r="F1141" s="1">
        <v>24029</v>
      </c>
      <c r="G1141" t="s">
        <v>3027</v>
      </c>
      <c r="H1141" t="s">
        <v>2702</v>
      </c>
      <c r="I1141" s="5">
        <v>102200</v>
      </c>
      <c r="J1141">
        <v>5</v>
      </c>
    </row>
    <row r="1142" spans="1:10" x14ac:dyDescent="0.25">
      <c r="A1142" t="str">
        <f t="shared" si="34"/>
        <v>BerHe27390</v>
      </c>
      <c r="B1142" t="str">
        <f t="shared" si="35"/>
        <v>BerryHenley27390</v>
      </c>
      <c r="C1142" t="s">
        <v>295</v>
      </c>
      <c r="D1142" t="s">
        <v>866</v>
      </c>
      <c r="E1142" t="s">
        <v>2698</v>
      </c>
      <c r="F1142" s="1">
        <v>27390</v>
      </c>
      <c r="G1142" t="s">
        <v>3025</v>
      </c>
      <c r="H1142" t="s">
        <v>2701</v>
      </c>
      <c r="I1142" s="5">
        <v>38800</v>
      </c>
      <c r="J1142">
        <v>18</v>
      </c>
    </row>
    <row r="1143" spans="1:10" x14ac:dyDescent="0.25">
      <c r="A1143" t="str">
        <f t="shared" si="34"/>
        <v>TimHe31299</v>
      </c>
      <c r="B1143" t="str">
        <f t="shared" si="35"/>
        <v>TimothyHenninger31299</v>
      </c>
      <c r="C1143" t="s">
        <v>501</v>
      </c>
      <c r="D1143" t="s">
        <v>2040</v>
      </c>
      <c r="E1143" t="s">
        <v>2698</v>
      </c>
      <c r="F1143" s="1">
        <v>31299</v>
      </c>
      <c r="G1143" t="s">
        <v>3023</v>
      </c>
      <c r="H1143" t="s">
        <v>2701</v>
      </c>
      <c r="I1143" s="5">
        <v>36400</v>
      </c>
      <c r="J1143">
        <v>4</v>
      </c>
    </row>
    <row r="1144" spans="1:10" x14ac:dyDescent="0.25">
      <c r="A1144" t="str">
        <f t="shared" si="34"/>
        <v>CynHe26149</v>
      </c>
      <c r="B1144" t="str">
        <f t="shared" si="35"/>
        <v>CynthiaHenry26149</v>
      </c>
      <c r="C1144" t="s">
        <v>442</v>
      </c>
      <c r="D1144" t="s">
        <v>23</v>
      </c>
      <c r="E1144" t="s">
        <v>2699</v>
      </c>
      <c r="F1144" s="1">
        <v>26149</v>
      </c>
      <c r="G1144" t="s">
        <v>3029</v>
      </c>
      <c r="H1144" t="s">
        <v>2703</v>
      </c>
      <c r="I1144" s="5">
        <v>109000</v>
      </c>
      <c r="J1144">
        <v>11</v>
      </c>
    </row>
    <row r="1145" spans="1:10" x14ac:dyDescent="0.25">
      <c r="A1145" t="str">
        <f t="shared" si="34"/>
        <v>RicHe23869</v>
      </c>
      <c r="B1145" t="str">
        <f t="shared" si="35"/>
        <v>RichardHenson23869</v>
      </c>
      <c r="C1145" t="s">
        <v>9</v>
      </c>
      <c r="D1145" t="s">
        <v>1120</v>
      </c>
      <c r="E1145" t="s">
        <v>2698</v>
      </c>
      <c r="F1145" s="1">
        <v>23869</v>
      </c>
      <c r="G1145" t="s">
        <v>3027</v>
      </c>
      <c r="H1145" t="s">
        <v>2701</v>
      </c>
      <c r="I1145" s="5">
        <v>50800</v>
      </c>
      <c r="J1145">
        <v>3</v>
      </c>
    </row>
    <row r="1146" spans="1:10" x14ac:dyDescent="0.25">
      <c r="A1146" t="str">
        <f t="shared" si="34"/>
        <v>RobHe25738</v>
      </c>
      <c r="B1146" t="str">
        <f t="shared" si="35"/>
        <v>RobinHenson25738</v>
      </c>
      <c r="C1146" t="s">
        <v>1139</v>
      </c>
      <c r="D1146" t="s">
        <v>1120</v>
      </c>
      <c r="E1146" t="s">
        <v>2699</v>
      </c>
      <c r="F1146" s="1">
        <v>25738</v>
      </c>
      <c r="G1146" t="s">
        <v>3027</v>
      </c>
      <c r="H1146" t="s">
        <v>2702</v>
      </c>
      <c r="I1146" s="5">
        <v>66500</v>
      </c>
      <c r="J1146">
        <v>8</v>
      </c>
    </row>
    <row r="1147" spans="1:10" x14ac:dyDescent="0.25">
      <c r="A1147" t="str">
        <f t="shared" si="34"/>
        <v>WilHe33496</v>
      </c>
      <c r="B1147" t="str">
        <f t="shared" si="35"/>
        <v>WillieHerbert33496</v>
      </c>
      <c r="C1147" t="s">
        <v>817</v>
      </c>
      <c r="D1147" t="s">
        <v>1842</v>
      </c>
      <c r="E1147" t="s">
        <v>2698</v>
      </c>
      <c r="F1147" s="1">
        <v>33496</v>
      </c>
      <c r="G1147" t="s">
        <v>3022</v>
      </c>
      <c r="H1147" t="s">
        <v>2701</v>
      </c>
      <c r="I1147" s="5">
        <v>35900</v>
      </c>
      <c r="J1147">
        <v>3</v>
      </c>
    </row>
    <row r="1148" spans="1:10" x14ac:dyDescent="0.25">
      <c r="A1148" t="str">
        <f t="shared" si="34"/>
        <v>DavHe28112</v>
      </c>
      <c r="B1148" t="str">
        <f t="shared" si="35"/>
        <v>DavidHeredia28112</v>
      </c>
      <c r="C1148" t="s">
        <v>65</v>
      </c>
      <c r="D1148" t="s">
        <v>769</v>
      </c>
      <c r="E1148" t="s">
        <v>2698</v>
      </c>
      <c r="F1148" s="1">
        <v>28112</v>
      </c>
      <c r="G1148" t="s">
        <v>3027</v>
      </c>
      <c r="H1148" t="s">
        <v>2702</v>
      </c>
      <c r="I1148" s="5">
        <v>89800</v>
      </c>
      <c r="J1148">
        <v>13</v>
      </c>
    </row>
    <row r="1149" spans="1:10" x14ac:dyDescent="0.25">
      <c r="A1149" t="str">
        <f t="shared" si="34"/>
        <v>MicHe27472</v>
      </c>
      <c r="B1149" t="str">
        <f t="shared" si="35"/>
        <v>MichelleHermanson27472</v>
      </c>
      <c r="C1149" t="s">
        <v>1665</v>
      </c>
      <c r="D1149" t="s">
        <v>2622</v>
      </c>
      <c r="E1149" t="s">
        <v>2699</v>
      </c>
      <c r="F1149" s="1">
        <v>27472</v>
      </c>
      <c r="G1149" t="s">
        <v>3028</v>
      </c>
      <c r="H1149" t="s">
        <v>2702</v>
      </c>
      <c r="I1149" s="5">
        <v>109000</v>
      </c>
      <c r="J1149">
        <v>8</v>
      </c>
    </row>
    <row r="1150" spans="1:10" x14ac:dyDescent="0.25">
      <c r="A1150" t="str">
        <f t="shared" si="34"/>
        <v>DonHe23512</v>
      </c>
      <c r="B1150" t="str">
        <f t="shared" si="35"/>
        <v>DonaldHernandez23512</v>
      </c>
      <c r="C1150" t="s">
        <v>133</v>
      </c>
      <c r="D1150" t="s">
        <v>309</v>
      </c>
      <c r="E1150" t="s">
        <v>2698</v>
      </c>
      <c r="F1150" s="1">
        <v>23512</v>
      </c>
      <c r="G1150" t="s">
        <v>3027</v>
      </c>
      <c r="H1150" t="s">
        <v>2703</v>
      </c>
      <c r="I1150" s="5">
        <v>88300</v>
      </c>
      <c r="J1150">
        <v>11</v>
      </c>
    </row>
    <row r="1151" spans="1:10" x14ac:dyDescent="0.25">
      <c r="A1151" t="str">
        <f t="shared" si="34"/>
        <v>EmiHe25926</v>
      </c>
      <c r="B1151" t="str">
        <f t="shared" si="35"/>
        <v>EmilioHernandez25926</v>
      </c>
      <c r="C1151" t="s">
        <v>1820</v>
      </c>
      <c r="D1151" t="s">
        <v>309</v>
      </c>
      <c r="E1151" t="s">
        <v>2698</v>
      </c>
      <c r="F1151" s="1">
        <v>25926</v>
      </c>
      <c r="G1151" t="s">
        <v>3023</v>
      </c>
      <c r="H1151" t="s">
        <v>2703</v>
      </c>
      <c r="I1151" s="5">
        <v>48100</v>
      </c>
      <c r="J1151">
        <v>7</v>
      </c>
    </row>
    <row r="1152" spans="1:10" x14ac:dyDescent="0.25">
      <c r="A1152" t="str">
        <f t="shared" si="34"/>
        <v>GavHe26930</v>
      </c>
      <c r="B1152" t="str">
        <f t="shared" si="35"/>
        <v>GavinHernandez26930</v>
      </c>
      <c r="C1152" t="s">
        <v>878</v>
      </c>
      <c r="D1152" t="s">
        <v>309</v>
      </c>
      <c r="E1152" t="s">
        <v>2698</v>
      </c>
      <c r="F1152" s="1">
        <v>26930</v>
      </c>
      <c r="G1152" t="s">
        <v>3028</v>
      </c>
      <c r="H1152" t="s">
        <v>2700</v>
      </c>
      <c r="I1152" s="5">
        <v>74600</v>
      </c>
      <c r="J1152">
        <v>15</v>
      </c>
    </row>
    <row r="1153" spans="1:10" x14ac:dyDescent="0.25">
      <c r="A1153" t="str">
        <f t="shared" si="34"/>
        <v>GlaHe29890</v>
      </c>
      <c r="B1153" t="str">
        <f t="shared" si="35"/>
        <v>GladysHernandez29890</v>
      </c>
      <c r="C1153" t="s">
        <v>2064</v>
      </c>
      <c r="D1153" t="s">
        <v>309</v>
      </c>
      <c r="E1153" t="s">
        <v>2699</v>
      </c>
      <c r="F1153" s="1">
        <v>29890</v>
      </c>
      <c r="G1153" t="s">
        <v>3028</v>
      </c>
      <c r="H1153" t="s">
        <v>2701</v>
      </c>
      <c r="I1153" s="5">
        <v>68100</v>
      </c>
      <c r="J1153">
        <v>8</v>
      </c>
    </row>
    <row r="1154" spans="1:10" x14ac:dyDescent="0.25">
      <c r="A1154" t="str">
        <f t="shared" ref="A1154:A1217" si="36">_xlfn.CONCAT(LEFT(C1154,3),LEFT(D1154,2),F1154)</f>
        <v>JamHe29346</v>
      </c>
      <c r="B1154" t="str">
        <f t="shared" ref="B1154:B1217" si="37">_xlfn.CONCAT(C1154,D1154,F1154)</f>
        <v>JamesHernandez29346</v>
      </c>
      <c r="C1154" t="s">
        <v>147</v>
      </c>
      <c r="D1154" t="s">
        <v>309</v>
      </c>
      <c r="E1154" t="s">
        <v>2698</v>
      </c>
      <c r="F1154" s="1">
        <v>29346</v>
      </c>
      <c r="G1154" t="s">
        <v>3028</v>
      </c>
      <c r="H1154" t="s">
        <v>2701</v>
      </c>
      <c r="I1154" s="5">
        <v>64700</v>
      </c>
      <c r="J1154">
        <v>3</v>
      </c>
    </row>
    <row r="1155" spans="1:10" x14ac:dyDescent="0.25">
      <c r="A1155" t="str">
        <f t="shared" si="36"/>
        <v>JudHe30667</v>
      </c>
      <c r="B1155" t="str">
        <f t="shared" si="37"/>
        <v>JudyHernandez30667</v>
      </c>
      <c r="C1155" t="s">
        <v>308</v>
      </c>
      <c r="D1155" t="s">
        <v>309</v>
      </c>
      <c r="E1155" t="s">
        <v>2699</v>
      </c>
      <c r="F1155" s="1">
        <v>30667</v>
      </c>
      <c r="G1155" t="s">
        <v>3025</v>
      </c>
      <c r="H1155" t="s">
        <v>2700</v>
      </c>
      <c r="I1155" s="5">
        <v>65100</v>
      </c>
      <c r="J1155">
        <v>0</v>
      </c>
    </row>
    <row r="1156" spans="1:10" x14ac:dyDescent="0.25">
      <c r="A1156" t="str">
        <f t="shared" si="36"/>
        <v>LisHe31487</v>
      </c>
      <c r="B1156" t="str">
        <f t="shared" si="37"/>
        <v>LisaHernandez31487</v>
      </c>
      <c r="C1156" t="s">
        <v>493</v>
      </c>
      <c r="D1156" t="s">
        <v>309</v>
      </c>
      <c r="E1156" t="s">
        <v>2699</v>
      </c>
      <c r="F1156" s="1">
        <v>31487</v>
      </c>
      <c r="G1156" t="s">
        <v>3023</v>
      </c>
      <c r="H1156" t="s">
        <v>2703</v>
      </c>
      <c r="I1156" s="5">
        <v>36400</v>
      </c>
      <c r="J1156">
        <v>4</v>
      </c>
    </row>
    <row r="1157" spans="1:10" x14ac:dyDescent="0.25">
      <c r="A1157" t="str">
        <f t="shared" si="36"/>
        <v>MarHe32162</v>
      </c>
      <c r="B1157" t="str">
        <f t="shared" si="37"/>
        <v>MarcusHernandez32162</v>
      </c>
      <c r="C1157" t="s">
        <v>288</v>
      </c>
      <c r="D1157" t="s">
        <v>309</v>
      </c>
      <c r="E1157" t="s">
        <v>2698</v>
      </c>
      <c r="F1157" s="1">
        <v>32162</v>
      </c>
      <c r="G1157" t="s">
        <v>3023</v>
      </c>
      <c r="H1157" t="s">
        <v>2703</v>
      </c>
      <c r="I1157" s="5">
        <v>34600</v>
      </c>
      <c r="J1157">
        <v>3</v>
      </c>
    </row>
    <row r="1158" spans="1:10" x14ac:dyDescent="0.25">
      <c r="A1158" t="str">
        <f t="shared" si="36"/>
        <v>PhiHe33636</v>
      </c>
      <c r="B1158" t="str">
        <f t="shared" si="37"/>
        <v>PhillipHernandez33636</v>
      </c>
      <c r="C1158" t="s">
        <v>550</v>
      </c>
      <c r="D1158" t="s">
        <v>309</v>
      </c>
      <c r="E1158" t="s">
        <v>2698</v>
      </c>
      <c r="F1158" s="1">
        <v>33636</v>
      </c>
      <c r="G1158" t="s">
        <v>3022</v>
      </c>
      <c r="H1158" t="s">
        <v>2702</v>
      </c>
      <c r="I1158" s="5">
        <v>42000</v>
      </c>
      <c r="J1158">
        <v>0</v>
      </c>
    </row>
    <row r="1159" spans="1:10" x14ac:dyDescent="0.25">
      <c r="A1159" t="str">
        <f t="shared" si="36"/>
        <v>SteHe25844</v>
      </c>
      <c r="B1159" t="str">
        <f t="shared" si="37"/>
        <v>StephenHernandez25844</v>
      </c>
      <c r="C1159" t="s">
        <v>401</v>
      </c>
      <c r="D1159" t="s">
        <v>309</v>
      </c>
      <c r="E1159" t="s">
        <v>2698</v>
      </c>
      <c r="F1159" s="1">
        <v>25844</v>
      </c>
      <c r="G1159" t="s">
        <v>3026</v>
      </c>
      <c r="H1159" t="s">
        <v>2700</v>
      </c>
      <c r="I1159" s="5">
        <v>60300</v>
      </c>
      <c r="J1159">
        <v>12</v>
      </c>
    </row>
    <row r="1160" spans="1:10" x14ac:dyDescent="0.25">
      <c r="A1160" t="str">
        <f t="shared" si="36"/>
        <v>TamHe33931</v>
      </c>
      <c r="B1160" t="str">
        <f t="shared" si="37"/>
        <v>TammyHernandez33931</v>
      </c>
      <c r="C1160" t="s">
        <v>376</v>
      </c>
      <c r="D1160" t="s">
        <v>309</v>
      </c>
      <c r="E1160" t="s">
        <v>2699</v>
      </c>
      <c r="F1160" s="1">
        <v>33931</v>
      </c>
      <c r="G1160" t="s">
        <v>3020</v>
      </c>
      <c r="H1160" t="s">
        <v>2700</v>
      </c>
      <c r="I1160" s="5">
        <v>35600</v>
      </c>
      <c r="J1160">
        <v>0</v>
      </c>
    </row>
    <row r="1161" spans="1:10" x14ac:dyDescent="0.25">
      <c r="A1161" t="str">
        <f t="shared" si="36"/>
        <v>WenHe26830</v>
      </c>
      <c r="B1161" t="str">
        <f t="shared" si="37"/>
        <v>WendellHernandez26830</v>
      </c>
      <c r="C1161" t="s">
        <v>2599</v>
      </c>
      <c r="D1161" t="s">
        <v>309</v>
      </c>
      <c r="E1161" t="s">
        <v>2698</v>
      </c>
      <c r="F1161" s="1">
        <v>26830</v>
      </c>
      <c r="G1161" t="s">
        <v>3029</v>
      </c>
      <c r="H1161" t="s">
        <v>2700</v>
      </c>
      <c r="I1161" s="5">
        <v>104400</v>
      </c>
      <c r="J1161">
        <v>15</v>
      </c>
    </row>
    <row r="1162" spans="1:10" x14ac:dyDescent="0.25">
      <c r="A1162" t="str">
        <f t="shared" si="36"/>
        <v>JamHe22256</v>
      </c>
      <c r="B1162" t="str">
        <f t="shared" si="37"/>
        <v>JamesHerrick22256</v>
      </c>
      <c r="C1162" t="s">
        <v>147</v>
      </c>
      <c r="D1162" t="s">
        <v>450</v>
      </c>
      <c r="E1162" t="s">
        <v>2698</v>
      </c>
      <c r="F1162" s="1">
        <v>22256</v>
      </c>
      <c r="G1162" t="s">
        <v>3029</v>
      </c>
      <c r="H1162" t="s">
        <v>2703</v>
      </c>
      <c r="I1162" s="5">
        <v>143300</v>
      </c>
      <c r="J1162">
        <v>0</v>
      </c>
    </row>
    <row r="1163" spans="1:10" x14ac:dyDescent="0.25">
      <c r="A1163" t="str">
        <f t="shared" si="36"/>
        <v>DerHe33073</v>
      </c>
      <c r="B1163" t="str">
        <f t="shared" si="37"/>
        <v>DerrickHerrington33073</v>
      </c>
      <c r="C1163" t="s">
        <v>316</v>
      </c>
      <c r="D1163" t="s">
        <v>1169</v>
      </c>
      <c r="E1163" t="s">
        <v>2698</v>
      </c>
      <c r="F1163" s="1">
        <v>33073</v>
      </c>
      <c r="G1163" t="s">
        <v>3023</v>
      </c>
      <c r="H1163" t="s">
        <v>2700</v>
      </c>
      <c r="I1163" s="5">
        <v>43500</v>
      </c>
      <c r="J1163">
        <v>0</v>
      </c>
    </row>
    <row r="1164" spans="1:10" x14ac:dyDescent="0.25">
      <c r="A1164" t="str">
        <f t="shared" si="36"/>
        <v>MarHe30489</v>
      </c>
      <c r="B1164" t="str">
        <f t="shared" si="37"/>
        <v>MaryHerrington30489</v>
      </c>
      <c r="C1164" t="s">
        <v>156</v>
      </c>
      <c r="D1164" t="s">
        <v>1169</v>
      </c>
      <c r="E1164" t="s">
        <v>2699</v>
      </c>
      <c r="F1164" s="1">
        <v>30489</v>
      </c>
      <c r="G1164" t="s">
        <v>3026</v>
      </c>
      <c r="H1164" t="s">
        <v>2700</v>
      </c>
      <c r="I1164" s="5">
        <v>55900</v>
      </c>
      <c r="J1164">
        <v>5</v>
      </c>
    </row>
    <row r="1165" spans="1:10" x14ac:dyDescent="0.25">
      <c r="A1165" t="str">
        <f t="shared" si="36"/>
        <v>SusHe30317</v>
      </c>
      <c r="B1165" t="str">
        <f t="shared" si="37"/>
        <v>SusanHershey30317</v>
      </c>
      <c r="C1165" t="s">
        <v>665</v>
      </c>
      <c r="D1165" t="s">
        <v>1636</v>
      </c>
      <c r="E1165" t="s">
        <v>2699</v>
      </c>
      <c r="F1165" s="1">
        <v>30317</v>
      </c>
      <c r="G1165" t="s">
        <v>3025</v>
      </c>
      <c r="H1165" t="s">
        <v>2701</v>
      </c>
      <c r="I1165" s="5">
        <v>47700</v>
      </c>
      <c r="J1165">
        <v>6</v>
      </c>
    </row>
    <row r="1166" spans="1:10" x14ac:dyDescent="0.25">
      <c r="A1166" t="str">
        <f t="shared" si="36"/>
        <v>MatHe28297</v>
      </c>
      <c r="B1166" t="str">
        <f t="shared" si="37"/>
        <v>MatthewHewlett28297</v>
      </c>
      <c r="C1166" t="s">
        <v>130</v>
      </c>
      <c r="D1166" t="s">
        <v>1667</v>
      </c>
      <c r="E1166" t="s">
        <v>2698</v>
      </c>
      <c r="F1166" s="1">
        <v>28297</v>
      </c>
      <c r="G1166" t="s">
        <v>3025</v>
      </c>
      <c r="H1166" t="s">
        <v>2700</v>
      </c>
      <c r="I1166" s="5">
        <v>44100</v>
      </c>
      <c r="J1166">
        <v>10</v>
      </c>
    </row>
    <row r="1167" spans="1:10" x14ac:dyDescent="0.25">
      <c r="A1167" t="str">
        <f t="shared" si="36"/>
        <v>AngHi24439</v>
      </c>
      <c r="B1167" t="str">
        <f t="shared" si="37"/>
        <v>AngelaHibbard24439</v>
      </c>
      <c r="C1167" t="s">
        <v>1101</v>
      </c>
      <c r="D1167" t="s">
        <v>1455</v>
      </c>
      <c r="E1167" t="s">
        <v>2699</v>
      </c>
      <c r="F1167" s="1">
        <v>24439</v>
      </c>
      <c r="G1167" t="s">
        <v>3024</v>
      </c>
      <c r="H1167" t="s">
        <v>2702</v>
      </c>
      <c r="I1167" s="5">
        <v>58200</v>
      </c>
      <c r="J1167">
        <v>6</v>
      </c>
    </row>
    <row r="1168" spans="1:10" x14ac:dyDescent="0.25">
      <c r="A1168" t="str">
        <f t="shared" si="36"/>
        <v>HalHi30623</v>
      </c>
      <c r="B1168" t="str">
        <f t="shared" si="37"/>
        <v>HalHibbard30623</v>
      </c>
      <c r="C1168" t="s">
        <v>1454</v>
      </c>
      <c r="D1168" t="s">
        <v>1455</v>
      </c>
      <c r="E1168" t="s">
        <v>2698</v>
      </c>
      <c r="F1168" s="1">
        <v>30623</v>
      </c>
      <c r="G1168" t="s">
        <v>3024</v>
      </c>
      <c r="H1168" t="s">
        <v>2702</v>
      </c>
      <c r="I1168" s="5">
        <v>53100</v>
      </c>
      <c r="J1168">
        <v>4</v>
      </c>
    </row>
    <row r="1169" spans="1:10" x14ac:dyDescent="0.25">
      <c r="A1169" t="str">
        <f t="shared" si="36"/>
        <v>DanHi25630</v>
      </c>
      <c r="B1169" t="str">
        <f t="shared" si="37"/>
        <v>DanielHicks25630</v>
      </c>
      <c r="C1169" t="s">
        <v>105</v>
      </c>
      <c r="D1169" t="s">
        <v>1093</v>
      </c>
      <c r="E1169" t="s">
        <v>2698</v>
      </c>
      <c r="F1169" s="1">
        <v>25630</v>
      </c>
      <c r="G1169" t="s">
        <v>3024</v>
      </c>
      <c r="H1169" t="s">
        <v>2701</v>
      </c>
      <c r="I1169" s="5">
        <v>41600</v>
      </c>
      <c r="J1169">
        <v>5</v>
      </c>
    </row>
    <row r="1170" spans="1:10" x14ac:dyDescent="0.25">
      <c r="A1170" t="str">
        <f t="shared" si="36"/>
        <v>GleHi30016</v>
      </c>
      <c r="B1170" t="str">
        <f t="shared" si="37"/>
        <v>GlennHicks30016</v>
      </c>
      <c r="C1170" t="s">
        <v>364</v>
      </c>
      <c r="D1170" t="s">
        <v>1093</v>
      </c>
      <c r="E1170" t="s">
        <v>2698</v>
      </c>
      <c r="F1170" s="1">
        <v>30016</v>
      </c>
      <c r="G1170" t="s">
        <v>3027</v>
      </c>
      <c r="H1170" t="s">
        <v>2702</v>
      </c>
      <c r="I1170" s="5">
        <v>106700</v>
      </c>
      <c r="J1170">
        <v>11</v>
      </c>
    </row>
    <row r="1171" spans="1:10" x14ac:dyDescent="0.25">
      <c r="A1171" t="str">
        <f t="shared" si="36"/>
        <v>JenHi33051</v>
      </c>
      <c r="B1171" t="str">
        <f t="shared" si="37"/>
        <v>JenniferHicks33051</v>
      </c>
      <c r="C1171" t="s">
        <v>461</v>
      </c>
      <c r="D1171" t="s">
        <v>1093</v>
      </c>
      <c r="E1171" t="s">
        <v>2699</v>
      </c>
      <c r="F1171" s="1">
        <v>33051</v>
      </c>
      <c r="G1171" t="s">
        <v>3021</v>
      </c>
      <c r="H1171" t="s">
        <v>2700</v>
      </c>
      <c r="I1171" s="5">
        <v>39700</v>
      </c>
      <c r="J1171">
        <v>1</v>
      </c>
    </row>
    <row r="1172" spans="1:10" x14ac:dyDescent="0.25">
      <c r="A1172" t="str">
        <f t="shared" si="36"/>
        <v>JoaHi28243</v>
      </c>
      <c r="B1172" t="str">
        <f t="shared" si="37"/>
        <v>JoanHicks28243</v>
      </c>
      <c r="C1172" t="s">
        <v>1345</v>
      </c>
      <c r="D1172" t="s">
        <v>1093</v>
      </c>
      <c r="E1172" t="s">
        <v>2699</v>
      </c>
      <c r="F1172" s="1">
        <v>28243</v>
      </c>
      <c r="G1172" t="s">
        <v>3025</v>
      </c>
      <c r="H1172" t="s">
        <v>2701</v>
      </c>
      <c r="I1172" s="5">
        <v>42400</v>
      </c>
      <c r="J1172">
        <v>4</v>
      </c>
    </row>
    <row r="1173" spans="1:10" x14ac:dyDescent="0.25">
      <c r="A1173" t="str">
        <f t="shared" si="36"/>
        <v>MarHi29208</v>
      </c>
      <c r="B1173" t="str">
        <f t="shared" si="37"/>
        <v>MaryHicks29208</v>
      </c>
      <c r="C1173" t="s">
        <v>156</v>
      </c>
      <c r="D1173" t="s">
        <v>1093</v>
      </c>
      <c r="E1173" t="s">
        <v>2699</v>
      </c>
      <c r="F1173" s="1">
        <v>29208</v>
      </c>
      <c r="G1173" t="s">
        <v>3024</v>
      </c>
      <c r="H1173" t="s">
        <v>2702</v>
      </c>
      <c r="I1173" s="5">
        <v>64700</v>
      </c>
      <c r="J1173">
        <v>13</v>
      </c>
    </row>
    <row r="1174" spans="1:10" x14ac:dyDescent="0.25">
      <c r="A1174" t="str">
        <f t="shared" si="36"/>
        <v>MegHi23714</v>
      </c>
      <c r="B1174" t="str">
        <f t="shared" si="37"/>
        <v>MeganHicks23714</v>
      </c>
      <c r="C1174" t="s">
        <v>1614</v>
      </c>
      <c r="D1174" t="s">
        <v>1093</v>
      </c>
      <c r="E1174" t="s">
        <v>2699</v>
      </c>
      <c r="F1174" s="1">
        <v>23714</v>
      </c>
      <c r="G1174" t="s">
        <v>3028</v>
      </c>
      <c r="H1174" t="s">
        <v>2700</v>
      </c>
      <c r="I1174" s="5">
        <v>76200</v>
      </c>
      <c r="J1174">
        <v>22</v>
      </c>
    </row>
    <row r="1175" spans="1:10" x14ac:dyDescent="0.25">
      <c r="A1175" t="str">
        <f t="shared" si="36"/>
        <v>GeoHi23803</v>
      </c>
      <c r="B1175" t="str">
        <f t="shared" si="37"/>
        <v>GeorgeHidalgo23803</v>
      </c>
      <c r="C1175" t="s">
        <v>92</v>
      </c>
      <c r="D1175" t="s">
        <v>204</v>
      </c>
      <c r="E1175" t="s">
        <v>2698</v>
      </c>
      <c r="F1175" s="1">
        <v>23803</v>
      </c>
      <c r="G1175" t="s">
        <v>3028</v>
      </c>
      <c r="H1175" t="s">
        <v>2702</v>
      </c>
      <c r="I1175" s="5">
        <v>73300</v>
      </c>
      <c r="J1175">
        <v>9</v>
      </c>
    </row>
    <row r="1176" spans="1:10" x14ac:dyDescent="0.25">
      <c r="A1176" t="str">
        <f t="shared" si="36"/>
        <v>RubHi34259</v>
      </c>
      <c r="B1176" t="str">
        <f t="shared" si="37"/>
        <v>RubyHidalgo34259</v>
      </c>
      <c r="C1176" t="s">
        <v>203</v>
      </c>
      <c r="D1176" t="s">
        <v>204</v>
      </c>
      <c r="E1176" t="s">
        <v>2699</v>
      </c>
      <c r="F1176" s="1">
        <v>34259</v>
      </c>
      <c r="G1176" t="s">
        <v>3023</v>
      </c>
      <c r="H1176" t="s">
        <v>2701</v>
      </c>
      <c r="I1176" s="5">
        <v>36100</v>
      </c>
      <c r="J1176">
        <v>0</v>
      </c>
    </row>
    <row r="1177" spans="1:10" x14ac:dyDescent="0.25">
      <c r="A1177" t="str">
        <f t="shared" si="36"/>
        <v>JacHi23592</v>
      </c>
      <c r="B1177" t="str">
        <f t="shared" si="37"/>
        <v>JacobHigby23592</v>
      </c>
      <c r="C1177" t="s">
        <v>117</v>
      </c>
      <c r="D1177" t="s">
        <v>118</v>
      </c>
      <c r="E1177" t="s">
        <v>2698</v>
      </c>
      <c r="F1177" s="1">
        <v>23592</v>
      </c>
      <c r="G1177" t="s">
        <v>3026</v>
      </c>
      <c r="H1177" t="s">
        <v>2702</v>
      </c>
      <c r="I1177" s="5">
        <v>90200</v>
      </c>
      <c r="J1177">
        <v>9</v>
      </c>
    </row>
    <row r="1178" spans="1:10" x14ac:dyDescent="0.25">
      <c r="A1178" t="str">
        <f t="shared" si="36"/>
        <v>ChaHi34339</v>
      </c>
      <c r="B1178" t="str">
        <f t="shared" si="37"/>
        <v>CharlesHiggin34339</v>
      </c>
      <c r="C1178" t="s">
        <v>82</v>
      </c>
      <c r="D1178" t="s">
        <v>169</v>
      </c>
      <c r="E1178" t="s">
        <v>2698</v>
      </c>
      <c r="F1178" s="1">
        <v>34339</v>
      </c>
      <c r="G1178" t="s">
        <v>3020</v>
      </c>
      <c r="H1178" t="s">
        <v>2700</v>
      </c>
      <c r="I1178" s="5">
        <v>32100</v>
      </c>
      <c r="J1178">
        <v>0</v>
      </c>
    </row>
    <row r="1179" spans="1:10" x14ac:dyDescent="0.25">
      <c r="A1179" t="str">
        <f t="shared" si="36"/>
        <v>MauHi32559</v>
      </c>
      <c r="B1179" t="str">
        <f t="shared" si="37"/>
        <v>MauriceHiggins32559</v>
      </c>
      <c r="C1179" t="s">
        <v>209</v>
      </c>
      <c r="D1179" t="s">
        <v>1089</v>
      </c>
      <c r="E1179" t="s">
        <v>2698</v>
      </c>
      <c r="F1179" s="1">
        <v>32559</v>
      </c>
      <c r="G1179" t="s">
        <v>3023</v>
      </c>
      <c r="H1179" t="s">
        <v>2702</v>
      </c>
      <c r="I1179" s="5">
        <v>50100</v>
      </c>
      <c r="J1179">
        <v>2</v>
      </c>
    </row>
    <row r="1180" spans="1:10" x14ac:dyDescent="0.25">
      <c r="A1180" t="str">
        <f t="shared" si="36"/>
        <v>RosHi30751</v>
      </c>
      <c r="B1180" t="str">
        <f t="shared" si="37"/>
        <v>RoseHigginson30751</v>
      </c>
      <c r="C1180" t="s">
        <v>456</v>
      </c>
      <c r="D1180" t="s">
        <v>2560</v>
      </c>
      <c r="E1180" t="s">
        <v>2699</v>
      </c>
      <c r="F1180" s="1">
        <v>30751</v>
      </c>
      <c r="G1180" t="s">
        <v>3026</v>
      </c>
      <c r="H1180" t="s">
        <v>2700</v>
      </c>
      <c r="I1180" s="5">
        <v>51600</v>
      </c>
      <c r="J1180">
        <v>9</v>
      </c>
    </row>
    <row r="1181" spans="1:10" x14ac:dyDescent="0.25">
      <c r="A1181" t="str">
        <f t="shared" si="36"/>
        <v>BraHi30731</v>
      </c>
      <c r="B1181" t="str">
        <f t="shared" si="37"/>
        <v>BrandonHill30731</v>
      </c>
      <c r="C1181" t="s">
        <v>572</v>
      </c>
      <c r="D1181" t="s">
        <v>541</v>
      </c>
      <c r="E1181" t="s">
        <v>2698</v>
      </c>
      <c r="F1181" s="1">
        <v>30731</v>
      </c>
      <c r="G1181" t="s">
        <v>3024</v>
      </c>
      <c r="H1181" t="s">
        <v>2701</v>
      </c>
      <c r="I1181" s="5">
        <v>51000</v>
      </c>
      <c r="J1181">
        <v>0</v>
      </c>
    </row>
    <row r="1182" spans="1:10" x14ac:dyDescent="0.25">
      <c r="A1182" t="str">
        <f t="shared" si="36"/>
        <v>DebHi23273</v>
      </c>
      <c r="B1182" t="str">
        <f t="shared" si="37"/>
        <v>DebraHill23273</v>
      </c>
      <c r="C1182" t="s">
        <v>406</v>
      </c>
      <c r="D1182" t="s">
        <v>541</v>
      </c>
      <c r="E1182" t="s">
        <v>2699</v>
      </c>
      <c r="F1182" s="1">
        <v>23273</v>
      </c>
      <c r="G1182" t="s">
        <v>3028</v>
      </c>
      <c r="H1182" t="s">
        <v>2700</v>
      </c>
      <c r="I1182" s="5">
        <v>107000</v>
      </c>
      <c r="J1182">
        <v>11</v>
      </c>
    </row>
    <row r="1183" spans="1:10" x14ac:dyDescent="0.25">
      <c r="A1183" t="str">
        <f t="shared" si="36"/>
        <v>JacHi31998</v>
      </c>
      <c r="B1183" t="str">
        <f t="shared" si="37"/>
        <v>JacquesHill31998</v>
      </c>
      <c r="C1183" t="s">
        <v>29</v>
      </c>
      <c r="D1183" t="s">
        <v>541</v>
      </c>
      <c r="E1183" t="s">
        <v>2698</v>
      </c>
      <c r="F1183" s="1">
        <v>31998</v>
      </c>
      <c r="G1183" t="s">
        <v>3024</v>
      </c>
      <c r="H1183" t="s">
        <v>2701</v>
      </c>
      <c r="I1183" s="5">
        <v>39700</v>
      </c>
      <c r="J1183">
        <v>3</v>
      </c>
    </row>
    <row r="1184" spans="1:10" x14ac:dyDescent="0.25">
      <c r="A1184" t="str">
        <f t="shared" si="36"/>
        <v>JanHi34392</v>
      </c>
      <c r="B1184" t="str">
        <f t="shared" si="37"/>
        <v>JaniceHill34392</v>
      </c>
      <c r="C1184" t="s">
        <v>1578</v>
      </c>
      <c r="D1184" t="s">
        <v>541</v>
      </c>
      <c r="E1184" t="s">
        <v>2699</v>
      </c>
      <c r="F1184" s="1">
        <v>34392</v>
      </c>
      <c r="G1184" t="s">
        <v>3020</v>
      </c>
      <c r="H1184" t="s">
        <v>2701</v>
      </c>
      <c r="I1184" s="5">
        <v>33400</v>
      </c>
      <c r="J1184">
        <v>0</v>
      </c>
    </row>
    <row r="1185" spans="1:10" x14ac:dyDescent="0.25">
      <c r="A1185" t="str">
        <f t="shared" si="36"/>
        <v>JasHi24458</v>
      </c>
      <c r="B1185" t="str">
        <f t="shared" si="37"/>
        <v>JasonHill24458</v>
      </c>
      <c r="C1185" t="s">
        <v>353</v>
      </c>
      <c r="D1185" t="s">
        <v>541</v>
      </c>
      <c r="E1185" t="s">
        <v>2698</v>
      </c>
      <c r="F1185" s="1">
        <v>24458</v>
      </c>
      <c r="G1185" t="s">
        <v>3028</v>
      </c>
      <c r="H1185" t="s">
        <v>2701</v>
      </c>
      <c r="I1185" s="5">
        <v>79700</v>
      </c>
      <c r="J1185">
        <v>18</v>
      </c>
    </row>
    <row r="1186" spans="1:10" x14ac:dyDescent="0.25">
      <c r="A1186" t="str">
        <f t="shared" si="36"/>
        <v>JonHi23309</v>
      </c>
      <c r="B1186" t="str">
        <f t="shared" si="37"/>
        <v>JonathanHill23309</v>
      </c>
      <c r="C1186" t="s">
        <v>716</v>
      </c>
      <c r="D1186" t="s">
        <v>541</v>
      </c>
      <c r="E1186" t="s">
        <v>2698</v>
      </c>
      <c r="F1186" s="1">
        <v>23309</v>
      </c>
      <c r="G1186" t="s">
        <v>3029</v>
      </c>
      <c r="H1186" t="s">
        <v>2701</v>
      </c>
      <c r="I1186" s="5">
        <v>94500</v>
      </c>
      <c r="J1186">
        <v>11</v>
      </c>
    </row>
    <row r="1187" spans="1:10" x14ac:dyDescent="0.25">
      <c r="A1187" t="str">
        <f t="shared" si="36"/>
        <v>LeeHi30023</v>
      </c>
      <c r="B1187" t="str">
        <f t="shared" si="37"/>
        <v>LeeHill30023</v>
      </c>
      <c r="C1187" t="s">
        <v>45</v>
      </c>
      <c r="D1187" t="s">
        <v>541</v>
      </c>
      <c r="E1187" t="s">
        <v>2698</v>
      </c>
      <c r="F1187" s="1">
        <v>30023</v>
      </c>
      <c r="G1187" t="s">
        <v>3027</v>
      </c>
      <c r="H1187" t="s">
        <v>2700</v>
      </c>
      <c r="I1187" s="5">
        <v>67400</v>
      </c>
      <c r="J1187">
        <v>10</v>
      </c>
    </row>
    <row r="1188" spans="1:10" x14ac:dyDescent="0.25">
      <c r="A1188" t="str">
        <f t="shared" si="36"/>
        <v>MarHi30589</v>
      </c>
      <c r="B1188" t="str">
        <f t="shared" si="37"/>
        <v>MartinHill30589</v>
      </c>
      <c r="C1188" t="s">
        <v>645</v>
      </c>
      <c r="D1188" t="s">
        <v>541</v>
      </c>
      <c r="E1188" t="s">
        <v>2698</v>
      </c>
      <c r="F1188" s="1">
        <v>30589</v>
      </c>
      <c r="G1188" t="s">
        <v>3027</v>
      </c>
      <c r="H1188" t="s">
        <v>2700</v>
      </c>
      <c r="I1188" s="5">
        <v>72900</v>
      </c>
      <c r="J1188">
        <v>1</v>
      </c>
    </row>
    <row r="1189" spans="1:10" x14ac:dyDescent="0.25">
      <c r="A1189" t="str">
        <f t="shared" si="36"/>
        <v>MicHi32885</v>
      </c>
      <c r="B1189" t="str">
        <f t="shared" si="37"/>
        <v>MichaelHill32885</v>
      </c>
      <c r="C1189" t="s">
        <v>205</v>
      </c>
      <c r="D1189" t="s">
        <v>541</v>
      </c>
      <c r="E1189" t="s">
        <v>2698</v>
      </c>
      <c r="F1189" s="1">
        <v>32885</v>
      </c>
      <c r="G1189" t="s">
        <v>3022</v>
      </c>
      <c r="H1189" t="s">
        <v>2701</v>
      </c>
      <c r="I1189" s="5">
        <v>33100</v>
      </c>
      <c r="J1189">
        <v>4</v>
      </c>
    </row>
    <row r="1190" spans="1:10" x14ac:dyDescent="0.25">
      <c r="A1190" t="str">
        <f t="shared" si="36"/>
        <v>MonHi33777</v>
      </c>
      <c r="B1190" t="str">
        <f t="shared" si="37"/>
        <v>MonicaHill33777</v>
      </c>
      <c r="C1190" t="s">
        <v>2553</v>
      </c>
      <c r="D1190" t="s">
        <v>541</v>
      </c>
      <c r="E1190" t="s">
        <v>2699</v>
      </c>
      <c r="F1190" s="1">
        <v>33777</v>
      </c>
      <c r="G1190" t="s">
        <v>3020</v>
      </c>
      <c r="H1190" t="s">
        <v>2701</v>
      </c>
      <c r="I1190" s="5">
        <v>33200</v>
      </c>
      <c r="J1190">
        <v>0</v>
      </c>
    </row>
    <row r="1191" spans="1:10" x14ac:dyDescent="0.25">
      <c r="A1191" t="str">
        <f t="shared" si="36"/>
        <v>NicHi23988</v>
      </c>
      <c r="B1191" t="str">
        <f t="shared" si="37"/>
        <v>NicoleHill23988</v>
      </c>
      <c r="C1191" t="s">
        <v>1221</v>
      </c>
      <c r="D1191" t="s">
        <v>541</v>
      </c>
      <c r="E1191" t="s">
        <v>2699</v>
      </c>
      <c r="F1191" s="1">
        <v>23988</v>
      </c>
      <c r="G1191" t="s">
        <v>3028</v>
      </c>
      <c r="H1191" t="s">
        <v>2702</v>
      </c>
      <c r="I1191" s="5">
        <v>106500</v>
      </c>
      <c r="J1191">
        <v>2</v>
      </c>
    </row>
    <row r="1192" spans="1:10" x14ac:dyDescent="0.25">
      <c r="A1192" t="str">
        <f t="shared" si="36"/>
        <v>RayHi30831</v>
      </c>
      <c r="B1192" t="str">
        <f t="shared" si="37"/>
        <v>RaymondHill30831</v>
      </c>
      <c r="C1192" t="s">
        <v>974</v>
      </c>
      <c r="D1192" t="s">
        <v>541</v>
      </c>
      <c r="E1192" t="s">
        <v>2698</v>
      </c>
      <c r="F1192" s="1">
        <v>30831</v>
      </c>
      <c r="G1192" t="s">
        <v>3025</v>
      </c>
      <c r="H1192" t="s">
        <v>2701</v>
      </c>
      <c r="I1192" s="5">
        <v>46800</v>
      </c>
      <c r="J1192">
        <v>3</v>
      </c>
    </row>
    <row r="1193" spans="1:10" x14ac:dyDescent="0.25">
      <c r="A1193" t="str">
        <f t="shared" si="36"/>
        <v>RicHi24963</v>
      </c>
      <c r="B1193" t="str">
        <f t="shared" si="37"/>
        <v>RichardHill24963</v>
      </c>
      <c r="C1193" t="s">
        <v>9</v>
      </c>
      <c r="D1193" t="s">
        <v>541</v>
      </c>
      <c r="E1193" t="s">
        <v>2698</v>
      </c>
      <c r="F1193" s="1">
        <v>24963</v>
      </c>
      <c r="G1193" t="s">
        <v>3025</v>
      </c>
      <c r="H1193" t="s">
        <v>2700</v>
      </c>
      <c r="I1193" s="5">
        <v>45200</v>
      </c>
      <c r="J1193">
        <v>16</v>
      </c>
    </row>
    <row r="1194" spans="1:10" x14ac:dyDescent="0.25">
      <c r="A1194" t="str">
        <f t="shared" si="36"/>
        <v>SheHi33721</v>
      </c>
      <c r="B1194" t="str">
        <f t="shared" si="37"/>
        <v>SherylHill33721</v>
      </c>
      <c r="C1194" t="s">
        <v>1491</v>
      </c>
      <c r="D1194" t="s">
        <v>541</v>
      </c>
      <c r="E1194" t="s">
        <v>2699</v>
      </c>
      <c r="F1194" s="1">
        <v>33721</v>
      </c>
      <c r="G1194" t="s">
        <v>3021</v>
      </c>
      <c r="H1194" t="s">
        <v>2702</v>
      </c>
      <c r="I1194" s="5">
        <v>43100</v>
      </c>
      <c r="J1194">
        <v>2</v>
      </c>
    </row>
    <row r="1195" spans="1:10" x14ac:dyDescent="0.25">
      <c r="A1195" t="str">
        <f t="shared" si="36"/>
        <v>WalHi25397</v>
      </c>
      <c r="B1195" t="str">
        <f t="shared" si="37"/>
        <v>WallaceHill25397</v>
      </c>
      <c r="C1195" t="s">
        <v>1457</v>
      </c>
      <c r="D1195" t="s">
        <v>541</v>
      </c>
      <c r="E1195" t="s">
        <v>2698</v>
      </c>
      <c r="F1195" s="1">
        <v>25397</v>
      </c>
      <c r="G1195" t="s">
        <v>3029</v>
      </c>
      <c r="H1195" t="s">
        <v>2701</v>
      </c>
      <c r="I1195" s="5">
        <v>89200</v>
      </c>
      <c r="J1195">
        <v>19</v>
      </c>
    </row>
    <row r="1196" spans="1:10" x14ac:dyDescent="0.25">
      <c r="A1196" t="str">
        <f t="shared" si="36"/>
        <v>JohHi26197</v>
      </c>
      <c r="B1196" t="str">
        <f t="shared" si="37"/>
        <v>JohnHilton26197</v>
      </c>
      <c r="C1196" t="s">
        <v>213</v>
      </c>
      <c r="D1196" t="s">
        <v>1065</v>
      </c>
      <c r="E1196" t="s">
        <v>2698</v>
      </c>
      <c r="F1196" s="1">
        <v>26197</v>
      </c>
      <c r="G1196" t="s">
        <v>3025</v>
      </c>
      <c r="H1196" t="s">
        <v>2701</v>
      </c>
      <c r="I1196" s="5">
        <v>54600</v>
      </c>
      <c r="J1196">
        <v>18</v>
      </c>
    </row>
    <row r="1197" spans="1:10" x14ac:dyDescent="0.25">
      <c r="A1197" t="str">
        <f t="shared" si="36"/>
        <v>DanHi27743</v>
      </c>
      <c r="B1197" t="str">
        <f t="shared" si="37"/>
        <v>DanielHines27743</v>
      </c>
      <c r="C1197" t="s">
        <v>105</v>
      </c>
      <c r="D1197" t="s">
        <v>2467</v>
      </c>
      <c r="E1197" t="s">
        <v>2698</v>
      </c>
      <c r="F1197" s="1">
        <v>27743</v>
      </c>
      <c r="G1197" t="s">
        <v>3026</v>
      </c>
      <c r="H1197" t="s">
        <v>2701</v>
      </c>
      <c r="I1197" s="5">
        <v>60000</v>
      </c>
      <c r="J1197">
        <v>4</v>
      </c>
    </row>
    <row r="1198" spans="1:10" x14ac:dyDescent="0.25">
      <c r="A1198" t="str">
        <f t="shared" si="36"/>
        <v>HenHi27295</v>
      </c>
      <c r="B1198" t="str">
        <f t="shared" si="37"/>
        <v>HenryHinojosa27295</v>
      </c>
      <c r="C1198" t="s">
        <v>23</v>
      </c>
      <c r="D1198" t="s">
        <v>2575</v>
      </c>
      <c r="E1198" t="s">
        <v>2698</v>
      </c>
      <c r="F1198" s="1">
        <v>27295</v>
      </c>
      <c r="G1198" t="s">
        <v>3027</v>
      </c>
      <c r="H1198" t="s">
        <v>2700</v>
      </c>
      <c r="I1198" s="5">
        <v>83100</v>
      </c>
      <c r="J1198">
        <v>14</v>
      </c>
    </row>
    <row r="1199" spans="1:10" x14ac:dyDescent="0.25">
      <c r="A1199" t="str">
        <f t="shared" si="36"/>
        <v>MagHi32125</v>
      </c>
      <c r="B1199" t="str">
        <f t="shared" si="37"/>
        <v>MaggieHinson32125</v>
      </c>
      <c r="C1199" t="s">
        <v>1032</v>
      </c>
      <c r="D1199" t="s">
        <v>2819</v>
      </c>
      <c r="E1199" t="s">
        <v>2699</v>
      </c>
      <c r="F1199" s="1">
        <v>32125</v>
      </c>
      <c r="G1199" t="s">
        <v>3022</v>
      </c>
      <c r="H1199" t="s">
        <v>2700</v>
      </c>
      <c r="I1199" s="5">
        <v>41100</v>
      </c>
      <c r="J1199">
        <v>6</v>
      </c>
    </row>
    <row r="1200" spans="1:10" x14ac:dyDescent="0.25">
      <c r="A1200" t="str">
        <f t="shared" si="36"/>
        <v>BobHi30280</v>
      </c>
      <c r="B1200" t="str">
        <f t="shared" si="37"/>
        <v>BobbyHinton30280</v>
      </c>
      <c r="C1200" t="s">
        <v>61</v>
      </c>
      <c r="D1200" t="s">
        <v>425</v>
      </c>
      <c r="E1200" t="s">
        <v>2699</v>
      </c>
      <c r="F1200" s="1">
        <v>30280</v>
      </c>
      <c r="G1200" t="s">
        <v>3026</v>
      </c>
      <c r="H1200" t="s">
        <v>2700</v>
      </c>
      <c r="I1200" s="5">
        <v>54400</v>
      </c>
      <c r="J1200">
        <v>0</v>
      </c>
    </row>
    <row r="1201" spans="1:10" x14ac:dyDescent="0.25">
      <c r="A1201" t="str">
        <f t="shared" si="36"/>
        <v>GerHi31242</v>
      </c>
      <c r="B1201" t="str">
        <f t="shared" si="37"/>
        <v>GertrudeHinton31242</v>
      </c>
      <c r="C1201" t="s">
        <v>2362</v>
      </c>
      <c r="D1201" t="s">
        <v>425</v>
      </c>
      <c r="E1201" t="s">
        <v>2699</v>
      </c>
      <c r="F1201" s="1">
        <v>31242</v>
      </c>
      <c r="G1201" t="s">
        <v>3022</v>
      </c>
      <c r="H1201" t="s">
        <v>2701</v>
      </c>
      <c r="I1201" s="5">
        <v>42200</v>
      </c>
      <c r="J1201">
        <v>3</v>
      </c>
    </row>
    <row r="1202" spans="1:10" x14ac:dyDescent="0.25">
      <c r="A1202" t="str">
        <f t="shared" si="36"/>
        <v>HecHi25147</v>
      </c>
      <c r="B1202" t="str">
        <f t="shared" si="37"/>
        <v>HectorHinton25147</v>
      </c>
      <c r="C1202" t="s">
        <v>1697</v>
      </c>
      <c r="D1202" t="s">
        <v>425</v>
      </c>
      <c r="E1202" t="s">
        <v>2698</v>
      </c>
      <c r="F1202" s="1">
        <v>25147</v>
      </c>
      <c r="G1202" t="s">
        <v>3024</v>
      </c>
      <c r="H1202" t="s">
        <v>2702</v>
      </c>
      <c r="I1202" s="5">
        <v>57500</v>
      </c>
      <c r="J1202">
        <v>10</v>
      </c>
    </row>
    <row r="1203" spans="1:10" x14ac:dyDescent="0.25">
      <c r="A1203" t="str">
        <f t="shared" si="36"/>
        <v>MarHi30401</v>
      </c>
      <c r="B1203" t="str">
        <f t="shared" si="37"/>
        <v>MarkHirsh30401</v>
      </c>
      <c r="C1203" t="s">
        <v>252</v>
      </c>
      <c r="D1203" t="s">
        <v>2211</v>
      </c>
      <c r="E1203" t="s">
        <v>2698</v>
      </c>
      <c r="F1203" s="1">
        <v>30401</v>
      </c>
      <c r="G1203" t="s">
        <v>3026</v>
      </c>
      <c r="H1203" t="s">
        <v>2702</v>
      </c>
      <c r="I1203" s="5">
        <v>82200</v>
      </c>
      <c r="J1203">
        <v>7</v>
      </c>
    </row>
    <row r="1204" spans="1:10" x14ac:dyDescent="0.25">
      <c r="A1204" t="str">
        <f t="shared" si="36"/>
        <v>LarHi23869</v>
      </c>
      <c r="B1204" t="str">
        <f t="shared" si="37"/>
        <v>LarryHitz23869</v>
      </c>
      <c r="C1204" t="s">
        <v>73</v>
      </c>
      <c r="D1204" t="s">
        <v>262</v>
      </c>
      <c r="E1204" t="s">
        <v>2698</v>
      </c>
      <c r="F1204" s="1">
        <v>23869</v>
      </c>
      <c r="G1204" t="s">
        <v>3025</v>
      </c>
      <c r="H1204" t="s">
        <v>2702</v>
      </c>
      <c r="I1204" s="5">
        <v>69200</v>
      </c>
      <c r="J1204">
        <v>12</v>
      </c>
    </row>
    <row r="1205" spans="1:10" x14ac:dyDescent="0.25">
      <c r="A1205" t="str">
        <f t="shared" si="36"/>
        <v>PedHi26744</v>
      </c>
      <c r="B1205" t="str">
        <f t="shared" si="37"/>
        <v>PedroHixson26744</v>
      </c>
      <c r="C1205" t="s">
        <v>794</v>
      </c>
      <c r="D1205" t="s">
        <v>2544</v>
      </c>
      <c r="E1205" t="s">
        <v>2698</v>
      </c>
      <c r="F1205" s="1">
        <v>26744</v>
      </c>
      <c r="G1205" t="s">
        <v>3028</v>
      </c>
      <c r="H1205" t="s">
        <v>2700</v>
      </c>
      <c r="I1205" s="5">
        <v>74900</v>
      </c>
      <c r="J1205">
        <v>7</v>
      </c>
    </row>
    <row r="1206" spans="1:10" x14ac:dyDescent="0.25">
      <c r="A1206" t="str">
        <f t="shared" si="36"/>
        <v>ManHo25872</v>
      </c>
      <c r="B1206" t="str">
        <f t="shared" si="37"/>
        <v>ManuelHobbs25872</v>
      </c>
      <c r="C1206" t="s">
        <v>915</v>
      </c>
      <c r="D1206" t="s">
        <v>916</v>
      </c>
      <c r="E1206" t="s">
        <v>2698</v>
      </c>
      <c r="F1206" s="1">
        <v>25872</v>
      </c>
      <c r="G1206" t="s">
        <v>3026</v>
      </c>
      <c r="H1206" t="s">
        <v>2700</v>
      </c>
      <c r="I1206" s="5">
        <v>73000</v>
      </c>
      <c r="J1206">
        <v>13</v>
      </c>
    </row>
    <row r="1207" spans="1:10" x14ac:dyDescent="0.25">
      <c r="A1207" t="str">
        <f t="shared" si="36"/>
        <v>DarHo23706</v>
      </c>
      <c r="B1207" t="str">
        <f t="shared" si="37"/>
        <v>DariusHobgood23706</v>
      </c>
      <c r="C1207" t="s">
        <v>2675</v>
      </c>
      <c r="D1207" t="s">
        <v>2520</v>
      </c>
      <c r="E1207" t="s">
        <v>2698</v>
      </c>
      <c r="F1207" s="1">
        <v>23706</v>
      </c>
      <c r="G1207" t="s">
        <v>3028</v>
      </c>
      <c r="H1207" t="s">
        <v>2701</v>
      </c>
      <c r="I1207" s="5">
        <v>62800</v>
      </c>
      <c r="J1207">
        <v>14</v>
      </c>
    </row>
    <row r="1208" spans="1:10" x14ac:dyDescent="0.25">
      <c r="A1208" t="str">
        <f t="shared" si="36"/>
        <v>RonHo32572</v>
      </c>
      <c r="B1208" t="str">
        <f t="shared" si="37"/>
        <v>RonaldHobgood32572</v>
      </c>
      <c r="C1208" t="s">
        <v>32</v>
      </c>
      <c r="D1208" t="s">
        <v>2520</v>
      </c>
      <c r="E1208" t="s">
        <v>2698</v>
      </c>
      <c r="F1208" s="1">
        <v>32572</v>
      </c>
      <c r="G1208" t="s">
        <v>3023</v>
      </c>
      <c r="H1208" t="s">
        <v>2702</v>
      </c>
      <c r="I1208" s="5">
        <v>52900</v>
      </c>
      <c r="J1208">
        <v>0</v>
      </c>
    </row>
    <row r="1209" spans="1:10" x14ac:dyDescent="0.25">
      <c r="A1209" t="str">
        <f t="shared" si="36"/>
        <v>AmyHo27268</v>
      </c>
      <c r="B1209" t="str">
        <f t="shared" si="37"/>
        <v>AmyHockett27268</v>
      </c>
      <c r="C1209" t="s">
        <v>657</v>
      </c>
      <c r="D1209" t="s">
        <v>2397</v>
      </c>
      <c r="E1209" t="s">
        <v>2699</v>
      </c>
      <c r="F1209" s="1">
        <v>27268</v>
      </c>
      <c r="G1209" t="s">
        <v>3026</v>
      </c>
      <c r="H1209" t="s">
        <v>2703</v>
      </c>
      <c r="I1209" s="5">
        <v>58100</v>
      </c>
      <c r="J1209">
        <v>4</v>
      </c>
    </row>
    <row r="1210" spans="1:10" x14ac:dyDescent="0.25">
      <c r="A1210" t="str">
        <f t="shared" si="36"/>
        <v>SelHo31171</v>
      </c>
      <c r="B1210" t="str">
        <f t="shared" si="37"/>
        <v>SelmaHodges31171</v>
      </c>
      <c r="C1210" t="s">
        <v>1896</v>
      </c>
      <c r="D1210" t="s">
        <v>1897</v>
      </c>
      <c r="E1210" t="s">
        <v>2699</v>
      </c>
      <c r="F1210" s="1">
        <v>31171</v>
      </c>
      <c r="G1210" t="s">
        <v>3021</v>
      </c>
      <c r="H1210" t="s">
        <v>2701</v>
      </c>
      <c r="I1210" s="5">
        <v>29000</v>
      </c>
      <c r="J1210">
        <v>0</v>
      </c>
    </row>
    <row r="1211" spans="1:10" x14ac:dyDescent="0.25">
      <c r="A1211" t="str">
        <f t="shared" si="36"/>
        <v>JosHo32793</v>
      </c>
      <c r="B1211" t="str">
        <f t="shared" si="37"/>
        <v>JosephineHoff32793</v>
      </c>
      <c r="C1211" t="s">
        <v>552</v>
      </c>
      <c r="D1211" t="s">
        <v>2861</v>
      </c>
      <c r="E1211" t="s">
        <v>2699</v>
      </c>
      <c r="F1211" s="1">
        <v>32793</v>
      </c>
      <c r="G1211" t="s">
        <v>3022</v>
      </c>
      <c r="H1211" t="s">
        <v>2700</v>
      </c>
      <c r="I1211" s="5">
        <v>42800</v>
      </c>
      <c r="J1211">
        <v>3</v>
      </c>
    </row>
    <row r="1212" spans="1:10" x14ac:dyDescent="0.25">
      <c r="A1212" t="str">
        <f t="shared" si="36"/>
        <v>KriHo31811</v>
      </c>
      <c r="B1212" t="str">
        <f t="shared" si="37"/>
        <v>KristenHoffman31811</v>
      </c>
      <c r="C1212" t="s">
        <v>362</v>
      </c>
      <c r="D1212" t="s">
        <v>363</v>
      </c>
      <c r="E1212" t="s">
        <v>2699</v>
      </c>
      <c r="F1212" s="1">
        <v>31811</v>
      </c>
      <c r="G1212" t="s">
        <v>3024</v>
      </c>
      <c r="H1212" t="s">
        <v>2701</v>
      </c>
      <c r="I1212" s="5">
        <v>37600</v>
      </c>
      <c r="J1212">
        <v>4</v>
      </c>
    </row>
    <row r="1213" spans="1:10" x14ac:dyDescent="0.25">
      <c r="A1213" t="str">
        <f t="shared" si="36"/>
        <v>ChrHo33598</v>
      </c>
      <c r="B1213" t="str">
        <f t="shared" si="37"/>
        <v>ChristopherHogan33598</v>
      </c>
      <c r="C1213" t="s">
        <v>71</v>
      </c>
      <c r="D1213" t="s">
        <v>1683</v>
      </c>
      <c r="E1213" t="s">
        <v>2698</v>
      </c>
      <c r="F1213" s="1">
        <v>33598</v>
      </c>
      <c r="G1213" t="s">
        <v>3020</v>
      </c>
      <c r="H1213" t="s">
        <v>2700</v>
      </c>
      <c r="I1213" s="5">
        <v>33500</v>
      </c>
      <c r="J1213">
        <v>0</v>
      </c>
    </row>
    <row r="1214" spans="1:10" x14ac:dyDescent="0.25">
      <c r="A1214" t="str">
        <f t="shared" si="36"/>
        <v>MauHo26532</v>
      </c>
      <c r="B1214" t="str">
        <f t="shared" si="37"/>
        <v>MauriceHogan26532</v>
      </c>
      <c r="C1214" t="s">
        <v>209</v>
      </c>
      <c r="D1214" t="s">
        <v>1683</v>
      </c>
      <c r="E1214" t="s">
        <v>2698</v>
      </c>
      <c r="F1214" s="1">
        <v>26532</v>
      </c>
      <c r="G1214" t="s">
        <v>3024</v>
      </c>
      <c r="H1214" t="s">
        <v>2701</v>
      </c>
      <c r="I1214" s="5">
        <v>57200</v>
      </c>
      <c r="J1214">
        <v>20</v>
      </c>
    </row>
    <row r="1215" spans="1:10" x14ac:dyDescent="0.25">
      <c r="A1215" t="str">
        <f t="shared" si="36"/>
        <v>FloHo29901</v>
      </c>
      <c r="B1215" t="str">
        <f t="shared" si="37"/>
        <v>FlorenceHogue29901</v>
      </c>
      <c r="C1215" t="s">
        <v>160</v>
      </c>
      <c r="D1215" t="s">
        <v>2954</v>
      </c>
      <c r="E1215" t="s">
        <v>2699</v>
      </c>
      <c r="F1215" s="1">
        <v>29901</v>
      </c>
      <c r="G1215" t="s">
        <v>3024</v>
      </c>
      <c r="H1215" t="s">
        <v>2700</v>
      </c>
      <c r="I1215" s="5">
        <v>48200</v>
      </c>
      <c r="J1215">
        <v>10</v>
      </c>
    </row>
    <row r="1216" spans="1:10" x14ac:dyDescent="0.25">
      <c r="A1216" t="str">
        <f t="shared" si="36"/>
        <v>CliHo26364</v>
      </c>
      <c r="B1216" t="str">
        <f t="shared" si="37"/>
        <v>ClintHolder26364</v>
      </c>
      <c r="C1216" t="s">
        <v>1893</v>
      </c>
      <c r="D1216" t="s">
        <v>1894</v>
      </c>
      <c r="E1216" t="s">
        <v>2698</v>
      </c>
      <c r="F1216" s="1">
        <v>26364</v>
      </c>
      <c r="G1216" t="s">
        <v>3025</v>
      </c>
      <c r="H1216" t="s">
        <v>2700</v>
      </c>
      <c r="I1216" s="5">
        <v>60500</v>
      </c>
      <c r="J1216">
        <v>4</v>
      </c>
    </row>
    <row r="1217" spans="1:10" x14ac:dyDescent="0.25">
      <c r="A1217" t="str">
        <f t="shared" si="36"/>
        <v>TerHo28851</v>
      </c>
      <c r="B1217" t="str">
        <f t="shared" si="37"/>
        <v>TerryHolder28851</v>
      </c>
      <c r="C1217" t="s">
        <v>157</v>
      </c>
      <c r="D1217" t="s">
        <v>1894</v>
      </c>
      <c r="E1217" t="s">
        <v>2699</v>
      </c>
      <c r="F1217" s="1">
        <v>28851</v>
      </c>
      <c r="G1217" t="s">
        <v>3028</v>
      </c>
      <c r="H1217" t="s">
        <v>2701</v>
      </c>
      <c r="I1217" s="5">
        <v>65600</v>
      </c>
      <c r="J1217">
        <v>6</v>
      </c>
    </row>
    <row r="1218" spans="1:10" x14ac:dyDescent="0.25">
      <c r="A1218" t="str">
        <f t="shared" ref="A1218:A1281" si="38">_xlfn.CONCAT(LEFT(C1218,3),LEFT(D1218,2),F1218)</f>
        <v>MilHo29196</v>
      </c>
      <c r="B1218" t="str">
        <f t="shared" ref="B1218:B1281" si="39">_xlfn.CONCAT(C1218,D1218,F1218)</f>
        <v>MiltonHolladay29196</v>
      </c>
      <c r="C1218" t="s">
        <v>408</v>
      </c>
      <c r="D1218" t="s">
        <v>1270</v>
      </c>
      <c r="E1218" t="s">
        <v>2698</v>
      </c>
      <c r="F1218" s="1">
        <v>29196</v>
      </c>
      <c r="G1218" t="s">
        <v>3025</v>
      </c>
      <c r="H1218" t="s">
        <v>2702</v>
      </c>
      <c r="I1218" s="5">
        <v>58800</v>
      </c>
      <c r="J1218">
        <v>7</v>
      </c>
    </row>
    <row r="1219" spans="1:10" x14ac:dyDescent="0.25">
      <c r="A1219" t="str">
        <f t="shared" si="38"/>
        <v>AnnHo30153</v>
      </c>
      <c r="B1219" t="str">
        <f t="shared" si="39"/>
        <v>AnnHolland30153</v>
      </c>
      <c r="C1219" t="s">
        <v>480</v>
      </c>
      <c r="D1219" t="s">
        <v>481</v>
      </c>
      <c r="E1219" t="s">
        <v>2699</v>
      </c>
      <c r="F1219" s="1">
        <v>30153</v>
      </c>
      <c r="G1219" t="s">
        <v>3026</v>
      </c>
      <c r="H1219" t="s">
        <v>2702</v>
      </c>
      <c r="I1219" s="5">
        <v>74000</v>
      </c>
      <c r="J1219">
        <v>4</v>
      </c>
    </row>
    <row r="1220" spans="1:10" x14ac:dyDescent="0.25">
      <c r="A1220" t="str">
        <f t="shared" si="38"/>
        <v>LesHo27689</v>
      </c>
      <c r="B1220" t="str">
        <f t="shared" si="39"/>
        <v>LeslieHolland27689</v>
      </c>
      <c r="C1220" t="s">
        <v>1268</v>
      </c>
      <c r="D1220" t="s">
        <v>481</v>
      </c>
      <c r="E1220" t="s">
        <v>2699</v>
      </c>
      <c r="F1220" s="1">
        <v>27689</v>
      </c>
      <c r="G1220" t="s">
        <v>3028</v>
      </c>
      <c r="H1220" t="s">
        <v>2703</v>
      </c>
      <c r="I1220" s="5">
        <v>105300</v>
      </c>
      <c r="J1220">
        <v>4</v>
      </c>
    </row>
    <row r="1221" spans="1:10" x14ac:dyDescent="0.25">
      <c r="A1221" t="str">
        <f t="shared" si="38"/>
        <v>ScoHo32921</v>
      </c>
      <c r="B1221" t="str">
        <f t="shared" si="39"/>
        <v>ScottHolley32921</v>
      </c>
      <c r="C1221" t="s">
        <v>341</v>
      </c>
      <c r="D1221" t="s">
        <v>2571</v>
      </c>
      <c r="E1221" t="s">
        <v>2698</v>
      </c>
      <c r="F1221" s="1">
        <v>32921</v>
      </c>
      <c r="G1221" t="s">
        <v>3023</v>
      </c>
      <c r="H1221" t="s">
        <v>2702</v>
      </c>
      <c r="I1221" s="5">
        <v>51300</v>
      </c>
      <c r="J1221">
        <v>3</v>
      </c>
    </row>
    <row r="1222" spans="1:10" x14ac:dyDescent="0.25">
      <c r="A1222" t="str">
        <f t="shared" si="38"/>
        <v>JamHo23828</v>
      </c>
      <c r="B1222" t="str">
        <f t="shared" si="39"/>
        <v>JamesHollingsworth23828</v>
      </c>
      <c r="C1222" t="s">
        <v>147</v>
      </c>
      <c r="D1222" t="s">
        <v>906</v>
      </c>
      <c r="E1222" t="s">
        <v>2698</v>
      </c>
      <c r="F1222" s="1">
        <v>23828</v>
      </c>
      <c r="G1222" t="s">
        <v>3028</v>
      </c>
      <c r="H1222" t="s">
        <v>2700</v>
      </c>
      <c r="I1222" s="5">
        <v>70100</v>
      </c>
      <c r="J1222">
        <v>3</v>
      </c>
    </row>
    <row r="1223" spans="1:10" x14ac:dyDescent="0.25">
      <c r="A1223" t="str">
        <f t="shared" si="38"/>
        <v>WalHo28324</v>
      </c>
      <c r="B1223" t="str">
        <f t="shared" si="39"/>
        <v>WalterHolly28324</v>
      </c>
      <c r="C1223" t="s">
        <v>934</v>
      </c>
      <c r="D1223" t="s">
        <v>244</v>
      </c>
      <c r="E1223" t="s">
        <v>2698</v>
      </c>
      <c r="F1223" s="1">
        <v>28324</v>
      </c>
      <c r="G1223" t="s">
        <v>3027</v>
      </c>
      <c r="H1223" t="s">
        <v>2700</v>
      </c>
      <c r="I1223" s="5">
        <v>70500</v>
      </c>
      <c r="J1223">
        <v>11</v>
      </c>
    </row>
    <row r="1224" spans="1:10" x14ac:dyDescent="0.25">
      <c r="A1224" t="str">
        <f t="shared" si="38"/>
        <v>ChrHo31593</v>
      </c>
      <c r="B1224" t="str">
        <f t="shared" si="39"/>
        <v>ChristopherHolm31593</v>
      </c>
      <c r="C1224" t="s">
        <v>71</v>
      </c>
      <c r="D1224" t="s">
        <v>2589</v>
      </c>
      <c r="E1224" t="s">
        <v>2698</v>
      </c>
      <c r="F1224" s="1">
        <v>31593</v>
      </c>
      <c r="G1224" t="s">
        <v>3021</v>
      </c>
      <c r="H1224" t="s">
        <v>2702</v>
      </c>
      <c r="I1224" s="5">
        <v>38800</v>
      </c>
      <c r="J1224">
        <v>3</v>
      </c>
    </row>
    <row r="1225" spans="1:10" x14ac:dyDescent="0.25">
      <c r="A1225" t="str">
        <f t="shared" si="38"/>
        <v>HenHo26959</v>
      </c>
      <c r="B1225" t="str">
        <f t="shared" si="39"/>
        <v>HenryHolman26959</v>
      </c>
      <c r="C1225" t="s">
        <v>23</v>
      </c>
      <c r="D1225" t="s">
        <v>2304</v>
      </c>
      <c r="E1225" t="s">
        <v>2698</v>
      </c>
      <c r="F1225" s="1">
        <v>26959</v>
      </c>
      <c r="G1225" t="s">
        <v>3028</v>
      </c>
      <c r="H1225" t="s">
        <v>2702</v>
      </c>
      <c r="I1225" s="5">
        <v>103500</v>
      </c>
      <c r="J1225">
        <v>8</v>
      </c>
    </row>
    <row r="1226" spans="1:10" x14ac:dyDescent="0.25">
      <c r="A1226" t="str">
        <f t="shared" si="38"/>
        <v>ClaHo32239</v>
      </c>
      <c r="B1226" t="str">
        <f t="shared" si="39"/>
        <v>ClariceHolmes32239</v>
      </c>
      <c r="C1226" t="s">
        <v>306</v>
      </c>
      <c r="D1226" t="s">
        <v>307</v>
      </c>
      <c r="E1226" t="s">
        <v>2699</v>
      </c>
      <c r="F1226" s="1">
        <v>32239</v>
      </c>
      <c r="G1226" t="s">
        <v>3022</v>
      </c>
      <c r="H1226" t="s">
        <v>2702</v>
      </c>
      <c r="I1226" s="5">
        <v>42600</v>
      </c>
      <c r="J1226">
        <v>1</v>
      </c>
    </row>
    <row r="1227" spans="1:10" x14ac:dyDescent="0.25">
      <c r="A1227" t="str">
        <f t="shared" si="38"/>
        <v>JosHo32399</v>
      </c>
      <c r="B1227" t="str">
        <f t="shared" si="39"/>
        <v>JoseHolmes32399</v>
      </c>
      <c r="C1227" t="s">
        <v>284</v>
      </c>
      <c r="D1227" t="s">
        <v>307</v>
      </c>
      <c r="E1227" t="s">
        <v>2698</v>
      </c>
      <c r="F1227" s="1">
        <v>32399</v>
      </c>
      <c r="G1227" t="s">
        <v>3024</v>
      </c>
      <c r="H1227" t="s">
        <v>2702</v>
      </c>
      <c r="I1227" s="5">
        <v>53300</v>
      </c>
      <c r="J1227">
        <v>1</v>
      </c>
    </row>
    <row r="1228" spans="1:10" x14ac:dyDescent="0.25">
      <c r="A1228" t="str">
        <f t="shared" si="38"/>
        <v>ThoHo31837</v>
      </c>
      <c r="B1228" t="str">
        <f t="shared" si="39"/>
        <v>ThomasHolmes31837</v>
      </c>
      <c r="C1228" t="s">
        <v>269</v>
      </c>
      <c r="D1228" t="s">
        <v>307</v>
      </c>
      <c r="E1228" t="s">
        <v>2698</v>
      </c>
      <c r="F1228" s="1">
        <v>31837</v>
      </c>
      <c r="G1228" t="s">
        <v>3023</v>
      </c>
      <c r="H1228" t="s">
        <v>2700</v>
      </c>
      <c r="I1228" s="5">
        <v>50600</v>
      </c>
      <c r="J1228">
        <v>1</v>
      </c>
    </row>
    <row r="1229" spans="1:10" x14ac:dyDescent="0.25">
      <c r="A1229" t="str">
        <f t="shared" si="38"/>
        <v>RonHo30462</v>
      </c>
      <c r="B1229" t="str">
        <f t="shared" si="39"/>
        <v>RonaldHolmquist30462</v>
      </c>
      <c r="C1229" t="s">
        <v>32</v>
      </c>
      <c r="D1229" t="s">
        <v>1690</v>
      </c>
      <c r="E1229" t="s">
        <v>2698</v>
      </c>
      <c r="F1229" s="1">
        <v>30462</v>
      </c>
      <c r="G1229" t="s">
        <v>3027</v>
      </c>
      <c r="H1229" t="s">
        <v>2701</v>
      </c>
      <c r="I1229" s="5">
        <v>61500</v>
      </c>
      <c r="J1229">
        <v>9</v>
      </c>
    </row>
    <row r="1230" spans="1:10" x14ac:dyDescent="0.25">
      <c r="A1230" t="str">
        <f t="shared" si="38"/>
        <v>BarHo32650</v>
      </c>
      <c r="B1230" t="str">
        <f t="shared" si="39"/>
        <v>BarbaraHolsinger32650</v>
      </c>
      <c r="C1230" t="s">
        <v>248</v>
      </c>
      <c r="D1230" t="s">
        <v>2202</v>
      </c>
      <c r="E1230" t="s">
        <v>2699</v>
      </c>
      <c r="F1230" s="1">
        <v>32650</v>
      </c>
      <c r="G1230" t="s">
        <v>3022</v>
      </c>
      <c r="H1230" t="s">
        <v>2700</v>
      </c>
      <c r="I1230" s="5">
        <v>42500</v>
      </c>
      <c r="J1230">
        <v>0</v>
      </c>
    </row>
    <row r="1231" spans="1:10" x14ac:dyDescent="0.25">
      <c r="A1231" t="str">
        <f t="shared" si="38"/>
        <v>RobHo28685</v>
      </c>
      <c r="B1231" t="str">
        <f t="shared" si="39"/>
        <v>RobertHood28685</v>
      </c>
      <c r="C1231" t="s">
        <v>25</v>
      </c>
      <c r="D1231" t="s">
        <v>2696</v>
      </c>
      <c r="E1231" t="s">
        <v>2698</v>
      </c>
      <c r="F1231" s="1">
        <v>28685</v>
      </c>
      <c r="G1231" t="s">
        <v>3026</v>
      </c>
      <c r="H1231" t="s">
        <v>2701</v>
      </c>
      <c r="I1231" s="5">
        <v>54400</v>
      </c>
      <c r="J1231">
        <v>14</v>
      </c>
    </row>
    <row r="1232" spans="1:10" x14ac:dyDescent="0.25">
      <c r="A1232" t="str">
        <f t="shared" si="38"/>
        <v>AlvHo33544</v>
      </c>
      <c r="B1232" t="str">
        <f t="shared" si="39"/>
        <v>AlveraHook33544</v>
      </c>
      <c r="C1232" t="s">
        <v>2910</v>
      </c>
      <c r="D1232" t="s">
        <v>1504</v>
      </c>
      <c r="E1232" t="s">
        <v>2699</v>
      </c>
      <c r="F1232" s="1">
        <v>33544</v>
      </c>
      <c r="G1232" t="s">
        <v>3023</v>
      </c>
      <c r="H1232" t="s">
        <v>2701</v>
      </c>
      <c r="I1232" s="5">
        <v>37900</v>
      </c>
      <c r="J1232">
        <v>1</v>
      </c>
    </row>
    <row r="1233" spans="1:10" x14ac:dyDescent="0.25">
      <c r="A1233" t="str">
        <f t="shared" si="38"/>
        <v>RobHo26487</v>
      </c>
      <c r="B1233" t="str">
        <f t="shared" si="39"/>
        <v>RobertHook26487</v>
      </c>
      <c r="C1233" t="s">
        <v>25</v>
      </c>
      <c r="D1233" t="s">
        <v>1504</v>
      </c>
      <c r="E1233" t="s">
        <v>2698</v>
      </c>
      <c r="F1233" s="1">
        <v>26487</v>
      </c>
      <c r="G1233" t="s">
        <v>3026</v>
      </c>
      <c r="H1233" t="s">
        <v>2701</v>
      </c>
      <c r="I1233" s="5">
        <v>46000</v>
      </c>
      <c r="J1233">
        <v>15</v>
      </c>
    </row>
    <row r="1234" spans="1:10" x14ac:dyDescent="0.25">
      <c r="A1234" t="str">
        <f t="shared" si="38"/>
        <v>GeoHo26188</v>
      </c>
      <c r="B1234" t="str">
        <f t="shared" si="39"/>
        <v>GeorgeHopkins26188</v>
      </c>
      <c r="C1234" t="s">
        <v>92</v>
      </c>
      <c r="D1234" t="s">
        <v>135</v>
      </c>
      <c r="E1234" t="s">
        <v>2698</v>
      </c>
      <c r="F1234" s="1">
        <v>26188</v>
      </c>
      <c r="G1234" t="s">
        <v>3025</v>
      </c>
      <c r="H1234" t="s">
        <v>2701</v>
      </c>
      <c r="I1234" s="5">
        <v>52100</v>
      </c>
      <c r="J1234">
        <v>19</v>
      </c>
    </row>
    <row r="1235" spans="1:10" x14ac:dyDescent="0.25">
      <c r="A1235" t="str">
        <f t="shared" si="38"/>
        <v>ChaHo27033</v>
      </c>
      <c r="B1235" t="str">
        <f t="shared" si="39"/>
        <v>ChadHorak27033</v>
      </c>
      <c r="C1235" t="s">
        <v>530</v>
      </c>
      <c r="D1235" t="s">
        <v>1068</v>
      </c>
      <c r="E1235" t="s">
        <v>2698</v>
      </c>
      <c r="F1235" s="1">
        <v>27033</v>
      </c>
      <c r="G1235" t="s">
        <v>3025</v>
      </c>
      <c r="H1235" t="s">
        <v>2702</v>
      </c>
      <c r="I1235" s="5">
        <v>85100</v>
      </c>
      <c r="J1235">
        <v>11</v>
      </c>
    </row>
    <row r="1236" spans="1:10" x14ac:dyDescent="0.25">
      <c r="A1236" t="str">
        <f t="shared" si="38"/>
        <v>MarHo28637</v>
      </c>
      <c r="B1236" t="str">
        <f t="shared" si="39"/>
        <v>MargueritaHorrell28637</v>
      </c>
      <c r="C1236" t="s">
        <v>1957</v>
      </c>
      <c r="D1236" t="s">
        <v>1958</v>
      </c>
      <c r="E1236" t="s">
        <v>2699</v>
      </c>
      <c r="F1236" s="1">
        <v>28637</v>
      </c>
      <c r="G1236" t="s">
        <v>3025</v>
      </c>
      <c r="H1236" t="s">
        <v>2702</v>
      </c>
      <c r="I1236" s="5">
        <v>65600</v>
      </c>
      <c r="J1236">
        <v>12</v>
      </c>
    </row>
    <row r="1237" spans="1:10" x14ac:dyDescent="0.25">
      <c r="A1237" t="str">
        <f t="shared" si="38"/>
        <v>ChrHo27998</v>
      </c>
      <c r="B1237" t="str">
        <f t="shared" si="39"/>
        <v>ChristinaHorvath27998</v>
      </c>
      <c r="C1237" t="s">
        <v>2284</v>
      </c>
      <c r="D1237" t="s">
        <v>2423</v>
      </c>
      <c r="E1237" t="s">
        <v>2699</v>
      </c>
      <c r="F1237" s="1">
        <v>27998</v>
      </c>
      <c r="G1237" t="s">
        <v>3023</v>
      </c>
      <c r="H1237" t="s">
        <v>2702</v>
      </c>
      <c r="I1237" s="5">
        <v>53500</v>
      </c>
      <c r="J1237">
        <v>3</v>
      </c>
    </row>
    <row r="1238" spans="1:10" x14ac:dyDescent="0.25">
      <c r="A1238" t="str">
        <f t="shared" si="38"/>
        <v>LeoHo25815</v>
      </c>
      <c r="B1238" t="str">
        <f t="shared" si="39"/>
        <v>LeonardHoskins25815</v>
      </c>
      <c r="C1238" t="s">
        <v>123</v>
      </c>
      <c r="D1238" t="s">
        <v>1318</v>
      </c>
      <c r="E1238" t="s">
        <v>2698</v>
      </c>
      <c r="F1238" s="1">
        <v>25815</v>
      </c>
      <c r="G1238" t="s">
        <v>3025</v>
      </c>
      <c r="H1238" t="s">
        <v>2703</v>
      </c>
      <c r="I1238" s="5">
        <v>61100</v>
      </c>
      <c r="J1238">
        <v>19</v>
      </c>
    </row>
    <row r="1239" spans="1:10" x14ac:dyDescent="0.25">
      <c r="A1239" t="str">
        <f t="shared" si="38"/>
        <v>OctHo25974</v>
      </c>
      <c r="B1239" t="str">
        <f t="shared" si="39"/>
        <v>OctavioHostetler25974</v>
      </c>
      <c r="C1239" t="s">
        <v>399</v>
      </c>
      <c r="D1239" t="s">
        <v>400</v>
      </c>
      <c r="E1239" t="s">
        <v>2698</v>
      </c>
      <c r="F1239" s="1">
        <v>25974</v>
      </c>
      <c r="G1239" t="s">
        <v>3027</v>
      </c>
      <c r="H1239" t="s">
        <v>2702</v>
      </c>
      <c r="I1239" s="5">
        <v>66100</v>
      </c>
      <c r="J1239">
        <v>0</v>
      </c>
    </row>
    <row r="1240" spans="1:10" x14ac:dyDescent="0.25">
      <c r="A1240" t="str">
        <f t="shared" si="38"/>
        <v>ElaHo32206</v>
      </c>
      <c r="B1240" t="str">
        <f t="shared" si="39"/>
        <v>ElaineHouse32206</v>
      </c>
      <c r="C1240" t="s">
        <v>608</v>
      </c>
      <c r="D1240" t="s">
        <v>1434</v>
      </c>
      <c r="E1240" t="s">
        <v>2699</v>
      </c>
      <c r="F1240" s="1">
        <v>32206</v>
      </c>
      <c r="G1240" t="s">
        <v>3022</v>
      </c>
      <c r="H1240" t="s">
        <v>2702</v>
      </c>
      <c r="I1240" s="5">
        <v>40900</v>
      </c>
      <c r="J1240">
        <v>1</v>
      </c>
    </row>
    <row r="1241" spans="1:10" x14ac:dyDescent="0.25">
      <c r="A1241" t="str">
        <f t="shared" si="38"/>
        <v>WilHo32487</v>
      </c>
      <c r="B1241" t="str">
        <f t="shared" si="39"/>
        <v>WilliamHouser32487</v>
      </c>
      <c r="C1241" t="s">
        <v>63</v>
      </c>
      <c r="D1241" t="s">
        <v>2566</v>
      </c>
      <c r="E1241" t="s">
        <v>2698</v>
      </c>
      <c r="F1241" s="1">
        <v>32487</v>
      </c>
      <c r="G1241" t="s">
        <v>3020</v>
      </c>
      <c r="H1241" t="s">
        <v>2700</v>
      </c>
      <c r="I1241" s="5">
        <v>32100</v>
      </c>
      <c r="J1241">
        <v>4</v>
      </c>
    </row>
    <row r="1242" spans="1:10" x14ac:dyDescent="0.25">
      <c r="A1242" t="str">
        <f t="shared" si="38"/>
        <v>DorHo28047</v>
      </c>
      <c r="B1242" t="str">
        <f t="shared" si="39"/>
        <v>DorisHoward28047</v>
      </c>
      <c r="C1242" t="s">
        <v>34</v>
      </c>
      <c r="D1242" t="s">
        <v>497</v>
      </c>
      <c r="E1242" t="s">
        <v>2699</v>
      </c>
      <c r="F1242" s="1">
        <v>28047</v>
      </c>
      <c r="G1242" t="s">
        <v>3026</v>
      </c>
      <c r="H1242" t="s">
        <v>2701</v>
      </c>
      <c r="I1242" s="5">
        <v>53500</v>
      </c>
      <c r="J1242">
        <v>1</v>
      </c>
    </row>
    <row r="1243" spans="1:10" x14ac:dyDescent="0.25">
      <c r="A1243" t="str">
        <f t="shared" si="38"/>
        <v>DusHo25972</v>
      </c>
      <c r="B1243" t="str">
        <f t="shared" si="39"/>
        <v>DustinHoward25972</v>
      </c>
      <c r="C1243" t="s">
        <v>40</v>
      </c>
      <c r="D1243" t="s">
        <v>497</v>
      </c>
      <c r="E1243" t="s">
        <v>2698</v>
      </c>
      <c r="F1243" s="1">
        <v>25972</v>
      </c>
      <c r="G1243" t="s">
        <v>3028</v>
      </c>
      <c r="H1243" t="s">
        <v>2701</v>
      </c>
      <c r="I1243" s="5">
        <v>87100</v>
      </c>
      <c r="J1243">
        <v>0</v>
      </c>
    </row>
    <row r="1244" spans="1:10" x14ac:dyDescent="0.25">
      <c r="A1244" t="str">
        <f t="shared" si="38"/>
        <v>DonHo30617</v>
      </c>
      <c r="B1244" t="str">
        <f t="shared" si="39"/>
        <v>DonnaHowell30617</v>
      </c>
      <c r="C1244" t="s">
        <v>15</v>
      </c>
      <c r="D1244" t="s">
        <v>2026</v>
      </c>
      <c r="E1244" t="s">
        <v>2699</v>
      </c>
      <c r="F1244" s="1">
        <v>30617</v>
      </c>
      <c r="G1244" t="s">
        <v>3027</v>
      </c>
      <c r="H1244" t="s">
        <v>2701</v>
      </c>
      <c r="I1244" s="5">
        <v>65400</v>
      </c>
      <c r="J1244">
        <v>6</v>
      </c>
    </row>
    <row r="1245" spans="1:10" x14ac:dyDescent="0.25">
      <c r="A1245" t="str">
        <f t="shared" si="38"/>
        <v>MarHo27216</v>
      </c>
      <c r="B1245" t="str">
        <f t="shared" si="39"/>
        <v>MargaretHowie27216</v>
      </c>
      <c r="C1245" t="s">
        <v>554</v>
      </c>
      <c r="D1245" t="s">
        <v>2507</v>
      </c>
      <c r="E1245" t="s">
        <v>2699</v>
      </c>
      <c r="F1245" s="1">
        <v>27216</v>
      </c>
      <c r="G1245" t="s">
        <v>3025</v>
      </c>
      <c r="H1245" t="s">
        <v>2700</v>
      </c>
      <c r="I1245" s="5">
        <v>49200</v>
      </c>
      <c r="J1245">
        <v>18</v>
      </c>
    </row>
    <row r="1246" spans="1:10" x14ac:dyDescent="0.25">
      <c r="A1246" t="str">
        <f t="shared" si="38"/>
        <v>ThoHo31410</v>
      </c>
      <c r="B1246" t="str">
        <f t="shared" si="39"/>
        <v>ThomasHowze31410</v>
      </c>
      <c r="C1246" t="s">
        <v>269</v>
      </c>
      <c r="D1246" t="s">
        <v>544</v>
      </c>
      <c r="E1246" t="s">
        <v>2698</v>
      </c>
      <c r="F1246" s="1">
        <v>31410</v>
      </c>
      <c r="G1246" t="s">
        <v>3024</v>
      </c>
      <c r="H1246" t="s">
        <v>2700</v>
      </c>
      <c r="I1246" s="5">
        <v>47200</v>
      </c>
      <c r="J1246">
        <v>0</v>
      </c>
    </row>
    <row r="1247" spans="1:10" x14ac:dyDescent="0.25">
      <c r="A1247" t="str">
        <f t="shared" si="38"/>
        <v>RayHo29748</v>
      </c>
      <c r="B1247" t="str">
        <f t="shared" si="39"/>
        <v>RaymondHoye29748</v>
      </c>
      <c r="C1247" t="s">
        <v>974</v>
      </c>
      <c r="D1247" t="s">
        <v>2095</v>
      </c>
      <c r="E1247" t="s">
        <v>2698</v>
      </c>
      <c r="F1247" s="1">
        <v>29748</v>
      </c>
      <c r="G1247" t="s">
        <v>3025</v>
      </c>
      <c r="H1247" t="s">
        <v>2702</v>
      </c>
      <c r="I1247" s="5">
        <v>50900</v>
      </c>
      <c r="J1247">
        <v>3</v>
      </c>
    </row>
    <row r="1248" spans="1:10" x14ac:dyDescent="0.25">
      <c r="A1248" t="str">
        <f t="shared" si="38"/>
        <v>DevHo27959</v>
      </c>
      <c r="B1248" t="str">
        <f t="shared" si="39"/>
        <v>DevinHoyt27959</v>
      </c>
      <c r="C1248" t="s">
        <v>1180</v>
      </c>
      <c r="D1248" t="s">
        <v>1181</v>
      </c>
      <c r="E1248" t="s">
        <v>2698</v>
      </c>
      <c r="F1248" s="1">
        <v>27959</v>
      </c>
      <c r="G1248" t="s">
        <v>3027</v>
      </c>
      <c r="H1248" t="s">
        <v>2702</v>
      </c>
      <c r="I1248" s="5">
        <v>94800</v>
      </c>
      <c r="J1248">
        <v>13</v>
      </c>
    </row>
    <row r="1249" spans="1:10" x14ac:dyDescent="0.25">
      <c r="A1249" t="str">
        <f t="shared" si="38"/>
        <v>LibHs33083</v>
      </c>
      <c r="B1249" t="str">
        <f t="shared" si="39"/>
        <v>LibbyHsieh33083</v>
      </c>
      <c r="C1249" t="s">
        <v>735</v>
      </c>
      <c r="D1249" t="s">
        <v>2842</v>
      </c>
      <c r="E1249" t="s">
        <v>2699</v>
      </c>
      <c r="F1249" s="1">
        <v>33083</v>
      </c>
      <c r="G1249" t="s">
        <v>3021</v>
      </c>
      <c r="H1249" t="s">
        <v>2701</v>
      </c>
      <c r="I1249" s="5">
        <v>38600</v>
      </c>
      <c r="J1249">
        <v>0</v>
      </c>
    </row>
    <row r="1250" spans="1:10" x14ac:dyDescent="0.25">
      <c r="A1250" t="str">
        <f t="shared" si="38"/>
        <v>ByrHu26357</v>
      </c>
      <c r="B1250" t="str">
        <f t="shared" si="39"/>
        <v>ByronHubbard26357</v>
      </c>
      <c r="C1250" t="s">
        <v>2042</v>
      </c>
      <c r="D1250" t="s">
        <v>2500</v>
      </c>
      <c r="E1250" t="s">
        <v>2698</v>
      </c>
      <c r="F1250" s="1">
        <v>26357</v>
      </c>
      <c r="G1250" t="s">
        <v>3025</v>
      </c>
      <c r="H1250" t="s">
        <v>2701</v>
      </c>
      <c r="I1250" s="5">
        <v>59400</v>
      </c>
      <c r="J1250">
        <v>1</v>
      </c>
    </row>
    <row r="1251" spans="1:10" x14ac:dyDescent="0.25">
      <c r="A1251" t="str">
        <f t="shared" si="38"/>
        <v>JesHu29261</v>
      </c>
      <c r="B1251" t="str">
        <f t="shared" si="39"/>
        <v>JesusHudak29261</v>
      </c>
      <c r="C1251" t="s">
        <v>872</v>
      </c>
      <c r="D1251" t="s">
        <v>873</v>
      </c>
      <c r="E1251" t="s">
        <v>2698</v>
      </c>
      <c r="F1251" s="1">
        <v>29261</v>
      </c>
      <c r="G1251" t="s">
        <v>3026</v>
      </c>
      <c r="H1251" t="s">
        <v>2702</v>
      </c>
      <c r="I1251" s="5">
        <v>76400</v>
      </c>
      <c r="J1251">
        <v>9</v>
      </c>
    </row>
    <row r="1252" spans="1:10" x14ac:dyDescent="0.25">
      <c r="A1252" t="str">
        <f t="shared" si="38"/>
        <v>CecHu30243</v>
      </c>
      <c r="B1252" t="str">
        <f t="shared" si="39"/>
        <v>CecilHudson30243</v>
      </c>
      <c r="C1252" t="s">
        <v>1851</v>
      </c>
      <c r="D1252" t="s">
        <v>1497</v>
      </c>
      <c r="E1252" t="s">
        <v>2698</v>
      </c>
      <c r="F1252" s="1">
        <v>30243</v>
      </c>
      <c r="G1252" t="s">
        <v>3025</v>
      </c>
      <c r="H1252" t="s">
        <v>2701</v>
      </c>
      <c r="I1252" s="5">
        <v>50200</v>
      </c>
      <c r="J1252">
        <v>10</v>
      </c>
    </row>
    <row r="1253" spans="1:10" x14ac:dyDescent="0.25">
      <c r="A1253" t="str">
        <f t="shared" si="38"/>
        <v>MicHu27712</v>
      </c>
      <c r="B1253" t="str">
        <f t="shared" si="39"/>
        <v>MichaelHudson27712</v>
      </c>
      <c r="C1253" t="s">
        <v>205</v>
      </c>
      <c r="D1253" t="s">
        <v>1497</v>
      </c>
      <c r="E1253" t="s">
        <v>2698</v>
      </c>
      <c r="F1253" s="1">
        <v>27712</v>
      </c>
      <c r="G1253" t="s">
        <v>3024</v>
      </c>
      <c r="H1253" t="s">
        <v>2700</v>
      </c>
      <c r="I1253" s="5">
        <v>46300</v>
      </c>
      <c r="J1253">
        <v>9</v>
      </c>
    </row>
    <row r="1254" spans="1:10" x14ac:dyDescent="0.25">
      <c r="A1254" t="str">
        <f t="shared" si="38"/>
        <v>TifHu26022</v>
      </c>
      <c r="B1254" t="str">
        <f t="shared" si="39"/>
        <v>TiffanyHudson26022</v>
      </c>
      <c r="C1254" t="s">
        <v>1464</v>
      </c>
      <c r="D1254" t="s">
        <v>1497</v>
      </c>
      <c r="E1254" t="s">
        <v>2699</v>
      </c>
      <c r="F1254" s="1">
        <v>26022</v>
      </c>
      <c r="G1254" t="s">
        <v>3027</v>
      </c>
      <c r="H1254" t="s">
        <v>2702</v>
      </c>
      <c r="I1254" s="5">
        <v>64700</v>
      </c>
      <c r="J1254">
        <v>21</v>
      </c>
    </row>
    <row r="1255" spans="1:10" x14ac:dyDescent="0.25">
      <c r="A1255" t="str">
        <f t="shared" si="38"/>
        <v>AndHu30197</v>
      </c>
      <c r="B1255" t="str">
        <f t="shared" si="39"/>
        <v>AndresHuff30197</v>
      </c>
      <c r="C1255" t="s">
        <v>286</v>
      </c>
      <c r="D1255" t="s">
        <v>2134</v>
      </c>
      <c r="E1255" t="s">
        <v>2698</v>
      </c>
      <c r="F1255" s="1">
        <v>30197</v>
      </c>
      <c r="G1255" t="s">
        <v>3025</v>
      </c>
      <c r="H1255" t="s">
        <v>2702</v>
      </c>
      <c r="I1255" s="5">
        <v>59500</v>
      </c>
      <c r="J1255">
        <v>10</v>
      </c>
    </row>
    <row r="1256" spans="1:10" x14ac:dyDescent="0.25">
      <c r="A1256" t="str">
        <f t="shared" si="38"/>
        <v>CanHu27605</v>
      </c>
      <c r="B1256" t="str">
        <f t="shared" si="39"/>
        <v>CandaceHuff27605</v>
      </c>
      <c r="C1256" t="s">
        <v>128</v>
      </c>
      <c r="D1256" t="s">
        <v>2134</v>
      </c>
      <c r="E1256" t="s">
        <v>2699</v>
      </c>
      <c r="F1256" s="1">
        <v>27605</v>
      </c>
      <c r="G1256" t="s">
        <v>3026</v>
      </c>
      <c r="H1256" t="s">
        <v>2702</v>
      </c>
      <c r="I1256" s="5">
        <v>68200</v>
      </c>
      <c r="J1256">
        <v>6</v>
      </c>
    </row>
    <row r="1257" spans="1:10" x14ac:dyDescent="0.25">
      <c r="A1257" t="str">
        <f t="shared" si="38"/>
        <v>PatHu24888</v>
      </c>
      <c r="B1257" t="str">
        <f t="shared" si="39"/>
        <v>PatrickHuff24888</v>
      </c>
      <c r="C1257" t="s">
        <v>963</v>
      </c>
      <c r="D1257" t="s">
        <v>2134</v>
      </c>
      <c r="E1257" t="s">
        <v>2698</v>
      </c>
      <c r="F1257" s="1">
        <v>24888</v>
      </c>
      <c r="G1257" t="s">
        <v>3028</v>
      </c>
      <c r="H1257" t="s">
        <v>2700</v>
      </c>
      <c r="I1257" s="5">
        <v>80400</v>
      </c>
      <c r="J1257">
        <v>14</v>
      </c>
    </row>
    <row r="1258" spans="1:10" x14ac:dyDescent="0.25">
      <c r="A1258" t="str">
        <f t="shared" si="38"/>
        <v>JohHu24752</v>
      </c>
      <c r="B1258" t="str">
        <f t="shared" si="39"/>
        <v>JohnHuffman24752</v>
      </c>
      <c r="C1258" t="s">
        <v>213</v>
      </c>
      <c r="D1258" t="s">
        <v>1344</v>
      </c>
      <c r="E1258" t="s">
        <v>2698</v>
      </c>
      <c r="F1258" s="1">
        <v>24752</v>
      </c>
      <c r="G1258" t="s">
        <v>3029</v>
      </c>
      <c r="H1258" t="s">
        <v>2703</v>
      </c>
      <c r="I1258" s="5">
        <v>99500</v>
      </c>
      <c r="J1258">
        <v>6</v>
      </c>
    </row>
    <row r="1259" spans="1:10" x14ac:dyDescent="0.25">
      <c r="A1259" t="str">
        <f t="shared" si="38"/>
        <v>MarHu29297</v>
      </c>
      <c r="B1259" t="str">
        <f t="shared" si="39"/>
        <v>MarcusHuffman29297</v>
      </c>
      <c r="C1259" t="s">
        <v>288</v>
      </c>
      <c r="D1259" t="s">
        <v>1344</v>
      </c>
      <c r="E1259" t="s">
        <v>2698</v>
      </c>
      <c r="F1259" s="1">
        <v>29297</v>
      </c>
      <c r="G1259" t="s">
        <v>3025</v>
      </c>
      <c r="H1259" t="s">
        <v>2700</v>
      </c>
      <c r="I1259" s="5">
        <v>55500</v>
      </c>
      <c r="J1259">
        <v>7</v>
      </c>
    </row>
    <row r="1260" spans="1:10" x14ac:dyDescent="0.25">
      <c r="A1260" t="str">
        <f t="shared" si="38"/>
        <v>CarHu25312</v>
      </c>
      <c r="B1260" t="str">
        <f t="shared" si="39"/>
        <v>CarynHughes25312</v>
      </c>
      <c r="C1260" t="s">
        <v>937</v>
      </c>
      <c r="D1260" t="s">
        <v>221</v>
      </c>
      <c r="E1260" t="s">
        <v>2699</v>
      </c>
      <c r="F1260" s="1">
        <v>25312</v>
      </c>
      <c r="G1260" t="s">
        <v>3025</v>
      </c>
      <c r="H1260" t="s">
        <v>2700</v>
      </c>
      <c r="I1260" s="5">
        <v>51500</v>
      </c>
      <c r="J1260">
        <v>16</v>
      </c>
    </row>
    <row r="1261" spans="1:10" x14ac:dyDescent="0.25">
      <c r="A1261" t="str">
        <f t="shared" si="38"/>
        <v>GreHu29347</v>
      </c>
      <c r="B1261" t="str">
        <f t="shared" si="39"/>
        <v>GregHughes29347</v>
      </c>
      <c r="C1261" t="s">
        <v>57</v>
      </c>
      <c r="D1261" t="s">
        <v>221</v>
      </c>
      <c r="E1261" t="s">
        <v>2698</v>
      </c>
      <c r="F1261" s="1">
        <v>29347</v>
      </c>
      <c r="G1261" t="s">
        <v>3025</v>
      </c>
      <c r="H1261" t="s">
        <v>2701</v>
      </c>
      <c r="I1261" s="5">
        <v>59100</v>
      </c>
      <c r="J1261">
        <v>4</v>
      </c>
    </row>
    <row r="1262" spans="1:10" x14ac:dyDescent="0.25">
      <c r="A1262" t="str">
        <f t="shared" si="38"/>
        <v>MicHu29312</v>
      </c>
      <c r="B1262" t="str">
        <f t="shared" si="39"/>
        <v>MichaelHughes29312</v>
      </c>
      <c r="C1262" t="s">
        <v>205</v>
      </c>
      <c r="D1262" t="s">
        <v>221</v>
      </c>
      <c r="E1262" t="s">
        <v>2698</v>
      </c>
      <c r="F1262" s="1">
        <v>29312</v>
      </c>
      <c r="G1262" t="s">
        <v>3025</v>
      </c>
      <c r="H1262" t="s">
        <v>2701</v>
      </c>
      <c r="I1262" s="5">
        <v>42700</v>
      </c>
      <c r="J1262">
        <v>12</v>
      </c>
    </row>
    <row r="1263" spans="1:10" x14ac:dyDescent="0.25">
      <c r="A1263" t="str">
        <f t="shared" si="38"/>
        <v>WanHu33327</v>
      </c>
      <c r="B1263" t="str">
        <f t="shared" si="39"/>
        <v>WandaHughes33327</v>
      </c>
      <c r="C1263" t="s">
        <v>220</v>
      </c>
      <c r="D1263" t="s">
        <v>221</v>
      </c>
      <c r="E1263" t="s">
        <v>2699</v>
      </c>
      <c r="F1263" s="1">
        <v>33327</v>
      </c>
      <c r="G1263" t="s">
        <v>3020</v>
      </c>
      <c r="H1263" t="s">
        <v>2701</v>
      </c>
      <c r="I1263" s="5">
        <v>27900</v>
      </c>
      <c r="J1263">
        <v>0</v>
      </c>
    </row>
    <row r="1264" spans="1:10" x14ac:dyDescent="0.25">
      <c r="A1264" t="str">
        <f t="shared" si="38"/>
        <v>PetHu23904</v>
      </c>
      <c r="B1264" t="str">
        <f t="shared" si="39"/>
        <v>PeterHui23904</v>
      </c>
      <c r="C1264" t="s">
        <v>589</v>
      </c>
      <c r="D1264" t="s">
        <v>1817</v>
      </c>
      <c r="E1264" t="s">
        <v>2698</v>
      </c>
      <c r="F1264" s="1">
        <v>23904</v>
      </c>
      <c r="G1264" t="s">
        <v>3026</v>
      </c>
      <c r="H1264" t="s">
        <v>2703</v>
      </c>
      <c r="I1264" s="5">
        <v>57300</v>
      </c>
      <c r="J1264">
        <v>3</v>
      </c>
    </row>
    <row r="1265" spans="1:10" x14ac:dyDescent="0.25">
      <c r="A1265" t="str">
        <f t="shared" si="38"/>
        <v>ScoHu30450</v>
      </c>
      <c r="B1265" t="str">
        <f t="shared" si="39"/>
        <v>ScottHuling30450</v>
      </c>
      <c r="C1265" t="s">
        <v>341</v>
      </c>
      <c r="D1265" t="s">
        <v>1008</v>
      </c>
      <c r="E1265" t="s">
        <v>2698</v>
      </c>
      <c r="F1265" s="1">
        <v>30450</v>
      </c>
      <c r="G1265" t="s">
        <v>3024</v>
      </c>
      <c r="H1265" t="s">
        <v>2701</v>
      </c>
      <c r="I1265" s="5">
        <v>40100</v>
      </c>
      <c r="J1265">
        <v>1</v>
      </c>
    </row>
    <row r="1266" spans="1:10" x14ac:dyDescent="0.25">
      <c r="A1266" t="str">
        <f t="shared" si="38"/>
        <v>PatHu24836</v>
      </c>
      <c r="B1266" t="str">
        <f t="shared" si="39"/>
        <v>PatrickHull24836</v>
      </c>
      <c r="C1266" t="s">
        <v>963</v>
      </c>
      <c r="D1266" t="s">
        <v>1243</v>
      </c>
      <c r="E1266" t="s">
        <v>2698</v>
      </c>
      <c r="F1266" s="1">
        <v>24836</v>
      </c>
      <c r="G1266" t="s">
        <v>3025</v>
      </c>
      <c r="H1266" t="s">
        <v>2702</v>
      </c>
      <c r="I1266" s="5">
        <v>71200</v>
      </c>
      <c r="J1266">
        <v>6</v>
      </c>
    </row>
    <row r="1267" spans="1:10" x14ac:dyDescent="0.25">
      <c r="A1267" t="str">
        <f t="shared" si="38"/>
        <v>FraHu31671</v>
      </c>
      <c r="B1267" t="str">
        <f t="shared" si="39"/>
        <v>FranciscoHumphery31671</v>
      </c>
      <c r="C1267" t="s">
        <v>310</v>
      </c>
      <c r="D1267" t="s">
        <v>311</v>
      </c>
      <c r="E1267" t="s">
        <v>2698</v>
      </c>
      <c r="F1267" s="1">
        <v>31671</v>
      </c>
      <c r="G1267" t="s">
        <v>3023</v>
      </c>
      <c r="H1267" t="s">
        <v>2703</v>
      </c>
      <c r="I1267" s="5">
        <v>31100</v>
      </c>
      <c r="J1267">
        <v>0</v>
      </c>
    </row>
    <row r="1268" spans="1:10" x14ac:dyDescent="0.25">
      <c r="A1268" t="str">
        <f t="shared" si="38"/>
        <v>MarHu34212</v>
      </c>
      <c r="B1268" t="str">
        <f t="shared" si="39"/>
        <v>MarcHumphrey34212</v>
      </c>
      <c r="C1268" t="s">
        <v>404</v>
      </c>
      <c r="D1268" t="s">
        <v>405</v>
      </c>
      <c r="E1268" t="s">
        <v>2698</v>
      </c>
      <c r="F1268" s="1">
        <v>34212</v>
      </c>
      <c r="G1268" t="s">
        <v>3019</v>
      </c>
      <c r="H1268" t="s">
        <v>2700</v>
      </c>
      <c r="I1268" s="5">
        <v>34000</v>
      </c>
      <c r="J1268">
        <v>0</v>
      </c>
    </row>
    <row r="1269" spans="1:10" x14ac:dyDescent="0.25">
      <c r="A1269" t="str">
        <f t="shared" si="38"/>
        <v>ArtHu30249</v>
      </c>
      <c r="B1269" t="str">
        <f t="shared" si="39"/>
        <v>ArthurHung30249</v>
      </c>
      <c r="C1269" t="s">
        <v>103</v>
      </c>
      <c r="D1269" t="s">
        <v>2401</v>
      </c>
      <c r="E1269" t="s">
        <v>2698</v>
      </c>
      <c r="F1269" s="1">
        <v>30249</v>
      </c>
      <c r="G1269" t="s">
        <v>3028</v>
      </c>
      <c r="H1269" t="s">
        <v>2703</v>
      </c>
      <c r="I1269" s="5">
        <v>88100</v>
      </c>
      <c r="J1269">
        <v>5</v>
      </c>
    </row>
    <row r="1270" spans="1:10" x14ac:dyDescent="0.25">
      <c r="A1270" t="str">
        <f t="shared" si="38"/>
        <v>PedHu23878</v>
      </c>
      <c r="B1270" t="str">
        <f t="shared" si="39"/>
        <v>PedroHunt23878</v>
      </c>
      <c r="C1270" t="s">
        <v>794</v>
      </c>
      <c r="D1270" t="s">
        <v>795</v>
      </c>
      <c r="E1270" t="s">
        <v>2698</v>
      </c>
      <c r="F1270" s="1">
        <v>23878</v>
      </c>
      <c r="G1270" t="s">
        <v>3026</v>
      </c>
      <c r="H1270" t="s">
        <v>2703</v>
      </c>
      <c r="I1270" s="5">
        <v>82600</v>
      </c>
      <c r="J1270">
        <v>24</v>
      </c>
    </row>
    <row r="1271" spans="1:10" x14ac:dyDescent="0.25">
      <c r="A1271" t="str">
        <f t="shared" si="38"/>
        <v>DonHu23764</v>
      </c>
      <c r="B1271" t="str">
        <f t="shared" si="39"/>
        <v>DonnaHunter23764</v>
      </c>
      <c r="C1271" t="s">
        <v>15</v>
      </c>
      <c r="D1271" t="s">
        <v>16</v>
      </c>
      <c r="E1271" t="s">
        <v>2699</v>
      </c>
      <c r="F1271" s="1">
        <v>23764</v>
      </c>
      <c r="G1271" t="s">
        <v>3026</v>
      </c>
      <c r="H1271" t="s">
        <v>2701</v>
      </c>
      <c r="I1271" s="5">
        <v>47200</v>
      </c>
      <c r="J1271">
        <v>21</v>
      </c>
    </row>
    <row r="1272" spans="1:10" x14ac:dyDescent="0.25">
      <c r="A1272" t="str">
        <f t="shared" si="38"/>
        <v>MarHu27664</v>
      </c>
      <c r="B1272" t="str">
        <f t="shared" si="39"/>
        <v>MarianaHunter27664</v>
      </c>
      <c r="C1272" t="s">
        <v>562</v>
      </c>
      <c r="D1272" t="s">
        <v>16</v>
      </c>
      <c r="E1272" t="s">
        <v>2699</v>
      </c>
      <c r="F1272" s="1">
        <v>27664</v>
      </c>
      <c r="G1272" t="s">
        <v>3027</v>
      </c>
      <c r="H1272" t="s">
        <v>2701</v>
      </c>
      <c r="I1272" s="5">
        <v>52700</v>
      </c>
      <c r="J1272">
        <v>7</v>
      </c>
    </row>
    <row r="1273" spans="1:10" x14ac:dyDescent="0.25">
      <c r="A1273" t="str">
        <f t="shared" si="38"/>
        <v>LarHu26591</v>
      </c>
      <c r="B1273" t="str">
        <f t="shared" si="39"/>
        <v>LarryHuntington26591</v>
      </c>
      <c r="C1273" t="s">
        <v>73</v>
      </c>
      <c r="D1273" t="s">
        <v>1913</v>
      </c>
      <c r="E1273" t="s">
        <v>2698</v>
      </c>
      <c r="F1273" s="1">
        <v>26591</v>
      </c>
      <c r="G1273" t="s">
        <v>3028</v>
      </c>
      <c r="H1273" t="s">
        <v>2700</v>
      </c>
      <c r="I1273" s="5">
        <v>82900</v>
      </c>
      <c r="J1273">
        <v>9</v>
      </c>
    </row>
    <row r="1274" spans="1:10" x14ac:dyDescent="0.25">
      <c r="A1274" t="str">
        <f t="shared" si="38"/>
        <v>AleHu31256</v>
      </c>
      <c r="B1274" t="str">
        <f t="shared" si="39"/>
        <v>AlexHutcherson31256</v>
      </c>
      <c r="C1274" t="s">
        <v>1813</v>
      </c>
      <c r="D1274" t="s">
        <v>1941</v>
      </c>
      <c r="E1274" t="s">
        <v>2698</v>
      </c>
      <c r="F1274" s="1">
        <v>31256</v>
      </c>
      <c r="G1274" t="s">
        <v>3022</v>
      </c>
      <c r="H1274" t="s">
        <v>2700</v>
      </c>
      <c r="I1274" s="5">
        <v>40000</v>
      </c>
      <c r="J1274">
        <v>3</v>
      </c>
    </row>
    <row r="1275" spans="1:10" x14ac:dyDescent="0.25">
      <c r="A1275" t="str">
        <f t="shared" si="38"/>
        <v>AntHu27223</v>
      </c>
      <c r="B1275" t="str">
        <f t="shared" si="39"/>
        <v>AnthonyHutchinson27223</v>
      </c>
      <c r="C1275" t="s">
        <v>109</v>
      </c>
      <c r="D1275" t="s">
        <v>1108</v>
      </c>
      <c r="E1275" t="s">
        <v>2698</v>
      </c>
      <c r="F1275" s="1">
        <v>27223</v>
      </c>
      <c r="G1275" t="s">
        <v>3029</v>
      </c>
      <c r="H1275" t="s">
        <v>2703</v>
      </c>
      <c r="I1275" s="5">
        <v>130900</v>
      </c>
      <c r="J1275">
        <v>18</v>
      </c>
    </row>
    <row r="1276" spans="1:10" x14ac:dyDescent="0.25">
      <c r="A1276" t="str">
        <f t="shared" si="38"/>
        <v>LinHy31311</v>
      </c>
      <c r="B1276" t="str">
        <f t="shared" si="39"/>
        <v>LindseyHyatt31311</v>
      </c>
      <c r="C1276" t="s">
        <v>854</v>
      </c>
      <c r="D1276" t="s">
        <v>855</v>
      </c>
      <c r="E1276" t="s">
        <v>2699</v>
      </c>
      <c r="F1276" s="1">
        <v>31311</v>
      </c>
      <c r="G1276" t="s">
        <v>3023</v>
      </c>
      <c r="H1276" t="s">
        <v>2700</v>
      </c>
      <c r="I1276" s="5">
        <v>50200</v>
      </c>
      <c r="J1276">
        <v>0</v>
      </c>
    </row>
    <row r="1277" spans="1:10" x14ac:dyDescent="0.25">
      <c r="A1277" t="str">
        <f t="shared" si="38"/>
        <v>LeeIg29700</v>
      </c>
      <c r="B1277" t="str">
        <f t="shared" si="39"/>
        <v>LeeIgnacio29700</v>
      </c>
      <c r="C1277" t="s">
        <v>45</v>
      </c>
      <c r="D1277" t="s">
        <v>1934</v>
      </c>
      <c r="E1277" t="s">
        <v>2698</v>
      </c>
      <c r="F1277" s="1">
        <v>29700</v>
      </c>
      <c r="G1277" t="s">
        <v>3027</v>
      </c>
      <c r="H1277" t="s">
        <v>2700</v>
      </c>
      <c r="I1277" s="5">
        <v>88500</v>
      </c>
      <c r="J1277">
        <v>7</v>
      </c>
    </row>
    <row r="1278" spans="1:10" x14ac:dyDescent="0.25">
      <c r="A1278" t="str">
        <f t="shared" si="38"/>
        <v>AmaIn33015</v>
      </c>
      <c r="B1278" t="str">
        <f t="shared" si="39"/>
        <v>AmandaIngram33015</v>
      </c>
      <c r="C1278" t="s">
        <v>30</v>
      </c>
      <c r="D1278" t="s">
        <v>566</v>
      </c>
      <c r="E1278" t="s">
        <v>2699</v>
      </c>
      <c r="F1278" s="1">
        <v>33015</v>
      </c>
      <c r="G1278" t="s">
        <v>3022</v>
      </c>
      <c r="H1278" t="s">
        <v>2702</v>
      </c>
      <c r="I1278" s="5">
        <v>40600</v>
      </c>
      <c r="J1278">
        <v>0</v>
      </c>
    </row>
    <row r="1279" spans="1:10" x14ac:dyDescent="0.25">
      <c r="A1279" t="str">
        <f t="shared" si="38"/>
        <v>LarIr26530</v>
      </c>
      <c r="B1279" t="str">
        <f t="shared" si="39"/>
        <v>LarryIrby26530</v>
      </c>
      <c r="C1279" t="s">
        <v>73</v>
      </c>
      <c r="D1279" t="s">
        <v>2632</v>
      </c>
      <c r="E1279" t="s">
        <v>2698</v>
      </c>
      <c r="F1279" s="1">
        <v>26530</v>
      </c>
      <c r="G1279" t="s">
        <v>3024</v>
      </c>
      <c r="H1279" t="s">
        <v>2703</v>
      </c>
      <c r="I1279" s="5">
        <v>40700</v>
      </c>
      <c r="J1279">
        <v>19</v>
      </c>
    </row>
    <row r="1280" spans="1:10" x14ac:dyDescent="0.25">
      <c r="A1280" t="str">
        <f t="shared" si="38"/>
        <v>BriIr25802</v>
      </c>
      <c r="B1280" t="str">
        <f t="shared" si="39"/>
        <v>BrianIrwin25802</v>
      </c>
      <c r="C1280" t="s">
        <v>643</v>
      </c>
      <c r="D1280" t="s">
        <v>644</v>
      </c>
      <c r="E1280" t="s">
        <v>2698</v>
      </c>
      <c r="F1280" s="1">
        <v>25802</v>
      </c>
      <c r="G1280" t="s">
        <v>3025</v>
      </c>
      <c r="H1280" t="s">
        <v>2701</v>
      </c>
      <c r="I1280" s="5">
        <v>53200</v>
      </c>
      <c r="J1280">
        <v>0</v>
      </c>
    </row>
    <row r="1281" spans="1:10" x14ac:dyDescent="0.25">
      <c r="A1281" t="str">
        <f t="shared" si="38"/>
        <v>MikIs27871</v>
      </c>
      <c r="B1281" t="str">
        <f t="shared" si="39"/>
        <v>MikaelaIsrael27871</v>
      </c>
      <c r="C1281" t="s">
        <v>2343</v>
      </c>
      <c r="D1281" t="s">
        <v>2101</v>
      </c>
      <c r="E1281" t="s">
        <v>2699</v>
      </c>
      <c r="F1281" s="1">
        <v>27871</v>
      </c>
      <c r="G1281" t="s">
        <v>3027</v>
      </c>
      <c r="H1281" t="s">
        <v>2701</v>
      </c>
      <c r="I1281" s="5">
        <v>56700</v>
      </c>
      <c r="J1281">
        <v>0</v>
      </c>
    </row>
    <row r="1282" spans="1:10" x14ac:dyDescent="0.25">
      <c r="A1282" t="str">
        <f t="shared" ref="A1282:A1345" si="40">_xlfn.CONCAT(LEFT(C1282,3),LEFT(D1282,2),F1282)</f>
        <v>PegIv28551</v>
      </c>
      <c r="B1282" t="str">
        <f t="shared" ref="B1282:B1345" si="41">_xlfn.CONCAT(C1282,D1282,F1282)</f>
        <v>PeggyIvory28551</v>
      </c>
      <c r="C1282" t="s">
        <v>96</v>
      </c>
      <c r="D1282" t="s">
        <v>2547</v>
      </c>
      <c r="E1282" t="s">
        <v>2699</v>
      </c>
      <c r="F1282" s="1">
        <v>28551</v>
      </c>
      <c r="G1282" t="s">
        <v>3026</v>
      </c>
      <c r="H1282" t="s">
        <v>2700</v>
      </c>
      <c r="I1282" s="5">
        <v>55100</v>
      </c>
      <c r="J1282">
        <v>14</v>
      </c>
    </row>
    <row r="1283" spans="1:10" x14ac:dyDescent="0.25">
      <c r="A1283" t="str">
        <f t="shared" si="40"/>
        <v>ChrJa23350</v>
      </c>
      <c r="B1283" t="str">
        <f t="shared" si="41"/>
        <v>ChrisJackson23350</v>
      </c>
      <c r="C1283" t="s">
        <v>184</v>
      </c>
      <c r="D1283" t="s">
        <v>185</v>
      </c>
      <c r="E1283" t="s">
        <v>2698</v>
      </c>
      <c r="F1283" s="1">
        <v>23350</v>
      </c>
      <c r="G1283" t="s">
        <v>3026</v>
      </c>
      <c r="H1283" t="s">
        <v>2702</v>
      </c>
      <c r="I1283" s="5">
        <v>86600</v>
      </c>
      <c r="J1283">
        <v>17</v>
      </c>
    </row>
    <row r="1284" spans="1:10" x14ac:dyDescent="0.25">
      <c r="A1284" t="str">
        <f t="shared" si="40"/>
        <v>DelJa28841</v>
      </c>
      <c r="B1284" t="str">
        <f t="shared" si="41"/>
        <v>DelorisJackson28841</v>
      </c>
      <c r="C1284" t="s">
        <v>2488</v>
      </c>
      <c r="D1284" t="s">
        <v>185</v>
      </c>
      <c r="E1284" t="s">
        <v>2699</v>
      </c>
      <c r="F1284" s="1">
        <v>28841</v>
      </c>
      <c r="G1284" t="s">
        <v>3028</v>
      </c>
      <c r="H1284" t="s">
        <v>2702</v>
      </c>
      <c r="I1284" s="5">
        <v>96500</v>
      </c>
      <c r="J1284">
        <v>4</v>
      </c>
    </row>
    <row r="1285" spans="1:10" x14ac:dyDescent="0.25">
      <c r="A1285" t="str">
        <f t="shared" si="40"/>
        <v>DolJa25189</v>
      </c>
      <c r="B1285" t="str">
        <f t="shared" si="41"/>
        <v>DoloresJackson25189</v>
      </c>
      <c r="C1285" t="s">
        <v>639</v>
      </c>
      <c r="D1285" t="s">
        <v>185</v>
      </c>
      <c r="E1285" t="s">
        <v>2699</v>
      </c>
      <c r="F1285" s="1">
        <v>25189</v>
      </c>
      <c r="G1285" t="s">
        <v>3028</v>
      </c>
      <c r="H1285" t="s">
        <v>2701</v>
      </c>
      <c r="I1285" s="5">
        <v>66800</v>
      </c>
      <c r="J1285">
        <v>10</v>
      </c>
    </row>
    <row r="1286" spans="1:10" x14ac:dyDescent="0.25">
      <c r="A1286" t="str">
        <f t="shared" si="40"/>
        <v>EmmJa33384</v>
      </c>
      <c r="B1286" t="str">
        <f t="shared" si="41"/>
        <v>EmmaJackson33384</v>
      </c>
      <c r="C1286" t="s">
        <v>896</v>
      </c>
      <c r="D1286" t="s">
        <v>185</v>
      </c>
      <c r="E1286" t="s">
        <v>2699</v>
      </c>
      <c r="F1286" s="1">
        <v>33384</v>
      </c>
      <c r="G1286" t="s">
        <v>3022</v>
      </c>
      <c r="H1286" t="s">
        <v>2700</v>
      </c>
      <c r="I1286" s="5">
        <v>43800</v>
      </c>
      <c r="J1286">
        <v>3</v>
      </c>
    </row>
    <row r="1287" spans="1:10" x14ac:dyDescent="0.25">
      <c r="A1287" t="str">
        <f t="shared" si="40"/>
        <v>HopJa34236</v>
      </c>
      <c r="B1287" t="str">
        <f t="shared" si="41"/>
        <v>HopeJackson34236</v>
      </c>
      <c r="C1287" t="s">
        <v>2549</v>
      </c>
      <c r="D1287" t="s">
        <v>185</v>
      </c>
      <c r="E1287" t="s">
        <v>2699</v>
      </c>
      <c r="F1287" s="1">
        <v>34236</v>
      </c>
      <c r="G1287" t="s">
        <v>3022</v>
      </c>
      <c r="H1287" t="s">
        <v>2701</v>
      </c>
      <c r="I1287" s="5">
        <v>33100</v>
      </c>
      <c r="J1287">
        <v>0</v>
      </c>
    </row>
    <row r="1288" spans="1:10" x14ac:dyDescent="0.25">
      <c r="A1288" t="str">
        <f t="shared" si="40"/>
        <v>JohJa31422</v>
      </c>
      <c r="B1288" t="str">
        <f t="shared" si="41"/>
        <v>JohnJackson31422</v>
      </c>
      <c r="C1288" t="s">
        <v>213</v>
      </c>
      <c r="D1288" t="s">
        <v>185</v>
      </c>
      <c r="E1288" t="s">
        <v>2698</v>
      </c>
      <c r="F1288" s="1">
        <v>31422</v>
      </c>
      <c r="G1288" t="s">
        <v>3021</v>
      </c>
      <c r="H1288" t="s">
        <v>2701</v>
      </c>
      <c r="I1288" s="5">
        <v>37700</v>
      </c>
      <c r="J1288">
        <v>0</v>
      </c>
    </row>
    <row r="1289" spans="1:10" x14ac:dyDescent="0.25">
      <c r="A1289" t="str">
        <f t="shared" si="40"/>
        <v>KatJa32571</v>
      </c>
      <c r="B1289" t="str">
        <f t="shared" si="41"/>
        <v>KathleenJackson32571</v>
      </c>
      <c r="C1289" t="s">
        <v>179</v>
      </c>
      <c r="D1289" t="s">
        <v>185</v>
      </c>
      <c r="E1289" t="s">
        <v>2699</v>
      </c>
      <c r="F1289" s="1">
        <v>32571</v>
      </c>
      <c r="G1289" t="s">
        <v>3022</v>
      </c>
      <c r="H1289" t="s">
        <v>2700</v>
      </c>
      <c r="I1289" s="5">
        <v>39900</v>
      </c>
      <c r="J1289">
        <v>0</v>
      </c>
    </row>
    <row r="1290" spans="1:10" x14ac:dyDescent="0.25">
      <c r="A1290" t="str">
        <f t="shared" si="40"/>
        <v>PatJa33367</v>
      </c>
      <c r="B1290" t="str">
        <f t="shared" si="41"/>
        <v>PatriciaJackson33367</v>
      </c>
      <c r="C1290" t="s">
        <v>232</v>
      </c>
      <c r="D1290" t="s">
        <v>185</v>
      </c>
      <c r="E1290" t="s">
        <v>2699</v>
      </c>
      <c r="F1290" s="1">
        <v>33367</v>
      </c>
      <c r="G1290" t="s">
        <v>3020</v>
      </c>
      <c r="H1290" t="s">
        <v>2701</v>
      </c>
      <c r="I1290" s="5">
        <v>30100</v>
      </c>
      <c r="J1290">
        <v>0</v>
      </c>
    </row>
    <row r="1291" spans="1:10" x14ac:dyDescent="0.25">
      <c r="A1291" t="str">
        <f t="shared" si="40"/>
        <v>SteJa31415</v>
      </c>
      <c r="B1291" t="str">
        <f t="shared" si="41"/>
        <v>StephenJackson31415</v>
      </c>
      <c r="C1291" t="s">
        <v>401</v>
      </c>
      <c r="D1291" t="s">
        <v>185</v>
      </c>
      <c r="E1291" t="s">
        <v>2698</v>
      </c>
      <c r="F1291" s="1">
        <v>31415</v>
      </c>
      <c r="G1291" t="s">
        <v>3021</v>
      </c>
      <c r="H1291" t="s">
        <v>2702</v>
      </c>
      <c r="I1291" s="5">
        <v>37500</v>
      </c>
      <c r="J1291">
        <v>1</v>
      </c>
    </row>
    <row r="1292" spans="1:10" x14ac:dyDescent="0.25">
      <c r="A1292" t="str">
        <f t="shared" si="40"/>
        <v>RusJa25727</v>
      </c>
      <c r="B1292" t="str">
        <f t="shared" si="41"/>
        <v>RussellJacob25727</v>
      </c>
      <c r="C1292" t="s">
        <v>459</v>
      </c>
      <c r="D1292" t="s">
        <v>117</v>
      </c>
      <c r="E1292" t="s">
        <v>2698</v>
      </c>
      <c r="F1292" s="1">
        <v>25727</v>
      </c>
      <c r="G1292" t="s">
        <v>3028</v>
      </c>
      <c r="H1292" t="s">
        <v>2701</v>
      </c>
      <c r="I1292" s="5">
        <v>62100</v>
      </c>
      <c r="J1292">
        <v>14</v>
      </c>
    </row>
    <row r="1293" spans="1:10" x14ac:dyDescent="0.25">
      <c r="A1293" t="str">
        <f t="shared" si="40"/>
        <v>TayJa30592</v>
      </c>
      <c r="B1293" t="str">
        <f t="shared" si="41"/>
        <v>TaylorJacques30592</v>
      </c>
      <c r="C1293" t="s">
        <v>28</v>
      </c>
      <c r="D1293" t="s">
        <v>29</v>
      </c>
      <c r="E1293" t="s">
        <v>2698</v>
      </c>
      <c r="F1293" s="1">
        <v>30592</v>
      </c>
      <c r="G1293" t="s">
        <v>3026</v>
      </c>
      <c r="H1293" t="s">
        <v>2701</v>
      </c>
      <c r="I1293" s="5">
        <v>49200</v>
      </c>
      <c r="J1293">
        <v>9</v>
      </c>
    </row>
    <row r="1294" spans="1:10" x14ac:dyDescent="0.25">
      <c r="A1294" t="str">
        <f t="shared" si="40"/>
        <v>DomJa23218</v>
      </c>
      <c r="B1294" t="str">
        <f t="shared" si="41"/>
        <v>DominiqueJaeger23218</v>
      </c>
      <c r="C1294" t="s">
        <v>470</v>
      </c>
      <c r="D1294" t="s">
        <v>471</v>
      </c>
      <c r="E1294" t="s">
        <v>2698</v>
      </c>
      <c r="F1294" s="1">
        <v>23218</v>
      </c>
      <c r="G1294" t="s">
        <v>3029</v>
      </c>
      <c r="H1294" t="s">
        <v>2702</v>
      </c>
      <c r="I1294" s="5">
        <v>121300</v>
      </c>
      <c r="J1294">
        <v>22</v>
      </c>
    </row>
    <row r="1295" spans="1:10" x14ac:dyDescent="0.25">
      <c r="A1295" t="str">
        <f t="shared" si="40"/>
        <v>TraJa30546</v>
      </c>
      <c r="B1295" t="str">
        <f t="shared" si="41"/>
        <v>TraceyJaime30546</v>
      </c>
      <c r="C1295" t="s">
        <v>1622</v>
      </c>
      <c r="D1295" t="s">
        <v>1151</v>
      </c>
      <c r="E1295" t="s">
        <v>2699</v>
      </c>
      <c r="F1295" s="1">
        <v>30546</v>
      </c>
      <c r="G1295" t="s">
        <v>3026</v>
      </c>
      <c r="H1295" t="s">
        <v>2703</v>
      </c>
      <c r="I1295" s="5">
        <v>60400</v>
      </c>
      <c r="J1295">
        <v>9</v>
      </c>
    </row>
    <row r="1296" spans="1:10" x14ac:dyDescent="0.25">
      <c r="A1296" t="str">
        <f t="shared" si="40"/>
        <v>KayJa30160</v>
      </c>
      <c r="B1296" t="str">
        <f t="shared" si="41"/>
        <v>KayJakubowski30160</v>
      </c>
      <c r="C1296" t="s">
        <v>1932</v>
      </c>
      <c r="D1296" t="s">
        <v>2510</v>
      </c>
      <c r="E1296" t="s">
        <v>2699</v>
      </c>
      <c r="F1296" s="1">
        <v>30160</v>
      </c>
      <c r="G1296" t="s">
        <v>3028</v>
      </c>
      <c r="H1296" t="s">
        <v>2700</v>
      </c>
      <c r="I1296" s="5">
        <v>70100</v>
      </c>
      <c r="J1296">
        <v>10</v>
      </c>
    </row>
    <row r="1297" spans="1:10" x14ac:dyDescent="0.25">
      <c r="A1297" t="str">
        <f t="shared" si="40"/>
        <v>JosJa22749</v>
      </c>
      <c r="B1297" t="str">
        <f t="shared" si="41"/>
        <v>JoseJalbert22749</v>
      </c>
      <c r="C1297" t="s">
        <v>284</v>
      </c>
      <c r="D1297" t="s">
        <v>2422</v>
      </c>
      <c r="E1297" t="s">
        <v>2698</v>
      </c>
      <c r="F1297" s="1">
        <v>22749</v>
      </c>
      <c r="G1297" t="s">
        <v>3028</v>
      </c>
      <c r="H1297" t="s">
        <v>2700</v>
      </c>
      <c r="I1297" s="5">
        <v>94300</v>
      </c>
      <c r="J1297">
        <v>28</v>
      </c>
    </row>
    <row r="1298" spans="1:10" x14ac:dyDescent="0.25">
      <c r="A1298" t="str">
        <f t="shared" si="40"/>
        <v>DerJa28002</v>
      </c>
      <c r="B1298" t="str">
        <f t="shared" si="41"/>
        <v>DerrickJames28002</v>
      </c>
      <c r="C1298" t="s">
        <v>316</v>
      </c>
      <c r="D1298" t="s">
        <v>147</v>
      </c>
      <c r="E1298" t="s">
        <v>2698</v>
      </c>
      <c r="F1298" s="1">
        <v>28002</v>
      </c>
      <c r="G1298" t="s">
        <v>3025</v>
      </c>
      <c r="H1298" t="s">
        <v>2701</v>
      </c>
      <c r="I1298" s="5">
        <v>57300</v>
      </c>
      <c r="J1298">
        <v>11</v>
      </c>
    </row>
    <row r="1299" spans="1:10" x14ac:dyDescent="0.25">
      <c r="A1299" t="str">
        <f t="shared" si="40"/>
        <v>HowJa29475</v>
      </c>
      <c r="B1299" t="str">
        <f t="shared" si="41"/>
        <v>HowardJames29475</v>
      </c>
      <c r="C1299" t="s">
        <v>497</v>
      </c>
      <c r="D1299" t="s">
        <v>147</v>
      </c>
      <c r="E1299" t="s">
        <v>2698</v>
      </c>
      <c r="F1299" s="1">
        <v>29475</v>
      </c>
      <c r="G1299" t="s">
        <v>3027</v>
      </c>
      <c r="H1299" t="s">
        <v>2700</v>
      </c>
      <c r="I1299" s="5">
        <v>67800</v>
      </c>
      <c r="J1299">
        <v>8</v>
      </c>
    </row>
    <row r="1300" spans="1:10" x14ac:dyDescent="0.25">
      <c r="A1300" t="str">
        <f t="shared" si="40"/>
        <v>LeiJa24686</v>
      </c>
      <c r="B1300" t="str">
        <f t="shared" si="41"/>
        <v>LeilaniJames24686</v>
      </c>
      <c r="C1300" t="s">
        <v>1167</v>
      </c>
      <c r="D1300" t="s">
        <v>147</v>
      </c>
      <c r="E1300" t="s">
        <v>2699</v>
      </c>
      <c r="F1300" s="1">
        <v>24686</v>
      </c>
      <c r="G1300" t="s">
        <v>3027</v>
      </c>
      <c r="H1300" t="s">
        <v>2700</v>
      </c>
      <c r="I1300" s="5">
        <v>65600</v>
      </c>
      <c r="J1300">
        <v>13</v>
      </c>
    </row>
    <row r="1301" spans="1:10" x14ac:dyDescent="0.25">
      <c r="A1301" t="str">
        <f t="shared" si="40"/>
        <v>LorJa33763</v>
      </c>
      <c r="B1301" t="str">
        <f t="shared" si="41"/>
        <v>LoriJames33763</v>
      </c>
      <c r="C1301" t="s">
        <v>374</v>
      </c>
      <c r="D1301" t="s">
        <v>147</v>
      </c>
      <c r="E1301" t="s">
        <v>2699</v>
      </c>
      <c r="F1301" s="1">
        <v>33763</v>
      </c>
      <c r="G1301" t="s">
        <v>3021</v>
      </c>
      <c r="H1301" t="s">
        <v>2701</v>
      </c>
      <c r="I1301" s="5">
        <v>30300</v>
      </c>
      <c r="J1301">
        <v>0</v>
      </c>
    </row>
    <row r="1302" spans="1:10" x14ac:dyDescent="0.25">
      <c r="A1302" t="str">
        <f t="shared" si="40"/>
        <v>MadJa31387</v>
      </c>
      <c r="B1302" t="str">
        <f t="shared" si="41"/>
        <v>MadelineJames31387</v>
      </c>
      <c r="C1302" t="s">
        <v>2655</v>
      </c>
      <c r="D1302" t="s">
        <v>147</v>
      </c>
      <c r="E1302" t="s">
        <v>2699</v>
      </c>
      <c r="F1302" s="1">
        <v>31387</v>
      </c>
      <c r="G1302" t="s">
        <v>3021</v>
      </c>
      <c r="H1302" t="s">
        <v>2703</v>
      </c>
      <c r="I1302" s="5">
        <v>25300</v>
      </c>
      <c r="J1302">
        <v>2</v>
      </c>
    </row>
    <row r="1303" spans="1:10" x14ac:dyDescent="0.25">
      <c r="A1303" t="str">
        <f t="shared" si="40"/>
        <v>RoyJa32788</v>
      </c>
      <c r="B1303" t="str">
        <f t="shared" si="41"/>
        <v>RoyJames32788</v>
      </c>
      <c r="C1303" t="s">
        <v>728</v>
      </c>
      <c r="D1303" t="s">
        <v>147</v>
      </c>
      <c r="E1303" t="s">
        <v>2698</v>
      </c>
      <c r="F1303" s="1">
        <v>32788</v>
      </c>
      <c r="G1303" t="s">
        <v>3020</v>
      </c>
      <c r="H1303" t="s">
        <v>2701</v>
      </c>
      <c r="I1303" s="5">
        <v>36200</v>
      </c>
      <c r="J1303">
        <v>1</v>
      </c>
    </row>
    <row r="1304" spans="1:10" x14ac:dyDescent="0.25">
      <c r="A1304" t="str">
        <f t="shared" si="40"/>
        <v>TonJa27531</v>
      </c>
      <c r="B1304" t="str">
        <f t="shared" si="41"/>
        <v>TonyJames27531</v>
      </c>
      <c r="C1304" t="s">
        <v>482</v>
      </c>
      <c r="D1304" t="s">
        <v>147</v>
      </c>
      <c r="E1304" t="s">
        <v>2698</v>
      </c>
      <c r="F1304" s="1">
        <v>27531</v>
      </c>
      <c r="G1304" t="s">
        <v>3027</v>
      </c>
      <c r="H1304" t="s">
        <v>2700</v>
      </c>
      <c r="I1304" s="5">
        <v>61200</v>
      </c>
      <c r="J1304">
        <v>9</v>
      </c>
    </row>
    <row r="1305" spans="1:10" x14ac:dyDescent="0.25">
      <c r="A1305" t="str">
        <f t="shared" si="40"/>
        <v>JosJa24880</v>
      </c>
      <c r="B1305" t="str">
        <f t="shared" si="41"/>
        <v>JosephJankowski24880</v>
      </c>
      <c r="C1305" t="s">
        <v>90</v>
      </c>
      <c r="D1305" t="s">
        <v>791</v>
      </c>
      <c r="E1305" t="s">
        <v>2698</v>
      </c>
      <c r="F1305" s="1">
        <v>24880</v>
      </c>
      <c r="G1305" t="s">
        <v>3029</v>
      </c>
      <c r="H1305" t="s">
        <v>2700</v>
      </c>
      <c r="I1305" s="5">
        <v>103200</v>
      </c>
      <c r="J1305">
        <v>21</v>
      </c>
    </row>
    <row r="1306" spans="1:10" x14ac:dyDescent="0.25">
      <c r="A1306" t="str">
        <f t="shared" si="40"/>
        <v>FreJa28880</v>
      </c>
      <c r="B1306" t="str">
        <f t="shared" si="41"/>
        <v>FredJarvis28880</v>
      </c>
      <c r="C1306" t="s">
        <v>829</v>
      </c>
      <c r="D1306" t="s">
        <v>2834</v>
      </c>
      <c r="E1306" t="s">
        <v>2698</v>
      </c>
      <c r="F1306" s="1">
        <v>28880</v>
      </c>
      <c r="G1306" t="s">
        <v>3027</v>
      </c>
      <c r="H1306" t="s">
        <v>2703</v>
      </c>
      <c r="I1306" s="5">
        <v>66400</v>
      </c>
      <c r="J1306">
        <v>1</v>
      </c>
    </row>
    <row r="1307" spans="1:10" x14ac:dyDescent="0.25">
      <c r="A1307" t="str">
        <f t="shared" si="40"/>
        <v>LisJa33967</v>
      </c>
      <c r="B1307" t="str">
        <f t="shared" si="41"/>
        <v>LisaJaynes33967</v>
      </c>
      <c r="C1307" t="s">
        <v>493</v>
      </c>
      <c r="D1307" t="s">
        <v>853</v>
      </c>
      <c r="E1307" t="s">
        <v>2699</v>
      </c>
      <c r="F1307" s="1">
        <v>33967</v>
      </c>
      <c r="G1307" t="s">
        <v>3020</v>
      </c>
      <c r="H1307" t="s">
        <v>2702</v>
      </c>
      <c r="I1307" s="5">
        <v>40600</v>
      </c>
      <c r="J1307">
        <v>0</v>
      </c>
    </row>
    <row r="1308" spans="1:10" x14ac:dyDescent="0.25">
      <c r="A1308" t="str">
        <f t="shared" si="40"/>
        <v>FraJe33727</v>
      </c>
      <c r="B1308" t="str">
        <f t="shared" si="41"/>
        <v>FrancisJeanpierre33727</v>
      </c>
      <c r="C1308" t="s">
        <v>715</v>
      </c>
      <c r="D1308" t="s">
        <v>1078</v>
      </c>
      <c r="E1308" t="s">
        <v>2698</v>
      </c>
      <c r="F1308" s="1">
        <v>33727</v>
      </c>
      <c r="G1308" t="s">
        <v>3022</v>
      </c>
      <c r="H1308" t="s">
        <v>2701</v>
      </c>
      <c r="I1308" s="5">
        <v>35100</v>
      </c>
      <c r="J1308">
        <v>0</v>
      </c>
    </row>
    <row r="1309" spans="1:10" x14ac:dyDescent="0.25">
      <c r="A1309" t="str">
        <f t="shared" si="40"/>
        <v>JamJe26478</v>
      </c>
      <c r="B1309" t="str">
        <f t="shared" si="41"/>
        <v>JamesJefferies26478</v>
      </c>
      <c r="C1309" t="s">
        <v>147</v>
      </c>
      <c r="D1309" t="s">
        <v>2041</v>
      </c>
      <c r="E1309" t="s">
        <v>2698</v>
      </c>
      <c r="F1309" s="1">
        <v>26478</v>
      </c>
      <c r="G1309" t="s">
        <v>3025</v>
      </c>
      <c r="H1309" t="s">
        <v>2700</v>
      </c>
      <c r="I1309" s="5">
        <v>69100</v>
      </c>
      <c r="J1309">
        <v>3</v>
      </c>
    </row>
    <row r="1310" spans="1:10" x14ac:dyDescent="0.25">
      <c r="A1310" t="str">
        <f t="shared" si="40"/>
        <v>AmaJe28068</v>
      </c>
      <c r="B1310" t="str">
        <f t="shared" si="41"/>
        <v>AmandaJefferson28068</v>
      </c>
      <c r="C1310" t="s">
        <v>30</v>
      </c>
      <c r="D1310" t="s">
        <v>222</v>
      </c>
      <c r="E1310" t="s">
        <v>2699</v>
      </c>
      <c r="F1310" s="1">
        <v>28068</v>
      </c>
      <c r="G1310" t="s">
        <v>3027</v>
      </c>
      <c r="H1310" t="s">
        <v>2701</v>
      </c>
      <c r="I1310" s="5">
        <v>56400</v>
      </c>
      <c r="J1310">
        <v>7</v>
      </c>
    </row>
    <row r="1311" spans="1:10" x14ac:dyDescent="0.25">
      <c r="A1311" t="str">
        <f t="shared" si="40"/>
        <v>BarJe27564</v>
      </c>
      <c r="B1311" t="str">
        <f t="shared" si="41"/>
        <v>BarbaraJenkins27564</v>
      </c>
      <c r="C1311" t="s">
        <v>248</v>
      </c>
      <c r="D1311" t="s">
        <v>515</v>
      </c>
      <c r="E1311" t="s">
        <v>2699</v>
      </c>
      <c r="F1311" s="1">
        <v>27564</v>
      </c>
      <c r="G1311" t="s">
        <v>3027</v>
      </c>
      <c r="H1311" t="s">
        <v>2703</v>
      </c>
      <c r="I1311" s="5">
        <v>89600</v>
      </c>
      <c r="J1311">
        <v>2</v>
      </c>
    </row>
    <row r="1312" spans="1:10" x14ac:dyDescent="0.25">
      <c r="A1312" t="str">
        <f t="shared" si="40"/>
        <v>JamJe27235</v>
      </c>
      <c r="B1312" t="str">
        <f t="shared" si="41"/>
        <v>JamesJenkins27235</v>
      </c>
      <c r="C1312" t="s">
        <v>147</v>
      </c>
      <c r="D1312" t="s">
        <v>515</v>
      </c>
      <c r="E1312" t="s">
        <v>2698</v>
      </c>
      <c r="F1312" s="1">
        <v>27235</v>
      </c>
      <c r="G1312" t="s">
        <v>3027</v>
      </c>
      <c r="H1312" t="s">
        <v>2702</v>
      </c>
      <c r="I1312" s="5">
        <v>74000</v>
      </c>
      <c r="J1312">
        <v>3</v>
      </c>
    </row>
    <row r="1313" spans="1:10" x14ac:dyDescent="0.25">
      <c r="A1313" t="str">
        <f t="shared" si="40"/>
        <v>KeiJe29541</v>
      </c>
      <c r="B1313" t="str">
        <f t="shared" si="41"/>
        <v>KeithJenkins29541</v>
      </c>
      <c r="C1313" t="s">
        <v>162</v>
      </c>
      <c r="D1313" t="s">
        <v>515</v>
      </c>
      <c r="E1313" t="s">
        <v>2698</v>
      </c>
      <c r="F1313" s="1">
        <v>29541</v>
      </c>
      <c r="G1313" t="s">
        <v>3026</v>
      </c>
      <c r="H1313" t="s">
        <v>2702</v>
      </c>
      <c r="I1313" s="5">
        <v>83700</v>
      </c>
      <c r="J1313">
        <v>12</v>
      </c>
    </row>
    <row r="1314" spans="1:10" x14ac:dyDescent="0.25">
      <c r="A1314" t="str">
        <f t="shared" si="40"/>
        <v>MarJe32165</v>
      </c>
      <c r="B1314" t="str">
        <f t="shared" si="41"/>
        <v>MaryJenkins32165</v>
      </c>
      <c r="C1314" t="s">
        <v>156</v>
      </c>
      <c r="D1314" t="s">
        <v>515</v>
      </c>
      <c r="E1314" t="s">
        <v>2699</v>
      </c>
      <c r="F1314" s="1">
        <v>32165</v>
      </c>
      <c r="G1314" t="s">
        <v>3022</v>
      </c>
      <c r="H1314" t="s">
        <v>2702</v>
      </c>
      <c r="I1314" s="5">
        <v>39600</v>
      </c>
      <c r="J1314">
        <v>1</v>
      </c>
    </row>
    <row r="1315" spans="1:10" x14ac:dyDescent="0.25">
      <c r="A1315" t="str">
        <f t="shared" si="40"/>
        <v>NanJe31451</v>
      </c>
      <c r="B1315" t="str">
        <f t="shared" si="41"/>
        <v>NancyJennings31451</v>
      </c>
      <c r="C1315" t="s">
        <v>687</v>
      </c>
      <c r="D1315" t="s">
        <v>1119</v>
      </c>
      <c r="E1315" t="s">
        <v>2699</v>
      </c>
      <c r="F1315" s="1">
        <v>31451</v>
      </c>
      <c r="G1315" t="s">
        <v>3022</v>
      </c>
      <c r="H1315" t="s">
        <v>2701</v>
      </c>
      <c r="I1315" s="5">
        <v>34000</v>
      </c>
      <c r="J1315">
        <v>0</v>
      </c>
    </row>
    <row r="1316" spans="1:10" x14ac:dyDescent="0.25">
      <c r="A1316" t="str">
        <f t="shared" si="40"/>
        <v>TylJe33088</v>
      </c>
      <c r="B1316" t="str">
        <f t="shared" si="41"/>
        <v>TylerJester33088</v>
      </c>
      <c r="C1316" t="s">
        <v>1603</v>
      </c>
      <c r="D1316" t="s">
        <v>1604</v>
      </c>
      <c r="E1316" t="s">
        <v>2698</v>
      </c>
      <c r="F1316" s="1">
        <v>33088</v>
      </c>
      <c r="G1316" t="s">
        <v>3019</v>
      </c>
      <c r="H1316" t="s">
        <v>2702</v>
      </c>
      <c r="I1316" s="5">
        <v>32400</v>
      </c>
      <c r="J1316">
        <v>0</v>
      </c>
    </row>
    <row r="1317" spans="1:10" x14ac:dyDescent="0.25">
      <c r="A1317" t="str">
        <f t="shared" si="40"/>
        <v>VirJe33241</v>
      </c>
      <c r="B1317" t="str">
        <f t="shared" si="41"/>
        <v>VirgieJewett33241</v>
      </c>
      <c r="C1317" t="s">
        <v>1804</v>
      </c>
      <c r="D1317" t="s">
        <v>1805</v>
      </c>
      <c r="E1317" t="s">
        <v>2699</v>
      </c>
      <c r="F1317" s="1">
        <v>33241</v>
      </c>
      <c r="G1317" t="s">
        <v>3019</v>
      </c>
      <c r="H1317" t="s">
        <v>2702</v>
      </c>
      <c r="I1317" s="5">
        <v>35100</v>
      </c>
      <c r="J1317">
        <v>0</v>
      </c>
    </row>
    <row r="1318" spans="1:10" x14ac:dyDescent="0.25">
      <c r="A1318" t="str">
        <f t="shared" si="40"/>
        <v>JesJi23634</v>
      </c>
      <c r="B1318" t="str">
        <f t="shared" si="41"/>
        <v>JesseJimenez23634</v>
      </c>
      <c r="C1318" t="s">
        <v>876</v>
      </c>
      <c r="D1318" t="s">
        <v>877</v>
      </c>
      <c r="E1318" t="s">
        <v>2698</v>
      </c>
      <c r="F1318" s="1">
        <v>23634</v>
      </c>
      <c r="G1318" t="s">
        <v>3028</v>
      </c>
      <c r="H1318" t="s">
        <v>2701</v>
      </c>
      <c r="I1318" s="5">
        <v>65100</v>
      </c>
      <c r="J1318">
        <v>14</v>
      </c>
    </row>
    <row r="1319" spans="1:10" x14ac:dyDescent="0.25">
      <c r="A1319" t="str">
        <f t="shared" si="40"/>
        <v>KylJi28806</v>
      </c>
      <c r="B1319" t="str">
        <f t="shared" si="41"/>
        <v>KyleJimenez28806</v>
      </c>
      <c r="C1319" t="s">
        <v>1374</v>
      </c>
      <c r="D1319" t="s">
        <v>877</v>
      </c>
      <c r="E1319" t="s">
        <v>2698</v>
      </c>
      <c r="F1319" s="1">
        <v>28806</v>
      </c>
      <c r="G1319" t="s">
        <v>3028</v>
      </c>
      <c r="H1319" t="s">
        <v>2703</v>
      </c>
      <c r="I1319" s="5">
        <v>105200</v>
      </c>
      <c r="J1319">
        <v>14</v>
      </c>
    </row>
    <row r="1320" spans="1:10" x14ac:dyDescent="0.25">
      <c r="A1320" t="str">
        <f t="shared" si="40"/>
        <v>RicJo23254</v>
      </c>
      <c r="B1320" t="str">
        <f t="shared" si="41"/>
        <v>RickeyJohns23254</v>
      </c>
      <c r="C1320" t="s">
        <v>1451</v>
      </c>
      <c r="D1320" t="s">
        <v>1452</v>
      </c>
      <c r="E1320" t="s">
        <v>2698</v>
      </c>
      <c r="F1320" s="1">
        <v>23254</v>
      </c>
      <c r="G1320" t="s">
        <v>3028</v>
      </c>
      <c r="H1320" t="s">
        <v>2702</v>
      </c>
      <c r="I1320" s="5">
        <v>129100</v>
      </c>
      <c r="J1320">
        <v>23</v>
      </c>
    </row>
    <row r="1321" spans="1:10" x14ac:dyDescent="0.25">
      <c r="A1321" t="str">
        <f t="shared" si="40"/>
        <v>AlbJo31158</v>
      </c>
      <c r="B1321" t="str">
        <f t="shared" si="41"/>
        <v>AlbertoJohnson31158</v>
      </c>
      <c r="C1321" t="s">
        <v>907</v>
      </c>
      <c r="D1321" t="s">
        <v>41</v>
      </c>
      <c r="E1321" t="s">
        <v>2698</v>
      </c>
      <c r="F1321" s="1">
        <v>31158</v>
      </c>
      <c r="G1321" t="s">
        <v>3022</v>
      </c>
      <c r="H1321" t="s">
        <v>2701</v>
      </c>
      <c r="I1321" s="5">
        <v>34200</v>
      </c>
      <c r="J1321">
        <v>0</v>
      </c>
    </row>
    <row r="1322" spans="1:10" x14ac:dyDescent="0.25">
      <c r="A1322" t="str">
        <f t="shared" si="40"/>
        <v>AshJo23867</v>
      </c>
      <c r="B1322" t="str">
        <f t="shared" si="41"/>
        <v>AshleyJohnson23867</v>
      </c>
      <c r="C1322" t="s">
        <v>1606</v>
      </c>
      <c r="D1322" t="s">
        <v>41</v>
      </c>
      <c r="E1322" t="s">
        <v>2698</v>
      </c>
      <c r="F1322" s="1">
        <v>23867</v>
      </c>
      <c r="G1322" t="s">
        <v>3026</v>
      </c>
      <c r="H1322" t="s">
        <v>2701</v>
      </c>
      <c r="I1322" s="5">
        <v>68100</v>
      </c>
      <c r="J1322">
        <v>21</v>
      </c>
    </row>
    <row r="1323" spans="1:10" x14ac:dyDescent="0.25">
      <c r="A1323" t="str">
        <f t="shared" si="40"/>
        <v>BreJo23944</v>
      </c>
      <c r="B1323" t="str">
        <f t="shared" si="41"/>
        <v>BrettJohnson23944</v>
      </c>
      <c r="C1323" t="s">
        <v>1396</v>
      </c>
      <c r="D1323" t="s">
        <v>41</v>
      </c>
      <c r="E1323" t="s">
        <v>2698</v>
      </c>
      <c r="F1323" s="1">
        <v>23944</v>
      </c>
      <c r="G1323" t="s">
        <v>3029</v>
      </c>
      <c r="H1323" t="s">
        <v>2702</v>
      </c>
      <c r="I1323" s="5">
        <v>134900</v>
      </c>
      <c r="J1323">
        <v>17</v>
      </c>
    </row>
    <row r="1324" spans="1:10" x14ac:dyDescent="0.25">
      <c r="A1324" t="str">
        <f t="shared" si="40"/>
        <v>ChrJo30838</v>
      </c>
      <c r="B1324" t="str">
        <f t="shared" si="41"/>
        <v>ChristineJohnson30838</v>
      </c>
      <c r="C1324" t="s">
        <v>433</v>
      </c>
      <c r="D1324" t="s">
        <v>41</v>
      </c>
      <c r="E1324" t="s">
        <v>2699</v>
      </c>
      <c r="F1324" s="1">
        <v>30838</v>
      </c>
      <c r="G1324" t="s">
        <v>3024</v>
      </c>
      <c r="H1324" t="s">
        <v>2701</v>
      </c>
      <c r="I1324" s="5">
        <v>40400</v>
      </c>
      <c r="J1324">
        <v>6</v>
      </c>
    </row>
    <row r="1325" spans="1:10" x14ac:dyDescent="0.25">
      <c r="A1325" t="str">
        <f t="shared" si="40"/>
        <v>CinJo29705</v>
      </c>
      <c r="B1325" t="str">
        <f t="shared" si="41"/>
        <v>CindyJohnson29705</v>
      </c>
      <c r="C1325" t="s">
        <v>489</v>
      </c>
      <c r="D1325" t="s">
        <v>41</v>
      </c>
      <c r="E1325" t="s">
        <v>2699</v>
      </c>
      <c r="F1325" s="1">
        <v>29705</v>
      </c>
      <c r="G1325" t="s">
        <v>3025</v>
      </c>
      <c r="H1325" t="s">
        <v>2702</v>
      </c>
      <c r="I1325" s="5">
        <v>59000</v>
      </c>
      <c r="J1325">
        <v>10</v>
      </c>
    </row>
    <row r="1326" spans="1:10" x14ac:dyDescent="0.25">
      <c r="A1326" t="str">
        <f t="shared" si="40"/>
        <v>ColJo28616</v>
      </c>
      <c r="B1326" t="str">
        <f t="shared" si="41"/>
        <v>ColleenJohnson28616</v>
      </c>
      <c r="C1326" t="s">
        <v>113</v>
      </c>
      <c r="D1326" t="s">
        <v>41</v>
      </c>
      <c r="E1326" t="s">
        <v>2699</v>
      </c>
      <c r="F1326" s="1">
        <v>28616</v>
      </c>
      <c r="G1326" t="s">
        <v>3027</v>
      </c>
      <c r="H1326" t="s">
        <v>2703</v>
      </c>
      <c r="I1326" s="5">
        <v>71300</v>
      </c>
      <c r="J1326">
        <v>13</v>
      </c>
    </row>
    <row r="1327" spans="1:10" x14ac:dyDescent="0.25">
      <c r="A1327" t="str">
        <f t="shared" si="40"/>
        <v>CorJo32928</v>
      </c>
      <c r="B1327" t="str">
        <f t="shared" si="41"/>
        <v>CorneliusJohnson32928</v>
      </c>
      <c r="C1327" t="s">
        <v>590</v>
      </c>
      <c r="D1327" t="s">
        <v>41</v>
      </c>
      <c r="E1327" t="s">
        <v>2698</v>
      </c>
      <c r="F1327" s="1">
        <v>32928</v>
      </c>
      <c r="G1327" t="s">
        <v>3021</v>
      </c>
      <c r="H1327" t="s">
        <v>2702</v>
      </c>
      <c r="I1327" s="5">
        <v>46700</v>
      </c>
      <c r="J1327">
        <v>0</v>
      </c>
    </row>
    <row r="1328" spans="1:10" x14ac:dyDescent="0.25">
      <c r="A1328" t="str">
        <f t="shared" si="40"/>
        <v>DusJo31885</v>
      </c>
      <c r="B1328" t="str">
        <f t="shared" si="41"/>
        <v>DustinJohnson31885</v>
      </c>
      <c r="C1328" t="s">
        <v>40</v>
      </c>
      <c r="D1328" t="s">
        <v>41</v>
      </c>
      <c r="E1328" t="s">
        <v>2698</v>
      </c>
      <c r="F1328" s="1">
        <v>31885</v>
      </c>
      <c r="G1328" t="s">
        <v>3021</v>
      </c>
      <c r="H1328" t="s">
        <v>2701</v>
      </c>
      <c r="I1328" s="5">
        <v>31000</v>
      </c>
      <c r="J1328">
        <v>3</v>
      </c>
    </row>
    <row r="1329" spans="1:10" x14ac:dyDescent="0.25">
      <c r="A1329" t="str">
        <f t="shared" si="40"/>
        <v>FloJo27679</v>
      </c>
      <c r="B1329" t="str">
        <f t="shared" si="41"/>
        <v>FlorenceJohnson27679</v>
      </c>
      <c r="C1329" t="s">
        <v>160</v>
      </c>
      <c r="D1329" t="s">
        <v>41</v>
      </c>
      <c r="E1329" t="s">
        <v>2699</v>
      </c>
      <c r="F1329" s="1">
        <v>27679</v>
      </c>
      <c r="G1329" t="s">
        <v>3027</v>
      </c>
      <c r="H1329" t="s">
        <v>2703</v>
      </c>
      <c r="I1329" s="5">
        <v>106100</v>
      </c>
      <c r="J1329">
        <v>11</v>
      </c>
    </row>
    <row r="1330" spans="1:10" x14ac:dyDescent="0.25">
      <c r="A1330" t="str">
        <f t="shared" si="40"/>
        <v>FreJo24791</v>
      </c>
      <c r="B1330" t="str">
        <f t="shared" si="41"/>
        <v>FredJohnson24791</v>
      </c>
      <c r="C1330" t="s">
        <v>829</v>
      </c>
      <c r="D1330" t="s">
        <v>41</v>
      </c>
      <c r="E1330" t="s">
        <v>2698</v>
      </c>
      <c r="F1330" s="1">
        <v>24791</v>
      </c>
      <c r="G1330" t="s">
        <v>3027</v>
      </c>
      <c r="H1330" t="s">
        <v>2701</v>
      </c>
      <c r="I1330" s="5">
        <v>41800</v>
      </c>
      <c r="J1330">
        <v>13</v>
      </c>
    </row>
    <row r="1331" spans="1:10" x14ac:dyDescent="0.25">
      <c r="A1331" t="str">
        <f t="shared" si="40"/>
        <v>GeoJo29720</v>
      </c>
      <c r="B1331" t="str">
        <f t="shared" si="41"/>
        <v>GeorgeJohnson29720</v>
      </c>
      <c r="C1331" t="s">
        <v>92</v>
      </c>
      <c r="D1331" t="s">
        <v>41</v>
      </c>
      <c r="E1331" t="s">
        <v>2698</v>
      </c>
      <c r="F1331" s="1">
        <v>29720</v>
      </c>
      <c r="G1331" t="s">
        <v>3026</v>
      </c>
      <c r="H1331" t="s">
        <v>2700</v>
      </c>
      <c r="I1331" s="5">
        <v>52400</v>
      </c>
      <c r="J1331">
        <v>10</v>
      </c>
    </row>
    <row r="1332" spans="1:10" x14ac:dyDescent="0.25">
      <c r="A1332" t="str">
        <f t="shared" si="40"/>
        <v>GerJo33436</v>
      </c>
      <c r="B1332" t="str">
        <f t="shared" si="41"/>
        <v>GertrudeJohnson33436</v>
      </c>
      <c r="C1332" t="s">
        <v>2362</v>
      </c>
      <c r="D1332" t="s">
        <v>41</v>
      </c>
      <c r="E1332" t="s">
        <v>2699</v>
      </c>
      <c r="F1332" s="1">
        <v>33436</v>
      </c>
      <c r="G1332" t="s">
        <v>3019</v>
      </c>
      <c r="H1332" t="s">
        <v>2701</v>
      </c>
      <c r="I1332" s="5">
        <v>27100</v>
      </c>
      <c r="J1332">
        <v>2</v>
      </c>
    </row>
    <row r="1333" spans="1:10" x14ac:dyDescent="0.25">
      <c r="A1333" t="str">
        <f t="shared" si="40"/>
        <v>IreJo33137</v>
      </c>
      <c r="B1333" t="str">
        <f t="shared" si="41"/>
        <v>IreneJohnson33137</v>
      </c>
      <c r="C1333" t="s">
        <v>13</v>
      </c>
      <c r="D1333" t="s">
        <v>41</v>
      </c>
      <c r="E1333" t="s">
        <v>2699</v>
      </c>
      <c r="F1333" s="1">
        <v>33137</v>
      </c>
      <c r="G1333" t="s">
        <v>3020</v>
      </c>
      <c r="H1333" t="s">
        <v>2702</v>
      </c>
      <c r="I1333" s="5">
        <v>38700</v>
      </c>
      <c r="J1333">
        <v>1</v>
      </c>
    </row>
    <row r="1334" spans="1:10" x14ac:dyDescent="0.25">
      <c r="A1334" t="str">
        <f t="shared" si="40"/>
        <v>JesJo30261</v>
      </c>
      <c r="B1334" t="str">
        <f t="shared" si="41"/>
        <v>JesseJohnson30261</v>
      </c>
      <c r="C1334" t="s">
        <v>876</v>
      </c>
      <c r="D1334" t="s">
        <v>41</v>
      </c>
      <c r="E1334" t="s">
        <v>2698</v>
      </c>
      <c r="F1334" s="1">
        <v>30261</v>
      </c>
      <c r="G1334" t="s">
        <v>3025</v>
      </c>
      <c r="H1334" t="s">
        <v>2700</v>
      </c>
      <c r="I1334" s="5">
        <v>58200</v>
      </c>
      <c r="J1334">
        <v>10</v>
      </c>
    </row>
    <row r="1335" spans="1:10" x14ac:dyDescent="0.25">
      <c r="A1335" t="str">
        <f t="shared" si="40"/>
        <v>JesJo27426</v>
      </c>
      <c r="B1335" t="str">
        <f t="shared" si="41"/>
        <v>JessicaJohnson27426</v>
      </c>
      <c r="C1335" t="s">
        <v>668</v>
      </c>
      <c r="D1335" t="s">
        <v>41</v>
      </c>
      <c r="E1335" t="s">
        <v>2699</v>
      </c>
      <c r="F1335" s="1">
        <v>27426</v>
      </c>
      <c r="G1335" t="s">
        <v>3026</v>
      </c>
      <c r="H1335" t="s">
        <v>2702</v>
      </c>
      <c r="I1335" s="5">
        <v>77700</v>
      </c>
      <c r="J1335">
        <v>1</v>
      </c>
    </row>
    <row r="1336" spans="1:10" x14ac:dyDescent="0.25">
      <c r="A1336" t="str">
        <f t="shared" si="40"/>
        <v>LanJo26938</v>
      </c>
      <c r="B1336" t="str">
        <f t="shared" si="41"/>
        <v>LanaJohnson26938</v>
      </c>
      <c r="C1336" t="s">
        <v>1099</v>
      </c>
      <c r="D1336" t="s">
        <v>41</v>
      </c>
      <c r="E1336" t="s">
        <v>2699</v>
      </c>
      <c r="F1336" s="1">
        <v>26938</v>
      </c>
      <c r="G1336" t="s">
        <v>3029</v>
      </c>
      <c r="H1336" t="s">
        <v>2700</v>
      </c>
      <c r="I1336" s="5">
        <v>105300</v>
      </c>
      <c r="J1336">
        <v>1</v>
      </c>
    </row>
    <row r="1337" spans="1:10" x14ac:dyDescent="0.25">
      <c r="A1337" t="str">
        <f t="shared" si="40"/>
        <v>LauJo27239</v>
      </c>
      <c r="B1337" t="str">
        <f t="shared" si="41"/>
        <v>LauraJohnson27239</v>
      </c>
      <c r="C1337" t="s">
        <v>646</v>
      </c>
      <c r="D1337" t="s">
        <v>41</v>
      </c>
      <c r="E1337" t="s">
        <v>2699</v>
      </c>
      <c r="F1337" s="1">
        <v>27239</v>
      </c>
      <c r="G1337" t="s">
        <v>3024</v>
      </c>
      <c r="H1337" t="s">
        <v>2703</v>
      </c>
      <c r="I1337" s="5">
        <v>43200</v>
      </c>
      <c r="J1337">
        <v>18</v>
      </c>
    </row>
    <row r="1338" spans="1:10" x14ac:dyDescent="0.25">
      <c r="A1338" t="str">
        <f t="shared" si="40"/>
        <v>LulJo27314</v>
      </c>
      <c r="B1338" t="str">
        <f t="shared" si="41"/>
        <v>LulaJohnson27314</v>
      </c>
      <c r="C1338" t="s">
        <v>1044</v>
      </c>
      <c r="D1338" t="s">
        <v>41</v>
      </c>
      <c r="E1338" t="s">
        <v>2699</v>
      </c>
      <c r="F1338" s="1">
        <v>27314</v>
      </c>
      <c r="G1338" t="s">
        <v>3026</v>
      </c>
      <c r="H1338" t="s">
        <v>2701</v>
      </c>
      <c r="I1338" s="5">
        <v>55900</v>
      </c>
      <c r="J1338">
        <v>17</v>
      </c>
    </row>
    <row r="1339" spans="1:10" x14ac:dyDescent="0.25">
      <c r="A1339" t="str">
        <f t="shared" si="40"/>
        <v>MarJo28987</v>
      </c>
      <c r="B1339" t="str">
        <f t="shared" si="41"/>
        <v>MarkJohnson28987</v>
      </c>
      <c r="C1339" t="s">
        <v>252</v>
      </c>
      <c r="D1339" t="s">
        <v>41</v>
      </c>
      <c r="E1339" t="s">
        <v>2698</v>
      </c>
      <c r="F1339" s="1">
        <v>28987</v>
      </c>
      <c r="G1339" t="s">
        <v>3027</v>
      </c>
      <c r="H1339" t="s">
        <v>2701</v>
      </c>
      <c r="I1339" s="5">
        <v>58200</v>
      </c>
      <c r="J1339">
        <v>8</v>
      </c>
    </row>
    <row r="1340" spans="1:10" x14ac:dyDescent="0.25">
      <c r="A1340" t="str">
        <f t="shared" si="40"/>
        <v>MicJo21961</v>
      </c>
      <c r="B1340" t="str">
        <f t="shared" si="41"/>
        <v>MichelleJohnson21961</v>
      </c>
      <c r="C1340" t="s">
        <v>1665</v>
      </c>
      <c r="D1340" t="s">
        <v>41</v>
      </c>
      <c r="E1340" t="s">
        <v>2699</v>
      </c>
      <c r="F1340" s="1">
        <v>21961</v>
      </c>
      <c r="G1340" t="s">
        <v>3029</v>
      </c>
      <c r="H1340" t="s">
        <v>2702</v>
      </c>
      <c r="I1340" s="5">
        <v>129700</v>
      </c>
      <c r="J1340">
        <v>0</v>
      </c>
    </row>
    <row r="1341" spans="1:10" x14ac:dyDescent="0.25">
      <c r="A1341" t="str">
        <f t="shared" si="40"/>
        <v>RobJo25115</v>
      </c>
      <c r="B1341" t="str">
        <f t="shared" si="41"/>
        <v>RobJohnson25115</v>
      </c>
      <c r="C1341" t="s">
        <v>424</v>
      </c>
      <c r="D1341" t="s">
        <v>41</v>
      </c>
      <c r="E1341" t="s">
        <v>2698</v>
      </c>
      <c r="F1341" s="1">
        <v>25115</v>
      </c>
      <c r="G1341" t="s">
        <v>3026</v>
      </c>
      <c r="H1341" t="s">
        <v>2701</v>
      </c>
      <c r="I1341" s="5">
        <v>45900</v>
      </c>
      <c r="J1341">
        <v>5</v>
      </c>
    </row>
    <row r="1342" spans="1:10" x14ac:dyDescent="0.25">
      <c r="A1342" t="str">
        <f t="shared" si="40"/>
        <v>RobJo31128</v>
      </c>
      <c r="B1342" t="str">
        <f t="shared" si="41"/>
        <v>RobertJohnson31128</v>
      </c>
      <c r="C1342" t="s">
        <v>25</v>
      </c>
      <c r="D1342" t="s">
        <v>41</v>
      </c>
      <c r="E1342" t="s">
        <v>2698</v>
      </c>
      <c r="F1342" s="1">
        <v>31128</v>
      </c>
      <c r="G1342" t="s">
        <v>3023</v>
      </c>
      <c r="H1342" t="s">
        <v>2703</v>
      </c>
      <c r="I1342" s="5">
        <v>37500</v>
      </c>
      <c r="J1342">
        <v>1</v>
      </c>
    </row>
    <row r="1343" spans="1:10" x14ac:dyDescent="0.25">
      <c r="A1343" t="str">
        <f t="shared" si="40"/>
        <v>RubJo30843</v>
      </c>
      <c r="B1343" t="str">
        <f t="shared" si="41"/>
        <v>RubyJohnson30843</v>
      </c>
      <c r="C1343" t="s">
        <v>203</v>
      </c>
      <c r="D1343" t="s">
        <v>41</v>
      </c>
      <c r="E1343" t="s">
        <v>2699</v>
      </c>
      <c r="F1343" s="1">
        <v>30843</v>
      </c>
      <c r="G1343" t="s">
        <v>3025</v>
      </c>
      <c r="H1343" t="s">
        <v>2700</v>
      </c>
      <c r="I1343" s="5">
        <v>46900</v>
      </c>
      <c r="J1343">
        <v>8</v>
      </c>
    </row>
    <row r="1344" spans="1:10" x14ac:dyDescent="0.25">
      <c r="A1344" t="str">
        <f t="shared" si="40"/>
        <v>RutJo30070</v>
      </c>
      <c r="B1344" t="str">
        <f t="shared" si="41"/>
        <v>RuthJohnson30070</v>
      </c>
      <c r="C1344" t="s">
        <v>430</v>
      </c>
      <c r="D1344" t="s">
        <v>41</v>
      </c>
      <c r="E1344" t="s">
        <v>2699</v>
      </c>
      <c r="F1344" s="1">
        <v>30070</v>
      </c>
      <c r="G1344" t="s">
        <v>3026</v>
      </c>
      <c r="H1344" t="s">
        <v>2702</v>
      </c>
      <c r="I1344" s="5">
        <v>57100</v>
      </c>
      <c r="J1344">
        <v>3</v>
      </c>
    </row>
    <row r="1345" spans="1:10" x14ac:dyDescent="0.25">
      <c r="A1345" t="str">
        <f t="shared" si="40"/>
        <v>SheJo33879</v>
      </c>
      <c r="B1345" t="str">
        <f t="shared" si="41"/>
        <v>SheilaJohnson33879</v>
      </c>
      <c r="C1345" t="s">
        <v>1058</v>
      </c>
      <c r="D1345" t="s">
        <v>41</v>
      </c>
      <c r="E1345" t="s">
        <v>2699</v>
      </c>
      <c r="F1345" s="1">
        <v>33879</v>
      </c>
      <c r="G1345" t="s">
        <v>3021</v>
      </c>
      <c r="H1345" t="s">
        <v>2700</v>
      </c>
      <c r="I1345" s="5">
        <v>41200</v>
      </c>
      <c r="J1345">
        <v>0</v>
      </c>
    </row>
    <row r="1346" spans="1:10" x14ac:dyDescent="0.25">
      <c r="A1346" t="str">
        <f t="shared" ref="A1346:A1409" si="42">_xlfn.CONCAT(LEFT(C1346,3),LEFT(D1346,2),F1346)</f>
        <v>StaJo33597</v>
      </c>
      <c r="B1346" t="str">
        <f t="shared" ref="B1346:B1409" si="43">_xlfn.CONCAT(C1346,D1346,F1346)</f>
        <v>StacieJohnson33597</v>
      </c>
      <c r="C1346" t="s">
        <v>1535</v>
      </c>
      <c r="D1346" t="s">
        <v>41</v>
      </c>
      <c r="E1346" t="s">
        <v>2699</v>
      </c>
      <c r="F1346" s="1">
        <v>33597</v>
      </c>
      <c r="G1346" t="s">
        <v>3020</v>
      </c>
      <c r="H1346" t="s">
        <v>2702</v>
      </c>
      <c r="I1346" s="5">
        <v>38900</v>
      </c>
      <c r="J1346">
        <v>2</v>
      </c>
    </row>
    <row r="1347" spans="1:10" x14ac:dyDescent="0.25">
      <c r="A1347" t="str">
        <f t="shared" si="42"/>
        <v>VanJo24216</v>
      </c>
      <c r="B1347" t="str">
        <f t="shared" si="43"/>
        <v>VanceJohnson24216</v>
      </c>
      <c r="C1347" t="s">
        <v>465</v>
      </c>
      <c r="D1347" t="s">
        <v>41</v>
      </c>
      <c r="E1347" t="s">
        <v>2698</v>
      </c>
      <c r="F1347" s="1">
        <v>24216</v>
      </c>
      <c r="G1347" t="s">
        <v>3025</v>
      </c>
      <c r="H1347" t="s">
        <v>2701</v>
      </c>
      <c r="I1347" s="5">
        <v>49800</v>
      </c>
      <c r="J1347">
        <v>12</v>
      </c>
    </row>
    <row r="1348" spans="1:10" x14ac:dyDescent="0.25">
      <c r="A1348" t="str">
        <f t="shared" si="42"/>
        <v>DorJo30044</v>
      </c>
      <c r="B1348" t="str">
        <f t="shared" si="43"/>
        <v>DorisJohnston30044</v>
      </c>
      <c r="C1348" t="s">
        <v>34</v>
      </c>
      <c r="D1348" t="s">
        <v>2674</v>
      </c>
      <c r="E1348" t="s">
        <v>2699</v>
      </c>
      <c r="F1348" s="1">
        <v>30044</v>
      </c>
      <c r="G1348" t="s">
        <v>3027</v>
      </c>
      <c r="H1348" t="s">
        <v>2703</v>
      </c>
      <c r="I1348" s="5">
        <v>61000</v>
      </c>
      <c r="J1348">
        <v>10</v>
      </c>
    </row>
    <row r="1349" spans="1:10" x14ac:dyDescent="0.25">
      <c r="A1349" t="str">
        <f t="shared" si="42"/>
        <v>CaiJo26357</v>
      </c>
      <c r="B1349" t="str">
        <f t="shared" si="43"/>
        <v>CaitlinJones26357</v>
      </c>
      <c r="C1349" t="s">
        <v>594</v>
      </c>
      <c r="D1349" t="s">
        <v>283</v>
      </c>
      <c r="E1349" t="s">
        <v>2699</v>
      </c>
      <c r="F1349" s="1">
        <v>26357</v>
      </c>
      <c r="G1349" t="s">
        <v>3029</v>
      </c>
      <c r="H1349" t="s">
        <v>2700</v>
      </c>
      <c r="I1349" s="5">
        <v>102700</v>
      </c>
      <c r="J1349">
        <v>20</v>
      </c>
    </row>
    <row r="1350" spans="1:10" x14ac:dyDescent="0.25">
      <c r="A1350" t="str">
        <f t="shared" si="42"/>
        <v>ChaJo28180</v>
      </c>
      <c r="B1350" t="str">
        <f t="shared" si="43"/>
        <v>ChadJones28180</v>
      </c>
      <c r="C1350" t="s">
        <v>530</v>
      </c>
      <c r="D1350" t="s">
        <v>283</v>
      </c>
      <c r="E1350" t="s">
        <v>2698</v>
      </c>
      <c r="F1350" s="1">
        <v>28180</v>
      </c>
      <c r="G1350" t="s">
        <v>3027</v>
      </c>
      <c r="H1350" t="s">
        <v>2703</v>
      </c>
      <c r="I1350" s="5">
        <v>92200</v>
      </c>
      <c r="J1350">
        <v>4</v>
      </c>
    </row>
    <row r="1351" spans="1:10" x14ac:dyDescent="0.25">
      <c r="A1351" t="str">
        <f t="shared" si="42"/>
        <v>DanJo30327</v>
      </c>
      <c r="B1351" t="str">
        <f t="shared" si="43"/>
        <v>DanielJones30327</v>
      </c>
      <c r="C1351" t="s">
        <v>105</v>
      </c>
      <c r="D1351" t="s">
        <v>283</v>
      </c>
      <c r="E1351" t="s">
        <v>2698</v>
      </c>
      <c r="F1351" s="1">
        <v>30327</v>
      </c>
      <c r="G1351" t="s">
        <v>3027</v>
      </c>
      <c r="H1351" t="s">
        <v>2701</v>
      </c>
      <c r="I1351" s="5">
        <v>58200</v>
      </c>
      <c r="J1351">
        <v>2</v>
      </c>
    </row>
    <row r="1352" spans="1:10" x14ac:dyDescent="0.25">
      <c r="A1352" t="str">
        <f t="shared" si="42"/>
        <v>DonJo31186</v>
      </c>
      <c r="B1352" t="str">
        <f t="shared" si="43"/>
        <v>DonaldJones31186</v>
      </c>
      <c r="C1352" t="s">
        <v>133</v>
      </c>
      <c r="D1352" t="s">
        <v>283</v>
      </c>
      <c r="E1352" t="s">
        <v>2698</v>
      </c>
      <c r="F1352" s="1">
        <v>31186</v>
      </c>
      <c r="G1352" t="s">
        <v>3022</v>
      </c>
      <c r="H1352" t="s">
        <v>2701</v>
      </c>
      <c r="I1352" s="5">
        <v>53800</v>
      </c>
      <c r="J1352">
        <v>1</v>
      </c>
    </row>
    <row r="1353" spans="1:10" x14ac:dyDescent="0.25">
      <c r="A1353" t="str">
        <f t="shared" si="42"/>
        <v>DonJo31186</v>
      </c>
      <c r="B1353" t="str">
        <f t="shared" si="43"/>
        <v>DonaldJones31186</v>
      </c>
      <c r="C1353" t="s">
        <v>133</v>
      </c>
      <c r="D1353" t="s">
        <v>283</v>
      </c>
      <c r="E1353" t="s">
        <v>2698</v>
      </c>
      <c r="F1353" s="1">
        <v>31186</v>
      </c>
      <c r="G1353" t="s">
        <v>3022</v>
      </c>
      <c r="H1353" t="s">
        <v>2702</v>
      </c>
      <c r="I1353" s="5">
        <v>62200</v>
      </c>
      <c r="J1353">
        <v>12</v>
      </c>
    </row>
    <row r="1354" spans="1:10" x14ac:dyDescent="0.25">
      <c r="A1354" t="str">
        <f t="shared" si="42"/>
        <v>DonJo28982</v>
      </c>
      <c r="B1354" t="str">
        <f t="shared" si="43"/>
        <v>DonnieJones28982</v>
      </c>
      <c r="C1354" t="s">
        <v>2521</v>
      </c>
      <c r="D1354" t="s">
        <v>283</v>
      </c>
      <c r="E1354" t="s">
        <v>2698</v>
      </c>
      <c r="F1354" s="1">
        <v>28982</v>
      </c>
      <c r="G1354" t="s">
        <v>3025</v>
      </c>
      <c r="H1354" t="s">
        <v>2700</v>
      </c>
      <c r="I1354" s="5">
        <v>46300</v>
      </c>
      <c r="J1354">
        <v>3</v>
      </c>
    </row>
    <row r="1355" spans="1:10" x14ac:dyDescent="0.25">
      <c r="A1355" t="str">
        <f t="shared" si="42"/>
        <v>EddJo21669</v>
      </c>
      <c r="B1355" t="str">
        <f t="shared" si="43"/>
        <v>EddieJones21669</v>
      </c>
      <c r="C1355" t="s">
        <v>458</v>
      </c>
      <c r="D1355" t="s">
        <v>283</v>
      </c>
      <c r="E1355" t="s">
        <v>2698</v>
      </c>
      <c r="F1355" s="1">
        <v>21669</v>
      </c>
      <c r="G1355" t="s">
        <v>3030</v>
      </c>
      <c r="H1355" t="s">
        <v>2700</v>
      </c>
      <c r="I1355" s="5">
        <v>132300</v>
      </c>
      <c r="J1355">
        <v>8</v>
      </c>
    </row>
    <row r="1356" spans="1:10" x14ac:dyDescent="0.25">
      <c r="A1356" t="str">
        <f t="shared" si="42"/>
        <v>EleJo24200</v>
      </c>
      <c r="B1356" t="str">
        <f t="shared" si="43"/>
        <v>EleanorJones24200</v>
      </c>
      <c r="C1356" t="s">
        <v>1994</v>
      </c>
      <c r="D1356" t="s">
        <v>283</v>
      </c>
      <c r="E1356" t="s">
        <v>2699</v>
      </c>
      <c r="F1356" s="1">
        <v>24200</v>
      </c>
      <c r="G1356" t="s">
        <v>3026</v>
      </c>
      <c r="H1356" t="s">
        <v>2701</v>
      </c>
      <c r="I1356" s="5">
        <v>60100</v>
      </c>
      <c r="J1356">
        <v>5</v>
      </c>
    </row>
    <row r="1357" spans="1:10" x14ac:dyDescent="0.25">
      <c r="A1357" t="str">
        <f t="shared" si="42"/>
        <v>FraJo28667</v>
      </c>
      <c r="B1357" t="str">
        <f t="shared" si="43"/>
        <v>FrankJones28667</v>
      </c>
      <c r="C1357" t="s">
        <v>987</v>
      </c>
      <c r="D1357" t="s">
        <v>283</v>
      </c>
      <c r="E1357" t="s">
        <v>2698</v>
      </c>
      <c r="F1357" s="1">
        <v>28667</v>
      </c>
      <c r="G1357" t="s">
        <v>3026</v>
      </c>
      <c r="H1357" t="s">
        <v>2701</v>
      </c>
      <c r="I1357" s="5">
        <v>58700</v>
      </c>
      <c r="J1357">
        <v>5</v>
      </c>
    </row>
    <row r="1358" spans="1:10" x14ac:dyDescent="0.25">
      <c r="A1358" t="str">
        <f t="shared" si="42"/>
        <v>JamJo33770</v>
      </c>
      <c r="B1358" t="str">
        <f t="shared" si="43"/>
        <v>JamesJones33770</v>
      </c>
      <c r="C1358" t="s">
        <v>147</v>
      </c>
      <c r="D1358" t="s">
        <v>283</v>
      </c>
      <c r="E1358" t="s">
        <v>2698</v>
      </c>
      <c r="F1358" s="1">
        <v>33770</v>
      </c>
      <c r="G1358" t="s">
        <v>3021</v>
      </c>
      <c r="H1358" t="s">
        <v>2703</v>
      </c>
      <c r="I1358" s="5">
        <v>33200</v>
      </c>
      <c r="J1358">
        <v>1</v>
      </c>
    </row>
    <row r="1359" spans="1:10" x14ac:dyDescent="0.25">
      <c r="A1359" t="str">
        <f t="shared" si="42"/>
        <v>JamJo33770</v>
      </c>
      <c r="B1359" t="str">
        <f t="shared" si="43"/>
        <v>JamesJones33770</v>
      </c>
      <c r="C1359" t="s">
        <v>147</v>
      </c>
      <c r="D1359" t="s">
        <v>283</v>
      </c>
      <c r="E1359" t="s">
        <v>2698</v>
      </c>
      <c r="F1359" s="1">
        <v>33770</v>
      </c>
      <c r="G1359" t="s">
        <v>3019</v>
      </c>
      <c r="H1359" t="s">
        <v>2700</v>
      </c>
      <c r="I1359" s="5">
        <v>31200</v>
      </c>
      <c r="J1359">
        <v>0</v>
      </c>
    </row>
    <row r="1360" spans="1:10" x14ac:dyDescent="0.25">
      <c r="A1360" t="str">
        <f t="shared" si="42"/>
        <v>JerJo29714</v>
      </c>
      <c r="B1360" t="str">
        <f t="shared" si="43"/>
        <v>JeremyJones29714</v>
      </c>
      <c r="C1360" t="s">
        <v>225</v>
      </c>
      <c r="D1360" t="s">
        <v>283</v>
      </c>
      <c r="E1360" t="s">
        <v>2698</v>
      </c>
      <c r="F1360" s="1">
        <v>29714</v>
      </c>
      <c r="G1360" t="s">
        <v>3026</v>
      </c>
      <c r="H1360" t="s">
        <v>2701</v>
      </c>
      <c r="I1360" s="5">
        <v>51000</v>
      </c>
      <c r="J1360">
        <v>11</v>
      </c>
    </row>
    <row r="1361" spans="1:10" x14ac:dyDescent="0.25">
      <c r="A1361" t="str">
        <f t="shared" si="42"/>
        <v>JimJo25815</v>
      </c>
      <c r="B1361" t="str">
        <f t="shared" si="43"/>
        <v>JimJones25815</v>
      </c>
      <c r="C1361" t="s">
        <v>1005</v>
      </c>
      <c r="D1361" t="s">
        <v>283</v>
      </c>
      <c r="E1361" t="s">
        <v>2698</v>
      </c>
      <c r="F1361" s="1">
        <v>25815</v>
      </c>
      <c r="G1361" t="s">
        <v>3028</v>
      </c>
      <c r="H1361" t="s">
        <v>2702</v>
      </c>
      <c r="I1361" s="5">
        <v>72400</v>
      </c>
      <c r="J1361">
        <v>1</v>
      </c>
    </row>
    <row r="1362" spans="1:10" x14ac:dyDescent="0.25">
      <c r="A1362" t="str">
        <f t="shared" si="42"/>
        <v>JoaJo24309</v>
      </c>
      <c r="B1362" t="str">
        <f t="shared" si="43"/>
        <v>JoanJones24309</v>
      </c>
      <c r="C1362" t="s">
        <v>1345</v>
      </c>
      <c r="D1362" t="s">
        <v>283</v>
      </c>
      <c r="E1362" t="s">
        <v>2699</v>
      </c>
      <c r="F1362" s="1">
        <v>24309</v>
      </c>
      <c r="G1362" t="s">
        <v>3023</v>
      </c>
      <c r="H1362" t="s">
        <v>2701</v>
      </c>
      <c r="I1362" s="5">
        <v>48100</v>
      </c>
      <c r="J1362">
        <v>11</v>
      </c>
    </row>
    <row r="1363" spans="1:10" x14ac:dyDescent="0.25">
      <c r="A1363" t="str">
        <f t="shared" si="42"/>
        <v>JohJo25998</v>
      </c>
      <c r="B1363" t="str">
        <f t="shared" si="43"/>
        <v>JohnJones25998</v>
      </c>
      <c r="C1363" t="s">
        <v>213</v>
      </c>
      <c r="D1363" t="s">
        <v>283</v>
      </c>
      <c r="E1363" t="s">
        <v>2698</v>
      </c>
      <c r="F1363" s="1">
        <v>25998</v>
      </c>
      <c r="G1363" t="s">
        <v>3027</v>
      </c>
      <c r="H1363" t="s">
        <v>2702</v>
      </c>
      <c r="I1363" s="5">
        <v>94300</v>
      </c>
      <c r="J1363">
        <v>6</v>
      </c>
    </row>
    <row r="1364" spans="1:10" x14ac:dyDescent="0.25">
      <c r="A1364" t="str">
        <f t="shared" si="42"/>
        <v>KarJo23740</v>
      </c>
      <c r="B1364" t="str">
        <f t="shared" si="43"/>
        <v>KarenJones23740</v>
      </c>
      <c r="C1364" t="s">
        <v>954</v>
      </c>
      <c r="D1364" t="s">
        <v>283</v>
      </c>
      <c r="E1364" t="s">
        <v>2699</v>
      </c>
      <c r="F1364" s="1">
        <v>23740</v>
      </c>
      <c r="G1364" t="s">
        <v>3029</v>
      </c>
      <c r="H1364" t="s">
        <v>2703</v>
      </c>
      <c r="I1364" s="5">
        <v>172600</v>
      </c>
      <c r="J1364">
        <v>25</v>
      </c>
    </row>
    <row r="1365" spans="1:10" x14ac:dyDescent="0.25">
      <c r="A1365" t="str">
        <f t="shared" si="42"/>
        <v>KimJo25793</v>
      </c>
      <c r="B1365" t="str">
        <f t="shared" si="43"/>
        <v>KimberlyJones25793</v>
      </c>
      <c r="C1365" t="s">
        <v>574</v>
      </c>
      <c r="D1365" t="s">
        <v>283</v>
      </c>
      <c r="E1365" t="s">
        <v>2699</v>
      </c>
      <c r="F1365" s="1">
        <v>25793</v>
      </c>
      <c r="G1365" t="s">
        <v>3027</v>
      </c>
      <c r="H1365" t="s">
        <v>2701</v>
      </c>
      <c r="I1365" s="5">
        <v>53400</v>
      </c>
      <c r="J1365">
        <v>7</v>
      </c>
    </row>
    <row r="1366" spans="1:10" x14ac:dyDescent="0.25">
      <c r="A1366" t="str">
        <f t="shared" si="42"/>
        <v>LetJo23253</v>
      </c>
      <c r="B1366" t="str">
        <f t="shared" si="43"/>
        <v>LeticiaJones23253</v>
      </c>
      <c r="C1366" t="s">
        <v>1000</v>
      </c>
      <c r="D1366" t="s">
        <v>283</v>
      </c>
      <c r="E1366" t="s">
        <v>2699</v>
      </c>
      <c r="F1366" s="1">
        <v>23253</v>
      </c>
      <c r="G1366" t="s">
        <v>3028</v>
      </c>
      <c r="H1366" t="s">
        <v>2700</v>
      </c>
      <c r="I1366" s="5">
        <v>86900</v>
      </c>
      <c r="J1366">
        <v>4</v>
      </c>
    </row>
    <row r="1367" spans="1:10" x14ac:dyDescent="0.25">
      <c r="A1367" t="str">
        <f t="shared" si="42"/>
        <v>MarJo29212</v>
      </c>
      <c r="B1367" t="str">
        <f t="shared" si="43"/>
        <v>MarcosJones29212</v>
      </c>
      <c r="C1367" t="s">
        <v>282</v>
      </c>
      <c r="D1367" t="s">
        <v>283</v>
      </c>
      <c r="E1367" t="s">
        <v>2698</v>
      </c>
      <c r="F1367" s="1">
        <v>29212</v>
      </c>
      <c r="G1367" t="s">
        <v>3026</v>
      </c>
      <c r="H1367" t="s">
        <v>2700</v>
      </c>
      <c r="I1367" s="5">
        <v>64000</v>
      </c>
      <c r="J1367">
        <v>5</v>
      </c>
    </row>
    <row r="1368" spans="1:10" x14ac:dyDescent="0.25">
      <c r="A1368" t="str">
        <f t="shared" si="42"/>
        <v>MicJo25787</v>
      </c>
      <c r="B1368" t="str">
        <f t="shared" si="43"/>
        <v>MichaelJones25787</v>
      </c>
      <c r="C1368" t="s">
        <v>205</v>
      </c>
      <c r="D1368" t="s">
        <v>283</v>
      </c>
      <c r="E1368" t="s">
        <v>2698</v>
      </c>
      <c r="F1368" s="1">
        <v>25787</v>
      </c>
      <c r="G1368" t="s">
        <v>3026</v>
      </c>
      <c r="H1368" t="s">
        <v>2701</v>
      </c>
      <c r="I1368" s="5">
        <v>58900</v>
      </c>
      <c r="J1368">
        <v>21</v>
      </c>
    </row>
    <row r="1369" spans="1:10" x14ac:dyDescent="0.25">
      <c r="A1369" t="str">
        <f t="shared" si="42"/>
        <v>MicJo25787</v>
      </c>
      <c r="B1369" t="str">
        <f t="shared" si="43"/>
        <v>MichaelJones25787</v>
      </c>
      <c r="C1369" t="s">
        <v>205</v>
      </c>
      <c r="D1369" t="s">
        <v>283</v>
      </c>
      <c r="E1369" t="s">
        <v>2698</v>
      </c>
      <c r="F1369" s="1">
        <v>25787</v>
      </c>
      <c r="G1369" t="s">
        <v>3026</v>
      </c>
      <c r="H1369" t="s">
        <v>2701</v>
      </c>
      <c r="I1369" s="5">
        <v>51800</v>
      </c>
      <c r="J1369">
        <v>2</v>
      </c>
    </row>
    <row r="1370" spans="1:10" x14ac:dyDescent="0.25">
      <c r="A1370" t="str">
        <f t="shared" si="42"/>
        <v>PauJo25278</v>
      </c>
      <c r="B1370" t="str">
        <f t="shared" si="43"/>
        <v>PaulJones25278</v>
      </c>
      <c r="C1370" t="s">
        <v>119</v>
      </c>
      <c r="D1370" t="s">
        <v>283</v>
      </c>
      <c r="E1370" t="s">
        <v>2698</v>
      </c>
      <c r="F1370" s="1">
        <v>25278</v>
      </c>
      <c r="G1370" t="s">
        <v>3029</v>
      </c>
      <c r="H1370" t="s">
        <v>2702</v>
      </c>
      <c r="I1370" s="5">
        <v>96900</v>
      </c>
      <c r="J1370">
        <v>15</v>
      </c>
    </row>
    <row r="1371" spans="1:10" x14ac:dyDescent="0.25">
      <c r="A1371" t="str">
        <f t="shared" si="42"/>
        <v>QueJo26593</v>
      </c>
      <c r="B1371" t="str">
        <f t="shared" si="43"/>
        <v>QuentinJones26593</v>
      </c>
      <c r="C1371" t="s">
        <v>2533</v>
      </c>
      <c r="D1371" t="s">
        <v>283</v>
      </c>
      <c r="E1371" t="s">
        <v>2698</v>
      </c>
      <c r="F1371" s="1">
        <v>26593</v>
      </c>
      <c r="G1371" t="s">
        <v>3027</v>
      </c>
      <c r="H1371" t="s">
        <v>2700</v>
      </c>
      <c r="I1371" s="5">
        <v>81900</v>
      </c>
      <c r="J1371">
        <v>6</v>
      </c>
    </row>
    <row r="1372" spans="1:10" x14ac:dyDescent="0.25">
      <c r="A1372" t="str">
        <f t="shared" si="42"/>
        <v>ShaJo33925</v>
      </c>
      <c r="B1372" t="str">
        <f t="shared" si="43"/>
        <v>ShannaJones33925</v>
      </c>
      <c r="C1372" t="s">
        <v>2838</v>
      </c>
      <c r="D1372" t="s">
        <v>283</v>
      </c>
      <c r="E1372" t="s">
        <v>2699</v>
      </c>
      <c r="F1372" s="1">
        <v>33925</v>
      </c>
      <c r="G1372" t="s">
        <v>3019</v>
      </c>
      <c r="H1372" t="s">
        <v>2703</v>
      </c>
      <c r="I1372" s="5">
        <v>24000</v>
      </c>
      <c r="J1372">
        <v>1</v>
      </c>
    </row>
    <row r="1373" spans="1:10" x14ac:dyDescent="0.25">
      <c r="A1373" t="str">
        <f t="shared" si="42"/>
        <v>ShaJo31013</v>
      </c>
      <c r="B1373" t="str">
        <f t="shared" si="43"/>
        <v>SharenJones31013</v>
      </c>
      <c r="C1373" t="s">
        <v>1390</v>
      </c>
      <c r="D1373" t="s">
        <v>283</v>
      </c>
      <c r="E1373" t="s">
        <v>2699</v>
      </c>
      <c r="F1373" s="1">
        <v>31013</v>
      </c>
      <c r="G1373" t="s">
        <v>3025</v>
      </c>
      <c r="H1373" t="s">
        <v>2701</v>
      </c>
      <c r="I1373" s="5">
        <v>62000</v>
      </c>
      <c r="J1373">
        <v>1</v>
      </c>
    </row>
    <row r="1374" spans="1:10" x14ac:dyDescent="0.25">
      <c r="A1374" t="str">
        <f t="shared" si="42"/>
        <v>TylJo30897</v>
      </c>
      <c r="B1374" t="str">
        <f t="shared" si="43"/>
        <v>TylerJones30897</v>
      </c>
      <c r="C1374" t="s">
        <v>1603</v>
      </c>
      <c r="D1374" t="s">
        <v>283</v>
      </c>
      <c r="E1374" t="s">
        <v>2698</v>
      </c>
      <c r="F1374" s="1">
        <v>30897</v>
      </c>
      <c r="G1374" t="s">
        <v>3025</v>
      </c>
      <c r="H1374" t="s">
        <v>2702</v>
      </c>
      <c r="I1374" s="5">
        <v>52000</v>
      </c>
      <c r="J1374">
        <v>8</v>
      </c>
    </row>
    <row r="1375" spans="1:10" x14ac:dyDescent="0.25">
      <c r="A1375" t="str">
        <f t="shared" si="42"/>
        <v>VicJo34045</v>
      </c>
      <c r="B1375" t="str">
        <f t="shared" si="43"/>
        <v>VickyJones34045</v>
      </c>
      <c r="C1375" t="s">
        <v>1385</v>
      </c>
      <c r="D1375" t="s">
        <v>283</v>
      </c>
      <c r="E1375" t="s">
        <v>2699</v>
      </c>
      <c r="F1375" s="1">
        <v>34045</v>
      </c>
      <c r="G1375" t="s">
        <v>3020</v>
      </c>
      <c r="H1375" t="s">
        <v>2703</v>
      </c>
      <c r="I1375" s="5">
        <v>25200</v>
      </c>
      <c r="J1375">
        <v>0</v>
      </c>
    </row>
    <row r="1376" spans="1:10" x14ac:dyDescent="0.25">
      <c r="A1376" t="str">
        <f t="shared" si="42"/>
        <v>VioJo28465</v>
      </c>
      <c r="B1376" t="str">
        <f t="shared" si="43"/>
        <v>ViolaJordan28465</v>
      </c>
      <c r="C1376" t="s">
        <v>101</v>
      </c>
      <c r="D1376" t="s">
        <v>2049</v>
      </c>
      <c r="E1376" t="s">
        <v>2699</v>
      </c>
      <c r="F1376" s="1">
        <v>28465</v>
      </c>
      <c r="G1376" t="s">
        <v>3025</v>
      </c>
      <c r="H1376" t="s">
        <v>2701</v>
      </c>
      <c r="I1376" s="5">
        <v>45300</v>
      </c>
      <c r="J1376">
        <v>5</v>
      </c>
    </row>
    <row r="1377" spans="1:10" x14ac:dyDescent="0.25">
      <c r="A1377" t="str">
        <f t="shared" si="42"/>
        <v>LouJo29297</v>
      </c>
      <c r="B1377" t="str">
        <f t="shared" si="43"/>
        <v>LouisJoseph29297</v>
      </c>
      <c r="C1377" t="s">
        <v>727</v>
      </c>
      <c r="D1377" t="s">
        <v>90</v>
      </c>
      <c r="E1377" t="s">
        <v>2698</v>
      </c>
      <c r="F1377" s="1">
        <v>29297</v>
      </c>
      <c r="G1377" t="s">
        <v>3026</v>
      </c>
      <c r="H1377" t="s">
        <v>2701</v>
      </c>
      <c r="I1377" s="5">
        <v>55400</v>
      </c>
      <c r="J1377">
        <v>6</v>
      </c>
    </row>
    <row r="1378" spans="1:10" x14ac:dyDescent="0.25">
      <c r="A1378" t="str">
        <f t="shared" si="42"/>
        <v>TerJo26996</v>
      </c>
      <c r="B1378" t="str">
        <f t="shared" si="43"/>
        <v>TerryJoseph26996</v>
      </c>
      <c r="C1378" t="s">
        <v>157</v>
      </c>
      <c r="D1378" t="s">
        <v>90</v>
      </c>
      <c r="E1378" t="s">
        <v>2698</v>
      </c>
      <c r="F1378" s="1">
        <v>26996</v>
      </c>
      <c r="G1378" t="s">
        <v>3027</v>
      </c>
      <c r="H1378" t="s">
        <v>2703</v>
      </c>
      <c r="I1378" s="5">
        <v>83300</v>
      </c>
      <c r="J1378">
        <v>0</v>
      </c>
    </row>
    <row r="1379" spans="1:10" x14ac:dyDescent="0.25">
      <c r="A1379" t="str">
        <f t="shared" si="42"/>
        <v>BryJo29282</v>
      </c>
      <c r="B1379" t="str">
        <f t="shared" si="43"/>
        <v>BryanJoshua29282</v>
      </c>
      <c r="C1379" t="s">
        <v>268</v>
      </c>
      <c r="D1379" t="s">
        <v>177</v>
      </c>
      <c r="E1379" t="s">
        <v>2698</v>
      </c>
      <c r="F1379" s="1">
        <v>29282</v>
      </c>
      <c r="G1379" t="s">
        <v>3027</v>
      </c>
      <c r="H1379" t="s">
        <v>2701</v>
      </c>
      <c r="I1379" s="5">
        <v>58900</v>
      </c>
      <c r="J1379">
        <v>4</v>
      </c>
    </row>
    <row r="1380" spans="1:10" x14ac:dyDescent="0.25">
      <c r="A1380" t="str">
        <f t="shared" si="42"/>
        <v>GeoJu29778</v>
      </c>
      <c r="B1380" t="str">
        <f t="shared" si="43"/>
        <v>GeorgeJustice29778</v>
      </c>
      <c r="C1380" t="s">
        <v>92</v>
      </c>
      <c r="D1380" t="s">
        <v>1330</v>
      </c>
      <c r="E1380" t="s">
        <v>2698</v>
      </c>
      <c r="F1380" s="1">
        <v>29778</v>
      </c>
      <c r="G1380" t="s">
        <v>3024</v>
      </c>
      <c r="H1380" t="s">
        <v>2701</v>
      </c>
      <c r="I1380" s="5">
        <v>54800</v>
      </c>
      <c r="J1380">
        <v>3</v>
      </c>
    </row>
    <row r="1381" spans="1:10" x14ac:dyDescent="0.25">
      <c r="A1381" t="str">
        <f t="shared" si="42"/>
        <v>AlbKa26358</v>
      </c>
      <c r="B1381" t="str">
        <f t="shared" si="43"/>
        <v>AlbertKain26358</v>
      </c>
      <c r="C1381" t="s">
        <v>507</v>
      </c>
      <c r="D1381" t="s">
        <v>2473</v>
      </c>
      <c r="E1381" t="s">
        <v>2698</v>
      </c>
      <c r="F1381" s="1">
        <v>26358</v>
      </c>
      <c r="G1381" t="s">
        <v>3027</v>
      </c>
      <c r="H1381" t="s">
        <v>2701</v>
      </c>
      <c r="I1381" s="5">
        <v>60100</v>
      </c>
      <c r="J1381">
        <v>5</v>
      </c>
    </row>
    <row r="1382" spans="1:10" x14ac:dyDescent="0.25">
      <c r="A1382" t="str">
        <f t="shared" si="42"/>
        <v>JenKa31103</v>
      </c>
      <c r="B1382" t="str">
        <f t="shared" si="43"/>
        <v>JenniferKarcher31103</v>
      </c>
      <c r="C1382" t="s">
        <v>461</v>
      </c>
      <c r="D1382" t="s">
        <v>2841</v>
      </c>
      <c r="E1382" t="s">
        <v>2699</v>
      </c>
      <c r="F1382" s="1">
        <v>31103</v>
      </c>
      <c r="G1382" t="s">
        <v>3024</v>
      </c>
      <c r="H1382" t="s">
        <v>2701</v>
      </c>
      <c r="I1382" s="5">
        <v>38100</v>
      </c>
      <c r="J1382">
        <v>6</v>
      </c>
    </row>
    <row r="1383" spans="1:10" x14ac:dyDescent="0.25">
      <c r="A1383" t="str">
        <f t="shared" si="42"/>
        <v>DonKa33038</v>
      </c>
      <c r="B1383" t="str">
        <f t="shared" si="43"/>
        <v>DonaldKarp33038</v>
      </c>
      <c r="C1383" t="s">
        <v>133</v>
      </c>
      <c r="D1383" t="s">
        <v>2804</v>
      </c>
      <c r="E1383" t="s">
        <v>2698</v>
      </c>
      <c r="F1383" s="1">
        <v>33038</v>
      </c>
      <c r="G1383" t="s">
        <v>3020</v>
      </c>
      <c r="H1383" t="s">
        <v>2702</v>
      </c>
      <c r="I1383" s="5">
        <v>39100</v>
      </c>
      <c r="J1383">
        <v>4</v>
      </c>
    </row>
    <row r="1384" spans="1:10" x14ac:dyDescent="0.25">
      <c r="A1384" t="str">
        <f t="shared" si="42"/>
        <v>JonKa32740</v>
      </c>
      <c r="B1384" t="str">
        <f t="shared" si="43"/>
        <v>JonathanKasper32740</v>
      </c>
      <c r="C1384" t="s">
        <v>716</v>
      </c>
      <c r="D1384" t="s">
        <v>1286</v>
      </c>
      <c r="E1384" t="s">
        <v>2698</v>
      </c>
      <c r="F1384" s="1">
        <v>32740</v>
      </c>
      <c r="G1384" t="s">
        <v>3023</v>
      </c>
      <c r="H1384" t="s">
        <v>2701</v>
      </c>
      <c r="I1384" s="5">
        <v>39500</v>
      </c>
      <c r="J1384">
        <v>1</v>
      </c>
    </row>
    <row r="1385" spans="1:10" x14ac:dyDescent="0.25">
      <c r="A1385" t="str">
        <f t="shared" si="42"/>
        <v>RicKa32001</v>
      </c>
      <c r="B1385" t="str">
        <f t="shared" si="43"/>
        <v>RichardKastner32001</v>
      </c>
      <c r="C1385" t="s">
        <v>9</v>
      </c>
      <c r="D1385" t="s">
        <v>980</v>
      </c>
      <c r="E1385" t="s">
        <v>2698</v>
      </c>
      <c r="F1385" s="1">
        <v>32001</v>
      </c>
      <c r="G1385" t="s">
        <v>3023</v>
      </c>
      <c r="H1385" t="s">
        <v>2702</v>
      </c>
      <c r="I1385" s="5">
        <v>52900</v>
      </c>
      <c r="J1385">
        <v>3</v>
      </c>
    </row>
    <row r="1386" spans="1:10" x14ac:dyDescent="0.25">
      <c r="A1386" t="str">
        <f t="shared" si="42"/>
        <v>ClaKe32885</v>
      </c>
      <c r="B1386" t="str">
        <f t="shared" si="43"/>
        <v>ClaytonKearse32885</v>
      </c>
      <c r="C1386" t="s">
        <v>1085</v>
      </c>
      <c r="D1386" t="s">
        <v>2709</v>
      </c>
      <c r="E1386" t="s">
        <v>2698</v>
      </c>
      <c r="F1386" s="1">
        <v>32885</v>
      </c>
      <c r="G1386" t="s">
        <v>3023</v>
      </c>
      <c r="H1386" t="s">
        <v>2701</v>
      </c>
      <c r="I1386" s="5">
        <v>39400</v>
      </c>
      <c r="J1386">
        <v>0</v>
      </c>
    </row>
    <row r="1387" spans="1:10" x14ac:dyDescent="0.25">
      <c r="A1387" t="str">
        <f t="shared" si="42"/>
        <v>AlfKe26307</v>
      </c>
      <c r="B1387" t="str">
        <f t="shared" si="43"/>
        <v>AlfredoKeeler26307</v>
      </c>
      <c r="C1387" t="s">
        <v>1730</v>
      </c>
      <c r="D1387" t="s">
        <v>2491</v>
      </c>
      <c r="E1387" t="s">
        <v>2698</v>
      </c>
      <c r="F1387" s="1">
        <v>26307</v>
      </c>
      <c r="G1387" t="s">
        <v>3029</v>
      </c>
      <c r="H1387" t="s">
        <v>2702</v>
      </c>
      <c r="I1387" s="5">
        <v>98000</v>
      </c>
      <c r="J1387">
        <v>18</v>
      </c>
    </row>
    <row r="1388" spans="1:10" x14ac:dyDescent="0.25">
      <c r="A1388" t="str">
        <f t="shared" si="42"/>
        <v>MilKe32887</v>
      </c>
      <c r="B1388" t="str">
        <f t="shared" si="43"/>
        <v>MiltonKeene32887</v>
      </c>
      <c r="C1388" t="s">
        <v>408</v>
      </c>
      <c r="D1388" t="s">
        <v>2581</v>
      </c>
      <c r="E1388" t="s">
        <v>2698</v>
      </c>
      <c r="F1388" s="1">
        <v>32887</v>
      </c>
      <c r="G1388" t="s">
        <v>3023</v>
      </c>
      <c r="H1388" t="s">
        <v>2701</v>
      </c>
      <c r="I1388" s="5">
        <v>37800</v>
      </c>
      <c r="J1388">
        <v>3</v>
      </c>
    </row>
    <row r="1389" spans="1:10" x14ac:dyDescent="0.25">
      <c r="A1389" t="str">
        <f t="shared" si="42"/>
        <v>JosKe25413</v>
      </c>
      <c r="B1389" t="str">
        <f t="shared" si="43"/>
        <v>JoseKelley25413</v>
      </c>
      <c r="C1389" t="s">
        <v>284</v>
      </c>
      <c r="D1389" t="s">
        <v>1190</v>
      </c>
      <c r="E1389" t="s">
        <v>2698</v>
      </c>
      <c r="F1389" s="1">
        <v>25413</v>
      </c>
      <c r="G1389" t="s">
        <v>3026</v>
      </c>
      <c r="H1389" t="s">
        <v>2703</v>
      </c>
      <c r="I1389" s="5">
        <v>83800</v>
      </c>
      <c r="J1389">
        <v>7</v>
      </c>
    </row>
    <row r="1390" spans="1:10" x14ac:dyDescent="0.25">
      <c r="A1390" t="str">
        <f t="shared" si="42"/>
        <v>TroKe30543</v>
      </c>
      <c r="B1390" t="str">
        <f t="shared" si="43"/>
        <v>TroyKelley30543</v>
      </c>
      <c r="C1390" t="s">
        <v>2135</v>
      </c>
      <c r="D1390" t="s">
        <v>1190</v>
      </c>
      <c r="E1390" t="s">
        <v>2698</v>
      </c>
      <c r="F1390" s="1">
        <v>30543</v>
      </c>
      <c r="G1390" t="s">
        <v>3024</v>
      </c>
      <c r="H1390" t="s">
        <v>2701</v>
      </c>
      <c r="I1390" s="5">
        <v>45700</v>
      </c>
      <c r="J1390">
        <v>9</v>
      </c>
    </row>
    <row r="1391" spans="1:10" x14ac:dyDescent="0.25">
      <c r="A1391" t="str">
        <f t="shared" si="42"/>
        <v>ShaKe33575</v>
      </c>
      <c r="B1391" t="str">
        <f t="shared" si="43"/>
        <v>ShantiKelling33575</v>
      </c>
      <c r="C1391" t="s">
        <v>2718</v>
      </c>
      <c r="D1391" t="s">
        <v>2719</v>
      </c>
      <c r="E1391" t="s">
        <v>2699</v>
      </c>
      <c r="F1391" s="1">
        <v>33575</v>
      </c>
      <c r="G1391" t="s">
        <v>3019</v>
      </c>
      <c r="H1391" t="s">
        <v>2700</v>
      </c>
      <c r="I1391" s="5">
        <v>33400</v>
      </c>
      <c r="J1391">
        <v>1</v>
      </c>
    </row>
    <row r="1392" spans="1:10" x14ac:dyDescent="0.25">
      <c r="A1392" t="str">
        <f t="shared" si="42"/>
        <v>FraKe30045</v>
      </c>
      <c r="B1392" t="str">
        <f t="shared" si="43"/>
        <v>FrancisKelly30045</v>
      </c>
      <c r="C1392" t="s">
        <v>715</v>
      </c>
      <c r="D1392" t="s">
        <v>1095</v>
      </c>
      <c r="E1392" t="s">
        <v>2698</v>
      </c>
      <c r="F1392" s="1">
        <v>30045</v>
      </c>
      <c r="G1392" t="s">
        <v>3027</v>
      </c>
      <c r="H1392" t="s">
        <v>2702</v>
      </c>
      <c r="I1392" s="5">
        <v>99100</v>
      </c>
      <c r="J1392">
        <v>4</v>
      </c>
    </row>
    <row r="1393" spans="1:10" x14ac:dyDescent="0.25">
      <c r="A1393" t="str">
        <f t="shared" si="42"/>
        <v>OswKe31869</v>
      </c>
      <c r="B1393" t="str">
        <f t="shared" si="43"/>
        <v>OswaldoKelly31869</v>
      </c>
      <c r="C1393" t="s">
        <v>1094</v>
      </c>
      <c r="D1393" t="s">
        <v>1095</v>
      </c>
      <c r="E1393" t="s">
        <v>2698</v>
      </c>
      <c r="F1393" s="1">
        <v>31869</v>
      </c>
      <c r="G1393" t="s">
        <v>3022</v>
      </c>
      <c r="H1393" t="s">
        <v>2701</v>
      </c>
      <c r="I1393" s="5">
        <v>39500</v>
      </c>
      <c r="J1393">
        <v>0</v>
      </c>
    </row>
    <row r="1394" spans="1:10" x14ac:dyDescent="0.25">
      <c r="A1394" t="str">
        <f t="shared" si="42"/>
        <v>MicKe28063</v>
      </c>
      <c r="B1394" t="str">
        <f t="shared" si="43"/>
        <v>MichealKelsey28063</v>
      </c>
      <c r="C1394" t="s">
        <v>2360</v>
      </c>
      <c r="D1394" t="s">
        <v>2361</v>
      </c>
      <c r="E1394" t="s">
        <v>2698</v>
      </c>
      <c r="F1394" s="1">
        <v>28063</v>
      </c>
      <c r="G1394" t="s">
        <v>3025</v>
      </c>
      <c r="H1394" t="s">
        <v>2702</v>
      </c>
      <c r="I1394" s="5">
        <v>67700</v>
      </c>
      <c r="J1394">
        <v>7</v>
      </c>
    </row>
    <row r="1395" spans="1:10" x14ac:dyDescent="0.25">
      <c r="A1395" t="str">
        <f t="shared" si="42"/>
        <v>CyrKe27280</v>
      </c>
      <c r="B1395" t="str">
        <f t="shared" si="43"/>
        <v>CyrilKendall27280</v>
      </c>
      <c r="C1395" t="s">
        <v>46</v>
      </c>
      <c r="D1395" t="s">
        <v>47</v>
      </c>
      <c r="E1395" t="s">
        <v>2698</v>
      </c>
      <c r="F1395" s="1">
        <v>27280</v>
      </c>
      <c r="G1395" t="s">
        <v>3027</v>
      </c>
      <c r="H1395" t="s">
        <v>2701</v>
      </c>
      <c r="I1395" s="5">
        <v>49300</v>
      </c>
      <c r="J1395">
        <v>0</v>
      </c>
    </row>
    <row r="1396" spans="1:10" x14ac:dyDescent="0.25">
      <c r="A1396" t="str">
        <f t="shared" si="42"/>
        <v>DanKe25339</v>
      </c>
      <c r="B1396" t="str">
        <f t="shared" si="43"/>
        <v>DannyKendall25339</v>
      </c>
      <c r="C1396" t="s">
        <v>428</v>
      </c>
      <c r="D1396" t="s">
        <v>47</v>
      </c>
      <c r="E1396" t="s">
        <v>2698</v>
      </c>
      <c r="F1396" s="1">
        <v>25339</v>
      </c>
      <c r="G1396" t="s">
        <v>3026</v>
      </c>
      <c r="H1396" t="s">
        <v>2703</v>
      </c>
      <c r="I1396" s="5">
        <v>57000</v>
      </c>
      <c r="J1396">
        <v>15</v>
      </c>
    </row>
    <row r="1397" spans="1:10" x14ac:dyDescent="0.25">
      <c r="A1397" t="str">
        <f t="shared" si="42"/>
        <v>CarKe25215</v>
      </c>
      <c r="B1397" t="str">
        <f t="shared" si="43"/>
        <v>CarlosKennedy25215</v>
      </c>
      <c r="C1397" t="s">
        <v>1223</v>
      </c>
      <c r="D1397" t="s">
        <v>1224</v>
      </c>
      <c r="E1397" t="s">
        <v>2698</v>
      </c>
      <c r="F1397" s="1">
        <v>25215</v>
      </c>
      <c r="G1397" t="s">
        <v>3028</v>
      </c>
      <c r="H1397" t="s">
        <v>2701</v>
      </c>
      <c r="I1397" s="5">
        <v>66400</v>
      </c>
      <c r="J1397">
        <v>5</v>
      </c>
    </row>
    <row r="1398" spans="1:10" x14ac:dyDescent="0.25">
      <c r="A1398" t="str">
        <f t="shared" si="42"/>
        <v>HelKe29113</v>
      </c>
      <c r="B1398" t="str">
        <f t="shared" si="43"/>
        <v>HelenKennedy29113</v>
      </c>
      <c r="C1398" t="s">
        <v>1205</v>
      </c>
      <c r="D1398" t="s">
        <v>1224</v>
      </c>
      <c r="E1398" t="s">
        <v>2699</v>
      </c>
      <c r="F1398" s="1">
        <v>29113</v>
      </c>
      <c r="G1398" t="s">
        <v>3026</v>
      </c>
      <c r="H1398" t="s">
        <v>2701</v>
      </c>
      <c r="I1398" s="5">
        <v>59600</v>
      </c>
      <c r="J1398">
        <v>7</v>
      </c>
    </row>
    <row r="1399" spans="1:10" x14ac:dyDescent="0.25">
      <c r="A1399" t="str">
        <f t="shared" si="42"/>
        <v>MarKe31107</v>
      </c>
      <c r="B1399" t="str">
        <f t="shared" si="43"/>
        <v>MaryKennedy31107</v>
      </c>
      <c r="C1399" t="s">
        <v>156</v>
      </c>
      <c r="D1399" t="s">
        <v>1224</v>
      </c>
      <c r="E1399" t="s">
        <v>2699</v>
      </c>
      <c r="F1399" s="1">
        <v>31107</v>
      </c>
      <c r="G1399" t="s">
        <v>3025</v>
      </c>
      <c r="H1399" t="s">
        <v>2702</v>
      </c>
      <c r="I1399" s="5">
        <v>56900</v>
      </c>
      <c r="J1399">
        <v>7</v>
      </c>
    </row>
    <row r="1400" spans="1:10" x14ac:dyDescent="0.25">
      <c r="A1400" t="str">
        <f t="shared" si="42"/>
        <v>SarKe34046</v>
      </c>
      <c r="B1400" t="str">
        <f t="shared" si="43"/>
        <v>SaraKent34046</v>
      </c>
      <c r="C1400" t="s">
        <v>347</v>
      </c>
      <c r="D1400" t="s">
        <v>733</v>
      </c>
      <c r="E1400" t="s">
        <v>2699</v>
      </c>
      <c r="F1400" s="1">
        <v>34046</v>
      </c>
      <c r="G1400" t="s">
        <v>3020</v>
      </c>
      <c r="H1400" t="s">
        <v>2701</v>
      </c>
      <c r="I1400" s="5">
        <v>30900</v>
      </c>
      <c r="J1400">
        <v>0</v>
      </c>
    </row>
    <row r="1401" spans="1:10" x14ac:dyDescent="0.25">
      <c r="A1401" t="str">
        <f t="shared" si="42"/>
        <v>MarKe32858</v>
      </c>
      <c r="B1401" t="str">
        <f t="shared" si="43"/>
        <v>MartinKenyon32858</v>
      </c>
      <c r="C1401" t="s">
        <v>645</v>
      </c>
      <c r="D1401" t="s">
        <v>2843</v>
      </c>
      <c r="E1401" t="s">
        <v>2698</v>
      </c>
      <c r="F1401" s="1">
        <v>32858</v>
      </c>
      <c r="G1401" t="s">
        <v>3023</v>
      </c>
      <c r="H1401" t="s">
        <v>2700</v>
      </c>
      <c r="I1401" s="5">
        <v>38800</v>
      </c>
      <c r="J1401">
        <v>5</v>
      </c>
    </row>
    <row r="1402" spans="1:10" x14ac:dyDescent="0.25">
      <c r="A1402" t="str">
        <f t="shared" si="42"/>
        <v>DolKe31731</v>
      </c>
      <c r="B1402" t="str">
        <f t="shared" si="43"/>
        <v>DoloresKerrick31731</v>
      </c>
      <c r="C1402" t="s">
        <v>639</v>
      </c>
      <c r="D1402" t="s">
        <v>2333</v>
      </c>
      <c r="E1402" t="s">
        <v>2699</v>
      </c>
      <c r="F1402" s="1">
        <v>31731</v>
      </c>
      <c r="G1402" t="s">
        <v>3021</v>
      </c>
      <c r="H1402" t="s">
        <v>2701</v>
      </c>
      <c r="I1402" s="5">
        <v>28000</v>
      </c>
      <c r="J1402">
        <v>2</v>
      </c>
    </row>
    <row r="1403" spans="1:10" x14ac:dyDescent="0.25">
      <c r="A1403" t="str">
        <f t="shared" si="42"/>
        <v>EveKe26106</v>
      </c>
      <c r="B1403" t="str">
        <f t="shared" si="43"/>
        <v>EvelynKershner26106</v>
      </c>
      <c r="C1403" t="s">
        <v>167</v>
      </c>
      <c r="D1403" t="s">
        <v>1705</v>
      </c>
      <c r="E1403" t="s">
        <v>2699</v>
      </c>
      <c r="F1403" s="1">
        <v>26106</v>
      </c>
      <c r="G1403" t="s">
        <v>3025</v>
      </c>
      <c r="H1403" t="s">
        <v>2701</v>
      </c>
      <c r="I1403" s="5">
        <v>46000</v>
      </c>
      <c r="J1403">
        <v>21</v>
      </c>
    </row>
    <row r="1404" spans="1:10" x14ac:dyDescent="0.25">
      <c r="A1404" t="str">
        <f t="shared" si="42"/>
        <v>BonKe29099</v>
      </c>
      <c r="B1404" t="str">
        <f t="shared" si="43"/>
        <v>BonnieKessler29099</v>
      </c>
      <c r="C1404" t="s">
        <v>655</v>
      </c>
      <c r="D1404" t="s">
        <v>1719</v>
      </c>
      <c r="E1404" t="s">
        <v>2699</v>
      </c>
      <c r="F1404" s="1">
        <v>29099</v>
      </c>
      <c r="G1404" t="s">
        <v>3028</v>
      </c>
      <c r="H1404" t="s">
        <v>2702</v>
      </c>
      <c r="I1404" s="5">
        <v>86000</v>
      </c>
      <c r="J1404">
        <v>1</v>
      </c>
    </row>
    <row r="1405" spans="1:10" x14ac:dyDescent="0.25">
      <c r="A1405" t="str">
        <f t="shared" si="42"/>
        <v>AndKe32180</v>
      </c>
      <c r="B1405" t="str">
        <f t="shared" si="43"/>
        <v>AndrewKetterer32180</v>
      </c>
      <c r="C1405" t="s">
        <v>874</v>
      </c>
      <c r="D1405" t="s">
        <v>1808</v>
      </c>
      <c r="E1405" t="s">
        <v>2698</v>
      </c>
      <c r="F1405" s="1">
        <v>32180</v>
      </c>
      <c r="G1405" t="s">
        <v>3022</v>
      </c>
      <c r="H1405" t="s">
        <v>2701</v>
      </c>
      <c r="I1405" s="5">
        <v>35500</v>
      </c>
      <c r="J1405">
        <v>0</v>
      </c>
    </row>
    <row r="1406" spans="1:10" x14ac:dyDescent="0.25">
      <c r="A1406" t="str">
        <f t="shared" si="42"/>
        <v>SusKh25248</v>
      </c>
      <c r="B1406" t="str">
        <f t="shared" si="43"/>
        <v>SusanKhan25248</v>
      </c>
      <c r="C1406" t="s">
        <v>665</v>
      </c>
      <c r="D1406" t="s">
        <v>1754</v>
      </c>
      <c r="E1406" t="s">
        <v>2699</v>
      </c>
      <c r="F1406" s="1">
        <v>25248</v>
      </c>
      <c r="G1406" t="s">
        <v>3023</v>
      </c>
      <c r="H1406" t="s">
        <v>2701</v>
      </c>
      <c r="I1406" s="5">
        <v>36600</v>
      </c>
      <c r="J1406">
        <v>17</v>
      </c>
    </row>
    <row r="1407" spans="1:10" x14ac:dyDescent="0.25">
      <c r="A1407" t="str">
        <f t="shared" si="42"/>
        <v>GolKh27812</v>
      </c>
      <c r="B1407" t="str">
        <f t="shared" si="43"/>
        <v>GoldaKhang27812</v>
      </c>
      <c r="C1407" t="s">
        <v>739</v>
      </c>
      <c r="D1407" t="s">
        <v>740</v>
      </c>
      <c r="E1407" t="s">
        <v>2699</v>
      </c>
      <c r="F1407" s="1">
        <v>27812</v>
      </c>
      <c r="G1407" t="s">
        <v>3026</v>
      </c>
      <c r="H1407" t="s">
        <v>2701</v>
      </c>
      <c r="I1407" s="5">
        <v>54500</v>
      </c>
      <c r="J1407">
        <v>9</v>
      </c>
    </row>
    <row r="1408" spans="1:10" x14ac:dyDescent="0.25">
      <c r="A1408" t="str">
        <f t="shared" si="42"/>
        <v>WayKi26128</v>
      </c>
      <c r="B1408" t="str">
        <f t="shared" si="43"/>
        <v>WayneKidwell26128</v>
      </c>
      <c r="C1408" t="s">
        <v>19</v>
      </c>
      <c r="D1408" t="s">
        <v>1874</v>
      </c>
      <c r="E1408" t="s">
        <v>2698</v>
      </c>
      <c r="F1408" s="1">
        <v>26128</v>
      </c>
      <c r="G1408" t="s">
        <v>3027</v>
      </c>
      <c r="H1408" t="s">
        <v>2702</v>
      </c>
      <c r="I1408" s="5">
        <v>86800</v>
      </c>
      <c r="J1408">
        <v>21</v>
      </c>
    </row>
    <row r="1409" spans="1:10" x14ac:dyDescent="0.25">
      <c r="A1409" t="str">
        <f t="shared" si="42"/>
        <v>DavKi32891</v>
      </c>
      <c r="B1409" t="str">
        <f t="shared" si="43"/>
        <v>DavidKight32891</v>
      </c>
      <c r="C1409" t="s">
        <v>65</v>
      </c>
      <c r="D1409" t="s">
        <v>1986</v>
      </c>
      <c r="E1409" t="s">
        <v>2698</v>
      </c>
      <c r="F1409" s="1">
        <v>32891</v>
      </c>
      <c r="G1409" t="s">
        <v>3022</v>
      </c>
      <c r="H1409" t="s">
        <v>2702</v>
      </c>
      <c r="I1409" s="5">
        <v>44900</v>
      </c>
      <c r="J1409">
        <v>2</v>
      </c>
    </row>
    <row r="1410" spans="1:10" x14ac:dyDescent="0.25">
      <c r="A1410" t="str">
        <f t="shared" ref="A1410:A1473" si="44">_xlfn.CONCAT(LEFT(C1410,3),LEFT(D1410,2),F1410)</f>
        <v>JohKi30397</v>
      </c>
      <c r="B1410" t="str">
        <f t="shared" ref="B1410:B1473" si="45">_xlfn.CONCAT(C1410,D1410,F1410)</f>
        <v>JohnKilgore30397</v>
      </c>
      <c r="C1410" t="s">
        <v>213</v>
      </c>
      <c r="D1410" t="s">
        <v>2068</v>
      </c>
      <c r="E1410" t="s">
        <v>2698</v>
      </c>
      <c r="F1410" s="1">
        <v>30397</v>
      </c>
      <c r="G1410" t="s">
        <v>3025</v>
      </c>
      <c r="H1410" t="s">
        <v>2702</v>
      </c>
      <c r="I1410" s="5">
        <v>67400</v>
      </c>
      <c r="J1410">
        <v>9</v>
      </c>
    </row>
    <row r="1411" spans="1:10" x14ac:dyDescent="0.25">
      <c r="A1411" t="str">
        <f t="shared" si="44"/>
        <v>AmyKi28525</v>
      </c>
      <c r="B1411" t="str">
        <f t="shared" si="45"/>
        <v>AmyKim28525</v>
      </c>
      <c r="C1411" t="s">
        <v>657</v>
      </c>
      <c r="D1411" t="s">
        <v>1519</v>
      </c>
      <c r="E1411" t="s">
        <v>2699</v>
      </c>
      <c r="F1411" s="1">
        <v>28525</v>
      </c>
      <c r="G1411" t="s">
        <v>3026</v>
      </c>
      <c r="H1411" t="s">
        <v>2702</v>
      </c>
      <c r="I1411" s="5">
        <v>74200</v>
      </c>
      <c r="J1411">
        <v>14</v>
      </c>
    </row>
    <row r="1412" spans="1:10" x14ac:dyDescent="0.25">
      <c r="A1412" t="str">
        <f t="shared" si="44"/>
        <v>ColKi25015</v>
      </c>
      <c r="B1412" t="str">
        <f t="shared" si="45"/>
        <v>ColeKim25015</v>
      </c>
      <c r="C1412" t="s">
        <v>1930</v>
      </c>
      <c r="D1412" t="s">
        <v>1519</v>
      </c>
      <c r="E1412" t="s">
        <v>2698</v>
      </c>
      <c r="F1412" s="1">
        <v>25015</v>
      </c>
      <c r="G1412" t="s">
        <v>3027</v>
      </c>
      <c r="H1412" t="s">
        <v>2700</v>
      </c>
      <c r="I1412" s="5">
        <v>72400</v>
      </c>
      <c r="J1412">
        <v>1</v>
      </c>
    </row>
    <row r="1413" spans="1:10" x14ac:dyDescent="0.25">
      <c r="A1413" t="str">
        <f t="shared" si="44"/>
        <v>NanKi27962</v>
      </c>
      <c r="B1413" t="str">
        <f t="shared" si="45"/>
        <v>NancyKim27962</v>
      </c>
      <c r="C1413" t="s">
        <v>687</v>
      </c>
      <c r="D1413" t="s">
        <v>1519</v>
      </c>
      <c r="E1413" t="s">
        <v>2699</v>
      </c>
      <c r="F1413" s="1">
        <v>27962</v>
      </c>
      <c r="G1413" t="s">
        <v>3027</v>
      </c>
      <c r="H1413" t="s">
        <v>2700</v>
      </c>
      <c r="I1413" s="5">
        <v>77100</v>
      </c>
      <c r="J1413">
        <v>1</v>
      </c>
    </row>
    <row r="1414" spans="1:10" x14ac:dyDescent="0.25">
      <c r="A1414" t="str">
        <f t="shared" si="44"/>
        <v>JohKi27158</v>
      </c>
      <c r="B1414" t="str">
        <f t="shared" si="45"/>
        <v>JohnKindle27158</v>
      </c>
      <c r="C1414" t="s">
        <v>213</v>
      </c>
      <c r="D1414" t="s">
        <v>2205</v>
      </c>
      <c r="E1414" t="s">
        <v>2698</v>
      </c>
      <c r="F1414" s="1">
        <v>27158</v>
      </c>
      <c r="G1414" t="s">
        <v>3027</v>
      </c>
      <c r="H1414" t="s">
        <v>2701</v>
      </c>
      <c r="I1414" s="5">
        <v>63700</v>
      </c>
      <c r="J1414">
        <v>7</v>
      </c>
    </row>
    <row r="1415" spans="1:10" x14ac:dyDescent="0.25">
      <c r="A1415" t="str">
        <f t="shared" si="44"/>
        <v>DonKi32087</v>
      </c>
      <c r="B1415" t="str">
        <f t="shared" si="45"/>
        <v>DonnaKing32087</v>
      </c>
      <c r="C1415" t="s">
        <v>15</v>
      </c>
      <c r="D1415" t="s">
        <v>192</v>
      </c>
      <c r="E1415" t="s">
        <v>2699</v>
      </c>
      <c r="F1415" s="1">
        <v>32087</v>
      </c>
      <c r="G1415" t="s">
        <v>3022</v>
      </c>
      <c r="H1415" t="s">
        <v>2700</v>
      </c>
      <c r="I1415" s="5">
        <v>38000</v>
      </c>
      <c r="J1415">
        <v>3</v>
      </c>
    </row>
    <row r="1416" spans="1:10" x14ac:dyDescent="0.25">
      <c r="A1416" t="str">
        <f t="shared" si="44"/>
        <v>JamKi27048</v>
      </c>
      <c r="B1416" t="str">
        <f t="shared" si="45"/>
        <v>JamesKing27048</v>
      </c>
      <c r="C1416" t="s">
        <v>147</v>
      </c>
      <c r="D1416" t="s">
        <v>192</v>
      </c>
      <c r="E1416" t="s">
        <v>2698</v>
      </c>
      <c r="F1416" s="1">
        <v>27048</v>
      </c>
      <c r="G1416" t="s">
        <v>3025</v>
      </c>
      <c r="H1416" t="s">
        <v>2702</v>
      </c>
      <c r="I1416" s="5">
        <v>52500</v>
      </c>
      <c r="J1416">
        <v>3</v>
      </c>
    </row>
    <row r="1417" spans="1:10" x14ac:dyDescent="0.25">
      <c r="A1417" t="str">
        <f t="shared" si="44"/>
        <v>LorKi31586</v>
      </c>
      <c r="B1417" t="str">
        <f t="shared" si="45"/>
        <v>LorraineKing31586</v>
      </c>
      <c r="C1417" t="s">
        <v>626</v>
      </c>
      <c r="D1417" t="s">
        <v>192</v>
      </c>
      <c r="E1417" t="s">
        <v>2699</v>
      </c>
      <c r="F1417" s="1">
        <v>31586</v>
      </c>
      <c r="G1417" t="s">
        <v>3024</v>
      </c>
      <c r="H1417" t="s">
        <v>2701</v>
      </c>
      <c r="I1417" s="5">
        <v>41600</v>
      </c>
      <c r="J1417">
        <v>4</v>
      </c>
    </row>
    <row r="1418" spans="1:10" x14ac:dyDescent="0.25">
      <c r="A1418" t="str">
        <f t="shared" si="44"/>
        <v>RudKi27138</v>
      </c>
      <c r="B1418" t="str">
        <f t="shared" si="45"/>
        <v>RudolphKing27138</v>
      </c>
      <c r="C1418" t="s">
        <v>1514</v>
      </c>
      <c r="D1418" t="s">
        <v>192</v>
      </c>
      <c r="E1418" t="s">
        <v>2698</v>
      </c>
      <c r="F1418" s="1">
        <v>27138</v>
      </c>
      <c r="G1418" t="s">
        <v>3025</v>
      </c>
      <c r="H1418" t="s">
        <v>2700</v>
      </c>
      <c r="I1418" s="5">
        <v>58500</v>
      </c>
      <c r="J1418">
        <v>14</v>
      </c>
    </row>
    <row r="1419" spans="1:10" x14ac:dyDescent="0.25">
      <c r="A1419" t="str">
        <f t="shared" si="44"/>
        <v>TamKi34250</v>
      </c>
      <c r="B1419" t="str">
        <f t="shared" si="45"/>
        <v>TamikaKing34250</v>
      </c>
      <c r="C1419" t="s">
        <v>2126</v>
      </c>
      <c r="D1419" t="s">
        <v>192</v>
      </c>
      <c r="E1419" t="s">
        <v>2699</v>
      </c>
      <c r="F1419" s="1">
        <v>34250</v>
      </c>
      <c r="G1419" t="s">
        <v>3023</v>
      </c>
      <c r="H1419" t="s">
        <v>2703</v>
      </c>
      <c r="I1419" s="5">
        <v>32000</v>
      </c>
      <c r="J1419">
        <v>0</v>
      </c>
    </row>
    <row r="1420" spans="1:10" x14ac:dyDescent="0.25">
      <c r="A1420" t="str">
        <f t="shared" si="44"/>
        <v>JuaKl26701</v>
      </c>
      <c r="B1420" t="str">
        <f t="shared" si="45"/>
        <v>JuanKlar26701</v>
      </c>
      <c r="C1420" t="s">
        <v>567</v>
      </c>
      <c r="D1420" t="s">
        <v>871</v>
      </c>
      <c r="E1420" t="s">
        <v>2698</v>
      </c>
      <c r="F1420" s="1">
        <v>26701</v>
      </c>
      <c r="G1420" t="s">
        <v>3028</v>
      </c>
      <c r="H1420" t="s">
        <v>2702</v>
      </c>
      <c r="I1420" s="5">
        <v>114100</v>
      </c>
      <c r="J1420">
        <v>20</v>
      </c>
    </row>
    <row r="1421" spans="1:10" x14ac:dyDescent="0.25">
      <c r="A1421" t="str">
        <f t="shared" si="44"/>
        <v>JasKl33221</v>
      </c>
      <c r="B1421" t="str">
        <f t="shared" si="45"/>
        <v>JasonKlein33221</v>
      </c>
      <c r="C1421" t="s">
        <v>353</v>
      </c>
      <c r="D1421" t="s">
        <v>2200</v>
      </c>
      <c r="E1421" t="s">
        <v>2698</v>
      </c>
      <c r="F1421" s="1">
        <v>33221</v>
      </c>
      <c r="G1421" t="s">
        <v>3021</v>
      </c>
      <c r="H1421" t="s">
        <v>2703</v>
      </c>
      <c r="I1421" s="5">
        <v>30400</v>
      </c>
      <c r="J1421">
        <v>0</v>
      </c>
    </row>
    <row r="1422" spans="1:10" x14ac:dyDescent="0.25">
      <c r="A1422" t="str">
        <f t="shared" si="44"/>
        <v>DavKl26068</v>
      </c>
      <c r="B1422" t="str">
        <f t="shared" si="45"/>
        <v>DavidKline26068</v>
      </c>
      <c r="C1422" t="s">
        <v>65</v>
      </c>
      <c r="D1422" t="s">
        <v>1947</v>
      </c>
      <c r="E1422" t="s">
        <v>2698</v>
      </c>
      <c r="F1422" s="1">
        <v>26068</v>
      </c>
      <c r="G1422" t="s">
        <v>3027</v>
      </c>
      <c r="H1422" t="s">
        <v>2701</v>
      </c>
      <c r="I1422" s="5">
        <v>55800</v>
      </c>
      <c r="J1422">
        <v>0</v>
      </c>
    </row>
    <row r="1423" spans="1:10" x14ac:dyDescent="0.25">
      <c r="A1423" t="str">
        <f t="shared" si="44"/>
        <v>JenKl25500</v>
      </c>
      <c r="B1423" t="str">
        <f t="shared" si="45"/>
        <v>JenniferKline25500</v>
      </c>
      <c r="C1423" t="s">
        <v>461</v>
      </c>
      <c r="D1423" t="s">
        <v>1947</v>
      </c>
      <c r="E1423" t="s">
        <v>2699</v>
      </c>
      <c r="F1423" s="1">
        <v>25500</v>
      </c>
      <c r="G1423" t="s">
        <v>3026</v>
      </c>
      <c r="H1423" t="s">
        <v>2702</v>
      </c>
      <c r="I1423" s="5">
        <v>82000</v>
      </c>
      <c r="J1423">
        <v>23</v>
      </c>
    </row>
    <row r="1424" spans="1:10" x14ac:dyDescent="0.25">
      <c r="A1424" t="str">
        <f t="shared" si="44"/>
        <v>RilKl32053</v>
      </c>
      <c r="B1424" t="str">
        <f t="shared" si="45"/>
        <v>RileyKloss32053</v>
      </c>
      <c r="C1424" t="s">
        <v>1230</v>
      </c>
      <c r="D1424" t="s">
        <v>2398</v>
      </c>
      <c r="E1424" t="s">
        <v>2698</v>
      </c>
      <c r="F1424" s="1">
        <v>32053</v>
      </c>
      <c r="G1424" t="s">
        <v>3022</v>
      </c>
      <c r="H1424" t="s">
        <v>2701</v>
      </c>
      <c r="I1424" s="5">
        <v>42900</v>
      </c>
      <c r="J1424">
        <v>0</v>
      </c>
    </row>
    <row r="1425" spans="1:10" x14ac:dyDescent="0.25">
      <c r="A1425" t="str">
        <f t="shared" si="44"/>
        <v>FraKl24315</v>
      </c>
      <c r="B1425" t="str">
        <f t="shared" si="45"/>
        <v>FrankKlug24315</v>
      </c>
      <c r="C1425" t="s">
        <v>987</v>
      </c>
      <c r="D1425" t="s">
        <v>2083</v>
      </c>
      <c r="E1425" t="s">
        <v>2698</v>
      </c>
      <c r="F1425" s="1">
        <v>24315</v>
      </c>
      <c r="G1425" t="s">
        <v>3027</v>
      </c>
      <c r="H1425" t="s">
        <v>2701</v>
      </c>
      <c r="I1425" s="5">
        <v>70300</v>
      </c>
      <c r="J1425">
        <v>22</v>
      </c>
    </row>
    <row r="1426" spans="1:10" x14ac:dyDescent="0.25">
      <c r="A1426" t="str">
        <f t="shared" si="44"/>
        <v>AndKn25900</v>
      </c>
      <c r="B1426" t="str">
        <f t="shared" si="45"/>
        <v>AndrewKnight25900</v>
      </c>
      <c r="C1426" t="s">
        <v>874</v>
      </c>
      <c r="D1426" t="s">
        <v>285</v>
      </c>
      <c r="E1426" t="s">
        <v>2698</v>
      </c>
      <c r="F1426" s="1">
        <v>25900</v>
      </c>
      <c r="G1426" t="s">
        <v>3028</v>
      </c>
      <c r="H1426" t="s">
        <v>2701</v>
      </c>
      <c r="I1426" s="5">
        <v>66300</v>
      </c>
      <c r="J1426">
        <v>18</v>
      </c>
    </row>
    <row r="1427" spans="1:10" x14ac:dyDescent="0.25">
      <c r="A1427" t="str">
        <f t="shared" si="44"/>
        <v>RyaKn30889</v>
      </c>
      <c r="B1427" t="str">
        <f t="shared" si="45"/>
        <v>RyanKnight30889</v>
      </c>
      <c r="C1427" t="s">
        <v>438</v>
      </c>
      <c r="D1427" t="s">
        <v>285</v>
      </c>
      <c r="E1427" t="s">
        <v>2698</v>
      </c>
      <c r="F1427" s="1">
        <v>30889</v>
      </c>
      <c r="G1427" t="s">
        <v>3027</v>
      </c>
      <c r="H1427" t="s">
        <v>2701</v>
      </c>
      <c r="I1427" s="5">
        <v>64000</v>
      </c>
      <c r="J1427">
        <v>7</v>
      </c>
    </row>
    <row r="1428" spans="1:10" x14ac:dyDescent="0.25">
      <c r="A1428" t="str">
        <f t="shared" si="44"/>
        <v>TerKn25690</v>
      </c>
      <c r="B1428" t="str">
        <f t="shared" si="45"/>
        <v>TerryKnight25690</v>
      </c>
      <c r="C1428" t="s">
        <v>157</v>
      </c>
      <c r="D1428" t="s">
        <v>285</v>
      </c>
      <c r="E1428" t="s">
        <v>2699</v>
      </c>
      <c r="F1428" s="1">
        <v>25690</v>
      </c>
      <c r="G1428" t="s">
        <v>3027</v>
      </c>
      <c r="H1428" t="s">
        <v>2702</v>
      </c>
      <c r="I1428" s="5">
        <v>84600</v>
      </c>
      <c r="J1428">
        <v>9</v>
      </c>
    </row>
    <row r="1429" spans="1:10" x14ac:dyDescent="0.25">
      <c r="A1429" t="str">
        <f t="shared" si="44"/>
        <v>GarKn30480</v>
      </c>
      <c r="B1429" t="str">
        <f t="shared" si="45"/>
        <v>GaryKnotts30480</v>
      </c>
      <c r="C1429" t="s">
        <v>1271</v>
      </c>
      <c r="D1429" t="s">
        <v>2276</v>
      </c>
      <c r="E1429" t="s">
        <v>2698</v>
      </c>
      <c r="F1429" s="1">
        <v>30480</v>
      </c>
      <c r="G1429" t="s">
        <v>3023</v>
      </c>
      <c r="H1429" t="s">
        <v>2700</v>
      </c>
      <c r="I1429" s="5">
        <v>58700</v>
      </c>
      <c r="J1429">
        <v>4</v>
      </c>
    </row>
    <row r="1430" spans="1:10" x14ac:dyDescent="0.25">
      <c r="A1430" t="str">
        <f t="shared" si="44"/>
        <v>ShiKn33928</v>
      </c>
      <c r="B1430" t="str">
        <f t="shared" si="45"/>
        <v>ShirleyKnox33928</v>
      </c>
      <c r="C1430" t="s">
        <v>1132</v>
      </c>
      <c r="D1430" t="s">
        <v>2772</v>
      </c>
      <c r="E1430" t="s">
        <v>2699</v>
      </c>
      <c r="F1430" s="1">
        <v>33928</v>
      </c>
      <c r="G1430" t="s">
        <v>3020</v>
      </c>
      <c r="H1430" t="s">
        <v>2702</v>
      </c>
      <c r="I1430" s="5">
        <v>41400</v>
      </c>
      <c r="J1430">
        <v>1</v>
      </c>
    </row>
    <row r="1431" spans="1:10" x14ac:dyDescent="0.25">
      <c r="A1431" t="str">
        <f t="shared" si="44"/>
        <v>WilKn30653</v>
      </c>
      <c r="B1431" t="str">
        <f t="shared" si="45"/>
        <v>WilliamKnox30653</v>
      </c>
      <c r="C1431" t="s">
        <v>63</v>
      </c>
      <c r="D1431" t="s">
        <v>2772</v>
      </c>
      <c r="E1431" t="s">
        <v>2698</v>
      </c>
      <c r="F1431" s="1">
        <v>30653</v>
      </c>
      <c r="G1431" t="s">
        <v>3024</v>
      </c>
      <c r="H1431" t="s">
        <v>2702</v>
      </c>
      <c r="I1431" s="5">
        <v>61800</v>
      </c>
      <c r="J1431">
        <v>7</v>
      </c>
    </row>
    <row r="1432" spans="1:10" x14ac:dyDescent="0.25">
      <c r="A1432" t="str">
        <f t="shared" si="44"/>
        <v>MabKo27932</v>
      </c>
      <c r="B1432" t="str">
        <f t="shared" si="45"/>
        <v>MableKoch27932</v>
      </c>
      <c r="C1432" t="s">
        <v>2951</v>
      </c>
      <c r="D1432" t="s">
        <v>2952</v>
      </c>
      <c r="E1432" t="s">
        <v>2699</v>
      </c>
      <c r="F1432" s="1">
        <v>27932</v>
      </c>
      <c r="G1432" t="s">
        <v>3027</v>
      </c>
      <c r="H1432" t="s">
        <v>2701</v>
      </c>
      <c r="I1432" s="5">
        <v>54100</v>
      </c>
      <c r="J1432">
        <v>1</v>
      </c>
    </row>
    <row r="1433" spans="1:10" x14ac:dyDescent="0.25">
      <c r="A1433" t="str">
        <f t="shared" si="44"/>
        <v>MicKo24100</v>
      </c>
      <c r="B1433" t="str">
        <f t="shared" si="45"/>
        <v>MichaelKoehler24100</v>
      </c>
      <c r="C1433" t="s">
        <v>205</v>
      </c>
      <c r="D1433" t="s">
        <v>1963</v>
      </c>
      <c r="E1433" t="s">
        <v>2698</v>
      </c>
      <c r="F1433" s="1">
        <v>24100</v>
      </c>
      <c r="G1433" t="s">
        <v>3026</v>
      </c>
      <c r="H1433" t="s">
        <v>2701</v>
      </c>
      <c r="I1433" s="5">
        <v>45700</v>
      </c>
      <c r="J1433">
        <v>14</v>
      </c>
    </row>
    <row r="1434" spans="1:10" x14ac:dyDescent="0.25">
      <c r="A1434" t="str">
        <f t="shared" si="44"/>
        <v>GleKo24934</v>
      </c>
      <c r="B1434" t="str">
        <f t="shared" si="45"/>
        <v>GlendaKohn24934</v>
      </c>
      <c r="C1434" t="s">
        <v>1097</v>
      </c>
      <c r="D1434" t="s">
        <v>1377</v>
      </c>
      <c r="E1434" t="s">
        <v>2699</v>
      </c>
      <c r="F1434" s="1">
        <v>24934</v>
      </c>
      <c r="G1434" t="s">
        <v>3028</v>
      </c>
      <c r="H1434" t="s">
        <v>2700</v>
      </c>
      <c r="I1434" s="5">
        <v>85600</v>
      </c>
      <c r="J1434">
        <v>10</v>
      </c>
    </row>
    <row r="1435" spans="1:10" x14ac:dyDescent="0.25">
      <c r="A1435" t="str">
        <f t="shared" si="44"/>
        <v>TriKo32312</v>
      </c>
      <c r="B1435" t="str">
        <f t="shared" si="45"/>
        <v>TristanKoller32312</v>
      </c>
      <c r="C1435" t="s">
        <v>1831</v>
      </c>
      <c r="D1435" t="s">
        <v>1832</v>
      </c>
      <c r="E1435" t="s">
        <v>2698</v>
      </c>
      <c r="F1435" s="1">
        <v>32312</v>
      </c>
      <c r="G1435" t="s">
        <v>3020</v>
      </c>
      <c r="H1435" t="s">
        <v>2700</v>
      </c>
      <c r="I1435" s="5">
        <v>29000</v>
      </c>
      <c r="J1435">
        <v>2</v>
      </c>
    </row>
    <row r="1436" spans="1:10" x14ac:dyDescent="0.25">
      <c r="A1436" t="str">
        <f t="shared" si="44"/>
        <v>MarKo34400</v>
      </c>
      <c r="B1436" t="str">
        <f t="shared" si="45"/>
        <v>MargaretKomar34400</v>
      </c>
      <c r="C1436" t="s">
        <v>554</v>
      </c>
      <c r="D1436" t="s">
        <v>1207</v>
      </c>
      <c r="E1436" t="s">
        <v>2699</v>
      </c>
      <c r="F1436" s="1">
        <v>34400</v>
      </c>
      <c r="G1436" t="s">
        <v>3023</v>
      </c>
      <c r="H1436" t="s">
        <v>2702</v>
      </c>
      <c r="I1436" s="5">
        <v>47700</v>
      </c>
      <c r="J1436">
        <v>0</v>
      </c>
    </row>
    <row r="1437" spans="1:10" x14ac:dyDescent="0.25">
      <c r="A1437" t="str">
        <f t="shared" si="44"/>
        <v>ChaKo30617</v>
      </c>
      <c r="B1437" t="str">
        <f t="shared" si="45"/>
        <v>CharlesKorman30617</v>
      </c>
      <c r="C1437" t="s">
        <v>82</v>
      </c>
      <c r="D1437" t="s">
        <v>2637</v>
      </c>
      <c r="E1437" t="s">
        <v>2698</v>
      </c>
      <c r="F1437" s="1">
        <v>30617</v>
      </c>
      <c r="G1437" t="s">
        <v>3026</v>
      </c>
      <c r="H1437" t="s">
        <v>2702</v>
      </c>
      <c r="I1437" s="5">
        <v>62000</v>
      </c>
      <c r="J1437">
        <v>0</v>
      </c>
    </row>
    <row r="1438" spans="1:10" x14ac:dyDescent="0.25">
      <c r="A1438" t="str">
        <f t="shared" si="44"/>
        <v>DarKo29556</v>
      </c>
      <c r="B1438" t="str">
        <f t="shared" si="45"/>
        <v>DarrenKowalewski29556</v>
      </c>
      <c r="C1438" t="s">
        <v>1210</v>
      </c>
      <c r="D1438" t="s">
        <v>1211</v>
      </c>
      <c r="E1438" t="s">
        <v>2698</v>
      </c>
      <c r="F1438" s="1">
        <v>29556</v>
      </c>
      <c r="G1438" t="s">
        <v>3025</v>
      </c>
      <c r="H1438" t="s">
        <v>2700</v>
      </c>
      <c r="I1438" s="5">
        <v>47500</v>
      </c>
      <c r="J1438">
        <v>2</v>
      </c>
    </row>
    <row r="1439" spans="1:10" x14ac:dyDescent="0.25">
      <c r="A1439" t="str">
        <f t="shared" si="44"/>
        <v>AprKo32736</v>
      </c>
      <c r="B1439" t="str">
        <f t="shared" si="45"/>
        <v>AprilKozlowski32736</v>
      </c>
      <c r="C1439" t="s">
        <v>697</v>
      </c>
      <c r="D1439" t="s">
        <v>1463</v>
      </c>
      <c r="E1439" t="s">
        <v>2699</v>
      </c>
      <c r="F1439" s="1">
        <v>32736</v>
      </c>
      <c r="G1439" t="s">
        <v>3020</v>
      </c>
      <c r="H1439" t="s">
        <v>2700</v>
      </c>
      <c r="I1439" s="5">
        <v>32400</v>
      </c>
      <c r="J1439">
        <v>0</v>
      </c>
    </row>
    <row r="1440" spans="1:10" x14ac:dyDescent="0.25">
      <c r="A1440" t="str">
        <f t="shared" si="44"/>
        <v>RanKo32943</v>
      </c>
      <c r="B1440" t="str">
        <f t="shared" si="45"/>
        <v>RandyKozlowski32943</v>
      </c>
      <c r="C1440" t="s">
        <v>603</v>
      </c>
      <c r="D1440" t="s">
        <v>1463</v>
      </c>
      <c r="E1440" t="s">
        <v>2698</v>
      </c>
      <c r="F1440" s="1">
        <v>32943</v>
      </c>
      <c r="G1440" t="s">
        <v>3023</v>
      </c>
      <c r="H1440" t="s">
        <v>2700</v>
      </c>
      <c r="I1440" s="5">
        <v>48700</v>
      </c>
      <c r="J1440">
        <v>3</v>
      </c>
    </row>
    <row r="1441" spans="1:10" x14ac:dyDescent="0.25">
      <c r="A1441" t="str">
        <f t="shared" si="44"/>
        <v>DebKr24860</v>
      </c>
      <c r="B1441" t="str">
        <f t="shared" si="45"/>
        <v>DebraKrause24860</v>
      </c>
      <c r="C1441" t="s">
        <v>406</v>
      </c>
      <c r="D1441" t="s">
        <v>1298</v>
      </c>
      <c r="E1441" t="s">
        <v>2699</v>
      </c>
      <c r="F1441" s="1">
        <v>24860</v>
      </c>
      <c r="G1441" t="s">
        <v>3024</v>
      </c>
      <c r="H1441" t="s">
        <v>2700</v>
      </c>
      <c r="I1441" s="5">
        <v>64700</v>
      </c>
      <c r="J1441">
        <v>4</v>
      </c>
    </row>
    <row r="1442" spans="1:10" x14ac:dyDescent="0.25">
      <c r="A1442" t="str">
        <f t="shared" si="44"/>
        <v>RonKr24322</v>
      </c>
      <c r="B1442" t="str">
        <f t="shared" si="45"/>
        <v>RonaldKring24322</v>
      </c>
      <c r="C1442" t="s">
        <v>32</v>
      </c>
      <c r="D1442" t="s">
        <v>1882</v>
      </c>
      <c r="E1442" t="s">
        <v>2698</v>
      </c>
      <c r="F1442" s="1">
        <v>24322</v>
      </c>
      <c r="G1442" t="s">
        <v>3025</v>
      </c>
      <c r="H1442" t="s">
        <v>2700</v>
      </c>
      <c r="I1442" s="5">
        <v>48000</v>
      </c>
      <c r="J1442">
        <v>21</v>
      </c>
    </row>
    <row r="1443" spans="1:10" x14ac:dyDescent="0.25">
      <c r="A1443" t="str">
        <f t="shared" si="44"/>
        <v>JamKr24159</v>
      </c>
      <c r="B1443" t="str">
        <f t="shared" si="45"/>
        <v>JamesKroger24159</v>
      </c>
      <c r="C1443" t="s">
        <v>147</v>
      </c>
      <c r="D1443" t="s">
        <v>2607</v>
      </c>
      <c r="E1443" t="s">
        <v>2698</v>
      </c>
      <c r="F1443" s="1">
        <v>24159</v>
      </c>
      <c r="G1443" t="s">
        <v>3028</v>
      </c>
      <c r="H1443" t="s">
        <v>2702</v>
      </c>
      <c r="I1443" s="5">
        <v>87800</v>
      </c>
      <c r="J1443">
        <v>1</v>
      </c>
    </row>
    <row r="1444" spans="1:10" x14ac:dyDescent="0.25">
      <c r="A1444" t="str">
        <f t="shared" si="44"/>
        <v>KylKr30878</v>
      </c>
      <c r="B1444" t="str">
        <f t="shared" si="45"/>
        <v>KyleKroll30878</v>
      </c>
      <c r="C1444" t="s">
        <v>1374</v>
      </c>
      <c r="D1444" t="s">
        <v>2472</v>
      </c>
      <c r="E1444" t="s">
        <v>2698</v>
      </c>
      <c r="F1444" s="1">
        <v>30878</v>
      </c>
      <c r="G1444" t="s">
        <v>3025</v>
      </c>
      <c r="H1444" t="s">
        <v>2701</v>
      </c>
      <c r="I1444" s="5">
        <v>39300</v>
      </c>
      <c r="J1444">
        <v>8</v>
      </c>
    </row>
    <row r="1445" spans="1:10" x14ac:dyDescent="0.25">
      <c r="A1445" t="str">
        <f t="shared" si="44"/>
        <v>ChrKu26104</v>
      </c>
      <c r="B1445" t="str">
        <f t="shared" si="45"/>
        <v>ChristopherKulik26104</v>
      </c>
      <c r="C1445" t="s">
        <v>71</v>
      </c>
      <c r="D1445" t="s">
        <v>1600</v>
      </c>
      <c r="E1445" t="s">
        <v>2698</v>
      </c>
      <c r="F1445" s="1">
        <v>26104</v>
      </c>
      <c r="G1445" t="s">
        <v>3028</v>
      </c>
      <c r="H1445" t="s">
        <v>2700</v>
      </c>
      <c r="I1445" s="5">
        <v>77800</v>
      </c>
      <c r="J1445">
        <v>3</v>
      </c>
    </row>
    <row r="1446" spans="1:10" x14ac:dyDescent="0.25">
      <c r="A1446" t="str">
        <f t="shared" si="44"/>
        <v>JerLa33551</v>
      </c>
      <c r="B1446" t="str">
        <f t="shared" si="45"/>
        <v>JeremyLacher33551</v>
      </c>
      <c r="C1446" t="s">
        <v>225</v>
      </c>
      <c r="D1446" t="s">
        <v>226</v>
      </c>
      <c r="E1446" t="s">
        <v>2698</v>
      </c>
      <c r="F1446" s="1">
        <v>33551</v>
      </c>
      <c r="G1446" t="s">
        <v>3022</v>
      </c>
      <c r="H1446" t="s">
        <v>2701</v>
      </c>
      <c r="I1446" s="5">
        <v>36000</v>
      </c>
      <c r="J1446">
        <v>0</v>
      </c>
    </row>
    <row r="1447" spans="1:10" x14ac:dyDescent="0.25">
      <c r="A1447" t="str">
        <f t="shared" si="44"/>
        <v>SteLa22204</v>
      </c>
      <c r="B1447" t="str">
        <f t="shared" si="45"/>
        <v>StevenLacour22204</v>
      </c>
      <c r="C1447" t="s">
        <v>786</v>
      </c>
      <c r="D1447" t="s">
        <v>1505</v>
      </c>
      <c r="E1447" t="s">
        <v>2698</v>
      </c>
      <c r="F1447" s="1">
        <v>22204</v>
      </c>
      <c r="G1447" t="s">
        <v>3029</v>
      </c>
      <c r="H1447" t="s">
        <v>2701</v>
      </c>
      <c r="I1447" s="5">
        <v>90200</v>
      </c>
      <c r="J1447">
        <v>27</v>
      </c>
    </row>
    <row r="1448" spans="1:10" x14ac:dyDescent="0.25">
      <c r="A1448" t="str">
        <f t="shared" si="44"/>
        <v>RocLa33207</v>
      </c>
      <c r="B1448" t="str">
        <f t="shared" si="45"/>
        <v>RoccoLacy33207</v>
      </c>
      <c r="C1448" t="s">
        <v>797</v>
      </c>
      <c r="D1448" t="s">
        <v>798</v>
      </c>
      <c r="E1448" t="s">
        <v>2698</v>
      </c>
      <c r="F1448" s="1">
        <v>33207</v>
      </c>
      <c r="G1448" t="s">
        <v>3021</v>
      </c>
      <c r="H1448" t="s">
        <v>2701</v>
      </c>
      <c r="I1448" s="5">
        <v>35400</v>
      </c>
      <c r="J1448">
        <v>0</v>
      </c>
    </row>
    <row r="1449" spans="1:10" x14ac:dyDescent="0.25">
      <c r="A1449" t="str">
        <f t="shared" si="44"/>
        <v>RicLa31713</v>
      </c>
      <c r="B1449" t="str">
        <f t="shared" si="45"/>
        <v>RichardLadwig31713</v>
      </c>
      <c r="C1449" t="s">
        <v>9</v>
      </c>
      <c r="D1449" t="s">
        <v>1602</v>
      </c>
      <c r="E1449" t="s">
        <v>2698</v>
      </c>
      <c r="F1449" s="1">
        <v>31713</v>
      </c>
      <c r="G1449" t="s">
        <v>3023</v>
      </c>
      <c r="H1449" t="s">
        <v>2701</v>
      </c>
      <c r="I1449" s="5">
        <v>36100</v>
      </c>
      <c r="J1449">
        <v>4</v>
      </c>
    </row>
    <row r="1450" spans="1:10" x14ac:dyDescent="0.25">
      <c r="A1450" t="str">
        <f t="shared" si="44"/>
        <v>ThoLa31423</v>
      </c>
      <c r="B1450" t="str">
        <f t="shared" si="45"/>
        <v>ThomasLaird31423</v>
      </c>
      <c r="C1450" t="s">
        <v>269</v>
      </c>
      <c r="D1450" t="s">
        <v>2618</v>
      </c>
      <c r="E1450" t="s">
        <v>2698</v>
      </c>
      <c r="F1450" s="1">
        <v>31423</v>
      </c>
      <c r="G1450" t="s">
        <v>3021</v>
      </c>
      <c r="H1450" t="s">
        <v>2700</v>
      </c>
      <c r="I1450" s="5">
        <v>30700</v>
      </c>
      <c r="J1450">
        <v>2</v>
      </c>
    </row>
    <row r="1451" spans="1:10" x14ac:dyDescent="0.25">
      <c r="A1451" t="str">
        <f t="shared" si="44"/>
        <v>JoeLa29044</v>
      </c>
      <c r="B1451" t="str">
        <f t="shared" si="45"/>
        <v>JoeyLakin29044</v>
      </c>
      <c r="C1451" t="s">
        <v>605</v>
      </c>
      <c r="D1451" t="s">
        <v>1710</v>
      </c>
      <c r="E1451" t="s">
        <v>2699</v>
      </c>
      <c r="F1451" s="1">
        <v>29044</v>
      </c>
      <c r="G1451" t="s">
        <v>3026</v>
      </c>
      <c r="H1451" t="s">
        <v>2700</v>
      </c>
      <c r="I1451" s="5">
        <v>66200</v>
      </c>
      <c r="J1451">
        <v>11</v>
      </c>
    </row>
    <row r="1452" spans="1:10" x14ac:dyDescent="0.25">
      <c r="A1452" t="str">
        <f t="shared" si="44"/>
        <v>DorLa32312</v>
      </c>
      <c r="B1452" t="str">
        <f t="shared" si="45"/>
        <v>DorisLamb32312</v>
      </c>
      <c r="C1452" t="s">
        <v>34</v>
      </c>
      <c r="D1452" t="s">
        <v>2877</v>
      </c>
      <c r="E1452" t="s">
        <v>2699</v>
      </c>
      <c r="F1452" s="1">
        <v>32312</v>
      </c>
      <c r="G1452" t="s">
        <v>3021</v>
      </c>
      <c r="H1452" t="s">
        <v>2702</v>
      </c>
      <c r="I1452" s="5">
        <v>41500</v>
      </c>
      <c r="J1452">
        <v>6</v>
      </c>
    </row>
    <row r="1453" spans="1:10" x14ac:dyDescent="0.25">
      <c r="A1453" t="str">
        <f t="shared" si="44"/>
        <v>BarLa23865</v>
      </c>
      <c r="B1453" t="str">
        <f t="shared" si="45"/>
        <v>BarbaraLambert23865</v>
      </c>
      <c r="C1453" t="s">
        <v>248</v>
      </c>
      <c r="D1453" t="s">
        <v>2901</v>
      </c>
      <c r="E1453" t="s">
        <v>2699</v>
      </c>
      <c r="F1453" s="1">
        <v>23865</v>
      </c>
      <c r="G1453" t="s">
        <v>3026</v>
      </c>
      <c r="H1453" t="s">
        <v>2701</v>
      </c>
      <c r="I1453" s="5">
        <v>58000</v>
      </c>
      <c r="J1453">
        <v>16</v>
      </c>
    </row>
    <row r="1454" spans="1:10" x14ac:dyDescent="0.25">
      <c r="A1454" t="str">
        <f t="shared" si="44"/>
        <v>EvaLa25888</v>
      </c>
      <c r="B1454" t="str">
        <f t="shared" si="45"/>
        <v>EvanLamoureux25888</v>
      </c>
      <c r="C1454" t="s">
        <v>372</v>
      </c>
      <c r="D1454" t="s">
        <v>373</v>
      </c>
      <c r="E1454" t="s">
        <v>2698</v>
      </c>
      <c r="F1454" s="1">
        <v>25888</v>
      </c>
      <c r="G1454" t="s">
        <v>3028</v>
      </c>
      <c r="H1454" t="s">
        <v>2701</v>
      </c>
      <c r="I1454" s="5">
        <v>76700</v>
      </c>
      <c r="J1454">
        <v>8</v>
      </c>
    </row>
    <row r="1455" spans="1:10" x14ac:dyDescent="0.25">
      <c r="A1455" t="str">
        <f t="shared" si="44"/>
        <v>RobLa26303</v>
      </c>
      <c r="B1455" t="str">
        <f t="shared" si="45"/>
        <v>RobertLampman26303</v>
      </c>
      <c r="C1455" t="s">
        <v>25</v>
      </c>
      <c r="D1455" t="s">
        <v>703</v>
      </c>
      <c r="E1455" t="s">
        <v>2698</v>
      </c>
      <c r="F1455" s="1">
        <v>26303</v>
      </c>
      <c r="G1455" t="s">
        <v>3026</v>
      </c>
      <c r="H1455" t="s">
        <v>2702</v>
      </c>
      <c r="I1455" s="5">
        <v>68800</v>
      </c>
      <c r="J1455">
        <v>5</v>
      </c>
    </row>
    <row r="1456" spans="1:10" x14ac:dyDescent="0.25">
      <c r="A1456" t="str">
        <f t="shared" si="44"/>
        <v>RobLa32383</v>
      </c>
      <c r="B1456" t="str">
        <f t="shared" si="45"/>
        <v>RobertLancaster32383</v>
      </c>
      <c r="C1456" t="s">
        <v>25</v>
      </c>
      <c r="D1456" t="s">
        <v>1429</v>
      </c>
      <c r="E1456" t="s">
        <v>2698</v>
      </c>
      <c r="F1456" s="1">
        <v>32383</v>
      </c>
      <c r="G1456" t="s">
        <v>3022</v>
      </c>
      <c r="H1456" t="s">
        <v>2701</v>
      </c>
      <c r="I1456" s="5">
        <v>42800</v>
      </c>
      <c r="J1456">
        <v>3</v>
      </c>
    </row>
    <row r="1457" spans="1:10" x14ac:dyDescent="0.25">
      <c r="A1457" t="str">
        <f t="shared" si="44"/>
        <v>RobLa25215</v>
      </c>
      <c r="B1457" t="str">
        <f t="shared" si="45"/>
        <v>RobLanders25215</v>
      </c>
      <c r="C1457" t="s">
        <v>424</v>
      </c>
      <c r="D1457" t="s">
        <v>1038</v>
      </c>
      <c r="E1457" t="s">
        <v>2698</v>
      </c>
      <c r="F1457" s="1">
        <v>25215</v>
      </c>
      <c r="G1457" t="s">
        <v>3025</v>
      </c>
      <c r="H1457" t="s">
        <v>2701</v>
      </c>
      <c r="I1457" s="5">
        <v>42300</v>
      </c>
      <c r="J1457">
        <v>9</v>
      </c>
    </row>
    <row r="1458" spans="1:10" x14ac:dyDescent="0.25">
      <c r="A1458" t="str">
        <f t="shared" si="44"/>
        <v>FreLa24305</v>
      </c>
      <c r="B1458" t="str">
        <f t="shared" si="45"/>
        <v>FredLandreneau24305</v>
      </c>
      <c r="C1458" t="s">
        <v>829</v>
      </c>
      <c r="D1458" t="s">
        <v>1431</v>
      </c>
      <c r="E1458" t="s">
        <v>2698</v>
      </c>
      <c r="F1458" s="1">
        <v>24305</v>
      </c>
      <c r="G1458" t="s">
        <v>3027</v>
      </c>
      <c r="H1458" t="s">
        <v>2701</v>
      </c>
      <c r="I1458" s="5">
        <v>43900</v>
      </c>
      <c r="J1458">
        <v>18</v>
      </c>
    </row>
    <row r="1459" spans="1:10" x14ac:dyDescent="0.25">
      <c r="A1459" t="str">
        <f t="shared" si="44"/>
        <v>GeoLa30131</v>
      </c>
      <c r="B1459" t="str">
        <f t="shared" si="45"/>
        <v>GeorgeLandrum30131</v>
      </c>
      <c r="C1459" t="s">
        <v>92</v>
      </c>
      <c r="D1459" t="s">
        <v>151</v>
      </c>
      <c r="E1459" t="s">
        <v>2698</v>
      </c>
      <c r="F1459" s="1">
        <v>30131</v>
      </c>
      <c r="G1459" t="s">
        <v>3025</v>
      </c>
      <c r="H1459" t="s">
        <v>2701</v>
      </c>
      <c r="I1459" s="5">
        <v>42400</v>
      </c>
      <c r="J1459">
        <v>2</v>
      </c>
    </row>
    <row r="1460" spans="1:10" x14ac:dyDescent="0.25">
      <c r="A1460" t="str">
        <f t="shared" si="44"/>
        <v>MarLa34242</v>
      </c>
      <c r="B1460" t="str">
        <f t="shared" si="45"/>
        <v>MarkLandry34242</v>
      </c>
      <c r="C1460" t="s">
        <v>252</v>
      </c>
      <c r="D1460" t="s">
        <v>995</v>
      </c>
      <c r="E1460" t="s">
        <v>2698</v>
      </c>
      <c r="F1460" s="1">
        <v>34242</v>
      </c>
      <c r="G1460" t="s">
        <v>3022</v>
      </c>
      <c r="H1460" t="s">
        <v>2700</v>
      </c>
      <c r="I1460" s="5">
        <v>39800</v>
      </c>
      <c r="J1460">
        <v>0</v>
      </c>
    </row>
    <row r="1461" spans="1:10" x14ac:dyDescent="0.25">
      <c r="A1461" t="str">
        <f t="shared" si="44"/>
        <v>MicLa34358</v>
      </c>
      <c r="B1461" t="str">
        <f t="shared" si="45"/>
        <v>MichelleLandy34358</v>
      </c>
      <c r="C1461" t="s">
        <v>1665</v>
      </c>
      <c r="D1461" t="s">
        <v>2710</v>
      </c>
      <c r="E1461" t="s">
        <v>2699</v>
      </c>
      <c r="F1461" s="1">
        <v>34358</v>
      </c>
      <c r="G1461" t="s">
        <v>3021</v>
      </c>
      <c r="H1461" t="s">
        <v>2702</v>
      </c>
      <c r="I1461" s="5">
        <v>44600</v>
      </c>
      <c r="J1461">
        <v>0</v>
      </c>
    </row>
    <row r="1462" spans="1:10" x14ac:dyDescent="0.25">
      <c r="A1462" t="str">
        <f t="shared" si="44"/>
        <v>DenLa33415</v>
      </c>
      <c r="B1462" t="str">
        <f t="shared" si="45"/>
        <v>DennisLane33415</v>
      </c>
      <c r="C1462" t="s">
        <v>914</v>
      </c>
      <c r="D1462" t="s">
        <v>1030</v>
      </c>
      <c r="E1462" t="s">
        <v>2698</v>
      </c>
      <c r="F1462" s="1">
        <v>33415</v>
      </c>
      <c r="G1462" t="s">
        <v>3022</v>
      </c>
      <c r="H1462" t="s">
        <v>2702</v>
      </c>
      <c r="I1462" s="5">
        <v>40400</v>
      </c>
      <c r="J1462">
        <v>0</v>
      </c>
    </row>
    <row r="1463" spans="1:10" x14ac:dyDescent="0.25">
      <c r="A1463" t="str">
        <f t="shared" si="44"/>
        <v>DonLa25541</v>
      </c>
      <c r="B1463" t="str">
        <f t="shared" si="45"/>
        <v>DonaldLane25541</v>
      </c>
      <c r="C1463" t="s">
        <v>133</v>
      </c>
      <c r="D1463" t="s">
        <v>1030</v>
      </c>
      <c r="E1463" t="s">
        <v>2698</v>
      </c>
      <c r="F1463" s="1">
        <v>25541</v>
      </c>
      <c r="G1463" t="s">
        <v>3025</v>
      </c>
      <c r="H1463" t="s">
        <v>2703</v>
      </c>
      <c r="I1463" s="5">
        <v>53000</v>
      </c>
      <c r="J1463">
        <v>10</v>
      </c>
    </row>
    <row r="1464" spans="1:10" x14ac:dyDescent="0.25">
      <c r="A1464" t="str">
        <f t="shared" si="44"/>
        <v>RocLa30172</v>
      </c>
      <c r="B1464" t="str">
        <f t="shared" si="45"/>
        <v>RockyLangdon30172</v>
      </c>
      <c r="C1464" t="s">
        <v>1809</v>
      </c>
      <c r="D1464" t="s">
        <v>1810</v>
      </c>
      <c r="E1464" t="s">
        <v>2698</v>
      </c>
      <c r="F1464" s="1">
        <v>30172</v>
      </c>
      <c r="G1464" t="s">
        <v>3024</v>
      </c>
      <c r="H1464" t="s">
        <v>2702</v>
      </c>
      <c r="I1464" s="5">
        <v>48800</v>
      </c>
      <c r="J1464">
        <v>1</v>
      </c>
    </row>
    <row r="1465" spans="1:10" x14ac:dyDescent="0.25">
      <c r="A1465" t="str">
        <f t="shared" si="44"/>
        <v>AntLa22213</v>
      </c>
      <c r="B1465" t="str">
        <f t="shared" si="45"/>
        <v>AnthonyLanham22213</v>
      </c>
      <c r="C1465" t="s">
        <v>109</v>
      </c>
      <c r="D1465" t="s">
        <v>2647</v>
      </c>
      <c r="E1465" t="s">
        <v>2698</v>
      </c>
      <c r="F1465" s="1">
        <v>22213</v>
      </c>
      <c r="G1465" t="s">
        <v>3029</v>
      </c>
      <c r="H1465" t="s">
        <v>2701</v>
      </c>
      <c r="I1465" s="5">
        <v>92800</v>
      </c>
      <c r="J1465">
        <v>19</v>
      </c>
    </row>
    <row r="1466" spans="1:10" x14ac:dyDescent="0.25">
      <c r="A1466" t="str">
        <f t="shared" si="44"/>
        <v>HubLa27247</v>
      </c>
      <c r="B1466" t="str">
        <f t="shared" si="45"/>
        <v>HubertLape27247</v>
      </c>
      <c r="C1466" t="s">
        <v>411</v>
      </c>
      <c r="D1466" t="s">
        <v>2573</v>
      </c>
      <c r="E1466" t="s">
        <v>2698</v>
      </c>
      <c r="F1466" s="1">
        <v>27247</v>
      </c>
      <c r="G1466" t="s">
        <v>3028</v>
      </c>
      <c r="H1466" t="s">
        <v>2702</v>
      </c>
      <c r="I1466" s="5">
        <v>100100</v>
      </c>
      <c r="J1466">
        <v>3</v>
      </c>
    </row>
    <row r="1467" spans="1:10" x14ac:dyDescent="0.25">
      <c r="A1467" t="str">
        <f t="shared" si="44"/>
        <v>CleLa33215</v>
      </c>
      <c r="B1467" t="str">
        <f t="shared" si="45"/>
        <v>ClementinaLapointe33215</v>
      </c>
      <c r="C1467" t="s">
        <v>2716</v>
      </c>
      <c r="D1467" t="s">
        <v>2717</v>
      </c>
      <c r="E1467" t="s">
        <v>2699</v>
      </c>
      <c r="F1467" s="1">
        <v>33215</v>
      </c>
      <c r="G1467" t="s">
        <v>3020</v>
      </c>
      <c r="H1467" t="s">
        <v>2701</v>
      </c>
      <c r="I1467" s="5">
        <v>27900</v>
      </c>
      <c r="J1467">
        <v>2</v>
      </c>
    </row>
    <row r="1468" spans="1:10" x14ac:dyDescent="0.25">
      <c r="A1468" t="str">
        <f t="shared" si="44"/>
        <v>MayLa29928</v>
      </c>
      <c r="B1468" t="str">
        <f t="shared" si="45"/>
        <v>MaybellLara29928</v>
      </c>
      <c r="C1468" t="s">
        <v>2062</v>
      </c>
      <c r="D1468" t="s">
        <v>2063</v>
      </c>
      <c r="E1468" t="s">
        <v>2699</v>
      </c>
      <c r="F1468" s="1">
        <v>29928</v>
      </c>
      <c r="G1468" t="s">
        <v>3027</v>
      </c>
      <c r="H1468" t="s">
        <v>2700</v>
      </c>
      <c r="I1468" s="5">
        <v>69600</v>
      </c>
      <c r="J1468">
        <v>8</v>
      </c>
    </row>
    <row r="1469" spans="1:10" x14ac:dyDescent="0.25">
      <c r="A1469" t="str">
        <f t="shared" si="44"/>
        <v>DenLa28029</v>
      </c>
      <c r="B1469" t="str">
        <f t="shared" si="45"/>
        <v>DeniseLarge28029</v>
      </c>
      <c r="C1469" t="s">
        <v>753</v>
      </c>
      <c r="D1469" t="s">
        <v>754</v>
      </c>
      <c r="E1469" t="s">
        <v>2699</v>
      </c>
      <c r="F1469" s="1">
        <v>28029</v>
      </c>
      <c r="G1469" t="s">
        <v>3026</v>
      </c>
      <c r="H1469" t="s">
        <v>2701</v>
      </c>
      <c r="I1469" s="5">
        <v>50200</v>
      </c>
      <c r="J1469">
        <v>4</v>
      </c>
    </row>
    <row r="1470" spans="1:10" x14ac:dyDescent="0.25">
      <c r="A1470" t="str">
        <f t="shared" si="44"/>
        <v>HenLa30344</v>
      </c>
      <c r="B1470" t="str">
        <f t="shared" si="45"/>
        <v>HenryLarson30344</v>
      </c>
      <c r="C1470" t="s">
        <v>23</v>
      </c>
      <c r="D1470" t="s">
        <v>305</v>
      </c>
      <c r="E1470" t="s">
        <v>2698</v>
      </c>
      <c r="F1470" s="1">
        <v>30344</v>
      </c>
      <c r="G1470" t="s">
        <v>3024</v>
      </c>
      <c r="H1470" t="s">
        <v>2700</v>
      </c>
      <c r="I1470" s="5">
        <v>56700</v>
      </c>
      <c r="J1470">
        <v>10</v>
      </c>
    </row>
    <row r="1471" spans="1:10" x14ac:dyDescent="0.25">
      <c r="A1471" t="str">
        <f t="shared" si="44"/>
        <v>JuaLa34032</v>
      </c>
      <c r="B1471" t="str">
        <f t="shared" si="45"/>
        <v>JuanitaLarson34032</v>
      </c>
      <c r="C1471" t="s">
        <v>1027</v>
      </c>
      <c r="D1471" t="s">
        <v>305</v>
      </c>
      <c r="E1471" t="s">
        <v>2699</v>
      </c>
      <c r="F1471" s="1">
        <v>34032</v>
      </c>
      <c r="G1471" t="s">
        <v>3019</v>
      </c>
      <c r="H1471" t="s">
        <v>2700</v>
      </c>
      <c r="I1471" s="5">
        <v>34200</v>
      </c>
      <c r="J1471">
        <v>1</v>
      </c>
    </row>
    <row r="1472" spans="1:10" x14ac:dyDescent="0.25">
      <c r="A1472" t="str">
        <f t="shared" si="44"/>
        <v>LamLa34068</v>
      </c>
      <c r="B1472" t="str">
        <f t="shared" si="45"/>
        <v>LamarLatham34068</v>
      </c>
      <c r="C1472" t="s">
        <v>2929</v>
      </c>
      <c r="D1472" t="s">
        <v>2930</v>
      </c>
      <c r="E1472" t="s">
        <v>2698</v>
      </c>
      <c r="F1472" s="1">
        <v>34068</v>
      </c>
      <c r="G1472" t="s">
        <v>3021</v>
      </c>
      <c r="H1472" t="s">
        <v>2700</v>
      </c>
      <c r="I1472" s="5">
        <v>37000</v>
      </c>
      <c r="J1472">
        <v>0</v>
      </c>
    </row>
    <row r="1473" spans="1:10" x14ac:dyDescent="0.25">
      <c r="A1473" t="str">
        <f t="shared" si="44"/>
        <v>GloLa31013</v>
      </c>
      <c r="B1473" t="str">
        <f t="shared" si="45"/>
        <v>GloriaLau31013</v>
      </c>
      <c r="C1473" t="s">
        <v>259</v>
      </c>
      <c r="D1473" t="s">
        <v>1527</v>
      </c>
      <c r="E1473" t="s">
        <v>2699</v>
      </c>
      <c r="F1473" s="1">
        <v>31013</v>
      </c>
      <c r="G1473" t="s">
        <v>3025</v>
      </c>
      <c r="H1473" t="s">
        <v>2701</v>
      </c>
      <c r="I1473" s="5">
        <v>52500</v>
      </c>
      <c r="J1473">
        <v>7</v>
      </c>
    </row>
    <row r="1474" spans="1:10" x14ac:dyDescent="0.25">
      <c r="A1474" t="str">
        <f t="shared" ref="A1474:A1537" si="46">_xlfn.CONCAT(LEFT(C1474,3),LEFT(D1474,2),F1474)</f>
        <v>AnaLa32057</v>
      </c>
      <c r="B1474" t="str">
        <f t="shared" ref="B1474:B1537" si="47">_xlfn.CONCAT(C1474,D1474,F1474)</f>
        <v>AnaLauderdale32057</v>
      </c>
      <c r="C1474" t="s">
        <v>2936</v>
      </c>
      <c r="D1474" t="s">
        <v>2937</v>
      </c>
      <c r="E1474" t="s">
        <v>2699</v>
      </c>
      <c r="F1474" s="1">
        <v>32057</v>
      </c>
      <c r="G1474" t="s">
        <v>3023</v>
      </c>
      <c r="H1474" t="s">
        <v>2700</v>
      </c>
      <c r="I1474" s="5">
        <v>46700</v>
      </c>
      <c r="J1474">
        <v>5</v>
      </c>
    </row>
    <row r="1475" spans="1:10" x14ac:dyDescent="0.25">
      <c r="A1475" t="str">
        <f t="shared" si="46"/>
        <v>FraLa21790</v>
      </c>
      <c r="B1475" t="str">
        <f t="shared" si="47"/>
        <v>FrancesLaury21790</v>
      </c>
      <c r="C1475" t="s">
        <v>333</v>
      </c>
      <c r="D1475" t="s">
        <v>334</v>
      </c>
      <c r="E1475" t="s">
        <v>2699</v>
      </c>
      <c r="F1475" s="1">
        <v>21790</v>
      </c>
      <c r="G1475" t="s">
        <v>3029</v>
      </c>
      <c r="H1475" t="s">
        <v>2702</v>
      </c>
      <c r="I1475" s="5">
        <v>137800</v>
      </c>
      <c r="J1475">
        <v>9</v>
      </c>
    </row>
    <row r="1476" spans="1:10" x14ac:dyDescent="0.25">
      <c r="A1476" t="str">
        <f t="shared" si="46"/>
        <v>RogLa26746</v>
      </c>
      <c r="B1476" t="str">
        <f t="shared" si="47"/>
        <v>RogerLauver26746</v>
      </c>
      <c r="C1476" t="s">
        <v>195</v>
      </c>
      <c r="D1476" t="s">
        <v>1433</v>
      </c>
      <c r="E1476" t="s">
        <v>2698</v>
      </c>
      <c r="F1476" s="1">
        <v>26746</v>
      </c>
      <c r="G1476" t="s">
        <v>3029</v>
      </c>
      <c r="H1476" t="s">
        <v>2703</v>
      </c>
      <c r="I1476" s="5">
        <v>143700</v>
      </c>
      <c r="J1476">
        <v>19</v>
      </c>
    </row>
    <row r="1477" spans="1:10" x14ac:dyDescent="0.25">
      <c r="A1477" t="str">
        <f t="shared" si="46"/>
        <v>ChaLa32496</v>
      </c>
      <c r="B1477" t="str">
        <f t="shared" si="47"/>
        <v>CharlesLaux32496</v>
      </c>
      <c r="C1477" t="s">
        <v>82</v>
      </c>
      <c r="D1477" t="s">
        <v>2644</v>
      </c>
      <c r="E1477" t="s">
        <v>2698</v>
      </c>
      <c r="F1477" s="1">
        <v>32496</v>
      </c>
      <c r="G1477" t="s">
        <v>3023</v>
      </c>
      <c r="H1477" t="s">
        <v>2700</v>
      </c>
      <c r="I1477" s="5">
        <v>48200</v>
      </c>
      <c r="J1477">
        <v>0</v>
      </c>
    </row>
    <row r="1478" spans="1:10" x14ac:dyDescent="0.25">
      <c r="A1478" t="str">
        <f t="shared" si="46"/>
        <v>ThuLa31059</v>
      </c>
      <c r="B1478" t="str">
        <f t="shared" si="47"/>
        <v>ThurmanLavalley31059</v>
      </c>
      <c r="C1478" t="s">
        <v>1685</v>
      </c>
      <c r="D1478" t="s">
        <v>1686</v>
      </c>
      <c r="E1478" t="s">
        <v>2698</v>
      </c>
      <c r="F1478" s="1">
        <v>31059</v>
      </c>
      <c r="G1478" t="s">
        <v>3025</v>
      </c>
      <c r="H1478" t="s">
        <v>2701</v>
      </c>
      <c r="I1478" s="5">
        <v>53700</v>
      </c>
      <c r="J1478">
        <v>8</v>
      </c>
    </row>
    <row r="1479" spans="1:10" x14ac:dyDescent="0.25">
      <c r="A1479" t="str">
        <f t="shared" si="46"/>
        <v>JanLa28733</v>
      </c>
      <c r="B1479" t="str">
        <f t="shared" si="47"/>
        <v>JanLaw28733</v>
      </c>
      <c r="C1479" t="s">
        <v>813</v>
      </c>
      <c r="D1479" t="s">
        <v>814</v>
      </c>
      <c r="E1479" t="s">
        <v>2699</v>
      </c>
      <c r="F1479" s="1">
        <v>28733</v>
      </c>
      <c r="G1479" t="s">
        <v>3026</v>
      </c>
      <c r="H1479" t="s">
        <v>2702</v>
      </c>
      <c r="I1479" s="5">
        <v>65900</v>
      </c>
      <c r="J1479">
        <v>6</v>
      </c>
    </row>
    <row r="1480" spans="1:10" x14ac:dyDescent="0.25">
      <c r="A1480" t="str">
        <f t="shared" si="46"/>
        <v>DanLa33527</v>
      </c>
      <c r="B1480" t="str">
        <f t="shared" si="47"/>
        <v>DanielLawson33527</v>
      </c>
      <c r="C1480" t="s">
        <v>105</v>
      </c>
      <c r="D1480" t="s">
        <v>892</v>
      </c>
      <c r="E1480" t="s">
        <v>2698</v>
      </c>
      <c r="F1480" s="1">
        <v>33527</v>
      </c>
      <c r="G1480" t="s">
        <v>3021</v>
      </c>
      <c r="H1480" t="s">
        <v>2701</v>
      </c>
      <c r="I1480" s="5">
        <v>35700</v>
      </c>
      <c r="J1480">
        <v>0</v>
      </c>
    </row>
    <row r="1481" spans="1:10" x14ac:dyDescent="0.25">
      <c r="A1481" t="str">
        <f t="shared" si="46"/>
        <v>JamLa24016</v>
      </c>
      <c r="B1481" t="str">
        <f t="shared" si="47"/>
        <v>JamesLawson24016</v>
      </c>
      <c r="C1481" t="s">
        <v>147</v>
      </c>
      <c r="D1481" t="s">
        <v>892</v>
      </c>
      <c r="E1481" t="s">
        <v>2698</v>
      </c>
      <c r="F1481" s="1">
        <v>24016</v>
      </c>
      <c r="G1481" t="s">
        <v>3027</v>
      </c>
      <c r="H1481" t="s">
        <v>2702</v>
      </c>
      <c r="I1481" s="5">
        <v>67200</v>
      </c>
      <c r="J1481">
        <v>2</v>
      </c>
    </row>
    <row r="1482" spans="1:10" x14ac:dyDescent="0.25">
      <c r="A1482" t="str">
        <f t="shared" si="46"/>
        <v>SteLa29095</v>
      </c>
      <c r="B1482" t="str">
        <f t="shared" si="47"/>
        <v>StevenLawson29095</v>
      </c>
      <c r="C1482" t="s">
        <v>786</v>
      </c>
      <c r="D1482" t="s">
        <v>892</v>
      </c>
      <c r="E1482" t="s">
        <v>2698</v>
      </c>
      <c r="F1482" s="1">
        <v>29095</v>
      </c>
      <c r="G1482" t="s">
        <v>3024</v>
      </c>
      <c r="H1482" t="s">
        <v>2701</v>
      </c>
      <c r="I1482" s="5">
        <v>37700</v>
      </c>
      <c r="J1482">
        <v>8</v>
      </c>
    </row>
    <row r="1483" spans="1:10" x14ac:dyDescent="0.25">
      <c r="A1483" t="str">
        <f t="shared" si="46"/>
        <v>RogLa29938</v>
      </c>
      <c r="B1483" t="str">
        <f t="shared" si="47"/>
        <v>RogerLazo29938</v>
      </c>
      <c r="C1483" t="s">
        <v>195</v>
      </c>
      <c r="D1483" t="s">
        <v>196</v>
      </c>
      <c r="E1483" t="s">
        <v>2698</v>
      </c>
      <c r="F1483" s="1">
        <v>29938</v>
      </c>
      <c r="G1483" t="s">
        <v>3027</v>
      </c>
      <c r="H1483" t="s">
        <v>2701</v>
      </c>
      <c r="I1483" s="5">
        <v>62000</v>
      </c>
      <c r="J1483">
        <v>3</v>
      </c>
    </row>
    <row r="1484" spans="1:10" x14ac:dyDescent="0.25">
      <c r="A1484" t="str">
        <f t="shared" si="46"/>
        <v>SteLe24377</v>
      </c>
      <c r="B1484" t="str">
        <f t="shared" si="47"/>
        <v>StephenLeach24377</v>
      </c>
      <c r="C1484" t="s">
        <v>401</v>
      </c>
      <c r="D1484" t="s">
        <v>1087</v>
      </c>
      <c r="E1484" t="s">
        <v>2698</v>
      </c>
      <c r="F1484" s="1">
        <v>24377</v>
      </c>
      <c r="G1484" t="s">
        <v>3025</v>
      </c>
      <c r="H1484" t="s">
        <v>2700</v>
      </c>
      <c r="I1484" s="5">
        <v>39900</v>
      </c>
      <c r="J1484">
        <v>12</v>
      </c>
    </row>
    <row r="1485" spans="1:10" x14ac:dyDescent="0.25">
      <c r="A1485" t="str">
        <f t="shared" si="46"/>
        <v>WilLe29250</v>
      </c>
      <c r="B1485" t="str">
        <f t="shared" si="47"/>
        <v>WilliamLeanos29250</v>
      </c>
      <c r="C1485" t="s">
        <v>63</v>
      </c>
      <c r="D1485" t="s">
        <v>1307</v>
      </c>
      <c r="E1485" t="s">
        <v>2698</v>
      </c>
      <c r="F1485" s="1">
        <v>29250</v>
      </c>
      <c r="G1485" t="s">
        <v>3027</v>
      </c>
      <c r="H1485" t="s">
        <v>2700</v>
      </c>
      <c r="I1485" s="5">
        <v>76800</v>
      </c>
      <c r="J1485">
        <v>12</v>
      </c>
    </row>
    <row r="1486" spans="1:10" x14ac:dyDescent="0.25">
      <c r="A1486" t="str">
        <f t="shared" si="46"/>
        <v>FraLe33481</v>
      </c>
      <c r="B1486" t="str">
        <f t="shared" si="47"/>
        <v>FrankLeatherwood33481</v>
      </c>
      <c r="C1486" t="s">
        <v>987</v>
      </c>
      <c r="D1486" t="s">
        <v>1226</v>
      </c>
      <c r="E1486" t="s">
        <v>2698</v>
      </c>
      <c r="F1486" s="1">
        <v>33481</v>
      </c>
      <c r="G1486" t="s">
        <v>3019</v>
      </c>
      <c r="H1486" t="s">
        <v>2701</v>
      </c>
      <c r="I1486" s="5">
        <v>28700</v>
      </c>
      <c r="J1486">
        <v>0</v>
      </c>
    </row>
    <row r="1487" spans="1:10" x14ac:dyDescent="0.25">
      <c r="A1487" t="str">
        <f t="shared" si="46"/>
        <v>BriLe34100</v>
      </c>
      <c r="B1487" t="str">
        <f t="shared" si="47"/>
        <v>BrianLebeau34100</v>
      </c>
      <c r="C1487" t="s">
        <v>643</v>
      </c>
      <c r="D1487" t="s">
        <v>1349</v>
      </c>
      <c r="E1487" t="s">
        <v>2698</v>
      </c>
      <c r="F1487" s="1">
        <v>34100</v>
      </c>
      <c r="G1487" t="s">
        <v>3021</v>
      </c>
      <c r="H1487" t="s">
        <v>2701</v>
      </c>
      <c r="I1487" s="5">
        <v>34300</v>
      </c>
      <c r="J1487">
        <v>0</v>
      </c>
    </row>
    <row r="1488" spans="1:10" x14ac:dyDescent="0.25">
      <c r="A1488" t="str">
        <f t="shared" si="46"/>
        <v>FloLe27318</v>
      </c>
      <c r="B1488" t="str">
        <f t="shared" si="47"/>
        <v>FloydLeblanc27318</v>
      </c>
      <c r="C1488" t="s">
        <v>138</v>
      </c>
      <c r="D1488" t="s">
        <v>2274</v>
      </c>
      <c r="E1488" t="s">
        <v>2698</v>
      </c>
      <c r="F1488" s="1">
        <v>27318</v>
      </c>
      <c r="G1488" t="s">
        <v>3028</v>
      </c>
      <c r="H1488" t="s">
        <v>2702</v>
      </c>
      <c r="I1488" s="5">
        <v>90600</v>
      </c>
      <c r="J1488">
        <v>9</v>
      </c>
    </row>
    <row r="1489" spans="1:10" x14ac:dyDescent="0.25">
      <c r="A1489" t="str">
        <f t="shared" si="46"/>
        <v>TheLe31874</v>
      </c>
      <c r="B1489" t="str">
        <f t="shared" si="47"/>
        <v>TheodoreLeblanc31874</v>
      </c>
      <c r="C1489" t="s">
        <v>790</v>
      </c>
      <c r="D1489" t="s">
        <v>2274</v>
      </c>
      <c r="E1489" t="s">
        <v>2698</v>
      </c>
      <c r="F1489" s="1">
        <v>31874</v>
      </c>
      <c r="G1489" t="s">
        <v>3022</v>
      </c>
      <c r="H1489" t="s">
        <v>2701</v>
      </c>
      <c r="I1489" s="5">
        <v>30400</v>
      </c>
      <c r="J1489">
        <v>3</v>
      </c>
    </row>
    <row r="1490" spans="1:10" x14ac:dyDescent="0.25">
      <c r="A1490" t="str">
        <f t="shared" si="46"/>
        <v>SalLe23929</v>
      </c>
      <c r="B1490" t="str">
        <f t="shared" si="47"/>
        <v>SallyLebouef23929</v>
      </c>
      <c r="C1490" t="s">
        <v>466</v>
      </c>
      <c r="D1490" t="s">
        <v>1334</v>
      </c>
      <c r="E1490" t="s">
        <v>2699</v>
      </c>
      <c r="F1490" s="1">
        <v>23929</v>
      </c>
      <c r="G1490" t="s">
        <v>3028</v>
      </c>
      <c r="H1490" t="s">
        <v>2700</v>
      </c>
      <c r="I1490" s="5">
        <v>66900</v>
      </c>
      <c r="J1490">
        <v>14</v>
      </c>
    </row>
    <row r="1491" spans="1:10" x14ac:dyDescent="0.25">
      <c r="A1491" t="str">
        <f t="shared" si="46"/>
        <v>RalLe29358</v>
      </c>
      <c r="B1491" t="str">
        <f t="shared" si="47"/>
        <v>RalphLebow29358</v>
      </c>
      <c r="C1491" t="s">
        <v>649</v>
      </c>
      <c r="D1491" t="s">
        <v>650</v>
      </c>
      <c r="E1491" t="s">
        <v>2698</v>
      </c>
      <c r="F1491" s="1">
        <v>29358</v>
      </c>
      <c r="G1491" t="s">
        <v>3026</v>
      </c>
      <c r="H1491" t="s">
        <v>2700</v>
      </c>
      <c r="I1491" s="5">
        <v>63600</v>
      </c>
      <c r="J1491">
        <v>3</v>
      </c>
    </row>
    <row r="1492" spans="1:10" x14ac:dyDescent="0.25">
      <c r="A1492" t="str">
        <f t="shared" si="46"/>
        <v>ChaLe27199</v>
      </c>
      <c r="B1492" t="str">
        <f t="shared" si="47"/>
        <v>CharlesLedbetter27199</v>
      </c>
      <c r="C1492" t="s">
        <v>82</v>
      </c>
      <c r="D1492" t="s">
        <v>1359</v>
      </c>
      <c r="E1492" t="s">
        <v>2698</v>
      </c>
      <c r="F1492" s="1">
        <v>27199</v>
      </c>
      <c r="G1492" t="s">
        <v>3026</v>
      </c>
      <c r="H1492" t="s">
        <v>2701</v>
      </c>
      <c r="I1492" s="5">
        <v>50300</v>
      </c>
      <c r="J1492">
        <v>16</v>
      </c>
    </row>
    <row r="1493" spans="1:10" x14ac:dyDescent="0.25">
      <c r="A1493" t="str">
        <f t="shared" si="46"/>
        <v>DouLe28270</v>
      </c>
      <c r="B1493" t="str">
        <f t="shared" si="47"/>
        <v>DouglasLedoux28270</v>
      </c>
      <c r="C1493" t="s">
        <v>499</v>
      </c>
      <c r="D1493" t="s">
        <v>2509</v>
      </c>
      <c r="E1493" t="s">
        <v>2698</v>
      </c>
      <c r="F1493" s="1">
        <v>28270</v>
      </c>
      <c r="G1493" t="s">
        <v>3026</v>
      </c>
      <c r="H1493" t="s">
        <v>2701</v>
      </c>
      <c r="I1493" s="5">
        <v>51500</v>
      </c>
      <c r="J1493">
        <v>0</v>
      </c>
    </row>
    <row r="1494" spans="1:10" x14ac:dyDescent="0.25">
      <c r="A1494" t="str">
        <f t="shared" si="46"/>
        <v>AbbLe31798</v>
      </c>
      <c r="B1494" t="str">
        <f t="shared" si="47"/>
        <v>AbbyLee31798</v>
      </c>
      <c r="C1494" t="s">
        <v>80</v>
      </c>
      <c r="D1494" t="s">
        <v>45</v>
      </c>
      <c r="E1494" t="s">
        <v>2699</v>
      </c>
      <c r="F1494" s="1">
        <v>31798</v>
      </c>
      <c r="G1494" t="s">
        <v>3021</v>
      </c>
      <c r="H1494" t="s">
        <v>2701</v>
      </c>
      <c r="I1494" s="5">
        <v>34400</v>
      </c>
      <c r="J1494">
        <v>6</v>
      </c>
    </row>
    <row r="1495" spans="1:10" x14ac:dyDescent="0.25">
      <c r="A1495" t="str">
        <f t="shared" si="46"/>
        <v>AleLe31002</v>
      </c>
      <c r="B1495" t="str">
        <f t="shared" si="47"/>
        <v>AlexisLee31002</v>
      </c>
      <c r="C1495" t="s">
        <v>1419</v>
      </c>
      <c r="D1495" t="s">
        <v>45</v>
      </c>
      <c r="E1495" t="s">
        <v>2698</v>
      </c>
      <c r="F1495" s="1">
        <v>31002</v>
      </c>
      <c r="G1495" t="s">
        <v>3027</v>
      </c>
      <c r="H1495" t="s">
        <v>2701</v>
      </c>
      <c r="I1495" s="5">
        <v>48200</v>
      </c>
      <c r="J1495">
        <v>6</v>
      </c>
    </row>
    <row r="1496" spans="1:10" x14ac:dyDescent="0.25">
      <c r="A1496" t="str">
        <f t="shared" si="46"/>
        <v>DalLe30266</v>
      </c>
      <c r="B1496" t="str">
        <f t="shared" si="47"/>
        <v>DaleLee30266</v>
      </c>
      <c r="C1496" t="s">
        <v>44</v>
      </c>
      <c r="D1496" t="s">
        <v>45</v>
      </c>
      <c r="E1496" t="s">
        <v>2698</v>
      </c>
      <c r="F1496" s="1">
        <v>30266</v>
      </c>
      <c r="G1496" t="s">
        <v>3027</v>
      </c>
      <c r="H1496" t="s">
        <v>2701</v>
      </c>
      <c r="I1496" s="5">
        <v>48300</v>
      </c>
      <c r="J1496">
        <v>10</v>
      </c>
    </row>
    <row r="1497" spans="1:10" x14ac:dyDescent="0.25">
      <c r="A1497" t="str">
        <f t="shared" si="46"/>
        <v>KylLe28305</v>
      </c>
      <c r="B1497" t="str">
        <f t="shared" si="47"/>
        <v>KyleLee28305</v>
      </c>
      <c r="C1497" t="s">
        <v>1374</v>
      </c>
      <c r="D1497" t="s">
        <v>45</v>
      </c>
      <c r="E1497" t="s">
        <v>2698</v>
      </c>
      <c r="F1497" s="1">
        <v>28305</v>
      </c>
      <c r="G1497" t="s">
        <v>3027</v>
      </c>
      <c r="H1497" t="s">
        <v>2701</v>
      </c>
      <c r="I1497" s="5">
        <v>75200</v>
      </c>
      <c r="J1497">
        <v>2</v>
      </c>
    </row>
    <row r="1498" spans="1:10" x14ac:dyDescent="0.25">
      <c r="A1498" t="str">
        <f t="shared" si="46"/>
        <v>MarLe28953</v>
      </c>
      <c r="B1498" t="str">
        <f t="shared" si="47"/>
        <v>MaryannLee28953</v>
      </c>
      <c r="C1498" t="s">
        <v>1155</v>
      </c>
      <c r="D1498" t="s">
        <v>45</v>
      </c>
      <c r="E1498" t="s">
        <v>2699</v>
      </c>
      <c r="F1498" s="1">
        <v>28953</v>
      </c>
      <c r="G1498" t="s">
        <v>3028</v>
      </c>
      <c r="H1498" t="s">
        <v>2701</v>
      </c>
      <c r="I1498" s="5">
        <v>74700</v>
      </c>
      <c r="J1498">
        <v>1</v>
      </c>
    </row>
    <row r="1499" spans="1:10" x14ac:dyDescent="0.25">
      <c r="A1499" t="str">
        <f t="shared" si="46"/>
        <v>MicLe33971</v>
      </c>
      <c r="B1499" t="str">
        <f t="shared" si="47"/>
        <v>MichaelLee33971</v>
      </c>
      <c r="C1499" t="s">
        <v>205</v>
      </c>
      <c r="D1499" t="s">
        <v>45</v>
      </c>
      <c r="E1499" t="s">
        <v>2698</v>
      </c>
      <c r="F1499" s="1">
        <v>33971</v>
      </c>
      <c r="G1499" t="s">
        <v>3019</v>
      </c>
      <c r="H1499" t="s">
        <v>2701</v>
      </c>
      <c r="I1499" s="5">
        <v>30300</v>
      </c>
      <c r="J1499">
        <v>1</v>
      </c>
    </row>
    <row r="1500" spans="1:10" x14ac:dyDescent="0.25">
      <c r="A1500" t="str">
        <f t="shared" si="46"/>
        <v>SarLe24323</v>
      </c>
      <c r="B1500" t="str">
        <f t="shared" si="47"/>
        <v>SaraLee24323</v>
      </c>
      <c r="C1500" t="s">
        <v>347</v>
      </c>
      <c r="D1500" t="s">
        <v>45</v>
      </c>
      <c r="E1500" t="s">
        <v>2699</v>
      </c>
      <c r="F1500" s="1">
        <v>24323</v>
      </c>
      <c r="G1500" t="s">
        <v>3027</v>
      </c>
      <c r="H1500" t="s">
        <v>2702</v>
      </c>
      <c r="I1500" s="5">
        <v>88400</v>
      </c>
      <c r="J1500">
        <v>16</v>
      </c>
    </row>
    <row r="1501" spans="1:10" x14ac:dyDescent="0.25">
      <c r="A1501" t="str">
        <f t="shared" si="46"/>
        <v>TodLe25200</v>
      </c>
      <c r="B1501" t="str">
        <f t="shared" si="47"/>
        <v>ToddLee25200</v>
      </c>
      <c r="C1501" t="s">
        <v>623</v>
      </c>
      <c r="D1501" t="s">
        <v>45</v>
      </c>
      <c r="E1501" t="s">
        <v>2698</v>
      </c>
      <c r="F1501" s="1">
        <v>25200</v>
      </c>
      <c r="G1501" t="s">
        <v>3028</v>
      </c>
      <c r="H1501" t="s">
        <v>2702</v>
      </c>
      <c r="I1501" s="5">
        <v>86800</v>
      </c>
      <c r="J1501">
        <v>8</v>
      </c>
    </row>
    <row r="1502" spans="1:10" x14ac:dyDescent="0.25">
      <c r="A1502" t="str">
        <f t="shared" si="46"/>
        <v>AliLe33680</v>
      </c>
      <c r="B1502" t="str">
        <f t="shared" si="47"/>
        <v>AliceLefebvre33680</v>
      </c>
      <c r="C1502" t="s">
        <v>1071</v>
      </c>
      <c r="D1502" t="s">
        <v>1072</v>
      </c>
      <c r="E1502" t="s">
        <v>2699</v>
      </c>
      <c r="F1502" s="1">
        <v>33680</v>
      </c>
      <c r="G1502" t="s">
        <v>3020</v>
      </c>
      <c r="H1502" t="s">
        <v>2701</v>
      </c>
      <c r="I1502" s="5">
        <v>32400</v>
      </c>
      <c r="J1502">
        <v>0</v>
      </c>
    </row>
    <row r="1503" spans="1:10" x14ac:dyDescent="0.25">
      <c r="A1503" t="str">
        <f t="shared" si="46"/>
        <v>DonLe27941</v>
      </c>
      <c r="B1503" t="str">
        <f t="shared" si="47"/>
        <v>DonaldLegrand27941</v>
      </c>
      <c r="C1503" t="s">
        <v>133</v>
      </c>
      <c r="D1503" t="s">
        <v>704</v>
      </c>
      <c r="E1503" t="s">
        <v>2698</v>
      </c>
      <c r="F1503" s="1">
        <v>27941</v>
      </c>
      <c r="G1503" t="s">
        <v>3025</v>
      </c>
      <c r="H1503" t="s">
        <v>2702</v>
      </c>
      <c r="I1503" s="5">
        <v>65600</v>
      </c>
      <c r="J1503">
        <v>8</v>
      </c>
    </row>
    <row r="1504" spans="1:10" x14ac:dyDescent="0.25">
      <c r="A1504" t="str">
        <f t="shared" si="46"/>
        <v>JosLe29271</v>
      </c>
      <c r="B1504" t="str">
        <f t="shared" si="47"/>
        <v>JosephLehman29271</v>
      </c>
      <c r="C1504" t="s">
        <v>90</v>
      </c>
      <c r="D1504" t="s">
        <v>1104</v>
      </c>
      <c r="E1504" t="s">
        <v>2698</v>
      </c>
      <c r="F1504" s="1">
        <v>29271</v>
      </c>
      <c r="G1504" t="s">
        <v>3025</v>
      </c>
      <c r="H1504" t="s">
        <v>2701</v>
      </c>
      <c r="I1504" s="5">
        <v>42200</v>
      </c>
      <c r="J1504">
        <v>1</v>
      </c>
    </row>
    <row r="1505" spans="1:10" x14ac:dyDescent="0.25">
      <c r="A1505" t="str">
        <f t="shared" si="46"/>
        <v>GloLe33967</v>
      </c>
      <c r="B1505" t="str">
        <f t="shared" si="47"/>
        <v>GloriaLehoux33967</v>
      </c>
      <c r="C1505" t="s">
        <v>259</v>
      </c>
      <c r="D1505" t="s">
        <v>2911</v>
      </c>
      <c r="E1505" t="s">
        <v>2699</v>
      </c>
      <c r="F1505" s="1">
        <v>33967</v>
      </c>
      <c r="G1505" t="s">
        <v>3019</v>
      </c>
      <c r="H1505" t="s">
        <v>2702</v>
      </c>
      <c r="I1505" s="5">
        <v>34700</v>
      </c>
      <c r="J1505">
        <v>1</v>
      </c>
    </row>
    <row r="1506" spans="1:10" x14ac:dyDescent="0.25">
      <c r="A1506" t="str">
        <f t="shared" si="46"/>
        <v>EdnLe26185</v>
      </c>
      <c r="B1506" t="str">
        <f t="shared" si="47"/>
        <v>EdnaLeister26185</v>
      </c>
      <c r="C1506" t="s">
        <v>777</v>
      </c>
      <c r="D1506" t="s">
        <v>778</v>
      </c>
      <c r="E1506" t="s">
        <v>2699</v>
      </c>
      <c r="F1506" s="1">
        <v>26185</v>
      </c>
      <c r="G1506" t="s">
        <v>3026</v>
      </c>
      <c r="H1506" t="s">
        <v>2701</v>
      </c>
      <c r="I1506" s="5">
        <v>74600</v>
      </c>
      <c r="J1506">
        <v>12</v>
      </c>
    </row>
    <row r="1507" spans="1:10" x14ac:dyDescent="0.25">
      <c r="A1507" t="str">
        <f t="shared" si="46"/>
        <v>LauLe23976</v>
      </c>
      <c r="B1507" t="str">
        <f t="shared" si="47"/>
        <v>LaurieLemay23976</v>
      </c>
      <c r="C1507" t="s">
        <v>799</v>
      </c>
      <c r="D1507" t="s">
        <v>800</v>
      </c>
      <c r="E1507" t="s">
        <v>2699</v>
      </c>
      <c r="F1507" s="1">
        <v>23976</v>
      </c>
      <c r="G1507" t="s">
        <v>3027</v>
      </c>
      <c r="H1507" t="s">
        <v>2702</v>
      </c>
      <c r="I1507" s="5">
        <v>78600</v>
      </c>
      <c r="J1507">
        <v>1</v>
      </c>
    </row>
    <row r="1508" spans="1:10" x14ac:dyDescent="0.25">
      <c r="A1508" t="str">
        <f t="shared" si="46"/>
        <v>KatLe30891</v>
      </c>
      <c r="B1508" t="str">
        <f t="shared" si="47"/>
        <v>KathrynLemons30891</v>
      </c>
      <c r="C1508" t="s">
        <v>1466</v>
      </c>
      <c r="D1508" t="s">
        <v>1467</v>
      </c>
      <c r="E1508" t="s">
        <v>2699</v>
      </c>
      <c r="F1508" s="1">
        <v>30891</v>
      </c>
      <c r="G1508" t="s">
        <v>3026</v>
      </c>
      <c r="H1508" t="s">
        <v>2700</v>
      </c>
      <c r="I1508" s="5">
        <v>53400</v>
      </c>
      <c r="J1508">
        <v>8</v>
      </c>
    </row>
    <row r="1509" spans="1:10" x14ac:dyDescent="0.25">
      <c r="A1509" t="str">
        <f t="shared" si="46"/>
        <v>GeoLe27978</v>
      </c>
      <c r="B1509" t="str">
        <f t="shared" si="47"/>
        <v>GeorgeLenz27978</v>
      </c>
      <c r="C1509" t="s">
        <v>92</v>
      </c>
      <c r="D1509" t="s">
        <v>2057</v>
      </c>
      <c r="E1509" t="s">
        <v>2698</v>
      </c>
      <c r="F1509" s="1">
        <v>27978</v>
      </c>
      <c r="G1509" t="s">
        <v>3026</v>
      </c>
      <c r="H1509" t="s">
        <v>2701</v>
      </c>
      <c r="I1509" s="5">
        <v>49400</v>
      </c>
      <c r="J1509">
        <v>14</v>
      </c>
    </row>
    <row r="1510" spans="1:10" x14ac:dyDescent="0.25">
      <c r="A1510" t="str">
        <f t="shared" si="46"/>
        <v>AndLe29615</v>
      </c>
      <c r="B1510" t="str">
        <f t="shared" si="47"/>
        <v>AndersonLeon29615</v>
      </c>
      <c r="C1510" t="s">
        <v>287</v>
      </c>
      <c r="D1510" t="s">
        <v>236</v>
      </c>
      <c r="E1510" t="s">
        <v>2698</v>
      </c>
      <c r="F1510" s="1">
        <v>29615</v>
      </c>
      <c r="G1510" t="s">
        <v>3025</v>
      </c>
      <c r="H1510" t="s">
        <v>2702</v>
      </c>
      <c r="I1510" s="5">
        <v>69500</v>
      </c>
      <c r="J1510">
        <v>7</v>
      </c>
    </row>
    <row r="1511" spans="1:10" x14ac:dyDescent="0.25">
      <c r="A1511" t="str">
        <f t="shared" si="46"/>
        <v>BruLe29908</v>
      </c>
      <c r="B1511" t="str">
        <f t="shared" si="47"/>
        <v>BruceLeon29908</v>
      </c>
      <c r="C1511" t="s">
        <v>84</v>
      </c>
      <c r="D1511" t="s">
        <v>236</v>
      </c>
      <c r="E1511" t="s">
        <v>2698</v>
      </c>
      <c r="F1511" s="1">
        <v>29908</v>
      </c>
      <c r="G1511" t="s">
        <v>3027</v>
      </c>
      <c r="H1511" t="s">
        <v>2701</v>
      </c>
      <c r="I1511" s="5">
        <v>65700</v>
      </c>
      <c r="J1511">
        <v>8</v>
      </c>
    </row>
    <row r="1512" spans="1:10" x14ac:dyDescent="0.25">
      <c r="A1512" t="str">
        <f t="shared" si="46"/>
        <v>DwaLe24992</v>
      </c>
      <c r="B1512" t="str">
        <f t="shared" si="47"/>
        <v>DwayneLeonard24992</v>
      </c>
      <c r="C1512" t="s">
        <v>2636</v>
      </c>
      <c r="D1512" t="s">
        <v>123</v>
      </c>
      <c r="E1512" t="s">
        <v>2698</v>
      </c>
      <c r="F1512" s="1">
        <v>24992</v>
      </c>
      <c r="G1512" t="s">
        <v>3028</v>
      </c>
      <c r="H1512" t="s">
        <v>2703</v>
      </c>
      <c r="I1512" s="5">
        <v>115300</v>
      </c>
      <c r="J1512">
        <v>13</v>
      </c>
    </row>
    <row r="1513" spans="1:10" x14ac:dyDescent="0.25">
      <c r="A1513" t="str">
        <f t="shared" si="46"/>
        <v>TheLe31507</v>
      </c>
      <c r="B1513" t="str">
        <f t="shared" si="47"/>
        <v>TheodoreLeonard31507</v>
      </c>
      <c r="C1513" t="s">
        <v>790</v>
      </c>
      <c r="D1513" t="s">
        <v>123</v>
      </c>
      <c r="E1513" t="s">
        <v>2698</v>
      </c>
      <c r="F1513" s="1">
        <v>31507</v>
      </c>
      <c r="G1513" t="s">
        <v>3022</v>
      </c>
      <c r="H1513" t="s">
        <v>2701</v>
      </c>
      <c r="I1513" s="5">
        <v>37100</v>
      </c>
      <c r="J1513">
        <v>0</v>
      </c>
    </row>
    <row r="1514" spans="1:10" x14ac:dyDescent="0.25">
      <c r="A1514" t="str">
        <f t="shared" si="46"/>
        <v>BriLe26790</v>
      </c>
      <c r="B1514" t="str">
        <f t="shared" si="47"/>
        <v>BrianLevine26790</v>
      </c>
      <c r="C1514" t="s">
        <v>643</v>
      </c>
      <c r="D1514" t="s">
        <v>2272</v>
      </c>
      <c r="E1514" t="s">
        <v>2698</v>
      </c>
      <c r="F1514" s="1">
        <v>26790</v>
      </c>
      <c r="G1514" t="s">
        <v>3024</v>
      </c>
      <c r="H1514" t="s">
        <v>2702</v>
      </c>
      <c r="I1514" s="5">
        <v>55200</v>
      </c>
      <c r="J1514">
        <v>15</v>
      </c>
    </row>
    <row r="1515" spans="1:10" x14ac:dyDescent="0.25">
      <c r="A1515" t="str">
        <f t="shared" si="46"/>
        <v>ArtLe27898</v>
      </c>
      <c r="B1515" t="str">
        <f t="shared" si="47"/>
        <v>ArthurLewis27898</v>
      </c>
      <c r="C1515" t="s">
        <v>103</v>
      </c>
      <c r="D1515" t="s">
        <v>629</v>
      </c>
      <c r="E1515" t="s">
        <v>2698</v>
      </c>
      <c r="F1515" s="1">
        <v>27898</v>
      </c>
      <c r="G1515" t="s">
        <v>3025</v>
      </c>
      <c r="H1515" t="s">
        <v>2702</v>
      </c>
      <c r="I1515" s="5">
        <v>54700</v>
      </c>
      <c r="J1515">
        <v>7</v>
      </c>
    </row>
    <row r="1516" spans="1:10" x14ac:dyDescent="0.25">
      <c r="A1516" t="str">
        <f t="shared" si="46"/>
        <v>ChrLe29238</v>
      </c>
      <c r="B1516" t="str">
        <f t="shared" si="47"/>
        <v>ChristianLewis29238</v>
      </c>
      <c r="C1516" t="s">
        <v>31</v>
      </c>
      <c r="D1516" t="s">
        <v>629</v>
      </c>
      <c r="E1516" t="s">
        <v>2698</v>
      </c>
      <c r="F1516" s="1">
        <v>29238</v>
      </c>
      <c r="G1516" t="s">
        <v>3025</v>
      </c>
      <c r="H1516" t="s">
        <v>2700</v>
      </c>
      <c r="I1516" s="5">
        <v>52300</v>
      </c>
      <c r="J1516">
        <v>3</v>
      </c>
    </row>
    <row r="1517" spans="1:10" x14ac:dyDescent="0.25">
      <c r="A1517" t="str">
        <f t="shared" si="46"/>
        <v>GraLe22358</v>
      </c>
      <c r="B1517" t="str">
        <f t="shared" si="47"/>
        <v>GraceLewis22358</v>
      </c>
      <c r="C1517" t="s">
        <v>928</v>
      </c>
      <c r="D1517" t="s">
        <v>629</v>
      </c>
      <c r="E1517" t="s">
        <v>2699</v>
      </c>
      <c r="F1517" s="1">
        <v>22358</v>
      </c>
      <c r="G1517" t="s">
        <v>3029</v>
      </c>
      <c r="H1517" t="s">
        <v>2702</v>
      </c>
      <c r="I1517" s="5">
        <v>91000</v>
      </c>
      <c r="J1517">
        <v>6</v>
      </c>
    </row>
    <row r="1518" spans="1:10" x14ac:dyDescent="0.25">
      <c r="A1518" t="str">
        <f t="shared" si="46"/>
        <v>HeaLe27118</v>
      </c>
      <c r="B1518" t="str">
        <f t="shared" si="47"/>
        <v>HeatherLewis27118</v>
      </c>
      <c r="C1518" t="s">
        <v>1025</v>
      </c>
      <c r="D1518" t="s">
        <v>629</v>
      </c>
      <c r="E1518" t="s">
        <v>2699</v>
      </c>
      <c r="F1518" s="1">
        <v>27118</v>
      </c>
      <c r="G1518" t="s">
        <v>3028</v>
      </c>
      <c r="H1518" t="s">
        <v>2700</v>
      </c>
      <c r="I1518" s="5">
        <v>67200</v>
      </c>
      <c r="J1518">
        <v>2</v>
      </c>
    </row>
    <row r="1519" spans="1:10" x14ac:dyDescent="0.25">
      <c r="A1519" t="str">
        <f t="shared" si="46"/>
        <v>JosLe31631</v>
      </c>
      <c r="B1519" t="str">
        <f t="shared" si="47"/>
        <v>JosephLewis31631</v>
      </c>
      <c r="C1519" t="s">
        <v>90</v>
      </c>
      <c r="D1519" t="s">
        <v>629</v>
      </c>
      <c r="E1519" t="s">
        <v>2698</v>
      </c>
      <c r="F1519" s="1">
        <v>31631</v>
      </c>
      <c r="G1519" t="s">
        <v>3023</v>
      </c>
      <c r="H1519" t="s">
        <v>2701</v>
      </c>
      <c r="I1519" s="5">
        <v>35500</v>
      </c>
      <c r="J1519">
        <v>0</v>
      </c>
    </row>
    <row r="1520" spans="1:10" x14ac:dyDescent="0.25">
      <c r="A1520" t="str">
        <f t="shared" si="46"/>
        <v>RobLe30657</v>
      </c>
      <c r="B1520" t="str">
        <f t="shared" si="47"/>
        <v>RobertLewis30657</v>
      </c>
      <c r="C1520" t="s">
        <v>25</v>
      </c>
      <c r="D1520" t="s">
        <v>629</v>
      </c>
      <c r="E1520" t="s">
        <v>2698</v>
      </c>
      <c r="F1520" s="1">
        <v>30657</v>
      </c>
      <c r="G1520" t="s">
        <v>3026</v>
      </c>
      <c r="H1520" t="s">
        <v>2701</v>
      </c>
      <c r="I1520" s="5">
        <v>65400</v>
      </c>
      <c r="J1520">
        <v>8</v>
      </c>
    </row>
    <row r="1521" spans="1:10" x14ac:dyDescent="0.25">
      <c r="A1521" t="str">
        <f t="shared" si="46"/>
        <v>VanLe29813</v>
      </c>
      <c r="B1521" t="str">
        <f t="shared" si="47"/>
        <v>VanessaLewis29813</v>
      </c>
      <c r="C1521" t="s">
        <v>628</v>
      </c>
      <c r="D1521" t="s">
        <v>629</v>
      </c>
      <c r="E1521" t="s">
        <v>2699</v>
      </c>
      <c r="F1521" s="1">
        <v>29813</v>
      </c>
      <c r="G1521" t="s">
        <v>3025</v>
      </c>
      <c r="H1521" t="s">
        <v>2702</v>
      </c>
      <c r="I1521" s="5">
        <v>65600</v>
      </c>
      <c r="J1521">
        <v>11</v>
      </c>
    </row>
    <row r="1522" spans="1:10" x14ac:dyDescent="0.25">
      <c r="A1522" t="str">
        <f t="shared" si="46"/>
        <v>WarLe29063</v>
      </c>
      <c r="B1522" t="str">
        <f t="shared" si="47"/>
        <v>WarrenLewis29063</v>
      </c>
      <c r="C1522" t="s">
        <v>98</v>
      </c>
      <c r="D1522" t="s">
        <v>629</v>
      </c>
      <c r="E1522" t="s">
        <v>2698</v>
      </c>
      <c r="F1522" s="1">
        <v>29063</v>
      </c>
      <c r="G1522" t="s">
        <v>3028</v>
      </c>
      <c r="H1522" t="s">
        <v>2702</v>
      </c>
      <c r="I1522" s="5">
        <v>110100</v>
      </c>
      <c r="J1522">
        <v>0</v>
      </c>
    </row>
    <row r="1523" spans="1:10" x14ac:dyDescent="0.25">
      <c r="A1523" t="str">
        <f t="shared" si="46"/>
        <v>DawLe30406</v>
      </c>
      <c r="B1523" t="str">
        <f t="shared" si="47"/>
        <v>DawnLeyba30406</v>
      </c>
      <c r="C1523" t="s">
        <v>532</v>
      </c>
      <c r="D1523" t="s">
        <v>2950</v>
      </c>
      <c r="E1523" t="s">
        <v>2699</v>
      </c>
      <c r="F1523" s="1">
        <v>30406</v>
      </c>
      <c r="G1523" t="s">
        <v>3026</v>
      </c>
      <c r="H1523" t="s">
        <v>2702</v>
      </c>
      <c r="I1523" s="5">
        <v>78200</v>
      </c>
      <c r="J1523">
        <v>2</v>
      </c>
    </row>
    <row r="1524" spans="1:10" x14ac:dyDescent="0.25">
      <c r="A1524" t="str">
        <f t="shared" si="46"/>
        <v>MeaLi33355</v>
      </c>
      <c r="B1524" t="str">
        <f t="shared" si="47"/>
        <v>MeaganLi33355</v>
      </c>
      <c r="C1524" t="s">
        <v>1235</v>
      </c>
      <c r="D1524" t="s">
        <v>2895</v>
      </c>
      <c r="E1524" t="s">
        <v>2699</v>
      </c>
      <c r="F1524" s="1">
        <v>33355</v>
      </c>
      <c r="G1524" t="s">
        <v>3020</v>
      </c>
      <c r="H1524" t="s">
        <v>2703</v>
      </c>
      <c r="I1524" s="5">
        <v>29000</v>
      </c>
      <c r="J1524">
        <v>1</v>
      </c>
    </row>
    <row r="1525" spans="1:10" x14ac:dyDescent="0.25">
      <c r="A1525" t="str">
        <f t="shared" si="46"/>
        <v>DorLi30615</v>
      </c>
      <c r="B1525" t="str">
        <f t="shared" si="47"/>
        <v>DorianLiberatore30615</v>
      </c>
      <c r="C1525" t="s">
        <v>2311</v>
      </c>
      <c r="D1525" t="s">
        <v>2312</v>
      </c>
      <c r="E1525" t="s">
        <v>2698</v>
      </c>
      <c r="F1525" s="1">
        <v>30615</v>
      </c>
      <c r="G1525" t="s">
        <v>3025</v>
      </c>
      <c r="H1525" t="s">
        <v>2700</v>
      </c>
      <c r="I1525" s="5">
        <v>42100</v>
      </c>
      <c r="J1525">
        <v>2</v>
      </c>
    </row>
    <row r="1526" spans="1:10" x14ac:dyDescent="0.25">
      <c r="A1526" t="str">
        <f t="shared" si="46"/>
        <v>JuaLi25992</v>
      </c>
      <c r="B1526" t="str">
        <f t="shared" si="47"/>
        <v>JuanLicht25992</v>
      </c>
      <c r="C1526" t="s">
        <v>567</v>
      </c>
      <c r="D1526" t="s">
        <v>568</v>
      </c>
      <c r="E1526" t="s">
        <v>2698</v>
      </c>
      <c r="F1526" s="1">
        <v>25992</v>
      </c>
      <c r="G1526" t="s">
        <v>3024</v>
      </c>
      <c r="H1526" t="s">
        <v>2702</v>
      </c>
      <c r="I1526" s="5">
        <v>54100</v>
      </c>
      <c r="J1526">
        <v>18</v>
      </c>
    </row>
    <row r="1527" spans="1:10" x14ac:dyDescent="0.25">
      <c r="A1527" t="str">
        <f t="shared" si="46"/>
        <v>SusLi23538</v>
      </c>
      <c r="B1527" t="str">
        <f t="shared" si="47"/>
        <v>SusanLieberman23538</v>
      </c>
      <c r="C1527" t="s">
        <v>665</v>
      </c>
      <c r="D1527" t="s">
        <v>793</v>
      </c>
      <c r="E1527" t="s">
        <v>2699</v>
      </c>
      <c r="F1527" s="1">
        <v>23538</v>
      </c>
      <c r="G1527" t="s">
        <v>3029</v>
      </c>
      <c r="H1527" t="s">
        <v>2701</v>
      </c>
      <c r="I1527" s="5">
        <v>108300</v>
      </c>
      <c r="J1527">
        <v>17</v>
      </c>
    </row>
    <row r="1528" spans="1:10" x14ac:dyDescent="0.25">
      <c r="A1528" t="str">
        <f t="shared" si="46"/>
        <v>AmbLi24227</v>
      </c>
      <c r="B1528" t="str">
        <f t="shared" si="47"/>
        <v>AmberLiggett24227</v>
      </c>
      <c r="C1528" t="s">
        <v>745</v>
      </c>
      <c r="D1528" t="s">
        <v>746</v>
      </c>
      <c r="E1528" t="s">
        <v>2699</v>
      </c>
      <c r="F1528" s="1">
        <v>24227</v>
      </c>
      <c r="G1528" t="s">
        <v>3029</v>
      </c>
      <c r="H1528" t="s">
        <v>2702</v>
      </c>
      <c r="I1528" s="5">
        <v>128500</v>
      </c>
      <c r="J1528">
        <v>18</v>
      </c>
    </row>
    <row r="1529" spans="1:10" x14ac:dyDescent="0.25">
      <c r="A1529" t="str">
        <f t="shared" si="46"/>
        <v>KamLi24048</v>
      </c>
      <c r="B1529" t="str">
        <f t="shared" si="47"/>
        <v>KamLilley24048</v>
      </c>
      <c r="C1529" t="s">
        <v>1062</v>
      </c>
      <c r="D1529" t="s">
        <v>1063</v>
      </c>
      <c r="E1529" t="s">
        <v>2699</v>
      </c>
      <c r="F1529" s="1">
        <v>24048</v>
      </c>
      <c r="G1529" t="s">
        <v>3025</v>
      </c>
      <c r="H1529" t="s">
        <v>2700</v>
      </c>
      <c r="I1529" s="5">
        <v>55800</v>
      </c>
      <c r="J1529">
        <v>7</v>
      </c>
    </row>
    <row r="1530" spans="1:10" x14ac:dyDescent="0.25">
      <c r="A1530" t="str">
        <f t="shared" si="46"/>
        <v>BruLi31631</v>
      </c>
      <c r="B1530" t="str">
        <f t="shared" si="47"/>
        <v>BruceLim31631</v>
      </c>
      <c r="C1530" t="s">
        <v>84</v>
      </c>
      <c r="D1530" t="s">
        <v>2007</v>
      </c>
      <c r="E1530" t="s">
        <v>2698</v>
      </c>
      <c r="F1530" s="1">
        <v>31631</v>
      </c>
      <c r="G1530" t="s">
        <v>3022</v>
      </c>
      <c r="H1530" t="s">
        <v>2700</v>
      </c>
      <c r="I1530" s="5">
        <v>47200</v>
      </c>
      <c r="J1530">
        <v>4</v>
      </c>
    </row>
    <row r="1531" spans="1:10" x14ac:dyDescent="0.25">
      <c r="A1531" t="str">
        <f t="shared" si="46"/>
        <v>AarLi29264</v>
      </c>
      <c r="B1531" t="str">
        <f t="shared" si="47"/>
        <v>AaronLin29264</v>
      </c>
      <c r="C1531" t="s">
        <v>380</v>
      </c>
      <c r="D1531" t="s">
        <v>542</v>
      </c>
      <c r="E1531" t="s">
        <v>2698</v>
      </c>
      <c r="F1531" s="1">
        <v>29264</v>
      </c>
      <c r="G1531" t="s">
        <v>3027</v>
      </c>
      <c r="H1531" t="s">
        <v>2700</v>
      </c>
      <c r="I1531" s="5">
        <v>77300</v>
      </c>
      <c r="J1531">
        <v>1</v>
      </c>
    </row>
    <row r="1532" spans="1:10" x14ac:dyDescent="0.25">
      <c r="A1532" t="str">
        <f t="shared" si="46"/>
        <v>FraLi27342</v>
      </c>
      <c r="B1532" t="str">
        <f t="shared" si="47"/>
        <v>FrankLincoln27342</v>
      </c>
      <c r="C1532" t="s">
        <v>987</v>
      </c>
      <c r="D1532" t="s">
        <v>2072</v>
      </c>
      <c r="E1532" t="s">
        <v>2698</v>
      </c>
      <c r="F1532" s="1">
        <v>27342</v>
      </c>
      <c r="G1532" t="s">
        <v>3026</v>
      </c>
      <c r="H1532" t="s">
        <v>2701</v>
      </c>
      <c r="I1532" s="5">
        <v>46000</v>
      </c>
      <c r="J1532">
        <v>18</v>
      </c>
    </row>
    <row r="1533" spans="1:10" x14ac:dyDescent="0.25">
      <c r="A1533" t="str">
        <f t="shared" si="46"/>
        <v>PeaLi32690</v>
      </c>
      <c r="B1533" t="str">
        <f t="shared" si="47"/>
        <v>PearlLindner32690</v>
      </c>
      <c r="C1533" t="s">
        <v>1641</v>
      </c>
      <c r="D1533" t="s">
        <v>2831</v>
      </c>
      <c r="E1533" t="s">
        <v>2699</v>
      </c>
      <c r="F1533" s="1">
        <v>32690</v>
      </c>
      <c r="G1533" t="s">
        <v>3022</v>
      </c>
      <c r="H1533" t="s">
        <v>2701</v>
      </c>
      <c r="I1533" s="5">
        <v>42000</v>
      </c>
      <c r="J1533">
        <v>2</v>
      </c>
    </row>
    <row r="1534" spans="1:10" x14ac:dyDescent="0.25">
      <c r="A1534" t="str">
        <f t="shared" si="46"/>
        <v>MolLi33077</v>
      </c>
      <c r="B1534" t="str">
        <f t="shared" si="47"/>
        <v>MollyLindsay33077</v>
      </c>
      <c r="C1534" t="s">
        <v>1096</v>
      </c>
      <c r="D1534" t="s">
        <v>51</v>
      </c>
      <c r="E1534" t="s">
        <v>2699</v>
      </c>
      <c r="F1534" s="1">
        <v>33077</v>
      </c>
      <c r="G1534" t="s">
        <v>3021</v>
      </c>
      <c r="H1534" t="s">
        <v>2702</v>
      </c>
      <c r="I1534" s="5">
        <v>34700</v>
      </c>
      <c r="J1534">
        <v>0</v>
      </c>
    </row>
    <row r="1535" spans="1:10" x14ac:dyDescent="0.25">
      <c r="A1535" t="str">
        <f t="shared" si="46"/>
        <v>AleLi29934</v>
      </c>
      <c r="B1535" t="str">
        <f t="shared" si="47"/>
        <v>AlexandriaLingo29934</v>
      </c>
      <c r="C1535" t="s">
        <v>2693</v>
      </c>
      <c r="D1535" t="s">
        <v>2694</v>
      </c>
      <c r="E1535" t="s">
        <v>2699</v>
      </c>
      <c r="F1535" s="1">
        <v>29934</v>
      </c>
      <c r="G1535" t="s">
        <v>3028</v>
      </c>
      <c r="H1535" t="s">
        <v>2703</v>
      </c>
      <c r="I1535" s="5">
        <v>112900</v>
      </c>
      <c r="J1535">
        <v>11</v>
      </c>
    </row>
    <row r="1536" spans="1:10" x14ac:dyDescent="0.25">
      <c r="A1536" t="str">
        <f t="shared" si="46"/>
        <v>PatLi33514</v>
      </c>
      <c r="B1536" t="str">
        <f t="shared" si="47"/>
        <v>PatriciaLinzy33514</v>
      </c>
      <c r="C1536" t="s">
        <v>232</v>
      </c>
      <c r="D1536" t="s">
        <v>2671</v>
      </c>
      <c r="E1536" t="s">
        <v>2699</v>
      </c>
      <c r="F1536" s="1">
        <v>33514</v>
      </c>
      <c r="G1536" t="s">
        <v>3020</v>
      </c>
      <c r="H1536" t="s">
        <v>2700</v>
      </c>
      <c r="I1536" s="5">
        <v>33300</v>
      </c>
      <c r="J1536">
        <v>0</v>
      </c>
    </row>
    <row r="1537" spans="1:10" x14ac:dyDescent="0.25">
      <c r="A1537" t="str">
        <f t="shared" si="46"/>
        <v>JefLi33686</v>
      </c>
      <c r="B1537" t="str">
        <f t="shared" si="47"/>
        <v>JeffLipscomb33686</v>
      </c>
      <c r="C1537" t="s">
        <v>1662</v>
      </c>
      <c r="D1537" t="s">
        <v>2932</v>
      </c>
      <c r="E1537" t="s">
        <v>2698</v>
      </c>
      <c r="F1537" s="1">
        <v>33686</v>
      </c>
      <c r="G1537" t="s">
        <v>3020</v>
      </c>
      <c r="H1537" t="s">
        <v>2701</v>
      </c>
      <c r="I1537" s="5">
        <v>32100</v>
      </c>
      <c r="J1537">
        <v>1</v>
      </c>
    </row>
    <row r="1538" spans="1:10" x14ac:dyDescent="0.25">
      <c r="A1538" t="str">
        <f t="shared" ref="A1538:A1601" si="48">_xlfn.CONCAT(LEFT(C1538,3),LEFT(D1538,2),F1538)</f>
        <v>GerLi28144</v>
      </c>
      <c r="B1538" t="str">
        <f t="shared" ref="B1538:B1601" si="49">_xlfn.CONCAT(C1538,D1538,F1538)</f>
        <v>GerardoLipsey28144</v>
      </c>
      <c r="C1538" t="s">
        <v>1394</v>
      </c>
      <c r="D1538" t="s">
        <v>1395</v>
      </c>
      <c r="E1538" t="s">
        <v>2698</v>
      </c>
      <c r="F1538" s="1">
        <v>28144</v>
      </c>
      <c r="G1538" t="s">
        <v>3028</v>
      </c>
      <c r="H1538" t="s">
        <v>2700</v>
      </c>
      <c r="I1538" s="5">
        <v>88100</v>
      </c>
      <c r="J1538">
        <v>12</v>
      </c>
    </row>
    <row r="1539" spans="1:10" x14ac:dyDescent="0.25">
      <c r="A1539" t="str">
        <f t="shared" si="48"/>
        <v>ZacLi26029</v>
      </c>
      <c r="B1539" t="str">
        <f t="shared" si="49"/>
        <v>ZacharyLipsey26029</v>
      </c>
      <c r="C1539" t="s">
        <v>1838</v>
      </c>
      <c r="D1539" t="s">
        <v>1395</v>
      </c>
      <c r="E1539" t="s">
        <v>2698</v>
      </c>
      <c r="F1539" s="1">
        <v>26029</v>
      </c>
      <c r="G1539" t="s">
        <v>3026</v>
      </c>
      <c r="H1539" t="s">
        <v>2700</v>
      </c>
      <c r="I1539" s="5">
        <v>67500</v>
      </c>
      <c r="J1539">
        <v>13</v>
      </c>
    </row>
    <row r="1540" spans="1:10" x14ac:dyDescent="0.25">
      <c r="A1540" t="str">
        <f t="shared" si="48"/>
        <v>WilLi27633</v>
      </c>
      <c r="B1540" t="str">
        <f t="shared" si="49"/>
        <v>WilliamLiriano27633</v>
      </c>
      <c r="C1540" t="s">
        <v>63</v>
      </c>
      <c r="D1540" t="s">
        <v>2006</v>
      </c>
      <c r="E1540" t="s">
        <v>2698</v>
      </c>
      <c r="F1540" s="1">
        <v>27633</v>
      </c>
      <c r="G1540" t="s">
        <v>3024</v>
      </c>
      <c r="H1540" t="s">
        <v>2700</v>
      </c>
      <c r="I1540" s="5">
        <v>54200</v>
      </c>
      <c r="J1540">
        <v>8</v>
      </c>
    </row>
    <row r="1541" spans="1:10" x14ac:dyDescent="0.25">
      <c r="A1541" t="str">
        <f t="shared" si="48"/>
        <v>LinLi30374</v>
      </c>
      <c r="B1541" t="str">
        <f t="shared" si="49"/>
        <v>LindaLittle30374</v>
      </c>
      <c r="C1541" t="s">
        <v>491</v>
      </c>
      <c r="D1541" t="s">
        <v>12</v>
      </c>
      <c r="E1541" t="s">
        <v>2699</v>
      </c>
      <c r="F1541" s="1">
        <v>30374</v>
      </c>
      <c r="G1541" t="s">
        <v>3025</v>
      </c>
      <c r="H1541" t="s">
        <v>2702</v>
      </c>
      <c r="I1541" s="5">
        <v>66700</v>
      </c>
      <c r="J1541">
        <v>6</v>
      </c>
    </row>
    <row r="1542" spans="1:10" x14ac:dyDescent="0.25">
      <c r="A1542" t="str">
        <f t="shared" si="48"/>
        <v>VicLi28318</v>
      </c>
      <c r="B1542" t="str">
        <f t="shared" si="49"/>
        <v>VictorLittle28318</v>
      </c>
      <c r="C1542" t="s">
        <v>11</v>
      </c>
      <c r="D1542" t="s">
        <v>12</v>
      </c>
      <c r="E1542" t="s">
        <v>2698</v>
      </c>
      <c r="F1542" s="1">
        <v>28318</v>
      </c>
      <c r="G1542" t="s">
        <v>3025</v>
      </c>
      <c r="H1542" t="s">
        <v>2702</v>
      </c>
      <c r="I1542" s="5">
        <v>56300</v>
      </c>
      <c r="J1542">
        <v>7</v>
      </c>
    </row>
    <row r="1543" spans="1:10" x14ac:dyDescent="0.25">
      <c r="A1543" t="str">
        <f t="shared" si="48"/>
        <v>CheLi34224</v>
      </c>
      <c r="B1543" t="str">
        <f t="shared" si="49"/>
        <v>CherylLittlejohn34224</v>
      </c>
      <c r="C1543" t="s">
        <v>1453</v>
      </c>
      <c r="D1543" t="s">
        <v>2766</v>
      </c>
      <c r="E1543" t="s">
        <v>2699</v>
      </c>
      <c r="F1543" s="1">
        <v>34224</v>
      </c>
      <c r="G1543" t="s">
        <v>3019</v>
      </c>
      <c r="H1543" t="s">
        <v>2701</v>
      </c>
      <c r="I1543" s="5">
        <v>31800</v>
      </c>
      <c r="J1543">
        <v>0</v>
      </c>
    </row>
    <row r="1544" spans="1:10" x14ac:dyDescent="0.25">
      <c r="A1544" t="str">
        <f t="shared" si="48"/>
        <v>TomLi27852</v>
      </c>
      <c r="B1544" t="str">
        <f t="shared" si="49"/>
        <v>TommyLivengood27852</v>
      </c>
      <c r="C1544" t="s">
        <v>1284</v>
      </c>
      <c r="D1544" t="s">
        <v>1285</v>
      </c>
      <c r="E1544" t="s">
        <v>2698</v>
      </c>
      <c r="F1544" s="1">
        <v>27852</v>
      </c>
      <c r="G1544" t="s">
        <v>3025</v>
      </c>
      <c r="H1544" t="s">
        <v>2701</v>
      </c>
      <c r="I1544" s="5">
        <v>54000</v>
      </c>
      <c r="J1544">
        <v>2</v>
      </c>
    </row>
    <row r="1545" spans="1:10" x14ac:dyDescent="0.25">
      <c r="A1545" t="str">
        <f t="shared" si="48"/>
        <v>RonLi31494</v>
      </c>
      <c r="B1545" t="str">
        <f t="shared" si="49"/>
        <v>RonaldLivingston31494</v>
      </c>
      <c r="C1545" t="s">
        <v>32</v>
      </c>
      <c r="D1545" t="s">
        <v>2847</v>
      </c>
      <c r="E1545" t="s">
        <v>2698</v>
      </c>
      <c r="F1545" s="1">
        <v>31494</v>
      </c>
      <c r="G1545" t="s">
        <v>3021</v>
      </c>
      <c r="H1545" t="s">
        <v>2700</v>
      </c>
      <c r="I1545" s="5">
        <v>45600</v>
      </c>
      <c r="J1545">
        <v>4</v>
      </c>
    </row>
    <row r="1546" spans="1:10" x14ac:dyDescent="0.25">
      <c r="A1546" t="str">
        <f t="shared" si="48"/>
        <v>ShaLo31825</v>
      </c>
      <c r="B1546" t="str">
        <f t="shared" si="49"/>
        <v>ShanaLockhart31825</v>
      </c>
      <c r="C1546" t="s">
        <v>780</v>
      </c>
      <c r="D1546" t="s">
        <v>781</v>
      </c>
      <c r="E1546" t="s">
        <v>2699</v>
      </c>
      <c r="F1546" s="1">
        <v>31825</v>
      </c>
      <c r="G1546" t="s">
        <v>3022</v>
      </c>
      <c r="H1546" t="s">
        <v>2700</v>
      </c>
      <c r="I1546" s="5">
        <v>41100</v>
      </c>
      <c r="J1546">
        <v>0</v>
      </c>
    </row>
    <row r="1547" spans="1:10" x14ac:dyDescent="0.25">
      <c r="A1547" t="str">
        <f t="shared" si="48"/>
        <v>AlaLo31476</v>
      </c>
      <c r="B1547" t="str">
        <f t="shared" si="49"/>
        <v>AlanLocklear31476</v>
      </c>
      <c r="C1547" t="s">
        <v>345</v>
      </c>
      <c r="D1547" t="s">
        <v>346</v>
      </c>
      <c r="E1547" t="s">
        <v>2698</v>
      </c>
      <c r="F1547" s="1">
        <v>31476</v>
      </c>
      <c r="G1547" t="s">
        <v>3022</v>
      </c>
      <c r="H1547" t="s">
        <v>2701</v>
      </c>
      <c r="I1547" s="5">
        <v>39200</v>
      </c>
      <c r="J1547">
        <v>2</v>
      </c>
    </row>
    <row r="1548" spans="1:10" x14ac:dyDescent="0.25">
      <c r="A1548" t="str">
        <f t="shared" si="48"/>
        <v>RhoLo33572</v>
      </c>
      <c r="B1548" t="str">
        <f t="shared" si="49"/>
        <v>RhondaLocklear33572</v>
      </c>
      <c r="C1548" t="s">
        <v>534</v>
      </c>
      <c r="D1548" t="s">
        <v>346</v>
      </c>
      <c r="E1548" t="s">
        <v>2699</v>
      </c>
      <c r="F1548" s="1">
        <v>33572</v>
      </c>
      <c r="G1548" t="s">
        <v>3021</v>
      </c>
      <c r="H1548" t="s">
        <v>2700</v>
      </c>
      <c r="I1548" s="5">
        <v>36500</v>
      </c>
      <c r="J1548">
        <v>0</v>
      </c>
    </row>
    <row r="1549" spans="1:10" x14ac:dyDescent="0.25">
      <c r="A1549" t="str">
        <f t="shared" si="48"/>
        <v>BesLo27872</v>
      </c>
      <c r="B1549" t="str">
        <f t="shared" si="49"/>
        <v>BessieLockwood27872</v>
      </c>
      <c r="C1549" t="s">
        <v>153</v>
      </c>
      <c r="D1549" t="s">
        <v>1553</v>
      </c>
      <c r="E1549" t="s">
        <v>2699</v>
      </c>
      <c r="F1549" s="1">
        <v>27872</v>
      </c>
      <c r="G1549" t="s">
        <v>3025</v>
      </c>
      <c r="H1549" t="s">
        <v>2703</v>
      </c>
      <c r="I1549" s="5">
        <v>40600</v>
      </c>
      <c r="J1549">
        <v>2</v>
      </c>
    </row>
    <row r="1550" spans="1:10" x14ac:dyDescent="0.25">
      <c r="A1550" t="str">
        <f t="shared" si="48"/>
        <v>BriLo25447</v>
      </c>
      <c r="B1550" t="str">
        <f t="shared" si="49"/>
        <v>BrittneyLockwood25447</v>
      </c>
      <c r="C1550" t="s">
        <v>2151</v>
      </c>
      <c r="D1550" t="s">
        <v>1553</v>
      </c>
      <c r="E1550" t="s">
        <v>2699</v>
      </c>
      <c r="F1550" s="1">
        <v>25447</v>
      </c>
      <c r="G1550" t="s">
        <v>3024</v>
      </c>
      <c r="H1550" t="s">
        <v>2703</v>
      </c>
      <c r="I1550" s="5">
        <v>35000</v>
      </c>
      <c r="J1550">
        <v>7</v>
      </c>
    </row>
    <row r="1551" spans="1:10" x14ac:dyDescent="0.25">
      <c r="A1551" t="str">
        <f t="shared" si="48"/>
        <v>JohLo25754</v>
      </c>
      <c r="B1551" t="str">
        <f t="shared" si="49"/>
        <v>JohnLockwood25754</v>
      </c>
      <c r="C1551" t="s">
        <v>213</v>
      </c>
      <c r="D1551" t="s">
        <v>1553</v>
      </c>
      <c r="E1551" t="s">
        <v>2698</v>
      </c>
      <c r="F1551" s="1">
        <v>25754</v>
      </c>
      <c r="G1551" t="s">
        <v>3027</v>
      </c>
      <c r="H1551" t="s">
        <v>2701</v>
      </c>
      <c r="I1551" s="5">
        <v>73300</v>
      </c>
      <c r="J1551">
        <v>15</v>
      </c>
    </row>
    <row r="1552" spans="1:10" x14ac:dyDescent="0.25">
      <c r="A1552" t="str">
        <f t="shared" si="48"/>
        <v>MarLo33765</v>
      </c>
      <c r="B1552" t="str">
        <f t="shared" si="49"/>
        <v>MaryLohr33765</v>
      </c>
      <c r="C1552" t="s">
        <v>156</v>
      </c>
      <c r="D1552" t="s">
        <v>2313</v>
      </c>
      <c r="E1552" t="s">
        <v>2699</v>
      </c>
      <c r="F1552" s="1">
        <v>33765</v>
      </c>
      <c r="G1552" t="s">
        <v>3019</v>
      </c>
      <c r="H1552" t="s">
        <v>2700</v>
      </c>
      <c r="I1552" s="5">
        <v>28100</v>
      </c>
      <c r="J1552">
        <v>0</v>
      </c>
    </row>
    <row r="1553" spans="1:10" x14ac:dyDescent="0.25">
      <c r="A1553" t="str">
        <f t="shared" si="48"/>
        <v>CarLo28949</v>
      </c>
      <c r="B1553" t="str">
        <f t="shared" si="49"/>
        <v>CarlLombardi28949</v>
      </c>
      <c r="C1553" t="s">
        <v>414</v>
      </c>
      <c r="D1553" t="s">
        <v>1939</v>
      </c>
      <c r="E1553" t="s">
        <v>2698</v>
      </c>
      <c r="F1553" s="1">
        <v>28949</v>
      </c>
      <c r="G1553" t="s">
        <v>3027</v>
      </c>
      <c r="H1553" t="s">
        <v>2700</v>
      </c>
      <c r="I1553" s="5">
        <v>61000</v>
      </c>
      <c r="J1553">
        <v>6</v>
      </c>
    </row>
    <row r="1554" spans="1:10" x14ac:dyDescent="0.25">
      <c r="A1554" t="str">
        <f t="shared" si="48"/>
        <v>AndLo23811</v>
      </c>
      <c r="B1554" t="str">
        <f t="shared" si="49"/>
        <v>AndrewLong23811</v>
      </c>
      <c r="C1554" t="s">
        <v>874</v>
      </c>
      <c r="D1554" t="s">
        <v>1370</v>
      </c>
      <c r="E1554" t="s">
        <v>2698</v>
      </c>
      <c r="F1554" s="1">
        <v>23811</v>
      </c>
      <c r="G1554" t="s">
        <v>3026</v>
      </c>
      <c r="H1554" t="s">
        <v>2701</v>
      </c>
      <c r="I1554" s="5">
        <v>41200</v>
      </c>
      <c r="J1554">
        <v>8</v>
      </c>
    </row>
    <row r="1555" spans="1:10" x14ac:dyDescent="0.25">
      <c r="A1555" t="str">
        <f t="shared" si="48"/>
        <v>GlaLo34121</v>
      </c>
      <c r="B1555" t="str">
        <f t="shared" si="49"/>
        <v>GladysLong34121</v>
      </c>
      <c r="C1555" t="s">
        <v>2064</v>
      </c>
      <c r="D1555" t="s">
        <v>1370</v>
      </c>
      <c r="E1555" t="s">
        <v>2699</v>
      </c>
      <c r="F1555" s="1">
        <v>34121</v>
      </c>
      <c r="G1555" t="s">
        <v>3023</v>
      </c>
      <c r="H1555" t="s">
        <v>2701</v>
      </c>
      <c r="I1555" s="5">
        <v>37900</v>
      </c>
      <c r="J1555">
        <v>0</v>
      </c>
    </row>
    <row r="1556" spans="1:10" x14ac:dyDescent="0.25">
      <c r="A1556" t="str">
        <f t="shared" si="48"/>
        <v>HenLo29827</v>
      </c>
      <c r="B1556" t="str">
        <f t="shared" si="49"/>
        <v>HenryLong29827</v>
      </c>
      <c r="C1556" t="s">
        <v>23</v>
      </c>
      <c r="D1556" t="s">
        <v>1370</v>
      </c>
      <c r="E1556" t="s">
        <v>2698</v>
      </c>
      <c r="F1556" s="1">
        <v>29827</v>
      </c>
      <c r="G1556" t="s">
        <v>3026</v>
      </c>
      <c r="H1556" t="s">
        <v>2700</v>
      </c>
      <c r="I1556" s="5">
        <v>52600</v>
      </c>
      <c r="J1556">
        <v>5</v>
      </c>
    </row>
    <row r="1557" spans="1:10" x14ac:dyDescent="0.25">
      <c r="A1557" t="str">
        <f t="shared" si="48"/>
        <v>MelLo28429</v>
      </c>
      <c r="B1557" t="str">
        <f t="shared" si="49"/>
        <v>MelissaLong28429</v>
      </c>
      <c r="C1557" t="s">
        <v>136</v>
      </c>
      <c r="D1557" t="s">
        <v>1370</v>
      </c>
      <c r="E1557" t="s">
        <v>2699</v>
      </c>
      <c r="F1557" s="1">
        <v>28429</v>
      </c>
      <c r="G1557" t="s">
        <v>3027</v>
      </c>
      <c r="H1557" t="s">
        <v>2700</v>
      </c>
      <c r="I1557" s="5">
        <v>81500</v>
      </c>
      <c r="J1557">
        <v>11</v>
      </c>
    </row>
    <row r="1558" spans="1:10" x14ac:dyDescent="0.25">
      <c r="A1558" t="str">
        <f t="shared" si="48"/>
        <v>LelLo28451</v>
      </c>
      <c r="B1558" t="str">
        <f t="shared" si="49"/>
        <v>LelaLongenecker28451</v>
      </c>
      <c r="C1558" t="s">
        <v>1109</v>
      </c>
      <c r="D1558" t="s">
        <v>1110</v>
      </c>
      <c r="E1558" t="s">
        <v>2699</v>
      </c>
      <c r="F1558" s="1">
        <v>28451</v>
      </c>
      <c r="G1558" t="s">
        <v>3024</v>
      </c>
      <c r="H1558" t="s">
        <v>2700</v>
      </c>
      <c r="I1558" s="5">
        <v>58700</v>
      </c>
      <c r="J1558">
        <v>7</v>
      </c>
    </row>
    <row r="1559" spans="1:10" x14ac:dyDescent="0.25">
      <c r="A1559" t="str">
        <f t="shared" si="48"/>
        <v>EdwLo27644</v>
      </c>
      <c r="B1559" t="str">
        <f t="shared" si="49"/>
        <v>EdwardLongino27644</v>
      </c>
      <c r="C1559" t="s">
        <v>1040</v>
      </c>
      <c r="D1559" t="s">
        <v>1473</v>
      </c>
      <c r="E1559" t="s">
        <v>2698</v>
      </c>
      <c r="F1559" s="1">
        <v>27644</v>
      </c>
      <c r="G1559" t="s">
        <v>3027</v>
      </c>
      <c r="H1559" t="s">
        <v>2701</v>
      </c>
      <c r="I1559" s="5">
        <v>61500</v>
      </c>
      <c r="J1559">
        <v>3</v>
      </c>
    </row>
    <row r="1560" spans="1:10" x14ac:dyDescent="0.25">
      <c r="A1560" t="str">
        <f t="shared" si="48"/>
        <v>HelLo28156</v>
      </c>
      <c r="B1560" t="str">
        <f t="shared" si="49"/>
        <v>HelenLongnecker28156</v>
      </c>
      <c r="C1560" t="s">
        <v>1205</v>
      </c>
      <c r="D1560" t="s">
        <v>2697</v>
      </c>
      <c r="E1560" t="s">
        <v>2699</v>
      </c>
      <c r="F1560" s="1">
        <v>28156</v>
      </c>
      <c r="G1560" t="s">
        <v>3025</v>
      </c>
      <c r="H1560" t="s">
        <v>2700</v>
      </c>
      <c r="I1560" s="5">
        <v>58100</v>
      </c>
      <c r="J1560">
        <v>1</v>
      </c>
    </row>
    <row r="1561" spans="1:10" x14ac:dyDescent="0.25">
      <c r="A1561" t="str">
        <f t="shared" si="48"/>
        <v>RobLo28998</v>
      </c>
      <c r="B1561" t="str">
        <f t="shared" si="49"/>
        <v>RobertaLongshore28998</v>
      </c>
      <c r="C1561" t="s">
        <v>2845</v>
      </c>
      <c r="D1561" t="s">
        <v>2846</v>
      </c>
      <c r="E1561" t="s">
        <v>2699</v>
      </c>
      <c r="F1561" s="1">
        <v>28998</v>
      </c>
      <c r="G1561" t="s">
        <v>3027</v>
      </c>
      <c r="H1561" t="s">
        <v>2703</v>
      </c>
      <c r="I1561" s="5">
        <v>62000</v>
      </c>
      <c r="J1561">
        <v>4</v>
      </c>
    </row>
    <row r="1562" spans="1:10" x14ac:dyDescent="0.25">
      <c r="A1562" t="str">
        <f t="shared" si="48"/>
        <v>AidLo23607</v>
      </c>
      <c r="B1562" t="str">
        <f t="shared" si="49"/>
        <v>AidaLoomis23607</v>
      </c>
      <c r="C1562" t="s">
        <v>2256</v>
      </c>
      <c r="D1562" t="s">
        <v>2257</v>
      </c>
      <c r="E1562" t="s">
        <v>2699</v>
      </c>
      <c r="F1562" s="1">
        <v>23607</v>
      </c>
      <c r="G1562" t="s">
        <v>3025</v>
      </c>
      <c r="H1562" t="s">
        <v>2700</v>
      </c>
      <c r="I1562" s="5">
        <v>49100</v>
      </c>
      <c r="J1562">
        <v>6</v>
      </c>
    </row>
    <row r="1563" spans="1:10" x14ac:dyDescent="0.25">
      <c r="A1563" t="str">
        <f t="shared" si="48"/>
        <v>CarLo25029</v>
      </c>
      <c r="B1563" t="str">
        <f t="shared" si="49"/>
        <v>CarmineLooney25029</v>
      </c>
      <c r="C1563" t="s">
        <v>1323</v>
      </c>
      <c r="D1563" t="s">
        <v>1324</v>
      </c>
      <c r="E1563" t="s">
        <v>2698</v>
      </c>
      <c r="F1563" s="1">
        <v>25029</v>
      </c>
      <c r="G1563" t="s">
        <v>3028</v>
      </c>
      <c r="H1563" t="s">
        <v>2703</v>
      </c>
      <c r="I1563" s="5">
        <v>95000</v>
      </c>
      <c r="J1563">
        <v>19</v>
      </c>
    </row>
    <row r="1564" spans="1:10" x14ac:dyDescent="0.25">
      <c r="A1564" t="str">
        <f t="shared" si="48"/>
        <v>AhmLo30471</v>
      </c>
      <c r="B1564" t="str">
        <f t="shared" si="49"/>
        <v>AhmedLopez30471</v>
      </c>
      <c r="C1564" t="s">
        <v>1407</v>
      </c>
      <c r="D1564" t="s">
        <v>695</v>
      </c>
      <c r="E1564" t="s">
        <v>2698</v>
      </c>
      <c r="F1564" s="1">
        <v>30471</v>
      </c>
      <c r="G1564" t="s">
        <v>3026</v>
      </c>
      <c r="H1564" t="s">
        <v>2702</v>
      </c>
      <c r="I1564" s="5">
        <v>73500</v>
      </c>
      <c r="J1564">
        <v>9</v>
      </c>
    </row>
    <row r="1565" spans="1:10" x14ac:dyDescent="0.25">
      <c r="A1565" t="str">
        <f t="shared" si="48"/>
        <v>BerLo29313</v>
      </c>
      <c r="B1565" t="str">
        <f t="shared" si="49"/>
        <v>BerniceLopez29313</v>
      </c>
      <c r="C1565" t="s">
        <v>944</v>
      </c>
      <c r="D1565" t="s">
        <v>695</v>
      </c>
      <c r="E1565" t="s">
        <v>2699</v>
      </c>
      <c r="F1565" s="1">
        <v>29313</v>
      </c>
      <c r="G1565" t="s">
        <v>3025</v>
      </c>
      <c r="H1565" t="s">
        <v>2701</v>
      </c>
      <c r="I1565" s="5">
        <v>59600</v>
      </c>
      <c r="J1565">
        <v>10</v>
      </c>
    </row>
    <row r="1566" spans="1:10" x14ac:dyDescent="0.25">
      <c r="A1566" t="str">
        <f t="shared" si="48"/>
        <v>MarLo25756</v>
      </c>
      <c r="B1566" t="str">
        <f t="shared" si="49"/>
        <v>MarcLopez25756</v>
      </c>
      <c r="C1566" t="s">
        <v>404</v>
      </c>
      <c r="D1566" t="s">
        <v>695</v>
      </c>
      <c r="E1566" t="s">
        <v>2698</v>
      </c>
      <c r="F1566" s="1">
        <v>25756</v>
      </c>
      <c r="G1566" t="s">
        <v>3027</v>
      </c>
      <c r="H1566" t="s">
        <v>2701</v>
      </c>
      <c r="I1566" s="5">
        <v>54300</v>
      </c>
      <c r="J1566">
        <v>0</v>
      </c>
    </row>
    <row r="1567" spans="1:10" x14ac:dyDescent="0.25">
      <c r="A1567" t="str">
        <f t="shared" si="48"/>
        <v>NedLo24284</v>
      </c>
      <c r="B1567" t="str">
        <f t="shared" si="49"/>
        <v>NedLopez24284</v>
      </c>
      <c r="C1567" t="s">
        <v>694</v>
      </c>
      <c r="D1567" t="s">
        <v>695</v>
      </c>
      <c r="E1567" t="s">
        <v>2698</v>
      </c>
      <c r="F1567" s="1">
        <v>24284</v>
      </c>
      <c r="G1567" t="s">
        <v>3026</v>
      </c>
      <c r="H1567" t="s">
        <v>2701</v>
      </c>
      <c r="I1567" s="5">
        <v>42000</v>
      </c>
      <c r="J1567">
        <v>20</v>
      </c>
    </row>
    <row r="1568" spans="1:10" x14ac:dyDescent="0.25">
      <c r="A1568" t="str">
        <f t="shared" si="48"/>
        <v>TwaLo30741</v>
      </c>
      <c r="B1568" t="str">
        <f t="shared" si="49"/>
        <v>TwanaLoranger30741</v>
      </c>
      <c r="C1568" t="s">
        <v>2192</v>
      </c>
      <c r="D1568" t="s">
        <v>2193</v>
      </c>
      <c r="E1568" t="s">
        <v>2699</v>
      </c>
      <c r="F1568" s="1">
        <v>30741</v>
      </c>
      <c r="G1568" t="s">
        <v>3027</v>
      </c>
      <c r="H1568" t="s">
        <v>2702</v>
      </c>
      <c r="I1568" s="5">
        <v>77500</v>
      </c>
      <c r="J1568">
        <v>3</v>
      </c>
    </row>
    <row r="1569" spans="1:10" x14ac:dyDescent="0.25">
      <c r="A1569" t="str">
        <f t="shared" si="48"/>
        <v>KatLo23942</v>
      </c>
      <c r="B1569" t="str">
        <f t="shared" si="49"/>
        <v>KathleenLord23942</v>
      </c>
      <c r="C1569" t="s">
        <v>179</v>
      </c>
      <c r="D1569" t="s">
        <v>1073</v>
      </c>
      <c r="E1569" t="s">
        <v>2699</v>
      </c>
      <c r="F1569" s="1">
        <v>23942</v>
      </c>
      <c r="G1569" t="s">
        <v>3023</v>
      </c>
      <c r="H1569" t="s">
        <v>2701</v>
      </c>
      <c r="I1569" s="5">
        <v>56100</v>
      </c>
      <c r="J1569">
        <v>8</v>
      </c>
    </row>
    <row r="1570" spans="1:10" x14ac:dyDescent="0.25">
      <c r="A1570" t="str">
        <f t="shared" si="48"/>
        <v>JohLo33724</v>
      </c>
      <c r="B1570" t="str">
        <f t="shared" si="49"/>
        <v>JohnLorenz33724</v>
      </c>
      <c r="C1570" t="s">
        <v>213</v>
      </c>
      <c r="D1570" t="s">
        <v>214</v>
      </c>
      <c r="E1570" t="s">
        <v>2698</v>
      </c>
      <c r="F1570" s="1">
        <v>33724</v>
      </c>
      <c r="G1570" t="s">
        <v>3019</v>
      </c>
      <c r="H1570" t="s">
        <v>2703</v>
      </c>
      <c r="I1570" s="5">
        <v>24700</v>
      </c>
      <c r="J1570">
        <v>0</v>
      </c>
    </row>
    <row r="1571" spans="1:10" x14ac:dyDescent="0.25">
      <c r="A1571" t="str">
        <f t="shared" si="48"/>
        <v>MarLo23985</v>
      </c>
      <c r="B1571" t="str">
        <f t="shared" si="49"/>
        <v>MaryLoucks23985</v>
      </c>
      <c r="C1571" t="s">
        <v>156</v>
      </c>
      <c r="D1571" t="s">
        <v>2615</v>
      </c>
      <c r="E1571" t="s">
        <v>2699</v>
      </c>
      <c r="F1571" s="1">
        <v>23985</v>
      </c>
      <c r="G1571" t="s">
        <v>3028</v>
      </c>
      <c r="H1571" t="s">
        <v>2702</v>
      </c>
      <c r="I1571" s="5">
        <v>75700</v>
      </c>
      <c r="J1571">
        <v>22</v>
      </c>
    </row>
    <row r="1572" spans="1:10" x14ac:dyDescent="0.25">
      <c r="A1572" t="str">
        <f t="shared" si="48"/>
        <v>JesLo34340</v>
      </c>
      <c r="B1572" t="str">
        <f t="shared" si="49"/>
        <v>JessieLoughran34340</v>
      </c>
      <c r="C1572" t="s">
        <v>998</v>
      </c>
      <c r="D1572" t="s">
        <v>2756</v>
      </c>
      <c r="E1572" t="s">
        <v>2699</v>
      </c>
      <c r="F1572" s="1">
        <v>34340</v>
      </c>
      <c r="G1572" t="s">
        <v>3023</v>
      </c>
      <c r="H1572" t="s">
        <v>2701</v>
      </c>
      <c r="I1572" s="5">
        <v>40200</v>
      </c>
      <c r="J1572">
        <v>0</v>
      </c>
    </row>
    <row r="1573" spans="1:10" x14ac:dyDescent="0.25">
      <c r="A1573" t="str">
        <f t="shared" si="48"/>
        <v>AmyLo33158</v>
      </c>
      <c r="B1573" t="str">
        <f t="shared" si="49"/>
        <v>AmyLove33158</v>
      </c>
      <c r="C1573" t="s">
        <v>657</v>
      </c>
      <c r="D1573" t="s">
        <v>664</v>
      </c>
      <c r="E1573" t="s">
        <v>2699</v>
      </c>
      <c r="F1573" s="1">
        <v>33158</v>
      </c>
      <c r="G1573" t="s">
        <v>3023</v>
      </c>
      <c r="H1573" t="s">
        <v>2703</v>
      </c>
      <c r="I1573" s="5">
        <v>31400</v>
      </c>
      <c r="J1573">
        <v>3</v>
      </c>
    </row>
    <row r="1574" spans="1:10" x14ac:dyDescent="0.25">
      <c r="A1574" t="str">
        <f t="shared" si="48"/>
        <v>DarLo31851</v>
      </c>
      <c r="B1574" t="str">
        <f t="shared" si="49"/>
        <v>DarcyLove31851</v>
      </c>
      <c r="C1574" t="s">
        <v>2652</v>
      </c>
      <c r="D1574" t="s">
        <v>664</v>
      </c>
      <c r="E1574" t="s">
        <v>2699</v>
      </c>
      <c r="F1574" s="1">
        <v>31851</v>
      </c>
      <c r="G1574" t="s">
        <v>3022</v>
      </c>
      <c r="H1574" t="s">
        <v>2702</v>
      </c>
      <c r="I1574" s="5">
        <v>42800</v>
      </c>
      <c r="J1574">
        <v>2</v>
      </c>
    </row>
    <row r="1575" spans="1:10" x14ac:dyDescent="0.25">
      <c r="A1575" t="str">
        <f t="shared" si="48"/>
        <v>JosLo31453</v>
      </c>
      <c r="B1575" t="str">
        <f t="shared" si="49"/>
        <v>JoshuaLove31453</v>
      </c>
      <c r="C1575" t="s">
        <v>177</v>
      </c>
      <c r="D1575" t="s">
        <v>664</v>
      </c>
      <c r="E1575" t="s">
        <v>2698</v>
      </c>
      <c r="F1575" s="1">
        <v>31453</v>
      </c>
      <c r="G1575" t="s">
        <v>3024</v>
      </c>
      <c r="H1575" t="s">
        <v>2700</v>
      </c>
      <c r="I1575" s="5">
        <v>51000</v>
      </c>
      <c r="J1575">
        <v>1</v>
      </c>
    </row>
    <row r="1576" spans="1:10" x14ac:dyDescent="0.25">
      <c r="A1576" t="str">
        <f t="shared" si="48"/>
        <v>MarLo25163</v>
      </c>
      <c r="B1576" t="str">
        <f t="shared" si="49"/>
        <v>MarkLove25163</v>
      </c>
      <c r="C1576" t="s">
        <v>252</v>
      </c>
      <c r="D1576" t="s">
        <v>664</v>
      </c>
      <c r="E1576" t="s">
        <v>2698</v>
      </c>
      <c r="F1576" s="1">
        <v>25163</v>
      </c>
      <c r="G1576" t="s">
        <v>3025</v>
      </c>
      <c r="H1576" t="s">
        <v>2703</v>
      </c>
      <c r="I1576" s="5">
        <v>39100</v>
      </c>
      <c r="J1576">
        <v>24</v>
      </c>
    </row>
    <row r="1577" spans="1:10" x14ac:dyDescent="0.25">
      <c r="A1577" t="str">
        <f t="shared" si="48"/>
        <v>VerLo31307</v>
      </c>
      <c r="B1577" t="str">
        <f t="shared" si="49"/>
        <v>VeronicaLove31307</v>
      </c>
      <c r="C1577" t="s">
        <v>1274</v>
      </c>
      <c r="D1577" t="s">
        <v>664</v>
      </c>
      <c r="E1577" t="s">
        <v>2699</v>
      </c>
      <c r="F1577" s="1">
        <v>31307</v>
      </c>
      <c r="G1577" t="s">
        <v>3022</v>
      </c>
      <c r="H1577" t="s">
        <v>2700</v>
      </c>
      <c r="I1577" s="5">
        <v>40000</v>
      </c>
      <c r="J1577">
        <v>4</v>
      </c>
    </row>
    <row r="1578" spans="1:10" x14ac:dyDescent="0.25">
      <c r="A1578" t="str">
        <f t="shared" si="48"/>
        <v>LynLo27160</v>
      </c>
      <c r="B1578" t="str">
        <f t="shared" si="49"/>
        <v>LynneLovejoy27160</v>
      </c>
      <c r="C1578" t="s">
        <v>2762</v>
      </c>
      <c r="D1578" t="s">
        <v>2763</v>
      </c>
      <c r="E1578" t="s">
        <v>2699</v>
      </c>
      <c r="F1578" s="1">
        <v>27160</v>
      </c>
      <c r="G1578" t="s">
        <v>3028</v>
      </c>
      <c r="H1578" t="s">
        <v>2702</v>
      </c>
      <c r="I1578" s="5">
        <v>108600</v>
      </c>
      <c r="J1578">
        <v>12</v>
      </c>
    </row>
    <row r="1579" spans="1:10" x14ac:dyDescent="0.25">
      <c r="A1579" t="str">
        <f t="shared" si="48"/>
        <v>MelLo32760</v>
      </c>
      <c r="B1579" t="str">
        <f t="shared" si="49"/>
        <v>MelLovelace32760</v>
      </c>
      <c r="C1579" t="s">
        <v>731</v>
      </c>
      <c r="D1579" t="s">
        <v>732</v>
      </c>
      <c r="E1579" t="s">
        <v>2698</v>
      </c>
      <c r="F1579" s="1">
        <v>32760</v>
      </c>
      <c r="G1579" t="s">
        <v>3023</v>
      </c>
      <c r="H1579" t="s">
        <v>2700</v>
      </c>
      <c r="I1579" s="5">
        <v>46400</v>
      </c>
      <c r="J1579">
        <v>3</v>
      </c>
    </row>
    <row r="1580" spans="1:10" x14ac:dyDescent="0.25">
      <c r="A1580" t="str">
        <f t="shared" si="48"/>
        <v>JenLo31348</v>
      </c>
      <c r="B1580" t="str">
        <f t="shared" si="49"/>
        <v>JennyLovely31348</v>
      </c>
      <c r="C1580" t="s">
        <v>2377</v>
      </c>
      <c r="D1580" t="s">
        <v>2378</v>
      </c>
      <c r="E1580" t="s">
        <v>2699</v>
      </c>
      <c r="F1580" s="1">
        <v>31348</v>
      </c>
      <c r="G1580" t="s">
        <v>3023</v>
      </c>
      <c r="H1580" t="s">
        <v>2702</v>
      </c>
      <c r="I1580" s="5">
        <v>51600</v>
      </c>
      <c r="J1580">
        <v>3</v>
      </c>
    </row>
    <row r="1581" spans="1:10" x14ac:dyDescent="0.25">
      <c r="A1581" t="str">
        <f t="shared" si="48"/>
        <v>RobLo34111</v>
      </c>
      <c r="B1581" t="str">
        <f t="shared" si="49"/>
        <v>RobertLovely34111</v>
      </c>
      <c r="C1581" t="s">
        <v>25</v>
      </c>
      <c r="D1581" t="s">
        <v>2378</v>
      </c>
      <c r="E1581" t="s">
        <v>2698</v>
      </c>
      <c r="F1581" s="1">
        <v>34111</v>
      </c>
      <c r="G1581" t="s">
        <v>3020</v>
      </c>
      <c r="H1581" t="s">
        <v>2701</v>
      </c>
      <c r="I1581" s="5">
        <v>36400</v>
      </c>
      <c r="J1581">
        <v>0</v>
      </c>
    </row>
    <row r="1582" spans="1:10" x14ac:dyDescent="0.25">
      <c r="A1582" t="str">
        <f t="shared" si="48"/>
        <v>RobLo23479</v>
      </c>
      <c r="B1582" t="str">
        <f t="shared" si="49"/>
        <v>RobertLovett23479</v>
      </c>
      <c r="C1582" t="s">
        <v>25</v>
      </c>
      <c r="D1582" t="s">
        <v>48</v>
      </c>
      <c r="E1582" t="s">
        <v>2698</v>
      </c>
      <c r="F1582" s="1">
        <v>23479</v>
      </c>
      <c r="G1582" t="s">
        <v>3027</v>
      </c>
      <c r="H1582" t="s">
        <v>2702</v>
      </c>
      <c r="I1582" s="5">
        <v>90100</v>
      </c>
      <c r="J1582">
        <v>28</v>
      </c>
    </row>
    <row r="1583" spans="1:10" x14ac:dyDescent="0.25">
      <c r="A1583" t="str">
        <f t="shared" si="48"/>
        <v>JohLo29368</v>
      </c>
      <c r="B1583" t="str">
        <f t="shared" si="49"/>
        <v>JohnLowe29368</v>
      </c>
      <c r="C1583" t="s">
        <v>213</v>
      </c>
      <c r="D1583" t="s">
        <v>1542</v>
      </c>
      <c r="E1583" t="s">
        <v>2698</v>
      </c>
      <c r="F1583" s="1">
        <v>29368</v>
      </c>
      <c r="G1583" t="s">
        <v>3024</v>
      </c>
      <c r="H1583" t="s">
        <v>2703</v>
      </c>
      <c r="I1583" s="5">
        <v>50100</v>
      </c>
      <c r="J1583">
        <v>0</v>
      </c>
    </row>
    <row r="1584" spans="1:10" x14ac:dyDescent="0.25">
      <c r="A1584" t="str">
        <f t="shared" si="48"/>
        <v>TerLo25370</v>
      </c>
      <c r="B1584" t="str">
        <f t="shared" si="49"/>
        <v>TerrellLowenstein25370</v>
      </c>
      <c r="C1584" t="s">
        <v>1342</v>
      </c>
      <c r="D1584" t="s">
        <v>2376</v>
      </c>
      <c r="E1584" t="s">
        <v>2698</v>
      </c>
      <c r="F1584" s="1">
        <v>25370</v>
      </c>
      <c r="G1584" t="s">
        <v>3025</v>
      </c>
      <c r="H1584" t="s">
        <v>2701</v>
      </c>
      <c r="I1584" s="5">
        <v>56000</v>
      </c>
      <c r="J1584">
        <v>15</v>
      </c>
    </row>
    <row r="1585" spans="1:10" x14ac:dyDescent="0.25">
      <c r="A1585" t="str">
        <f t="shared" si="48"/>
        <v>CorLo24947</v>
      </c>
      <c r="B1585" t="str">
        <f t="shared" si="49"/>
        <v>CoreyLowery24947</v>
      </c>
      <c r="C1585" t="s">
        <v>1107</v>
      </c>
      <c r="D1585" t="s">
        <v>912</v>
      </c>
      <c r="E1585" t="s">
        <v>2698</v>
      </c>
      <c r="F1585" s="1">
        <v>24947</v>
      </c>
      <c r="G1585" t="s">
        <v>3026</v>
      </c>
      <c r="H1585" t="s">
        <v>2702</v>
      </c>
      <c r="I1585" s="5">
        <v>58500</v>
      </c>
      <c r="J1585">
        <v>16</v>
      </c>
    </row>
    <row r="1586" spans="1:10" x14ac:dyDescent="0.25">
      <c r="A1586" t="str">
        <f t="shared" si="48"/>
        <v>KirLo31868</v>
      </c>
      <c r="B1586" t="str">
        <f t="shared" si="49"/>
        <v>KirkLowery31868</v>
      </c>
      <c r="C1586" t="s">
        <v>911</v>
      </c>
      <c r="D1586" t="s">
        <v>912</v>
      </c>
      <c r="E1586" t="s">
        <v>2698</v>
      </c>
      <c r="F1586" s="1">
        <v>31868</v>
      </c>
      <c r="G1586" t="s">
        <v>3024</v>
      </c>
      <c r="H1586" t="s">
        <v>2700</v>
      </c>
      <c r="I1586" s="5">
        <v>47800</v>
      </c>
      <c r="J1586">
        <v>4</v>
      </c>
    </row>
    <row r="1587" spans="1:10" x14ac:dyDescent="0.25">
      <c r="A1587" t="str">
        <f t="shared" si="48"/>
        <v>ScoLo22897</v>
      </c>
      <c r="B1587" t="str">
        <f t="shared" si="49"/>
        <v>ScottLowry22897</v>
      </c>
      <c r="C1587" t="s">
        <v>341</v>
      </c>
      <c r="D1587" t="s">
        <v>2196</v>
      </c>
      <c r="E1587" t="s">
        <v>2698</v>
      </c>
      <c r="F1587" s="1">
        <v>22897</v>
      </c>
      <c r="G1587" t="s">
        <v>3028</v>
      </c>
      <c r="H1587" t="s">
        <v>2700</v>
      </c>
      <c r="I1587" s="5">
        <v>76600</v>
      </c>
      <c r="J1587">
        <v>8</v>
      </c>
    </row>
    <row r="1588" spans="1:10" x14ac:dyDescent="0.25">
      <c r="A1588" t="str">
        <f t="shared" si="48"/>
        <v>SarLo25580</v>
      </c>
      <c r="B1588" t="str">
        <f t="shared" si="49"/>
        <v>SarahLoyd25580</v>
      </c>
      <c r="C1588" t="s">
        <v>1695</v>
      </c>
      <c r="D1588" t="s">
        <v>1696</v>
      </c>
      <c r="E1588" t="s">
        <v>2699</v>
      </c>
      <c r="F1588" s="1">
        <v>25580</v>
      </c>
      <c r="G1588" t="s">
        <v>3026</v>
      </c>
      <c r="H1588" t="s">
        <v>2701</v>
      </c>
      <c r="I1588" s="5">
        <v>57400</v>
      </c>
      <c r="J1588">
        <v>17</v>
      </c>
    </row>
    <row r="1589" spans="1:10" x14ac:dyDescent="0.25">
      <c r="A1589" t="str">
        <f t="shared" si="48"/>
        <v>MelLu24789</v>
      </c>
      <c r="B1589" t="str">
        <f t="shared" si="49"/>
        <v>MelissaLuby24789</v>
      </c>
      <c r="C1589" t="s">
        <v>136</v>
      </c>
      <c r="D1589" t="s">
        <v>812</v>
      </c>
      <c r="E1589" t="s">
        <v>2699</v>
      </c>
      <c r="F1589" s="1">
        <v>24789</v>
      </c>
      <c r="G1589" t="s">
        <v>3028</v>
      </c>
      <c r="H1589" t="s">
        <v>2703</v>
      </c>
      <c r="I1589" s="5">
        <v>140100</v>
      </c>
      <c r="J1589">
        <v>14</v>
      </c>
    </row>
    <row r="1590" spans="1:10" x14ac:dyDescent="0.25">
      <c r="A1590" t="str">
        <f t="shared" si="48"/>
        <v>CleLu32121</v>
      </c>
      <c r="B1590" t="str">
        <f t="shared" si="49"/>
        <v>CleoLucas32121</v>
      </c>
      <c r="C1590" t="s">
        <v>845</v>
      </c>
      <c r="D1590" t="s">
        <v>846</v>
      </c>
      <c r="E1590" t="s">
        <v>2699</v>
      </c>
      <c r="F1590" s="1">
        <v>32121</v>
      </c>
      <c r="G1590" t="s">
        <v>3023</v>
      </c>
      <c r="H1590" t="s">
        <v>2701</v>
      </c>
      <c r="I1590" s="5">
        <v>38000</v>
      </c>
      <c r="J1590">
        <v>4</v>
      </c>
    </row>
    <row r="1591" spans="1:10" x14ac:dyDescent="0.25">
      <c r="A1591" t="str">
        <f t="shared" si="48"/>
        <v>CarLu25054</v>
      </c>
      <c r="B1591" t="str">
        <f t="shared" si="49"/>
        <v>CarolLucero25054</v>
      </c>
      <c r="C1591" t="s">
        <v>849</v>
      </c>
      <c r="D1591" t="s">
        <v>2406</v>
      </c>
      <c r="E1591" t="s">
        <v>2699</v>
      </c>
      <c r="F1591" s="1">
        <v>25054</v>
      </c>
      <c r="G1591" t="s">
        <v>3025</v>
      </c>
      <c r="H1591" t="s">
        <v>2701</v>
      </c>
      <c r="I1591" s="5">
        <v>53200</v>
      </c>
      <c r="J1591">
        <v>6</v>
      </c>
    </row>
    <row r="1592" spans="1:10" x14ac:dyDescent="0.25">
      <c r="A1592" t="str">
        <f t="shared" si="48"/>
        <v>ElaLu28415</v>
      </c>
      <c r="B1592" t="str">
        <f t="shared" si="49"/>
        <v>ElaineLucero28415</v>
      </c>
      <c r="C1592" t="s">
        <v>608</v>
      </c>
      <c r="D1592" t="s">
        <v>2406</v>
      </c>
      <c r="E1592" t="s">
        <v>2699</v>
      </c>
      <c r="F1592" s="1">
        <v>28415</v>
      </c>
      <c r="G1592" t="s">
        <v>3025</v>
      </c>
      <c r="H1592" t="s">
        <v>2700</v>
      </c>
      <c r="I1592" s="5">
        <v>41300</v>
      </c>
      <c r="J1592">
        <v>9</v>
      </c>
    </row>
    <row r="1593" spans="1:10" x14ac:dyDescent="0.25">
      <c r="A1593" t="str">
        <f t="shared" si="48"/>
        <v>GloLu29471</v>
      </c>
      <c r="B1593" t="str">
        <f t="shared" si="49"/>
        <v>GloriaLucio29471</v>
      </c>
      <c r="C1593" t="s">
        <v>259</v>
      </c>
      <c r="D1593" t="s">
        <v>1435</v>
      </c>
      <c r="E1593" t="s">
        <v>2699</v>
      </c>
      <c r="F1593" s="1">
        <v>29471</v>
      </c>
      <c r="G1593" t="s">
        <v>3027</v>
      </c>
      <c r="H1593" t="s">
        <v>2700</v>
      </c>
      <c r="I1593" s="5">
        <v>86800</v>
      </c>
      <c r="J1593">
        <v>12</v>
      </c>
    </row>
    <row r="1594" spans="1:10" x14ac:dyDescent="0.25">
      <c r="A1594" t="str">
        <f t="shared" si="48"/>
        <v>DenLu30594</v>
      </c>
      <c r="B1594" t="str">
        <f t="shared" si="49"/>
        <v>DeniseLuckett30594</v>
      </c>
      <c r="C1594" t="s">
        <v>753</v>
      </c>
      <c r="D1594" t="s">
        <v>2353</v>
      </c>
      <c r="E1594" t="s">
        <v>2699</v>
      </c>
      <c r="F1594" s="1">
        <v>30594</v>
      </c>
      <c r="G1594" t="s">
        <v>3027</v>
      </c>
      <c r="H1594" t="s">
        <v>2700</v>
      </c>
      <c r="I1594" s="5">
        <v>88000</v>
      </c>
      <c r="J1594">
        <v>5</v>
      </c>
    </row>
    <row r="1595" spans="1:10" x14ac:dyDescent="0.25">
      <c r="A1595" t="str">
        <f t="shared" si="48"/>
        <v>JohLu25607</v>
      </c>
      <c r="B1595" t="str">
        <f t="shared" si="49"/>
        <v>JohnLuebke25607</v>
      </c>
      <c r="C1595" t="s">
        <v>213</v>
      </c>
      <c r="D1595" t="s">
        <v>1477</v>
      </c>
      <c r="E1595" t="s">
        <v>2698</v>
      </c>
      <c r="F1595" s="1">
        <v>25607</v>
      </c>
      <c r="G1595" t="s">
        <v>3027</v>
      </c>
      <c r="H1595" t="s">
        <v>2701</v>
      </c>
      <c r="I1595" s="5">
        <v>62700</v>
      </c>
      <c r="J1595">
        <v>9</v>
      </c>
    </row>
    <row r="1596" spans="1:10" x14ac:dyDescent="0.25">
      <c r="A1596" t="str">
        <f t="shared" si="48"/>
        <v>KatLu33375</v>
      </c>
      <c r="B1596" t="str">
        <f t="shared" si="49"/>
        <v>KathleenLumpkin33375</v>
      </c>
      <c r="C1596" t="s">
        <v>179</v>
      </c>
      <c r="D1596" t="s">
        <v>2941</v>
      </c>
      <c r="E1596" t="s">
        <v>2699</v>
      </c>
      <c r="F1596" s="1">
        <v>33375</v>
      </c>
      <c r="G1596" t="s">
        <v>3021</v>
      </c>
      <c r="H1596" t="s">
        <v>2702</v>
      </c>
      <c r="I1596" s="5">
        <v>45700</v>
      </c>
      <c r="J1596">
        <v>1</v>
      </c>
    </row>
    <row r="1597" spans="1:10" x14ac:dyDescent="0.25">
      <c r="A1597" t="str">
        <f t="shared" si="48"/>
        <v>ChrLu33057</v>
      </c>
      <c r="B1597" t="str">
        <f t="shared" si="49"/>
        <v>ChristinaLuna33057</v>
      </c>
      <c r="C1597" t="s">
        <v>2284</v>
      </c>
      <c r="D1597" t="s">
        <v>106</v>
      </c>
      <c r="E1597" t="s">
        <v>2699</v>
      </c>
      <c r="F1597" s="1">
        <v>33057</v>
      </c>
      <c r="G1597" t="s">
        <v>3020</v>
      </c>
      <c r="H1597" t="s">
        <v>2701</v>
      </c>
      <c r="I1597" s="5">
        <v>34700</v>
      </c>
      <c r="J1597">
        <v>4</v>
      </c>
    </row>
    <row r="1598" spans="1:10" x14ac:dyDescent="0.25">
      <c r="A1598" t="str">
        <f t="shared" si="48"/>
        <v>DanLu31204</v>
      </c>
      <c r="B1598" t="str">
        <f t="shared" si="49"/>
        <v>DanielLuna31204</v>
      </c>
      <c r="C1598" t="s">
        <v>105</v>
      </c>
      <c r="D1598" t="s">
        <v>106</v>
      </c>
      <c r="E1598" t="s">
        <v>2698</v>
      </c>
      <c r="F1598" s="1">
        <v>31204</v>
      </c>
      <c r="G1598" t="s">
        <v>3022</v>
      </c>
      <c r="H1598" t="s">
        <v>2701</v>
      </c>
      <c r="I1598" s="5">
        <v>39900</v>
      </c>
      <c r="J1598">
        <v>1</v>
      </c>
    </row>
    <row r="1599" spans="1:10" x14ac:dyDescent="0.25">
      <c r="A1599" t="str">
        <f t="shared" si="48"/>
        <v>DebLu32656</v>
      </c>
      <c r="B1599" t="str">
        <f t="shared" si="49"/>
        <v>DeborahLuna32656</v>
      </c>
      <c r="C1599" t="s">
        <v>1128</v>
      </c>
      <c r="D1599" t="s">
        <v>106</v>
      </c>
      <c r="E1599" t="s">
        <v>2699</v>
      </c>
      <c r="F1599" s="1">
        <v>32656</v>
      </c>
      <c r="G1599" t="s">
        <v>3022</v>
      </c>
      <c r="H1599" t="s">
        <v>2701</v>
      </c>
      <c r="I1599" s="5">
        <v>35100</v>
      </c>
      <c r="J1599">
        <v>3</v>
      </c>
    </row>
    <row r="1600" spans="1:10" x14ac:dyDescent="0.25">
      <c r="A1600" t="str">
        <f t="shared" si="48"/>
        <v>MaxLu32279</v>
      </c>
      <c r="B1600" t="str">
        <f t="shared" si="49"/>
        <v>MaxineLundgren32279</v>
      </c>
      <c r="C1600" t="s">
        <v>1999</v>
      </c>
      <c r="D1600" t="s">
        <v>2000</v>
      </c>
      <c r="E1600" t="s">
        <v>2699</v>
      </c>
      <c r="F1600" s="1">
        <v>32279</v>
      </c>
      <c r="G1600" t="s">
        <v>3021</v>
      </c>
      <c r="H1600" t="s">
        <v>2702</v>
      </c>
      <c r="I1600" s="5">
        <v>45300</v>
      </c>
      <c r="J1600">
        <v>2</v>
      </c>
    </row>
    <row r="1601" spans="1:10" x14ac:dyDescent="0.25">
      <c r="A1601" t="str">
        <f t="shared" si="48"/>
        <v>LouLu25270</v>
      </c>
      <c r="B1601" t="str">
        <f t="shared" si="49"/>
        <v>LourdesLuper25270</v>
      </c>
      <c r="C1601" t="s">
        <v>1352</v>
      </c>
      <c r="D1601" t="s">
        <v>1353</v>
      </c>
      <c r="E1601" t="s">
        <v>2699</v>
      </c>
      <c r="F1601" s="1">
        <v>25270</v>
      </c>
      <c r="G1601" t="s">
        <v>3024</v>
      </c>
      <c r="H1601" t="s">
        <v>2702</v>
      </c>
      <c r="I1601" s="5">
        <v>70800</v>
      </c>
      <c r="J1601">
        <v>20</v>
      </c>
    </row>
    <row r="1602" spans="1:10" x14ac:dyDescent="0.25">
      <c r="A1602" t="str">
        <f t="shared" ref="A1602:A1665" si="50">_xlfn.CONCAT(LEFT(C1602,3),LEFT(D1602,2),F1602)</f>
        <v>SeaLu26935</v>
      </c>
      <c r="B1602" t="str">
        <f t="shared" ref="B1602:B1665" si="51">_xlfn.CONCAT(C1602,D1602,F1602)</f>
        <v>SeanLuther26935</v>
      </c>
      <c r="C1602" t="s">
        <v>2014</v>
      </c>
      <c r="D1602" t="s">
        <v>1647</v>
      </c>
      <c r="E1602" t="s">
        <v>2698</v>
      </c>
      <c r="F1602" s="1">
        <v>26935</v>
      </c>
      <c r="G1602" t="s">
        <v>3024</v>
      </c>
      <c r="H1602" t="s">
        <v>2702</v>
      </c>
      <c r="I1602" s="5">
        <v>68600</v>
      </c>
      <c r="J1602">
        <v>19</v>
      </c>
    </row>
    <row r="1603" spans="1:10" x14ac:dyDescent="0.25">
      <c r="A1603" t="str">
        <f t="shared" si="50"/>
        <v>JosLy32567</v>
      </c>
      <c r="B1603" t="str">
        <f t="shared" si="51"/>
        <v>JosephLyall32567</v>
      </c>
      <c r="C1603" t="s">
        <v>90</v>
      </c>
      <c r="D1603" t="s">
        <v>2616</v>
      </c>
      <c r="E1603" t="s">
        <v>2698</v>
      </c>
      <c r="F1603" s="1">
        <v>32567</v>
      </c>
      <c r="G1603" t="s">
        <v>3021</v>
      </c>
      <c r="H1603" t="s">
        <v>2701</v>
      </c>
      <c r="I1603" s="5">
        <v>33700</v>
      </c>
      <c r="J1603">
        <v>2</v>
      </c>
    </row>
    <row r="1604" spans="1:10" x14ac:dyDescent="0.25">
      <c r="A1604" t="str">
        <f t="shared" si="50"/>
        <v>JohLy24766</v>
      </c>
      <c r="B1604" t="str">
        <f t="shared" si="51"/>
        <v>JohnLybarger24766</v>
      </c>
      <c r="C1604" t="s">
        <v>213</v>
      </c>
      <c r="D1604" t="s">
        <v>1745</v>
      </c>
      <c r="E1604" t="s">
        <v>2698</v>
      </c>
      <c r="F1604" s="1">
        <v>24766</v>
      </c>
      <c r="G1604" t="s">
        <v>3025</v>
      </c>
      <c r="H1604" t="s">
        <v>2700</v>
      </c>
      <c r="I1604" s="5">
        <v>56500</v>
      </c>
      <c r="J1604">
        <v>9</v>
      </c>
    </row>
    <row r="1605" spans="1:10" x14ac:dyDescent="0.25">
      <c r="A1605" t="str">
        <f t="shared" si="50"/>
        <v>BesLy23844</v>
      </c>
      <c r="B1605" t="str">
        <f t="shared" si="51"/>
        <v>BessieLynch23844</v>
      </c>
      <c r="C1605" t="s">
        <v>153</v>
      </c>
      <c r="D1605" t="s">
        <v>648</v>
      </c>
      <c r="E1605" t="s">
        <v>2699</v>
      </c>
      <c r="F1605" s="1">
        <v>23844</v>
      </c>
      <c r="G1605" t="s">
        <v>3027</v>
      </c>
      <c r="H1605" t="s">
        <v>2703</v>
      </c>
      <c r="I1605" s="5">
        <v>98200</v>
      </c>
      <c r="J1605">
        <v>23</v>
      </c>
    </row>
    <row r="1606" spans="1:10" x14ac:dyDescent="0.25">
      <c r="A1606" t="str">
        <f t="shared" si="50"/>
        <v>MarLy31732</v>
      </c>
      <c r="B1606" t="str">
        <f t="shared" si="51"/>
        <v>MaryLynch31732</v>
      </c>
      <c r="C1606" t="s">
        <v>156</v>
      </c>
      <c r="D1606" t="s">
        <v>648</v>
      </c>
      <c r="E1606" t="s">
        <v>2699</v>
      </c>
      <c r="F1606" s="1">
        <v>31732</v>
      </c>
      <c r="G1606" t="s">
        <v>3020</v>
      </c>
      <c r="H1606" t="s">
        <v>2702</v>
      </c>
      <c r="I1606" s="5">
        <v>45000</v>
      </c>
      <c r="J1606">
        <v>4</v>
      </c>
    </row>
    <row r="1607" spans="1:10" x14ac:dyDescent="0.25">
      <c r="A1607" t="str">
        <f t="shared" si="50"/>
        <v>JamLy28857</v>
      </c>
      <c r="B1607" t="str">
        <f t="shared" si="51"/>
        <v>JamesLyons28857</v>
      </c>
      <c r="C1607" t="s">
        <v>147</v>
      </c>
      <c r="D1607" t="s">
        <v>2273</v>
      </c>
      <c r="E1607" t="s">
        <v>2698</v>
      </c>
      <c r="F1607" s="1">
        <v>28857</v>
      </c>
      <c r="G1607" t="s">
        <v>3025</v>
      </c>
      <c r="H1607" t="s">
        <v>2701</v>
      </c>
      <c r="I1607" s="5">
        <v>47600</v>
      </c>
      <c r="J1607">
        <v>11</v>
      </c>
    </row>
    <row r="1608" spans="1:10" x14ac:dyDescent="0.25">
      <c r="A1608" t="str">
        <f t="shared" si="50"/>
        <v>RosMa32399</v>
      </c>
      <c r="B1608" t="str">
        <f t="shared" si="51"/>
        <v>RoseMabry32399</v>
      </c>
      <c r="C1608" t="s">
        <v>456</v>
      </c>
      <c r="D1608" t="s">
        <v>679</v>
      </c>
      <c r="E1608" t="s">
        <v>2699</v>
      </c>
      <c r="F1608" s="1">
        <v>32399</v>
      </c>
      <c r="G1608" t="s">
        <v>3022</v>
      </c>
      <c r="H1608" t="s">
        <v>2701</v>
      </c>
      <c r="I1608" s="5">
        <v>32700</v>
      </c>
      <c r="J1608">
        <v>0</v>
      </c>
    </row>
    <row r="1609" spans="1:10" x14ac:dyDescent="0.25">
      <c r="A1609" t="str">
        <f t="shared" si="50"/>
        <v>TerMa33913</v>
      </c>
      <c r="B1609" t="str">
        <f t="shared" si="51"/>
        <v>TerryMacey33913</v>
      </c>
      <c r="C1609" t="s">
        <v>157</v>
      </c>
      <c r="D1609" t="s">
        <v>844</v>
      </c>
      <c r="E1609" t="s">
        <v>2699</v>
      </c>
      <c r="F1609" s="1">
        <v>33913</v>
      </c>
      <c r="G1609" t="s">
        <v>3022</v>
      </c>
      <c r="H1609" t="s">
        <v>2701</v>
      </c>
      <c r="I1609" s="5">
        <v>36900</v>
      </c>
      <c r="J1609">
        <v>0</v>
      </c>
    </row>
    <row r="1610" spans="1:10" x14ac:dyDescent="0.25">
      <c r="A1610" t="str">
        <f t="shared" si="50"/>
        <v>JerMa28831</v>
      </c>
      <c r="B1610" t="str">
        <f t="shared" si="51"/>
        <v>JeremyMack28831</v>
      </c>
      <c r="C1610" t="s">
        <v>225</v>
      </c>
      <c r="D1610" t="s">
        <v>483</v>
      </c>
      <c r="E1610" t="s">
        <v>2698</v>
      </c>
      <c r="F1610" s="1">
        <v>28831</v>
      </c>
      <c r="G1610" t="s">
        <v>3026</v>
      </c>
      <c r="H1610" t="s">
        <v>2701</v>
      </c>
      <c r="I1610" s="5">
        <v>59200</v>
      </c>
      <c r="J1610">
        <v>9</v>
      </c>
    </row>
    <row r="1611" spans="1:10" x14ac:dyDescent="0.25">
      <c r="A1611" t="str">
        <f t="shared" si="50"/>
        <v>JerMa24341</v>
      </c>
      <c r="B1611" t="str">
        <f t="shared" si="51"/>
        <v>JeremyMaclin24341</v>
      </c>
      <c r="C1611" t="s">
        <v>225</v>
      </c>
      <c r="D1611" t="s">
        <v>432</v>
      </c>
      <c r="E1611" t="s">
        <v>2698</v>
      </c>
      <c r="F1611" s="1">
        <v>24341</v>
      </c>
      <c r="G1611" t="s">
        <v>3029</v>
      </c>
      <c r="H1611" t="s">
        <v>2700</v>
      </c>
      <c r="I1611" s="5">
        <v>100400</v>
      </c>
      <c r="J1611">
        <v>22</v>
      </c>
    </row>
    <row r="1612" spans="1:10" x14ac:dyDescent="0.25">
      <c r="A1612" t="str">
        <f t="shared" si="50"/>
        <v>DanMa24161</v>
      </c>
      <c r="B1612" t="str">
        <f t="shared" si="51"/>
        <v>DanitaMadden24161</v>
      </c>
      <c r="C1612" t="s">
        <v>2428</v>
      </c>
      <c r="D1612" t="s">
        <v>2429</v>
      </c>
      <c r="E1612" t="s">
        <v>2699</v>
      </c>
      <c r="F1612" s="1">
        <v>24161</v>
      </c>
      <c r="G1612" t="s">
        <v>3027</v>
      </c>
      <c r="H1612" t="s">
        <v>2700</v>
      </c>
      <c r="I1612" s="5">
        <v>99400</v>
      </c>
      <c r="J1612">
        <v>3</v>
      </c>
    </row>
    <row r="1613" spans="1:10" x14ac:dyDescent="0.25">
      <c r="A1613" t="str">
        <f t="shared" si="50"/>
        <v>KevMa28410</v>
      </c>
      <c r="B1613" t="str">
        <f t="shared" si="51"/>
        <v>KevinMadrid28410</v>
      </c>
      <c r="C1613" t="s">
        <v>223</v>
      </c>
      <c r="D1613" t="s">
        <v>2958</v>
      </c>
      <c r="E1613" t="s">
        <v>2698</v>
      </c>
      <c r="F1613" s="1">
        <v>28410</v>
      </c>
      <c r="G1613" t="s">
        <v>3025</v>
      </c>
      <c r="H1613" t="s">
        <v>2703</v>
      </c>
      <c r="I1613" s="5">
        <v>36300</v>
      </c>
      <c r="J1613">
        <v>9</v>
      </c>
    </row>
    <row r="1614" spans="1:10" x14ac:dyDescent="0.25">
      <c r="A1614" t="str">
        <f t="shared" si="50"/>
        <v>KriMa26107</v>
      </c>
      <c r="B1614" t="str">
        <f t="shared" si="51"/>
        <v>KristinMadsen26107</v>
      </c>
      <c r="C1614" t="s">
        <v>962</v>
      </c>
      <c r="D1614" t="s">
        <v>2849</v>
      </c>
      <c r="E1614" t="s">
        <v>2699</v>
      </c>
      <c r="F1614" s="1">
        <v>26107</v>
      </c>
      <c r="G1614" t="s">
        <v>3025</v>
      </c>
      <c r="H1614" t="s">
        <v>2703</v>
      </c>
      <c r="I1614" s="5">
        <v>42700</v>
      </c>
      <c r="J1614">
        <v>17</v>
      </c>
    </row>
    <row r="1615" spans="1:10" x14ac:dyDescent="0.25">
      <c r="A1615" t="str">
        <f t="shared" si="50"/>
        <v>GreMa31839</v>
      </c>
      <c r="B1615" t="str">
        <f t="shared" si="51"/>
        <v>GretchenMaes31839</v>
      </c>
      <c r="C1615" t="s">
        <v>2817</v>
      </c>
      <c r="D1615" t="s">
        <v>2818</v>
      </c>
      <c r="E1615" t="s">
        <v>2699</v>
      </c>
      <c r="F1615" s="1">
        <v>31839</v>
      </c>
      <c r="G1615" t="s">
        <v>3022</v>
      </c>
      <c r="H1615" t="s">
        <v>2700</v>
      </c>
      <c r="I1615" s="5">
        <v>37500</v>
      </c>
      <c r="J1615">
        <v>5</v>
      </c>
    </row>
    <row r="1616" spans="1:10" x14ac:dyDescent="0.25">
      <c r="A1616" t="str">
        <f t="shared" si="50"/>
        <v>VicMa30503</v>
      </c>
      <c r="B1616" t="str">
        <f t="shared" si="51"/>
        <v>VictoriaMagallanes30503</v>
      </c>
      <c r="C1616" t="s">
        <v>313</v>
      </c>
      <c r="D1616" t="s">
        <v>610</v>
      </c>
      <c r="E1616" t="s">
        <v>2699</v>
      </c>
      <c r="F1616" s="1">
        <v>30503</v>
      </c>
      <c r="G1616" t="s">
        <v>3026</v>
      </c>
      <c r="H1616" t="s">
        <v>2701</v>
      </c>
      <c r="I1616" s="5">
        <v>60400</v>
      </c>
      <c r="J1616">
        <v>4</v>
      </c>
    </row>
    <row r="1617" spans="1:10" x14ac:dyDescent="0.25">
      <c r="A1617" t="str">
        <f t="shared" si="50"/>
        <v>JerMa29208</v>
      </c>
      <c r="B1617" t="str">
        <f t="shared" si="51"/>
        <v>JeriMaginnis29208</v>
      </c>
      <c r="C1617" t="s">
        <v>815</v>
      </c>
      <c r="D1617" t="s">
        <v>1619</v>
      </c>
      <c r="E1617" t="s">
        <v>2699</v>
      </c>
      <c r="F1617" s="1">
        <v>29208</v>
      </c>
      <c r="G1617" t="s">
        <v>3024</v>
      </c>
      <c r="H1617" t="s">
        <v>2701</v>
      </c>
      <c r="I1617" s="5">
        <v>50800</v>
      </c>
      <c r="J1617">
        <v>2</v>
      </c>
    </row>
    <row r="1618" spans="1:10" x14ac:dyDescent="0.25">
      <c r="A1618" t="str">
        <f t="shared" si="50"/>
        <v>GuiMa31911</v>
      </c>
      <c r="B1618" t="str">
        <f t="shared" si="51"/>
        <v>GuillermoMagnuson31911</v>
      </c>
      <c r="C1618" t="s">
        <v>1586</v>
      </c>
      <c r="D1618" t="s">
        <v>1587</v>
      </c>
      <c r="E1618" t="s">
        <v>2698</v>
      </c>
      <c r="F1618" s="1">
        <v>31911</v>
      </c>
      <c r="G1618" t="s">
        <v>3023</v>
      </c>
      <c r="H1618" t="s">
        <v>2702</v>
      </c>
      <c r="I1618" s="5">
        <v>50800</v>
      </c>
      <c r="J1618">
        <v>1</v>
      </c>
    </row>
    <row r="1619" spans="1:10" x14ac:dyDescent="0.25">
      <c r="A1619" t="str">
        <f t="shared" si="50"/>
        <v>JenMa23828</v>
      </c>
      <c r="B1619" t="str">
        <f t="shared" si="51"/>
        <v>JenniferMahon23828</v>
      </c>
      <c r="C1619" t="s">
        <v>461</v>
      </c>
      <c r="D1619" t="s">
        <v>1234</v>
      </c>
      <c r="E1619" t="s">
        <v>2699</v>
      </c>
      <c r="F1619" s="1">
        <v>23828</v>
      </c>
      <c r="G1619" t="s">
        <v>3025</v>
      </c>
      <c r="H1619" t="s">
        <v>2701</v>
      </c>
      <c r="I1619" s="5">
        <v>60400</v>
      </c>
      <c r="J1619">
        <v>23</v>
      </c>
    </row>
    <row r="1620" spans="1:10" x14ac:dyDescent="0.25">
      <c r="A1620" t="str">
        <f t="shared" si="50"/>
        <v>GreMa27422</v>
      </c>
      <c r="B1620" t="str">
        <f t="shared" si="51"/>
        <v>GregoryMaillet27422</v>
      </c>
      <c r="C1620" t="s">
        <v>806</v>
      </c>
      <c r="D1620" t="s">
        <v>807</v>
      </c>
      <c r="E1620" t="s">
        <v>2698</v>
      </c>
      <c r="F1620" s="1">
        <v>27422</v>
      </c>
      <c r="G1620" t="s">
        <v>3025</v>
      </c>
      <c r="H1620" t="s">
        <v>2702</v>
      </c>
      <c r="I1620" s="5">
        <v>56700</v>
      </c>
      <c r="J1620">
        <v>18</v>
      </c>
    </row>
    <row r="1621" spans="1:10" x14ac:dyDescent="0.25">
      <c r="A1621" t="str">
        <f t="shared" si="50"/>
        <v>RicMa30476</v>
      </c>
      <c r="B1621" t="str">
        <f t="shared" si="51"/>
        <v>RickMajors30476</v>
      </c>
      <c r="C1621" t="s">
        <v>197</v>
      </c>
      <c r="D1621" t="s">
        <v>198</v>
      </c>
      <c r="E1621" t="s">
        <v>2698</v>
      </c>
      <c r="F1621" s="1">
        <v>30476</v>
      </c>
      <c r="G1621" t="s">
        <v>3028</v>
      </c>
      <c r="H1621" t="s">
        <v>2701</v>
      </c>
      <c r="I1621" s="5">
        <v>75500</v>
      </c>
      <c r="J1621">
        <v>7</v>
      </c>
    </row>
    <row r="1622" spans="1:10" x14ac:dyDescent="0.25">
      <c r="A1622" t="str">
        <f t="shared" si="50"/>
        <v>JunMa29617</v>
      </c>
      <c r="B1622" t="str">
        <f t="shared" si="51"/>
        <v>JuniorMaldonado29617</v>
      </c>
      <c r="C1622" t="s">
        <v>1539</v>
      </c>
      <c r="D1622" t="s">
        <v>1540</v>
      </c>
      <c r="E1622" t="s">
        <v>2698</v>
      </c>
      <c r="F1622" s="1">
        <v>29617</v>
      </c>
      <c r="G1622" t="s">
        <v>3028</v>
      </c>
      <c r="H1622" t="s">
        <v>2700</v>
      </c>
      <c r="I1622" s="5">
        <v>86400</v>
      </c>
      <c r="J1622">
        <v>1</v>
      </c>
    </row>
    <row r="1623" spans="1:10" x14ac:dyDescent="0.25">
      <c r="A1623" t="str">
        <f t="shared" si="50"/>
        <v>PauMa23686</v>
      </c>
      <c r="B1623" t="str">
        <f t="shared" si="51"/>
        <v>PaulineMaldonado23686</v>
      </c>
      <c r="C1623" t="s">
        <v>2096</v>
      </c>
      <c r="D1623" t="s">
        <v>1540</v>
      </c>
      <c r="E1623" t="s">
        <v>2699</v>
      </c>
      <c r="F1623" s="1">
        <v>23686</v>
      </c>
      <c r="G1623" t="s">
        <v>3026</v>
      </c>
      <c r="H1623" t="s">
        <v>2702</v>
      </c>
      <c r="I1623" s="5">
        <v>72900</v>
      </c>
      <c r="J1623">
        <v>13</v>
      </c>
    </row>
    <row r="1624" spans="1:10" x14ac:dyDescent="0.25">
      <c r="A1624" t="str">
        <f t="shared" si="50"/>
        <v>RubMa32366</v>
      </c>
      <c r="B1624" t="str">
        <f t="shared" si="51"/>
        <v>RubyMaldonado32366</v>
      </c>
      <c r="C1624" t="s">
        <v>203</v>
      </c>
      <c r="D1624" t="s">
        <v>1540</v>
      </c>
      <c r="E1624" t="s">
        <v>2699</v>
      </c>
      <c r="F1624" s="1">
        <v>32366</v>
      </c>
      <c r="G1624" t="s">
        <v>3021</v>
      </c>
      <c r="H1624" t="s">
        <v>2702</v>
      </c>
      <c r="I1624" s="5">
        <v>42000</v>
      </c>
      <c r="J1624">
        <v>4</v>
      </c>
    </row>
    <row r="1625" spans="1:10" x14ac:dyDescent="0.25">
      <c r="A1625" t="str">
        <f t="shared" si="50"/>
        <v>DiaMa34084</v>
      </c>
      <c r="B1625" t="str">
        <f t="shared" si="51"/>
        <v>DianeMalin34084</v>
      </c>
      <c r="C1625" t="s">
        <v>59</v>
      </c>
      <c r="D1625" t="s">
        <v>2769</v>
      </c>
      <c r="E1625" t="s">
        <v>2699</v>
      </c>
      <c r="F1625" s="1">
        <v>34084</v>
      </c>
      <c r="G1625" t="s">
        <v>3021</v>
      </c>
      <c r="H1625" t="s">
        <v>2700</v>
      </c>
      <c r="I1625" s="5">
        <v>35300</v>
      </c>
      <c r="J1625">
        <v>0</v>
      </c>
    </row>
    <row r="1626" spans="1:10" x14ac:dyDescent="0.25">
      <c r="A1626" t="str">
        <f t="shared" si="50"/>
        <v>NoaMa30062</v>
      </c>
      <c r="B1626" t="str">
        <f t="shared" si="51"/>
        <v>NoahMallett30062</v>
      </c>
      <c r="C1626" t="s">
        <v>2171</v>
      </c>
      <c r="D1626" t="s">
        <v>2172</v>
      </c>
      <c r="E1626" t="s">
        <v>2698</v>
      </c>
      <c r="F1626" s="1">
        <v>30062</v>
      </c>
      <c r="G1626" t="s">
        <v>3027</v>
      </c>
      <c r="H1626" t="s">
        <v>2702</v>
      </c>
      <c r="I1626" s="5">
        <v>95500</v>
      </c>
      <c r="J1626">
        <v>5</v>
      </c>
    </row>
    <row r="1627" spans="1:10" x14ac:dyDescent="0.25">
      <c r="A1627" t="str">
        <f t="shared" si="50"/>
        <v>EarMa33071</v>
      </c>
      <c r="B1627" t="str">
        <f t="shared" si="51"/>
        <v>EarnestMallory33071</v>
      </c>
      <c r="C1627" t="s">
        <v>2341</v>
      </c>
      <c r="D1627" t="s">
        <v>2342</v>
      </c>
      <c r="E1627" t="s">
        <v>2698</v>
      </c>
      <c r="F1627" s="1">
        <v>33071</v>
      </c>
      <c r="G1627" t="s">
        <v>3019</v>
      </c>
      <c r="H1627" t="s">
        <v>2701</v>
      </c>
      <c r="I1627" s="5">
        <v>26900</v>
      </c>
      <c r="J1627">
        <v>0</v>
      </c>
    </row>
    <row r="1628" spans="1:10" x14ac:dyDescent="0.25">
      <c r="A1628" t="str">
        <f t="shared" si="50"/>
        <v>LauMa34042</v>
      </c>
      <c r="B1628" t="str">
        <f t="shared" si="51"/>
        <v>LauretteMalone34042</v>
      </c>
      <c r="C1628" t="s">
        <v>767</v>
      </c>
      <c r="D1628" t="s">
        <v>768</v>
      </c>
      <c r="E1628" t="s">
        <v>2699</v>
      </c>
      <c r="F1628" s="1">
        <v>34042</v>
      </c>
      <c r="G1628" t="s">
        <v>3021</v>
      </c>
      <c r="H1628" t="s">
        <v>2701</v>
      </c>
      <c r="I1628" s="5">
        <v>29900</v>
      </c>
      <c r="J1628">
        <v>0</v>
      </c>
    </row>
    <row r="1629" spans="1:10" x14ac:dyDescent="0.25">
      <c r="A1629" t="str">
        <f t="shared" si="50"/>
        <v>DavMa31244</v>
      </c>
      <c r="B1629" t="str">
        <f t="shared" si="51"/>
        <v>DavidMancia31244</v>
      </c>
      <c r="C1629" t="s">
        <v>65</v>
      </c>
      <c r="D1629" t="s">
        <v>1995</v>
      </c>
      <c r="E1629" t="s">
        <v>2698</v>
      </c>
      <c r="F1629" s="1">
        <v>31244</v>
      </c>
      <c r="G1629" t="s">
        <v>3021</v>
      </c>
      <c r="H1629" t="s">
        <v>2700</v>
      </c>
      <c r="I1629" s="5">
        <v>37200</v>
      </c>
      <c r="J1629">
        <v>2</v>
      </c>
    </row>
    <row r="1630" spans="1:10" x14ac:dyDescent="0.25">
      <c r="A1630" t="str">
        <f t="shared" si="50"/>
        <v>DarMa30036</v>
      </c>
      <c r="B1630" t="str">
        <f t="shared" si="51"/>
        <v>DarrellMann30036</v>
      </c>
      <c r="C1630" t="s">
        <v>211</v>
      </c>
      <c r="D1630" t="s">
        <v>696</v>
      </c>
      <c r="E1630" t="s">
        <v>2698</v>
      </c>
      <c r="F1630" s="1">
        <v>30036</v>
      </c>
      <c r="G1630" t="s">
        <v>3027</v>
      </c>
      <c r="H1630" t="s">
        <v>2701</v>
      </c>
      <c r="I1630" s="5">
        <v>47700</v>
      </c>
      <c r="J1630">
        <v>10</v>
      </c>
    </row>
    <row r="1631" spans="1:10" x14ac:dyDescent="0.25">
      <c r="A1631" t="str">
        <f t="shared" si="50"/>
        <v>MarMa22884</v>
      </c>
      <c r="B1631" t="str">
        <f t="shared" si="51"/>
        <v>MargaretMann22884</v>
      </c>
      <c r="C1631" t="s">
        <v>554</v>
      </c>
      <c r="D1631" t="s">
        <v>696</v>
      </c>
      <c r="E1631" t="s">
        <v>2699</v>
      </c>
      <c r="F1631" s="1">
        <v>22884</v>
      </c>
      <c r="G1631" t="s">
        <v>3027</v>
      </c>
      <c r="H1631" t="s">
        <v>2702</v>
      </c>
      <c r="I1631" s="5">
        <v>120900</v>
      </c>
      <c r="J1631">
        <v>8</v>
      </c>
    </row>
    <row r="1632" spans="1:10" x14ac:dyDescent="0.25">
      <c r="A1632" t="str">
        <f t="shared" si="50"/>
        <v>JusMa34251</v>
      </c>
      <c r="B1632" t="str">
        <f t="shared" si="51"/>
        <v>JustinManning34251</v>
      </c>
      <c r="C1632" t="s">
        <v>1289</v>
      </c>
      <c r="D1632" t="s">
        <v>1581</v>
      </c>
      <c r="E1632" t="s">
        <v>2698</v>
      </c>
      <c r="F1632" s="1">
        <v>34251</v>
      </c>
      <c r="G1632" t="s">
        <v>3019</v>
      </c>
      <c r="H1632" t="s">
        <v>2701</v>
      </c>
      <c r="I1632" s="5">
        <v>29400</v>
      </c>
      <c r="J1632">
        <v>0</v>
      </c>
    </row>
    <row r="1633" spans="1:10" x14ac:dyDescent="0.25">
      <c r="A1633" t="str">
        <f t="shared" si="50"/>
        <v>DenMa33872</v>
      </c>
      <c r="B1633" t="str">
        <f t="shared" si="51"/>
        <v>DeniseMansfield33872</v>
      </c>
      <c r="C1633" t="s">
        <v>753</v>
      </c>
      <c r="D1633" t="s">
        <v>2921</v>
      </c>
      <c r="E1633" t="s">
        <v>2699</v>
      </c>
      <c r="F1633" s="1">
        <v>33872</v>
      </c>
      <c r="G1633" t="s">
        <v>3021</v>
      </c>
      <c r="H1633" t="s">
        <v>2703</v>
      </c>
      <c r="I1633" s="5">
        <v>33100</v>
      </c>
      <c r="J1633">
        <v>0</v>
      </c>
    </row>
    <row r="1634" spans="1:10" x14ac:dyDescent="0.25">
      <c r="A1634" t="str">
        <f t="shared" si="50"/>
        <v>GeoMa28663</v>
      </c>
      <c r="B1634" t="str">
        <f t="shared" si="51"/>
        <v>GeorgeMarciano28663</v>
      </c>
      <c r="C1634" t="s">
        <v>92</v>
      </c>
      <c r="D1634" t="s">
        <v>2299</v>
      </c>
      <c r="E1634" t="s">
        <v>2698</v>
      </c>
      <c r="F1634" s="1">
        <v>28663</v>
      </c>
      <c r="G1634" t="s">
        <v>3027</v>
      </c>
      <c r="H1634" t="s">
        <v>2700</v>
      </c>
      <c r="I1634" s="5">
        <v>77200</v>
      </c>
      <c r="J1634">
        <v>11</v>
      </c>
    </row>
    <row r="1635" spans="1:10" x14ac:dyDescent="0.25">
      <c r="A1635" t="str">
        <f t="shared" si="50"/>
        <v>DebMa29887</v>
      </c>
      <c r="B1635" t="str">
        <f t="shared" si="51"/>
        <v>DeborahMarcum29887</v>
      </c>
      <c r="C1635" t="s">
        <v>1128</v>
      </c>
      <c r="D1635" t="s">
        <v>1129</v>
      </c>
      <c r="E1635" t="s">
        <v>2699</v>
      </c>
      <c r="F1635" s="1">
        <v>29887</v>
      </c>
      <c r="G1635" t="s">
        <v>3025</v>
      </c>
      <c r="H1635" t="s">
        <v>2702</v>
      </c>
      <c r="I1635" s="5">
        <v>53000</v>
      </c>
      <c r="J1635">
        <v>0</v>
      </c>
    </row>
    <row r="1636" spans="1:10" x14ac:dyDescent="0.25">
      <c r="A1636" t="str">
        <f t="shared" si="50"/>
        <v>JuaMa30290</v>
      </c>
      <c r="B1636" t="str">
        <f t="shared" si="51"/>
        <v>JuanitaMarcum30290</v>
      </c>
      <c r="C1636" t="s">
        <v>1027</v>
      </c>
      <c r="D1636" t="s">
        <v>1129</v>
      </c>
      <c r="E1636" t="s">
        <v>2699</v>
      </c>
      <c r="F1636" s="1">
        <v>30290</v>
      </c>
      <c r="G1636" t="s">
        <v>3025</v>
      </c>
      <c r="H1636" t="s">
        <v>2701</v>
      </c>
      <c r="I1636" s="5">
        <v>60900</v>
      </c>
      <c r="J1636">
        <v>10</v>
      </c>
    </row>
    <row r="1637" spans="1:10" x14ac:dyDescent="0.25">
      <c r="A1637" t="str">
        <f t="shared" si="50"/>
        <v>RonMa22995</v>
      </c>
      <c r="B1637" t="str">
        <f t="shared" si="51"/>
        <v>RonaldMarcus22995</v>
      </c>
      <c r="C1637" t="s">
        <v>32</v>
      </c>
      <c r="D1637" t="s">
        <v>288</v>
      </c>
      <c r="E1637" t="s">
        <v>2698</v>
      </c>
      <c r="F1637" s="1">
        <v>22995</v>
      </c>
      <c r="G1637" t="s">
        <v>3029</v>
      </c>
      <c r="H1637" t="s">
        <v>2702</v>
      </c>
      <c r="I1637" s="5">
        <v>137300</v>
      </c>
      <c r="J1637">
        <v>4</v>
      </c>
    </row>
    <row r="1638" spans="1:10" x14ac:dyDescent="0.25">
      <c r="A1638" t="str">
        <f t="shared" si="50"/>
        <v>MicMa32549</v>
      </c>
      <c r="B1638" t="str">
        <f t="shared" si="51"/>
        <v>MichaelMarkowitz32549</v>
      </c>
      <c r="C1638" t="s">
        <v>205</v>
      </c>
      <c r="D1638" t="s">
        <v>1347</v>
      </c>
      <c r="E1638" t="s">
        <v>2698</v>
      </c>
      <c r="F1638" s="1">
        <v>32549</v>
      </c>
      <c r="G1638" t="s">
        <v>3020</v>
      </c>
      <c r="H1638" t="s">
        <v>2701</v>
      </c>
      <c r="I1638" s="5">
        <v>33000</v>
      </c>
      <c r="J1638">
        <v>2</v>
      </c>
    </row>
    <row r="1639" spans="1:10" x14ac:dyDescent="0.25">
      <c r="A1639" t="str">
        <f t="shared" si="50"/>
        <v>ChaMa32488</v>
      </c>
      <c r="B1639" t="str">
        <f t="shared" si="51"/>
        <v>CharlesMarks32488</v>
      </c>
      <c r="C1639" t="s">
        <v>82</v>
      </c>
      <c r="D1639" t="s">
        <v>875</v>
      </c>
      <c r="E1639" t="s">
        <v>2698</v>
      </c>
      <c r="F1639" s="1">
        <v>32488</v>
      </c>
      <c r="G1639" t="s">
        <v>3023</v>
      </c>
      <c r="H1639" t="s">
        <v>2701</v>
      </c>
      <c r="I1639" s="5">
        <v>37800</v>
      </c>
      <c r="J1639">
        <v>1</v>
      </c>
    </row>
    <row r="1640" spans="1:10" x14ac:dyDescent="0.25">
      <c r="A1640" t="str">
        <f t="shared" si="50"/>
        <v>RobMa30102</v>
      </c>
      <c r="B1640" t="str">
        <f t="shared" si="51"/>
        <v>RobertMarotta30102</v>
      </c>
      <c r="C1640" t="s">
        <v>25</v>
      </c>
      <c r="D1640" t="s">
        <v>1517</v>
      </c>
      <c r="E1640" t="s">
        <v>2698</v>
      </c>
      <c r="F1640" s="1">
        <v>30102</v>
      </c>
      <c r="G1640" t="s">
        <v>3028</v>
      </c>
      <c r="H1640" t="s">
        <v>2701</v>
      </c>
      <c r="I1640" s="5">
        <v>76000</v>
      </c>
      <c r="J1640">
        <v>10</v>
      </c>
    </row>
    <row r="1641" spans="1:10" x14ac:dyDescent="0.25">
      <c r="A1641" t="str">
        <f t="shared" si="50"/>
        <v>DorMa29543</v>
      </c>
      <c r="B1641" t="str">
        <f t="shared" si="51"/>
        <v>DorisMarquez29543</v>
      </c>
      <c r="C1641" t="s">
        <v>34</v>
      </c>
      <c r="D1641" t="s">
        <v>2746</v>
      </c>
      <c r="E1641" t="s">
        <v>2699</v>
      </c>
      <c r="F1641" s="1">
        <v>29543</v>
      </c>
      <c r="G1641" t="s">
        <v>3025</v>
      </c>
      <c r="H1641" t="s">
        <v>2701</v>
      </c>
      <c r="I1641" s="5">
        <v>53400</v>
      </c>
      <c r="J1641">
        <v>12</v>
      </c>
    </row>
    <row r="1642" spans="1:10" x14ac:dyDescent="0.25">
      <c r="A1642" t="str">
        <f t="shared" si="50"/>
        <v>MicMa25889</v>
      </c>
      <c r="B1642" t="str">
        <f t="shared" si="51"/>
        <v>MichaelMarr25889</v>
      </c>
      <c r="C1642" t="s">
        <v>205</v>
      </c>
      <c r="D1642" t="s">
        <v>1522</v>
      </c>
      <c r="E1642" t="s">
        <v>2698</v>
      </c>
      <c r="F1642" s="1">
        <v>25889</v>
      </c>
      <c r="G1642" t="s">
        <v>3025</v>
      </c>
      <c r="H1642" t="s">
        <v>2702</v>
      </c>
      <c r="I1642" s="5">
        <v>79700</v>
      </c>
      <c r="J1642">
        <v>6</v>
      </c>
    </row>
    <row r="1643" spans="1:10" x14ac:dyDescent="0.25">
      <c r="A1643" t="str">
        <f t="shared" si="50"/>
        <v>RobMa32767</v>
      </c>
      <c r="B1643" t="str">
        <f t="shared" si="51"/>
        <v>RobinMars32767</v>
      </c>
      <c r="C1643" t="s">
        <v>1139</v>
      </c>
      <c r="D1643" t="s">
        <v>1654</v>
      </c>
      <c r="E1643" t="s">
        <v>2699</v>
      </c>
      <c r="F1643" s="1">
        <v>32767</v>
      </c>
      <c r="G1643" t="s">
        <v>3020</v>
      </c>
      <c r="H1643" t="s">
        <v>2700</v>
      </c>
      <c r="I1643" s="5">
        <v>40000</v>
      </c>
      <c r="J1643">
        <v>2</v>
      </c>
    </row>
    <row r="1644" spans="1:10" x14ac:dyDescent="0.25">
      <c r="A1644" t="str">
        <f t="shared" si="50"/>
        <v>IdaMa29421</v>
      </c>
      <c r="B1644" t="str">
        <f t="shared" si="51"/>
        <v>IdaMarshall29421</v>
      </c>
      <c r="C1644" t="s">
        <v>978</v>
      </c>
      <c r="D1644" t="s">
        <v>1990</v>
      </c>
      <c r="E1644" t="s">
        <v>2699</v>
      </c>
      <c r="F1644" s="1">
        <v>29421</v>
      </c>
      <c r="G1644" t="s">
        <v>3027</v>
      </c>
      <c r="H1644" t="s">
        <v>2700</v>
      </c>
      <c r="I1644" s="5">
        <v>80400</v>
      </c>
      <c r="J1644">
        <v>3</v>
      </c>
    </row>
    <row r="1645" spans="1:10" x14ac:dyDescent="0.25">
      <c r="A1645" t="str">
        <f t="shared" si="50"/>
        <v>JamMa27429</v>
      </c>
      <c r="B1645" t="str">
        <f t="shared" si="51"/>
        <v>JamesMarshall27429</v>
      </c>
      <c r="C1645" t="s">
        <v>147</v>
      </c>
      <c r="D1645" t="s">
        <v>1990</v>
      </c>
      <c r="E1645" t="s">
        <v>2698</v>
      </c>
      <c r="F1645" s="1">
        <v>27429</v>
      </c>
      <c r="G1645" t="s">
        <v>3026</v>
      </c>
      <c r="H1645" t="s">
        <v>2702</v>
      </c>
      <c r="I1645" s="5">
        <v>57100</v>
      </c>
      <c r="J1645">
        <v>15</v>
      </c>
    </row>
    <row r="1646" spans="1:10" x14ac:dyDescent="0.25">
      <c r="A1646" t="str">
        <f t="shared" si="50"/>
        <v>MaMa32046</v>
      </c>
      <c r="B1646" t="str">
        <f t="shared" si="51"/>
        <v>MaMartel32046</v>
      </c>
      <c r="C1646" t="s">
        <v>2251</v>
      </c>
      <c r="D1646" t="s">
        <v>2252</v>
      </c>
      <c r="E1646" t="s">
        <v>2699</v>
      </c>
      <c r="F1646" s="1">
        <v>32046</v>
      </c>
      <c r="G1646" t="s">
        <v>3023</v>
      </c>
      <c r="H1646" t="s">
        <v>2701</v>
      </c>
      <c r="I1646" s="5">
        <v>43200</v>
      </c>
      <c r="J1646">
        <v>1</v>
      </c>
    </row>
    <row r="1647" spans="1:10" x14ac:dyDescent="0.25">
      <c r="A1647" t="str">
        <f t="shared" si="50"/>
        <v>JamMa33525</v>
      </c>
      <c r="B1647" t="str">
        <f t="shared" si="51"/>
        <v>JamesMartin33525</v>
      </c>
      <c r="C1647" t="s">
        <v>147</v>
      </c>
      <c r="D1647" t="s">
        <v>645</v>
      </c>
      <c r="E1647" t="s">
        <v>2698</v>
      </c>
      <c r="F1647" s="1">
        <v>33525</v>
      </c>
      <c r="G1647" t="s">
        <v>3020</v>
      </c>
      <c r="H1647" t="s">
        <v>2702</v>
      </c>
      <c r="I1647" s="5">
        <v>36500</v>
      </c>
      <c r="J1647">
        <v>1</v>
      </c>
    </row>
    <row r="1648" spans="1:10" x14ac:dyDescent="0.25">
      <c r="A1648" t="str">
        <f t="shared" si="50"/>
        <v>MicMa26063</v>
      </c>
      <c r="B1648" t="str">
        <f t="shared" si="51"/>
        <v>MichaelMartin26063</v>
      </c>
      <c r="C1648" t="s">
        <v>205</v>
      </c>
      <c r="D1648" t="s">
        <v>645</v>
      </c>
      <c r="E1648" t="s">
        <v>2698</v>
      </c>
      <c r="F1648" s="1">
        <v>26063</v>
      </c>
      <c r="G1648" t="s">
        <v>3029</v>
      </c>
      <c r="H1648" t="s">
        <v>2700</v>
      </c>
      <c r="I1648" s="5">
        <v>97200</v>
      </c>
      <c r="J1648">
        <v>21</v>
      </c>
    </row>
    <row r="1649" spans="1:10" x14ac:dyDescent="0.25">
      <c r="A1649" t="str">
        <f t="shared" si="50"/>
        <v>PedMa27652</v>
      </c>
      <c r="B1649" t="str">
        <f t="shared" si="51"/>
        <v>PedroMartin27652</v>
      </c>
      <c r="C1649" t="s">
        <v>794</v>
      </c>
      <c r="D1649" t="s">
        <v>645</v>
      </c>
      <c r="E1649" t="s">
        <v>2698</v>
      </c>
      <c r="F1649" s="1">
        <v>27652</v>
      </c>
      <c r="G1649" t="s">
        <v>3026</v>
      </c>
      <c r="H1649" t="s">
        <v>2700</v>
      </c>
      <c r="I1649" s="5">
        <v>45900</v>
      </c>
      <c r="J1649">
        <v>9</v>
      </c>
    </row>
    <row r="1650" spans="1:10" x14ac:dyDescent="0.25">
      <c r="A1650" t="str">
        <f t="shared" si="50"/>
        <v>SonMa33519</v>
      </c>
      <c r="B1650" t="str">
        <f t="shared" si="51"/>
        <v>SonjaMartin33519</v>
      </c>
      <c r="C1650" t="s">
        <v>2744</v>
      </c>
      <c r="D1650" t="s">
        <v>645</v>
      </c>
      <c r="E1650" t="s">
        <v>2699</v>
      </c>
      <c r="F1650" s="1">
        <v>33519</v>
      </c>
      <c r="G1650" t="e">
        <v>#N/A</v>
      </c>
      <c r="H1650" t="s">
        <v>2701</v>
      </c>
      <c r="I1650" s="5">
        <v>24100</v>
      </c>
      <c r="J1650">
        <v>2</v>
      </c>
    </row>
    <row r="1651" spans="1:10" x14ac:dyDescent="0.25">
      <c r="A1651" t="str">
        <f t="shared" si="50"/>
        <v>SusMa31995</v>
      </c>
      <c r="B1651" t="str">
        <f t="shared" si="51"/>
        <v>SusanMartin31995</v>
      </c>
      <c r="C1651" t="s">
        <v>665</v>
      </c>
      <c r="D1651" t="s">
        <v>645</v>
      </c>
      <c r="E1651" t="s">
        <v>2699</v>
      </c>
      <c r="F1651" s="1">
        <v>31995</v>
      </c>
      <c r="G1651" t="s">
        <v>3022</v>
      </c>
      <c r="H1651" t="s">
        <v>2702</v>
      </c>
      <c r="I1651" s="5">
        <v>45400</v>
      </c>
      <c r="J1651">
        <v>0</v>
      </c>
    </row>
    <row r="1652" spans="1:10" x14ac:dyDescent="0.25">
      <c r="A1652" t="str">
        <f t="shared" si="50"/>
        <v>ChaMa25172</v>
      </c>
      <c r="B1652" t="str">
        <f t="shared" si="51"/>
        <v>CharlesMartinez25172</v>
      </c>
      <c r="C1652" t="s">
        <v>82</v>
      </c>
      <c r="D1652" t="s">
        <v>97</v>
      </c>
      <c r="E1652" t="s">
        <v>2698</v>
      </c>
      <c r="F1652" s="1">
        <v>25172</v>
      </c>
      <c r="G1652" t="s">
        <v>3024</v>
      </c>
      <c r="H1652" t="s">
        <v>2703</v>
      </c>
      <c r="I1652" s="5">
        <v>45600</v>
      </c>
      <c r="J1652">
        <v>0</v>
      </c>
    </row>
    <row r="1653" spans="1:10" x14ac:dyDescent="0.25">
      <c r="A1653" t="str">
        <f t="shared" si="50"/>
        <v>ChaMa25172</v>
      </c>
      <c r="B1653" t="str">
        <f t="shared" si="51"/>
        <v>CharlesMartinez25172</v>
      </c>
      <c r="C1653" t="s">
        <v>82</v>
      </c>
      <c r="D1653" t="s">
        <v>97</v>
      </c>
      <c r="E1653" t="s">
        <v>2698</v>
      </c>
      <c r="F1653" s="1">
        <v>25172</v>
      </c>
      <c r="G1653" t="s">
        <v>3026</v>
      </c>
      <c r="H1653" t="s">
        <v>2702</v>
      </c>
      <c r="I1653" s="5">
        <v>57000</v>
      </c>
      <c r="J1653">
        <v>5</v>
      </c>
    </row>
    <row r="1654" spans="1:10" x14ac:dyDescent="0.25">
      <c r="A1654" t="str">
        <f t="shared" si="50"/>
        <v>FreMa25162</v>
      </c>
      <c r="B1654" t="str">
        <f t="shared" si="51"/>
        <v>FrederickMartinez25162</v>
      </c>
      <c r="C1654" t="s">
        <v>508</v>
      </c>
      <c r="D1654" t="s">
        <v>97</v>
      </c>
      <c r="E1654" t="s">
        <v>2698</v>
      </c>
      <c r="F1654" s="1">
        <v>25162</v>
      </c>
      <c r="G1654" t="s">
        <v>3027</v>
      </c>
      <c r="H1654" t="s">
        <v>2703</v>
      </c>
      <c r="I1654" s="5">
        <v>67000</v>
      </c>
      <c r="J1654">
        <v>3</v>
      </c>
    </row>
    <row r="1655" spans="1:10" x14ac:dyDescent="0.25">
      <c r="A1655" t="str">
        <f t="shared" si="50"/>
        <v>JamMa24881</v>
      </c>
      <c r="B1655" t="str">
        <f t="shared" si="51"/>
        <v>JamesMartinez24881</v>
      </c>
      <c r="C1655" t="s">
        <v>147</v>
      </c>
      <c r="D1655" t="s">
        <v>97</v>
      </c>
      <c r="E1655" t="s">
        <v>2698</v>
      </c>
      <c r="F1655" s="1">
        <v>24881</v>
      </c>
      <c r="G1655" t="s">
        <v>3028</v>
      </c>
      <c r="H1655" t="s">
        <v>2702</v>
      </c>
      <c r="I1655" s="5">
        <v>132500</v>
      </c>
      <c r="J1655">
        <v>4</v>
      </c>
    </row>
    <row r="1656" spans="1:10" x14ac:dyDescent="0.25">
      <c r="A1656" t="str">
        <f t="shared" si="50"/>
        <v>LorMa25980</v>
      </c>
      <c r="B1656" t="str">
        <f t="shared" si="51"/>
        <v>LorraineMartinez25980</v>
      </c>
      <c r="C1656" t="s">
        <v>626</v>
      </c>
      <c r="D1656" t="s">
        <v>97</v>
      </c>
      <c r="E1656" t="s">
        <v>2699</v>
      </c>
      <c r="F1656" s="1">
        <v>25980</v>
      </c>
      <c r="G1656" t="s">
        <v>3028</v>
      </c>
      <c r="H1656" t="s">
        <v>2702</v>
      </c>
      <c r="I1656" s="5">
        <v>75100</v>
      </c>
      <c r="J1656">
        <v>18</v>
      </c>
    </row>
    <row r="1657" spans="1:10" x14ac:dyDescent="0.25">
      <c r="A1657" t="str">
        <f t="shared" si="50"/>
        <v>RogMa25583</v>
      </c>
      <c r="B1657" t="str">
        <f t="shared" si="51"/>
        <v>RogerMartinez25583</v>
      </c>
      <c r="C1657" t="s">
        <v>195</v>
      </c>
      <c r="D1657" t="s">
        <v>97</v>
      </c>
      <c r="E1657" t="s">
        <v>2698</v>
      </c>
      <c r="F1657" s="1">
        <v>25583</v>
      </c>
      <c r="G1657" t="s">
        <v>3027</v>
      </c>
      <c r="H1657" t="s">
        <v>2701</v>
      </c>
      <c r="I1657" s="5">
        <v>54800</v>
      </c>
      <c r="J1657">
        <v>21</v>
      </c>
    </row>
    <row r="1658" spans="1:10" x14ac:dyDescent="0.25">
      <c r="A1658" t="str">
        <f t="shared" si="50"/>
        <v>WilMa26621</v>
      </c>
      <c r="B1658" t="str">
        <f t="shared" si="51"/>
        <v>WilliamMason26621</v>
      </c>
      <c r="C1658" t="s">
        <v>63</v>
      </c>
      <c r="D1658" t="s">
        <v>339</v>
      </c>
      <c r="E1658" t="s">
        <v>2698</v>
      </c>
      <c r="F1658" s="1">
        <v>26621</v>
      </c>
      <c r="G1658" t="s">
        <v>3027</v>
      </c>
      <c r="H1658" t="s">
        <v>2701</v>
      </c>
      <c r="I1658" s="5">
        <v>79400</v>
      </c>
      <c r="J1658">
        <v>20</v>
      </c>
    </row>
    <row r="1659" spans="1:10" x14ac:dyDescent="0.25">
      <c r="A1659" t="str">
        <f t="shared" si="50"/>
        <v>RodMa29459</v>
      </c>
      <c r="B1659" t="str">
        <f t="shared" si="51"/>
        <v>RodneyMassengale29459</v>
      </c>
      <c r="C1659" t="s">
        <v>837</v>
      </c>
      <c r="D1659" t="s">
        <v>838</v>
      </c>
      <c r="E1659" t="s">
        <v>2698</v>
      </c>
      <c r="F1659" s="1">
        <v>29459</v>
      </c>
      <c r="G1659" t="s">
        <v>3027</v>
      </c>
      <c r="H1659" t="s">
        <v>2701</v>
      </c>
      <c r="I1659" s="5">
        <v>54500</v>
      </c>
      <c r="J1659">
        <v>5</v>
      </c>
    </row>
    <row r="1660" spans="1:10" x14ac:dyDescent="0.25">
      <c r="A1660" t="str">
        <f t="shared" si="50"/>
        <v>BriMa24940</v>
      </c>
      <c r="B1660" t="str">
        <f t="shared" si="51"/>
        <v>BrianMassey24940</v>
      </c>
      <c r="C1660" t="s">
        <v>643</v>
      </c>
      <c r="D1660" t="s">
        <v>2677</v>
      </c>
      <c r="E1660" t="s">
        <v>2698</v>
      </c>
      <c r="F1660" s="1">
        <v>24940</v>
      </c>
      <c r="G1660" t="s">
        <v>3027</v>
      </c>
      <c r="H1660" t="s">
        <v>2701</v>
      </c>
      <c r="I1660" s="5">
        <v>44600</v>
      </c>
      <c r="J1660">
        <v>3</v>
      </c>
    </row>
    <row r="1661" spans="1:10" x14ac:dyDescent="0.25">
      <c r="A1661" t="str">
        <f t="shared" si="50"/>
        <v>AbiMa28584</v>
      </c>
      <c r="B1661" t="str">
        <f t="shared" si="51"/>
        <v>AbigailMata28584</v>
      </c>
      <c r="C1661" t="s">
        <v>1299</v>
      </c>
      <c r="D1661" t="s">
        <v>1253</v>
      </c>
      <c r="E1661" t="s">
        <v>2699</v>
      </c>
      <c r="F1661" s="1">
        <v>28584</v>
      </c>
      <c r="G1661" t="s">
        <v>3025</v>
      </c>
      <c r="H1661" t="s">
        <v>2701</v>
      </c>
      <c r="I1661" s="5">
        <v>46900</v>
      </c>
      <c r="J1661">
        <v>14</v>
      </c>
    </row>
    <row r="1662" spans="1:10" x14ac:dyDescent="0.25">
      <c r="A1662" t="str">
        <f t="shared" si="50"/>
        <v>JenMa29648</v>
      </c>
      <c r="B1662" t="str">
        <f t="shared" si="51"/>
        <v>JenniferMata29648</v>
      </c>
      <c r="C1662" t="s">
        <v>461</v>
      </c>
      <c r="D1662" t="s">
        <v>1253</v>
      </c>
      <c r="E1662" t="s">
        <v>2699</v>
      </c>
      <c r="F1662" s="1">
        <v>29648</v>
      </c>
      <c r="G1662" t="s">
        <v>3027</v>
      </c>
      <c r="H1662" t="s">
        <v>2700</v>
      </c>
      <c r="I1662" s="5">
        <v>71800</v>
      </c>
      <c r="J1662">
        <v>9</v>
      </c>
    </row>
    <row r="1663" spans="1:10" x14ac:dyDescent="0.25">
      <c r="A1663" t="str">
        <f t="shared" si="50"/>
        <v>JamMa25744</v>
      </c>
      <c r="B1663" t="str">
        <f t="shared" si="51"/>
        <v>JamesMathis25744</v>
      </c>
      <c r="C1663" t="s">
        <v>147</v>
      </c>
      <c r="D1663" t="s">
        <v>557</v>
      </c>
      <c r="E1663" t="s">
        <v>2698</v>
      </c>
      <c r="F1663" s="1">
        <v>25744</v>
      </c>
      <c r="G1663" t="s">
        <v>3026</v>
      </c>
      <c r="H1663" t="s">
        <v>2700</v>
      </c>
      <c r="I1663" s="5">
        <v>72700</v>
      </c>
      <c r="J1663">
        <v>8</v>
      </c>
    </row>
    <row r="1664" spans="1:10" x14ac:dyDescent="0.25">
      <c r="A1664" t="str">
        <f t="shared" si="50"/>
        <v>JohMa24902</v>
      </c>
      <c r="B1664" t="str">
        <f t="shared" si="51"/>
        <v>JohnMathison24902</v>
      </c>
      <c r="C1664" t="s">
        <v>213</v>
      </c>
      <c r="D1664" t="s">
        <v>1336</v>
      </c>
      <c r="E1664" t="s">
        <v>2698</v>
      </c>
      <c r="F1664" s="1">
        <v>24902</v>
      </c>
      <c r="G1664" t="s">
        <v>3026</v>
      </c>
      <c r="H1664" t="s">
        <v>2701</v>
      </c>
      <c r="I1664" s="5">
        <v>47400</v>
      </c>
      <c r="J1664">
        <v>23</v>
      </c>
    </row>
    <row r="1665" spans="1:10" x14ac:dyDescent="0.25">
      <c r="A1665" t="str">
        <f t="shared" si="50"/>
        <v>BreMa27351</v>
      </c>
      <c r="B1665" t="str">
        <f t="shared" si="51"/>
        <v>BrettMatos27351</v>
      </c>
      <c r="C1665" t="s">
        <v>1396</v>
      </c>
      <c r="D1665" t="s">
        <v>2160</v>
      </c>
      <c r="E1665" t="s">
        <v>2698</v>
      </c>
      <c r="F1665" s="1">
        <v>27351</v>
      </c>
      <c r="G1665" t="s">
        <v>3026</v>
      </c>
      <c r="H1665" t="s">
        <v>2701</v>
      </c>
      <c r="I1665" s="5">
        <v>42900</v>
      </c>
      <c r="J1665">
        <v>18</v>
      </c>
    </row>
    <row r="1666" spans="1:10" x14ac:dyDescent="0.25">
      <c r="A1666" t="str">
        <f t="shared" ref="A1666:A1729" si="52">_xlfn.CONCAT(LEFT(C1666,3),LEFT(D1666,2),F1666)</f>
        <v>TobMa27483</v>
      </c>
      <c r="B1666" t="str">
        <f t="shared" ref="B1666:B1729" si="53">_xlfn.CONCAT(C1666,D1666,F1666)</f>
        <v>TobiasMatta27483</v>
      </c>
      <c r="C1666" t="s">
        <v>1936</v>
      </c>
      <c r="D1666" t="s">
        <v>1937</v>
      </c>
      <c r="E1666" t="s">
        <v>2698</v>
      </c>
      <c r="F1666" s="1">
        <v>27483</v>
      </c>
      <c r="G1666" t="s">
        <v>3025</v>
      </c>
      <c r="H1666" t="s">
        <v>2701</v>
      </c>
      <c r="I1666" s="5">
        <v>48700</v>
      </c>
      <c r="J1666">
        <v>2</v>
      </c>
    </row>
    <row r="1667" spans="1:10" x14ac:dyDescent="0.25">
      <c r="A1667" t="str">
        <f t="shared" si="52"/>
        <v>AmaMa28179</v>
      </c>
      <c r="B1667" t="str">
        <f t="shared" si="53"/>
        <v>AmandaMatthews28179</v>
      </c>
      <c r="C1667" t="s">
        <v>30</v>
      </c>
      <c r="D1667" t="s">
        <v>2668</v>
      </c>
      <c r="E1667" t="s">
        <v>2699</v>
      </c>
      <c r="F1667" s="1">
        <v>28179</v>
      </c>
      <c r="G1667" t="s">
        <v>3024</v>
      </c>
      <c r="H1667" t="s">
        <v>2701</v>
      </c>
      <c r="I1667" s="5">
        <v>53500</v>
      </c>
      <c r="J1667">
        <v>12</v>
      </c>
    </row>
    <row r="1668" spans="1:10" x14ac:dyDescent="0.25">
      <c r="A1668" t="str">
        <f t="shared" si="52"/>
        <v>AshMa23888</v>
      </c>
      <c r="B1668" t="str">
        <f t="shared" si="53"/>
        <v>AshleyMattingly23888</v>
      </c>
      <c r="C1668" t="s">
        <v>1606</v>
      </c>
      <c r="D1668" t="s">
        <v>1765</v>
      </c>
      <c r="E1668" t="s">
        <v>2699</v>
      </c>
      <c r="F1668" s="1">
        <v>23888</v>
      </c>
      <c r="G1668" t="s">
        <v>3029</v>
      </c>
      <c r="H1668" t="s">
        <v>2700</v>
      </c>
      <c r="I1668" s="5">
        <v>88600</v>
      </c>
      <c r="J1668">
        <v>9</v>
      </c>
    </row>
    <row r="1669" spans="1:10" x14ac:dyDescent="0.25">
      <c r="A1669" t="str">
        <f t="shared" si="52"/>
        <v>RicMa32222</v>
      </c>
      <c r="B1669" t="str">
        <f t="shared" si="53"/>
        <v>RichardMauzy32222</v>
      </c>
      <c r="C1669" t="s">
        <v>9</v>
      </c>
      <c r="D1669" t="s">
        <v>1476</v>
      </c>
      <c r="E1669" t="s">
        <v>2698</v>
      </c>
      <c r="F1669" s="1">
        <v>32222</v>
      </c>
      <c r="G1669" t="s">
        <v>3020</v>
      </c>
      <c r="H1669" t="s">
        <v>2702</v>
      </c>
      <c r="I1669" s="5">
        <v>35500</v>
      </c>
      <c r="J1669">
        <v>3</v>
      </c>
    </row>
    <row r="1670" spans="1:10" x14ac:dyDescent="0.25">
      <c r="A1670" t="str">
        <f t="shared" si="52"/>
        <v>BarMa30239</v>
      </c>
      <c r="B1670" t="str">
        <f t="shared" si="53"/>
        <v>BarbaraMaxwell30239</v>
      </c>
      <c r="C1670" t="s">
        <v>248</v>
      </c>
      <c r="D1670" t="s">
        <v>134</v>
      </c>
      <c r="E1670" t="s">
        <v>2699</v>
      </c>
      <c r="F1670" s="1">
        <v>30239</v>
      </c>
      <c r="G1670" t="s">
        <v>3024</v>
      </c>
      <c r="H1670" t="s">
        <v>2702</v>
      </c>
      <c r="I1670" s="5">
        <v>58900</v>
      </c>
      <c r="J1670">
        <v>10</v>
      </c>
    </row>
    <row r="1671" spans="1:10" x14ac:dyDescent="0.25">
      <c r="A1671" t="str">
        <f t="shared" si="52"/>
        <v>DonMa31319</v>
      </c>
      <c r="B1671" t="str">
        <f t="shared" si="53"/>
        <v>DonaldMaxwell31319</v>
      </c>
      <c r="C1671" t="s">
        <v>133</v>
      </c>
      <c r="D1671" t="s">
        <v>134</v>
      </c>
      <c r="E1671" t="s">
        <v>2698</v>
      </c>
      <c r="F1671" s="1">
        <v>31319</v>
      </c>
      <c r="G1671" t="s">
        <v>3020</v>
      </c>
      <c r="H1671" t="s">
        <v>2701</v>
      </c>
      <c r="I1671" s="5">
        <v>28900</v>
      </c>
      <c r="J1671">
        <v>0</v>
      </c>
    </row>
    <row r="1672" spans="1:10" x14ac:dyDescent="0.25">
      <c r="A1672" t="str">
        <f t="shared" si="52"/>
        <v>WalMa30240</v>
      </c>
      <c r="B1672" t="str">
        <f t="shared" si="53"/>
        <v>WalterMaxwell30240</v>
      </c>
      <c r="C1672" t="s">
        <v>934</v>
      </c>
      <c r="D1672" t="s">
        <v>134</v>
      </c>
      <c r="E1672" t="s">
        <v>2698</v>
      </c>
      <c r="F1672" s="1">
        <v>30240</v>
      </c>
      <c r="G1672" t="s">
        <v>3027</v>
      </c>
      <c r="H1672" t="s">
        <v>2701</v>
      </c>
      <c r="I1672" s="5">
        <v>59700</v>
      </c>
      <c r="J1672">
        <v>9</v>
      </c>
    </row>
    <row r="1673" spans="1:10" x14ac:dyDescent="0.25">
      <c r="A1673" t="str">
        <f t="shared" si="52"/>
        <v>FraMa31443</v>
      </c>
      <c r="B1673" t="str">
        <f t="shared" si="53"/>
        <v>FrancesMayfield31443</v>
      </c>
      <c r="C1673" t="s">
        <v>333</v>
      </c>
      <c r="D1673" t="s">
        <v>2684</v>
      </c>
      <c r="E1673" t="s">
        <v>2699</v>
      </c>
      <c r="F1673" s="1">
        <v>31443</v>
      </c>
      <c r="G1673" t="s">
        <v>3023</v>
      </c>
      <c r="H1673" t="s">
        <v>2702</v>
      </c>
      <c r="I1673" s="5">
        <v>38700</v>
      </c>
      <c r="J1673">
        <v>1</v>
      </c>
    </row>
    <row r="1674" spans="1:10" x14ac:dyDescent="0.25">
      <c r="A1674" t="str">
        <f t="shared" si="52"/>
        <v>MicMa25200</v>
      </c>
      <c r="B1674" t="str">
        <f t="shared" si="53"/>
        <v>MichaelMayhugh25200</v>
      </c>
      <c r="C1674" t="s">
        <v>205</v>
      </c>
      <c r="D1674" t="s">
        <v>1297</v>
      </c>
      <c r="E1674" t="s">
        <v>2698</v>
      </c>
      <c r="F1674" s="1">
        <v>25200</v>
      </c>
      <c r="G1674" t="s">
        <v>3028</v>
      </c>
      <c r="H1674" t="s">
        <v>2701</v>
      </c>
      <c r="I1674" s="5">
        <v>64200</v>
      </c>
      <c r="J1674">
        <v>5</v>
      </c>
    </row>
    <row r="1675" spans="1:10" x14ac:dyDescent="0.25">
      <c r="A1675" t="str">
        <f t="shared" si="52"/>
        <v>BruMa28333</v>
      </c>
      <c r="B1675" t="str">
        <f t="shared" si="53"/>
        <v>BruceMayo28333</v>
      </c>
      <c r="C1675" t="s">
        <v>84</v>
      </c>
      <c r="D1675" t="s">
        <v>723</v>
      </c>
      <c r="E1675" t="s">
        <v>2698</v>
      </c>
      <c r="F1675" s="1">
        <v>28333</v>
      </c>
      <c r="G1675" t="s">
        <v>3023</v>
      </c>
      <c r="H1675" t="s">
        <v>2701</v>
      </c>
      <c r="I1675" s="5">
        <v>49400</v>
      </c>
      <c r="J1675">
        <v>0</v>
      </c>
    </row>
    <row r="1676" spans="1:10" x14ac:dyDescent="0.25">
      <c r="A1676" t="str">
        <f t="shared" si="52"/>
        <v>RosMa27767</v>
      </c>
      <c r="B1676" t="str">
        <f t="shared" si="53"/>
        <v>RosarioMayo27767</v>
      </c>
      <c r="C1676" t="s">
        <v>2169</v>
      </c>
      <c r="D1676" t="s">
        <v>723</v>
      </c>
      <c r="E1676" t="s">
        <v>2699</v>
      </c>
      <c r="F1676" s="1">
        <v>27767</v>
      </c>
      <c r="G1676" t="s">
        <v>3028</v>
      </c>
      <c r="H1676" t="s">
        <v>2701</v>
      </c>
      <c r="I1676" s="5">
        <v>74500</v>
      </c>
      <c r="J1676">
        <v>6</v>
      </c>
    </row>
    <row r="1677" spans="1:10" x14ac:dyDescent="0.25">
      <c r="A1677" t="str">
        <f t="shared" si="52"/>
        <v>JerMa27648</v>
      </c>
      <c r="B1677" t="str">
        <f t="shared" si="53"/>
        <v>JeremyMays27648</v>
      </c>
      <c r="C1677" t="s">
        <v>225</v>
      </c>
      <c r="D1677" t="s">
        <v>2487</v>
      </c>
      <c r="E1677" t="s">
        <v>2698</v>
      </c>
      <c r="F1677" s="1">
        <v>27648</v>
      </c>
      <c r="G1677" t="s">
        <v>3024</v>
      </c>
      <c r="H1677" t="s">
        <v>2702</v>
      </c>
      <c r="I1677" s="5">
        <v>59400</v>
      </c>
      <c r="J1677">
        <v>5</v>
      </c>
    </row>
    <row r="1678" spans="1:10" x14ac:dyDescent="0.25">
      <c r="A1678" t="str">
        <f t="shared" si="52"/>
        <v>FraMa23664</v>
      </c>
      <c r="B1678" t="str">
        <f t="shared" si="53"/>
        <v>FrancesMazon23664</v>
      </c>
      <c r="C1678" t="s">
        <v>333</v>
      </c>
      <c r="D1678" t="s">
        <v>1624</v>
      </c>
      <c r="E1678" t="s">
        <v>2699</v>
      </c>
      <c r="F1678" s="1">
        <v>23664</v>
      </c>
      <c r="G1678" t="s">
        <v>3026</v>
      </c>
      <c r="H1678" t="s">
        <v>2700</v>
      </c>
      <c r="I1678" s="5">
        <v>38600</v>
      </c>
      <c r="J1678">
        <v>22</v>
      </c>
    </row>
    <row r="1679" spans="1:10" x14ac:dyDescent="0.25">
      <c r="A1679" t="str">
        <f t="shared" si="52"/>
        <v>MarMa28306</v>
      </c>
      <c r="B1679" t="str">
        <f t="shared" si="53"/>
        <v>MarthaMazza28306</v>
      </c>
      <c r="C1679" t="s">
        <v>94</v>
      </c>
      <c r="D1679" t="s">
        <v>2963</v>
      </c>
      <c r="E1679" t="s">
        <v>2699</v>
      </c>
      <c r="F1679" s="1">
        <v>28306</v>
      </c>
      <c r="G1679" t="s">
        <v>3025</v>
      </c>
      <c r="H1679" t="s">
        <v>2700</v>
      </c>
      <c r="I1679" s="5">
        <v>54500</v>
      </c>
      <c r="J1679">
        <v>11</v>
      </c>
    </row>
    <row r="1680" spans="1:10" x14ac:dyDescent="0.25">
      <c r="A1680" t="str">
        <f t="shared" si="52"/>
        <v>RicMa24355</v>
      </c>
      <c r="B1680" t="str">
        <f t="shared" si="53"/>
        <v>RichardMazzella24355</v>
      </c>
      <c r="C1680" t="s">
        <v>9</v>
      </c>
      <c r="D1680" t="s">
        <v>1405</v>
      </c>
      <c r="E1680" t="s">
        <v>2698</v>
      </c>
      <c r="F1680" s="1">
        <v>24355</v>
      </c>
      <c r="G1680" t="s">
        <v>3025</v>
      </c>
      <c r="H1680" t="s">
        <v>2700</v>
      </c>
      <c r="I1680" s="5">
        <v>66200</v>
      </c>
      <c r="J1680">
        <v>13</v>
      </c>
    </row>
    <row r="1681" spans="1:10" x14ac:dyDescent="0.25">
      <c r="A1681" t="str">
        <f t="shared" si="52"/>
        <v>SusMc33065</v>
      </c>
      <c r="B1681" t="str">
        <f t="shared" si="53"/>
        <v>SusanMcAteer33065</v>
      </c>
      <c r="C1681" t="s">
        <v>665</v>
      </c>
      <c r="D1681" t="s">
        <v>2888</v>
      </c>
      <c r="E1681" t="s">
        <v>2699</v>
      </c>
      <c r="F1681" s="1">
        <v>33065</v>
      </c>
      <c r="G1681" t="s">
        <v>3019</v>
      </c>
      <c r="H1681" t="s">
        <v>2703</v>
      </c>
      <c r="I1681" s="5">
        <v>24000</v>
      </c>
      <c r="J1681">
        <v>2</v>
      </c>
    </row>
    <row r="1682" spans="1:10" x14ac:dyDescent="0.25">
      <c r="A1682" t="str">
        <f t="shared" si="52"/>
        <v>JoaMc33405</v>
      </c>
      <c r="B1682" t="str">
        <f t="shared" si="53"/>
        <v>JoanneMcAuliffe33405</v>
      </c>
      <c r="C1682" t="s">
        <v>2081</v>
      </c>
      <c r="D1682" t="s">
        <v>2786</v>
      </c>
      <c r="E1682" t="s">
        <v>2699</v>
      </c>
      <c r="F1682" s="1">
        <v>33405</v>
      </c>
      <c r="G1682" t="s">
        <v>3019</v>
      </c>
      <c r="H1682" t="s">
        <v>2700</v>
      </c>
      <c r="I1682" s="5">
        <v>34000</v>
      </c>
      <c r="J1682">
        <v>1</v>
      </c>
    </row>
    <row r="1683" spans="1:10" x14ac:dyDescent="0.25">
      <c r="A1683" t="str">
        <f t="shared" si="52"/>
        <v>MarMc26807</v>
      </c>
      <c r="B1683" t="str">
        <f t="shared" si="53"/>
        <v>MarkMcAvoy26807</v>
      </c>
      <c r="C1683" t="s">
        <v>252</v>
      </c>
      <c r="D1683" t="s">
        <v>2258</v>
      </c>
      <c r="E1683" t="s">
        <v>2698</v>
      </c>
      <c r="F1683" s="1">
        <v>26807</v>
      </c>
      <c r="G1683" t="s">
        <v>3024</v>
      </c>
      <c r="H1683" t="s">
        <v>2700</v>
      </c>
      <c r="I1683" s="5">
        <v>52900</v>
      </c>
      <c r="J1683">
        <v>6</v>
      </c>
    </row>
    <row r="1684" spans="1:10" x14ac:dyDescent="0.25">
      <c r="A1684" t="str">
        <f t="shared" si="52"/>
        <v>RicMc33736</v>
      </c>
      <c r="B1684" t="str">
        <f t="shared" si="53"/>
        <v>RichardMcCall33736</v>
      </c>
      <c r="C1684" t="s">
        <v>9</v>
      </c>
      <c r="D1684" t="s">
        <v>671</v>
      </c>
      <c r="E1684" t="s">
        <v>2698</v>
      </c>
      <c r="F1684" s="1">
        <v>33736</v>
      </c>
      <c r="G1684" t="s">
        <v>3020</v>
      </c>
      <c r="H1684" t="s">
        <v>2701</v>
      </c>
      <c r="I1684" s="5">
        <v>28500</v>
      </c>
      <c r="J1684">
        <v>0</v>
      </c>
    </row>
    <row r="1685" spans="1:10" x14ac:dyDescent="0.25">
      <c r="A1685" t="str">
        <f t="shared" si="52"/>
        <v>AnnMc33900</v>
      </c>
      <c r="B1685" t="str">
        <f t="shared" si="53"/>
        <v>AnnieMcCallum33900</v>
      </c>
      <c r="C1685" t="s">
        <v>1783</v>
      </c>
      <c r="D1685" t="s">
        <v>2723</v>
      </c>
      <c r="E1685" t="s">
        <v>2699</v>
      </c>
      <c r="F1685" s="1">
        <v>33900</v>
      </c>
      <c r="G1685" t="s">
        <v>3022</v>
      </c>
      <c r="H1685" t="s">
        <v>2701</v>
      </c>
      <c r="I1685" s="5">
        <v>35500</v>
      </c>
      <c r="J1685">
        <v>1</v>
      </c>
    </row>
    <row r="1686" spans="1:10" x14ac:dyDescent="0.25">
      <c r="A1686" t="str">
        <f t="shared" si="52"/>
        <v>KenMc23645</v>
      </c>
      <c r="B1686" t="str">
        <f t="shared" si="53"/>
        <v>KennethMcCandless23645</v>
      </c>
      <c r="C1686" t="s">
        <v>139</v>
      </c>
      <c r="D1686" t="s">
        <v>1427</v>
      </c>
      <c r="E1686" t="s">
        <v>2698</v>
      </c>
      <c r="F1686" s="1">
        <v>23645</v>
      </c>
      <c r="G1686" t="s">
        <v>3025</v>
      </c>
      <c r="H1686" t="s">
        <v>2700</v>
      </c>
      <c r="I1686" s="5">
        <v>58100</v>
      </c>
      <c r="J1686">
        <v>8</v>
      </c>
    </row>
    <row r="1687" spans="1:10" x14ac:dyDescent="0.25">
      <c r="A1687" t="str">
        <f t="shared" si="52"/>
        <v>GinMc31121</v>
      </c>
      <c r="B1687" t="str">
        <f t="shared" si="53"/>
        <v>GinaMcCarthy31121</v>
      </c>
      <c r="C1687" t="s">
        <v>2885</v>
      </c>
      <c r="D1687" t="s">
        <v>446</v>
      </c>
      <c r="E1687" t="s">
        <v>2699</v>
      </c>
      <c r="F1687" s="1">
        <v>31121</v>
      </c>
      <c r="G1687" t="s">
        <v>3025</v>
      </c>
      <c r="H1687" t="s">
        <v>2703</v>
      </c>
      <c r="I1687" s="5">
        <v>55000</v>
      </c>
      <c r="J1687">
        <v>5</v>
      </c>
    </row>
    <row r="1688" spans="1:10" x14ac:dyDescent="0.25">
      <c r="A1688" t="str">
        <f t="shared" si="52"/>
        <v>JamMc31079</v>
      </c>
      <c r="B1688" t="str">
        <f t="shared" si="53"/>
        <v>JamieMcCarthy31079</v>
      </c>
      <c r="C1688" t="s">
        <v>1174</v>
      </c>
      <c r="D1688" t="s">
        <v>446</v>
      </c>
      <c r="E1688" t="s">
        <v>2698</v>
      </c>
      <c r="F1688" s="1">
        <v>31079</v>
      </c>
      <c r="G1688" t="s">
        <v>3026</v>
      </c>
      <c r="H1688" t="s">
        <v>2701</v>
      </c>
      <c r="I1688" s="5">
        <v>56000</v>
      </c>
      <c r="J1688">
        <v>8</v>
      </c>
    </row>
    <row r="1689" spans="1:10" x14ac:dyDescent="0.25">
      <c r="A1689" t="str">
        <f t="shared" si="52"/>
        <v>MauMc33123</v>
      </c>
      <c r="B1689" t="str">
        <f t="shared" si="53"/>
        <v>MauriceMcCarthy33123</v>
      </c>
      <c r="C1689" t="s">
        <v>209</v>
      </c>
      <c r="D1689" t="s">
        <v>446</v>
      </c>
      <c r="E1689" t="s">
        <v>2698</v>
      </c>
      <c r="F1689" s="1">
        <v>33123</v>
      </c>
      <c r="G1689" t="s">
        <v>3019</v>
      </c>
      <c r="H1689" t="s">
        <v>2701</v>
      </c>
      <c r="I1689" s="5">
        <v>27300</v>
      </c>
      <c r="J1689">
        <v>0</v>
      </c>
    </row>
    <row r="1690" spans="1:10" x14ac:dyDescent="0.25">
      <c r="A1690" t="str">
        <f t="shared" si="52"/>
        <v>ShaMc24801</v>
      </c>
      <c r="B1690" t="str">
        <f t="shared" si="53"/>
        <v>ShanonMcCarthy24801</v>
      </c>
      <c r="C1690" t="s">
        <v>882</v>
      </c>
      <c r="D1690" t="s">
        <v>446</v>
      </c>
      <c r="E1690" t="s">
        <v>2699</v>
      </c>
      <c r="F1690" s="1">
        <v>24801</v>
      </c>
      <c r="G1690" t="s">
        <v>3028</v>
      </c>
      <c r="H1690" t="s">
        <v>2701</v>
      </c>
      <c r="I1690" s="5">
        <v>65800</v>
      </c>
      <c r="J1690">
        <v>5</v>
      </c>
    </row>
    <row r="1691" spans="1:10" x14ac:dyDescent="0.25">
      <c r="A1691" t="str">
        <f t="shared" si="52"/>
        <v>VicMc30143</v>
      </c>
      <c r="B1691" t="str">
        <f t="shared" si="53"/>
        <v>VictorMcCarthy30143</v>
      </c>
      <c r="C1691" t="s">
        <v>11</v>
      </c>
      <c r="D1691" t="s">
        <v>446</v>
      </c>
      <c r="E1691" t="s">
        <v>2698</v>
      </c>
      <c r="F1691" s="1">
        <v>30143</v>
      </c>
      <c r="G1691" t="s">
        <v>3027</v>
      </c>
      <c r="H1691" t="s">
        <v>2702</v>
      </c>
      <c r="I1691" s="5">
        <v>85200</v>
      </c>
      <c r="J1691">
        <v>8</v>
      </c>
    </row>
    <row r="1692" spans="1:10" x14ac:dyDescent="0.25">
      <c r="A1692" t="str">
        <f t="shared" si="52"/>
        <v>DalMc23621</v>
      </c>
      <c r="B1692" t="str">
        <f t="shared" si="53"/>
        <v>DallasMcCartney23621</v>
      </c>
      <c r="C1692" t="s">
        <v>1083</v>
      </c>
      <c r="D1692" t="s">
        <v>1084</v>
      </c>
      <c r="E1692" t="s">
        <v>2698</v>
      </c>
      <c r="F1692" s="1">
        <v>23621</v>
      </c>
      <c r="G1692" t="s">
        <v>3027</v>
      </c>
      <c r="H1692" t="s">
        <v>2702</v>
      </c>
      <c r="I1692" s="5">
        <v>73400</v>
      </c>
      <c r="J1692">
        <v>16</v>
      </c>
    </row>
    <row r="1693" spans="1:10" x14ac:dyDescent="0.25">
      <c r="A1693" t="str">
        <f t="shared" si="52"/>
        <v>AdaMc28850</v>
      </c>
      <c r="B1693" t="str">
        <f t="shared" si="53"/>
        <v>AdamMcCauley28850</v>
      </c>
      <c r="C1693" t="s">
        <v>1836</v>
      </c>
      <c r="D1693" t="s">
        <v>2146</v>
      </c>
      <c r="E1693" t="s">
        <v>2698</v>
      </c>
      <c r="F1693" s="1">
        <v>28850</v>
      </c>
      <c r="G1693" t="s">
        <v>3026</v>
      </c>
      <c r="H1693" t="s">
        <v>2700</v>
      </c>
      <c r="I1693" s="5">
        <v>59000</v>
      </c>
      <c r="J1693">
        <v>8</v>
      </c>
    </row>
    <row r="1694" spans="1:10" x14ac:dyDescent="0.25">
      <c r="A1694" t="str">
        <f t="shared" si="52"/>
        <v>JulMc28101</v>
      </c>
      <c r="B1694" t="str">
        <f t="shared" si="53"/>
        <v>JulieMcCaulley28101</v>
      </c>
      <c r="C1694" t="s">
        <v>171</v>
      </c>
      <c r="D1694" t="s">
        <v>2502</v>
      </c>
      <c r="E1694" t="s">
        <v>2699</v>
      </c>
      <c r="F1694" s="1">
        <v>28101</v>
      </c>
      <c r="G1694" t="s">
        <v>3024</v>
      </c>
      <c r="H1694" t="s">
        <v>2702</v>
      </c>
      <c r="I1694" s="5">
        <v>59800</v>
      </c>
      <c r="J1694">
        <v>13</v>
      </c>
    </row>
    <row r="1695" spans="1:10" x14ac:dyDescent="0.25">
      <c r="A1695" t="str">
        <f t="shared" si="52"/>
        <v>DavMc24195</v>
      </c>
      <c r="B1695" t="str">
        <f t="shared" si="53"/>
        <v>DavidMcCloud24195</v>
      </c>
      <c r="C1695" t="s">
        <v>65</v>
      </c>
      <c r="D1695" t="s">
        <v>2178</v>
      </c>
      <c r="E1695" t="s">
        <v>2698</v>
      </c>
      <c r="F1695" s="1">
        <v>24195</v>
      </c>
      <c r="G1695" t="s">
        <v>3025</v>
      </c>
      <c r="H1695" t="s">
        <v>2702</v>
      </c>
      <c r="I1695" s="5">
        <v>63800</v>
      </c>
      <c r="J1695">
        <v>6</v>
      </c>
    </row>
    <row r="1696" spans="1:10" x14ac:dyDescent="0.25">
      <c r="A1696" t="str">
        <f t="shared" si="52"/>
        <v>FreMc31743</v>
      </c>
      <c r="B1696" t="str">
        <f t="shared" si="53"/>
        <v>FrederickMcCluskey31743</v>
      </c>
      <c r="C1696" t="s">
        <v>508</v>
      </c>
      <c r="D1696" t="s">
        <v>1642</v>
      </c>
      <c r="E1696" t="s">
        <v>2698</v>
      </c>
      <c r="F1696" s="1">
        <v>31743</v>
      </c>
      <c r="G1696" t="s">
        <v>3022</v>
      </c>
      <c r="H1696" t="s">
        <v>2701</v>
      </c>
      <c r="I1696" s="5">
        <v>37200</v>
      </c>
      <c r="J1696">
        <v>2</v>
      </c>
    </row>
    <row r="1697" spans="1:10" x14ac:dyDescent="0.25">
      <c r="A1697" t="str">
        <f t="shared" si="52"/>
        <v>RebMc33528</v>
      </c>
      <c r="B1697" t="str">
        <f t="shared" si="53"/>
        <v>RebeccaMcCombs33528</v>
      </c>
      <c r="C1697" t="s">
        <v>1709</v>
      </c>
      <c r="D1697" t="s">
        <v>2099</v>
      </c>
      <c r="E1697" t="s">
        <v>2699</v>
      </c>
      <c r="F1697" s="1">
        <v>33528</v>
      </c>
      <c r="G1697" t="s">
        <v>3020</v>
      </c>
      <c r="H1697" t="s">
        <v>2700</v>
      </c>
      <c r="I1697" s="5">
        <v>37700</v>
      </c>
      <c r="J1697">
        <v>2</v>
      </c>
    </row>
    <row r="1698" spans="1:10" x14ac:dyDescent="0.25">
      <c r="A1698" t="str">
        <f t="shared" si="52"/>
        <v>SteMc22202</v>
      </c>
      <c r="B1698" t="str">
        <f t="shared" si="53"/>
        <v>StephenMcCombs22202</v>
      </c>
      <c r="C1698" t="s">
        <v>401</v>
      </c>
      <c r="D1698" t="s">
        <v>2099</v>
      </c>
      <c r="E1698" t="s">
        <v>2698</v>
      </c>
      <c r="F1698" s="1">
        <v>22202</v>
      </c>
      <c r="G1698" t="s">
        <v>3030</v>
      </c>
      <c r="H1698" t="s">
        <v>2703</v>
      </c>
      <c r="I1698" s="5">
        <v>119600</v>
      </c>
      <c r="J1698">
        <v>9</v>
      </c>
    </row>
    <row r="1699" spans="1:10" x14ac:dyDescent="0.25">
      <c r="A1699" t="str">
        <f t="shared" si="52"/>
        <v>GarMc23528</v>
      </c>
      <c r="B1699" t="str">
        <f t="shared" si="53"/>
        <v>GaryMcCord23528</v>
      </c>
      <c r="C1699" t="s">
        <v>1271</v>
      </c>
      <c r="D1699" t="s">
        <v>2314</v>
      </c>
      <c r="E1699" t="s">
        <v>2698</v>
      </c>
      <c r="F1699" s="1">
        <v>23528</v>
      </c>
      <c r="G1699" t="s">
        <v>3026</v>
      </c>
      <c r="H1699" t="s">
        <v>2703</v>
      </c>
      <c r="I1699" s="5">
        <v>52400</v>
      </c>
      <c r="J1699">
        <v>4</v>
      </c>
    </row>
    <row r="1700" spans="1:10" x14ac:dyDescent="0.25">
      <c r="A1700" t="str">
        <f t="shared" si="52"/>
        <v>CatMc29406</v>
      </c>
      <c r="B1700" t="str">
        <f t="shared" si="53"/>
        <v>CatherineMcCormick29406</v>
      </c>
      <c r="C1700" t="s">
        <v>803</v>
      </c>
      <c r="D1700" t="s">
        <v>1436</v>
      </c>
      <c r="E1700" t="s">
        <v>2699</v>
      </c>
      <c r="F1700" s="1">
        <v>29406</v>
      </c>
      <c r="G1700" t="s">
        <v>3025</v>
      </c>
      <c r="H1700" t="s">
        <v>2703</v>
      </c>
      <c r="I1700" s="5">
        <v>42600</v>
      </c>
      <c r="J1700">
        <v>7</v>
      </c>
    </row>
    <row r="1701" spans="1:10" x14ac:dyDescent="0.25">
      <c r="A1701" t="str">
        <f t="shared" si="52"/>
        <v>KylMc27684</v>
      </c>
      <c r="B1701" t="str">
        <f t="shared" si="53"/>
        <v>KyleMcCoy27684</v>
      </c>
      <c r="C1701" t="s">
        <v>1374</v>
      </c>
      <c r="D1701" t="s">
        <v>2368</v>
      </c>
      <c r="E1701" t="s">
        <v>2698</v>
      </c>
      <c r="F1701" s="1">
        <v>27684</v>
      </c>
      <c r="G1701" t="s">
        <v>3026</v>
      </c>
      <c r="H1701" t="s">
        <v>2703</v>
      </c>
      <c r="I1701" s="5">
        <v>44900</v>
      </c>
      <c r="J1701">
        <v>10</v>
      </c>
    </row>
    <row r="1702" spans="1:10" x14ac:dyDescent="0.25">
      <c r="A1702" t="str">
        <f t="shared" si="52"/>
        <v>LupMc33032</v>
      </c>
      <c r="B1702" t="str">
        <f t="shared" si="53"/>
        <v>LupeMcCoy33032</v>
      </c>
      <c r="C1702" t="s">
        <v>2411</v>
      </c>
      <c r="D1702" t="s">
        <v>2368</v>
      </c>
      <c r="E1702" t="s">
        <v>2698</v>
      </c>
      <c r="F1702" s="1">
        <v>33032</v>
      </c>
      <c r="G1702" t="s">
        <v>3020</v>
      </c>
      <c r="H1702" t="s">
        <v>2701</v>
      </c>
      <c r="I1702" s="5">
        <v>32300</v>
      </c>
      <c r="J1702">
        <v>0</v>
      </c>
    </row>
    <row r="1703" spans="1:10" x14ac:dyDescent="0.25">
      <c r="A1703" t="str">
        <f t="shared" si="52"/>
        <v>MelMc27121</v>
      </c>
      <c r="B1703" t="str">
        <f t="shared" si="53"/>
        <v>MelissiaMcCoy27121</v>
      </c>
      <c r="C1703" t="s">
        <v>2959</v>
      </c>
      <c r="D1703" t="s">
        <v>2368</v>
      </c>
      <c r="E1703" t="s">
        <v>2699</v>
      </c>
      <c r="F1703" s="1">
        <v>27121</v>
      </c>
      <c r="G1703" t="s">
        <v>3027</v>
      </c>
      <c r="H1703" t="s">
        <v>2701</v>
      </c>
      <c r="I1703" s="5">
        <v>62900</v>
      </c>
      <c r="J1703">
        <v>18</v>
      </c>
    </row>
    <row r="1704" spans="1:10" x14ac:dyDescent="0.25">
      <c r="A1704" t="str">
        <f t="shared" si="52"/>
        <v>WilMc24986</v>
      </c>
      <c r="B1704" t="str">
        <f t="shared" si="53"/>
        <v>WilliamMcCreary24986</v>
      </c>
      <c r="C1704" t="s">
        <v>63</v>
      </c>
      <c r="D1704" t="s">
        <v>1948</v>
      </c>
      <c r="E1704" t="s">
        <v>2698</v>
      </c>
      <c r="F1704" s="1">
        <v>24986</v>
      </c>
      <c r="G1704" t="s">
        <v>3025</v>
      </c>
      <c r="H1704" t="s">
        <v>2702</v>
      </c>
      <c r="I1704" s="5">
        <v>71800</v>
      </c>
      <c r="J1704">
        <v>19</v>
      </c>
    </row>
    <row r="1705" spans="1:10" x14ac:dyDescent="0.25">
      <c r="A1705" t="str">
        <f t="shared" si="52"/>
        <v>AntMc28104</v>
      </c>
      <c r="B1705" t="str">
        <f t="shared" si="53"/>
        <v>AnthonyMcCreight28104</v>
      </c>
      <c r="C1705" t="s">
        <v>109</v>
      </c>
      <c r="D1705" t="s">
        <v>110</v>
      </c>
      <c r="E1705" t="s">
        <v>2698</v>
      </c>
      <c r="F1705" s="1">
        <v>28104</v>
      </c>
      <c r="G1705" t="s">
        <v>3027</v>
      </c>
      <c r="H1705" t="s">
        <v>2701</v>
      </c>
      <c r="I1705" s="5">
        <v>56500</v>
      </c>
      <c r="J1705">
        <v>8</v>
      </c>
    </row>
    <row r="1706" spans="1:10" x14ac:dyDescent="0.25">
      <c r="A1706" t="str">
        <f t="shared" si="52"/>
        <v>CraMc29533</v>
      </c>
      <c r="B1706" t="str">
        <f t="shared" si="53"/>
        <v>CraigMcCrory29533</v>
      </c>
      <c r="C1706" t="s">
        <v>887</v>
      </c>
      <c r="D1706" t="s">
        <v>2543</v>
      </c>
      <c r="E1706" t="s">
        <v>2698</v>
      </c>
      <c r="F1706" s="1">
        <v>29533</v>
      </c>
      <c r="G1706" t="s">
        <v>3026</v>
      </c>
      <c r="H1706" t="s">
        <v>2702</v>
      </c>
      <c r="I1706" s="5">
        <v>56600</v>
      </c>
      <c r="J1706">
        <v>1</v>
      </c>
    </row>
    <row r="1707" spans="1:10" x14ac:dyDescent="0.25">
      <c r="A1707" t="str">
        <f t="shared" si="52"/>
        <v>BenMc23993</v>
      </c>
      <c r="B1707" t="str">
        <f t="shared" si="53"/>
        <v>BenMcCulloch23993</v>
      </c>
      <c r="C1707" t="s">
        <v>788</v>
      </c>
      <c r="D1707" t="s">
        <v>1383</v>
      </c>
      <c r="E1707" t="s">
        <v>2698</v>
      </c>
      <c r="F1707" s="1">
        <v>23993</v>
      </c>
      <c r="G1707" t="s">
        <v>3026</v>
      </c>
      <c r="H1707" t="s">
        <v>2701</v>
      </c>
      <c r="I1707" s="5">
        <v>52000</v>
      </c>
      <c r="J1707">
        <v>6</v>
      </c>
    </row>
    <row r="1708" spans="1:10" x14ac:dyDescent="0.25">
      <c r="A1708" t="str">
        <f t="shared" si="52"/>
        <v>ThoMc27840</v>
      </c>
      <c r="B1708" t="str">
        <f t="shared" si="53"/>
        <v>ThomasMcCusker27840</v>
      </c>
      <c r="C1708" t="s">
        <v>269</v>
      </c>
      <c r="D1708" t="s">
        <v>2093</v>
      </c>
      <c r="E1708" t="s">
        <v>2698</v>
      </c>
      <c r="F1708" s="1">
        <v>27840</v>
      </c>
      <c r="G1708" t="s">
        <v>3025</v>
      </c>
      <c r="H1708" t="s">
        <v>2701</v>
      </c>
      <c r="I1708" s="5">
        <v>50300</v>
      </c>
      <c r="J1708">
        <v>9</v>
      </c>
    </row>
    <row r="1709" spans="1:10" x14ac:dyDescent="0.25">
      <c r="A1709" t="str">
        <f t="shared" si="52"/>
        <v>WilMc25097</v>
      </c>
      <c r="B1709" t="str">
        <f t="shared" si="53"/>
        <v>WilliamMcDonald25097</v>
      </c>
      <c r="C1709" t="s">
        <v>63</v>
      </c>
      <c r="D1709" t="s">
        <v>1123</v>
      </c>
      <c r="E1709" t="s">
        <v>2698</v>
      </c>
      <c r="F1709" s="1">
        <v>25097</v>
      </c>
      <c r="G1709" t="s">
        <v>3028</v>
      </c>
      <c r="H1709" t="s">
        <v>2702</v>
      </c>
      <c r="I1709" s="5">
        <v>127200</v>
      </c>
      <c r="J1709">
        <v>2</v>
      </c>
    </row>
    <row r="1710" spans="1:10" x14ac:dyDescent="0.25">
      <c r="A1710" t="str">
        <f t="shared" si="52"/>
        <v>RyaMc33472</v>
      </c>
      <c r="B1710" t="str">
        <f t="shared" si="53"/>
        <v>RyanMcDonough33472</v>
      </c>
      <c r="C1710" t="s">
        <v>438</v>
      </c>
      <c r="D1710" t="s">
        <v>2848</v>
      </c>
      <c r="E1710" t="s">
        <v>2698</v>
      </c>
      <c r="F1710" s="1">
        <v>33472</v>
      </c>
      <c r="G1710" t="s">
        <v>3022</v>
      </c>
      <c r="H1710" t="s">
        <v>2700</v>
      </c>
      <c r="I1710" s="5">
        <v>39700</v>
      </c>
      <c r="J1710">
        <v>1</v>
      </c>
    </row>
    <row r="1711" spans="1:10" x14ac:dyDescent="0.25">
      <c r="A1711" t="str">
        <f t="shared" si="52"/>
        <v>ErnMc32598</v>
      </c>
      <c r="B1711" t="str">
        <f t="shared" si="53"/>
        <v>ErnestMcDougal32598</v>
      </c>
      <c r="C1711" t="s">
        <v>1001</v>
      </c>
      <c r="D1711" t="s">
        <v>1635</v>
      </c>
      <c r="E1711" t="s">
        <v>2698</v>
      </c>
      <c r="F1711" s="1">
        <v>32598</v>
      </c>
      <c r="G1711" t="s">
        <v>3023</v>
      </c>
      <c r="H1711" t="s">
        <v>2703</v>
      </c>
      <c r="I1711" s="5">
        <v>36600</v>
      </c>
      <c r="J1711">
        <v>3</v>
      </c>
    </row>
    <row r="1712" spans="1:10" x14ac:dyDescent="0.25">
      <c r="A1712" t="str">
        <f t="shared" si="52"/>
        <v>DebMc21763</v>
      </c>
      <c r="B1712" t="str">
        <f t="shared" si="53"/>
        <v>DebraMcFarlane21763</v>
      </c>
      <c r="C1712" t="s">
        <v>406</v>
      </c>
      <c r="D1712" t="s">
        <v>2264</v>
      </c>
      <c r="E1712" t="s">
        <v>2699</v>
      </c>
      <c r="F1712" s="1">
        <v>21763</v>
      </c>
      <c r="G1712" t="s">
        <v>3029</v>
      </c>
      <c r="H1712" t="s">
        <v>2700</v>
      </c>
      <c r="I1712" s="5">
        <v>133400</v>
      </c>
      <c r="J1712">
        <v>11</v>
      </c>
    </row>
    <row r="1713" spans="1:10" x14ac:dyDescent="0.25">
      <c r="A1713" t="str">
        <f t="shared" si="52"/>
        <v>CliMc32783</v>
      </c>
      <c r="B1713" t="str">
        <f t="shared" si="53"/>
        <v>ClintonMcGhie32783</v>
      </c>
      <c r="C1713" t="s">
        <v>718</v>
      </c>
      <c r="D1713" t="s">
        <v>719</v>
      </c>
      <c r="E1713" t="s">
        <v>2698</v>
      </c>
      <c r="F1713" s="1">
        <v>32783</v>
      </c>
      <c r="G1713" t="s">
        <v>3023</v>
      </c>
      <c r="H1713" t="s">
        <v>2700</v>
      </c>
      <c r="I1713" s="5">
        <v>42100</v>
      </c>
      <c r="J1713">
        <v>3</v>
      </c>
    </row>
    <row r="1714" spans="1:10" x14ac:dyDescent="0.25">
      <c r="A1714" t="str">
        <f t="shared" si="52"/>
        <v>PauMc25049</v>
      </c>
      <c r="B1714" t="str">
        <f t="shared" si="53"/>
        <v>PaulMcGinnis25049</v>
      </c>
      <c r="C1714" t="s">
        <v>119</v>
      </c>
      <c r="D1714" t="s">
        <v>816</v>
      </c>
      <c r="E1714" t="s">
        <v>2698</v>
      </c>
      <c r="F1714" s="1">
        <v>25049</v>
      </c>
      <c r="G1714" t="s">
        <v>3028</v>
      </c>
      <c r="H1714" t="s">
        <v>2702</v>
      </c>
      <c r="I1714" s="5">
        <v>105200</v>
      </c>
      <c r="J1714">
        <v>4</v>
      </c>
    </row>
    <row r="1715" spans="1:10" x14ac:dyDescent="0.25">
      <c r="A1715" t="str">
        <f t="shared" si="52"/>
        <v>JamMc23823</v>
      </c>
      <c r="B1715" t="str">
        <f t="shared" si="53"/>
        <v>JamesMcGonagle23823</v>
      </c>
      <c r="C1715" t="s">
        <v>147</v>
      </c>
      <c r="D1715" t="s">
        <v>2663</v>
      </c>
      <c r="E1715" t="s">
        <v>2698</v>
      </c>
      <c r="F1715" s="1">
        <v>23823</v>
      </c>
      <c r="G1715" t="s">
        <v>3027</v>
      </c>
      <c r="H1715" t="s">
        <v>2700</v>
      </c>
      <c r="I1715" s="5">
        <v>71400</v>
      </c>
      <c r="J1715">
        <v>2</v>
      </c>
    </row>
    <row r="1716" spans="1:10" x14ac:dyDescent="0.25">
      <c r="A1716" t="str">
        <f t="shared" si="52"/>
        <v>LisMc27506</v>
      </c>
      <c r="B1716" t="str">
        <f t="shared" si="53"/>
        <v>LisaMcGrath27506</v>
      </c>
      <c r="C1716" t="s">
        <v>493</v>
      </c>
      <c r="D1716" t="s">
        <v>1598</v>
      </c>
      <c r="E1716" t="s">
        <v>2699</v>
      </c>
      <c r="F1716" s="1">
        <v>27506</v>
      </c>
      <c r="G1716" t="s">
        <v>3026</v>
      </c>
      <c r="H1716" t="s">
        <v>2701</v>
      </c>
      <c r="I1716" s="5">
        <v>44700</v>
      </c>
      <c r="J1716">
        <v>13</v>
      </c>
    </row>
    <row r="1717" spans="1:10" x14ac:dyDescent="0.25">
      <c r="A1717" t="str">
        <f t="shared" si="52"/>
        <v>DonMc28548</v>
      </c>
      <c r="B1717" t="str">
        <f t="shared" si="53"/>
        <v>DonnaMcInnis28548</v>
      </c>
      <c r="C1717" t="s">
        <v>15</v>
      </c>
      <c r="D1717" t="s">
        <v>2131</v>
      </c>
      <c r="E1717" t="s">
        <v>2699</v>
      </c>
      <c r="F1717" s="1">
        <v>28548</v>
      </c>
      <c r="G1717" t="s">
        <v>3025</v>
      </c>
      <c r="H1717" t="s">
        <v>2702</v>
      </c>
      <c r="I1717" s="5">
        <v>75400</v>
      </c>
      <c r="J1717">
        <v>4</v>
      </c>
    </row>
    <row r="1718" spans="1:10" x14ac:dyDescent="0.25">
      <c r="A1718" t="str">
        <f t="shared" si="52"/>
        <v>KarMc32353</v>
      </c>
      <c r="B1718" t="str">
        <f t="shared" si="53"/>
        <v>KarenMcIntosh32353</v>
      </c>
      <c r="C1718" t="s">
        <v>954</v>
      </c>
      <c r="D1718" t="s">
        <v>1749</v>
      </c>
      <c r="E1718" t="s">
        <v>2699</v>
      </c>
      <c r="F1718" s="1">
        <v>32353</v>
      </c>
      <c r="G1718" t="s">
        <v>3023</v>
      </c>
      <c r="H1718" t="s">
        <v>2700</v>
      </c>
      <c r="I1718" s="5">
        <v>49100</v>
      </c>
      <c r="J1718">
        <v>2</v>
      </c>
    </row>
    <row r="1719" spans="1:10" x14ac:dyDescent="0.25">
      <c r="A1719" t="str">
        <f t="shared" si="52"/>
        <v>JesMc25894</v>
      </c>
      <c r="B1719" t="str">
        <f t="shared" si="53"/>
        <v>JesseMcIntyre25894</v>
      </c>
      <c r="C1719" t="s">
        <v>876</v>
      </c>
      <c r="D1719" t="s">
        <v>1531</v>
      </c>
      <c r="E1719" t="s">
        <v>2698</v>
      </c>
      <c r="F1719" s="1">
        <v>25894</v>
      </c>
      <c r="G1719" t="s">
        <v>3025</v>
      </c>
      <c r="H1719" t="s">
        <v>2701</v>
      </c>
      <c r="I1719" s="5">
        <v>54100</v>
      </c>
      <c r="J1719">
        <v>17</v>
      </c>
    </row>
    <row r="1720" spans="1:10" x14ac:dyDescent="0.25">
      <c r="A1720" t="str">
        <f t="shared" si="52"/>
        <v>RebMc27181</v>
      </c>
      <c r="B1720" t="str">
        <f t="shared" si="53"/>
        <v>RebeccaMcIntyre27181</v>
      </c>
      <c r="C1720" t="s">
        <v>1709</v>
      </c>
      <c r="D1720" t="s">
        <v>1531</v>
      </c>
      <c r="E1720" t="s">
        <v>2699</v>
      </c>
      <c r="F1720" s="1">
        <v>27181</v>
      </c>
      <c r="G1720" t="s">
        <v>3026</v>
      </c>
      <c r="H1720" t="s">
        <v>2703</v>
      </c>
      <c r="I1720" s="5">
        <v>61300</v>
      </c>
      <c r="J1720">
        <v>10</v>
      </c>
    </row>
    <row r="1721" spans="1:10" x14ac:dyDescent="0.25">
      <c r="A1721" t="str">
        <f t="shared" si="52"/>
        <v>DanMc34155</v>
      </c>
      <c r="B1721" t="str">
        <f t="shared" si="53"/>
        <v>DanielMcKay34155</v>
      </c>
      <c r="C1721" t="s">
        <v>105</v>
      </c>
      <c r="D1721" t="s">
        <v>2414</v>
      </c>
      <c r="E1721" t="s">
        <v>2698</v>
      </c>
      <c r="F1721" s="1">
        <v>34155</v>
      </c>
      <c r="G1721" t="s">
        <v>3021</v>
      </c>
      <c r="H1721" t="s">
        <v>2700</v>
      </c>
      <c r="I1721" s="5">
        <v>42400</v>
      </c>
      <c r="J1721">
        <v>0</v>
      </c>
    </row>
    <row r="1722" spans="1:10" x14ac:dyDescent="0.25">
      <c r="A1722" t="str">
        <f t="shared" si="52"/>
        <v>MarMc23513</v>
      </c>
      <c r="B1722" t="str">
        <f t="shared" si="53"/>
        <v>MarciaMcKee23513</v>
      </c>
      <c r="C1722" t="s">
        <v>2324</v>
      </c>
      <c r="D1722" t="s">
        <v>2325</v>
      </c>
      <c r="E1722" t="s">
        <v>2699</v>
      </c>
      <c r="F1722" s="1">
        <v>23513</v>
      </c>
      <c r="G1722" t="s">
        <v>3028</v>
      </c>
      <c r="H1722" t="s">
        <v>2701</v>
      </c>
      <c r="I1722" s="5">
        <v>55800</v>
      </c>
      <c r="J1722">
        <v>6</v>
      </c>
    </row>
    <row r="1723" spans="1:10" x14ac:dyDescent="0.25">
      <c r="A1723" t="str">
        <f t="shared" si="52"/>
        <v>JohMc28226</v>
      </c>
      <c r="B1723" t="str">
        <f t="shared" si="53"/>
        <v>JohnMcKeehan28226</v>
      </c>
      <c r="C1723" t="s">
        <v>213</v>
      </c>
      <c r="D1723" t="s">
        <v>240</v>
      </c>
      <c r="E1723" t="s">
        <v>2698</v>
      </c>
      <c r="F1723" s="1">
        <v>28226</v>
      </c>
      <c r="G1723" t="s">
        <v>3028</v>
      </c>
      <c r="H1723" t="s">
        <v>2703</v>
      </c>
      <c r="I1723" s="5">
        <v>80100</v>
      </c>
      <c r="J1723">
        <v>12</v>
      </c>
    </row>
    <row r="1724" spans="1:10" x14ac:dyDescent="0.25">
      <c r="A1724" t="str">
        <f t="shared" si="52"/>
        <v>JosMc27428</v>
      </c>
      <c r="B1724" t="str">
        <f t="shared" si="53"/>
        <v>JosephMcKinney27428</v>
      </c>
      <c r="C1724" t="s">
        <v>90</v>
      </c>
      <c r="D1724" t="s">
        <v>1406</v>
      </c>
      <c r="E1724" t="s">
        <v>2698</v>
      </c>
      <c r="F1724" s="1">
        <v>27428</v>
      </c>
      <c r="G1724" t="s">
        <v>3027</v>
      </c>
      <c r="H1724" t="s">
        <v>2703</v>
      </c>
      <c r="I1724" s="5">
        <v>71900</v>
      </c>
      <c r="J1724">
        <v>8</v>
      </c>
    </row>
    <row r="1725" spans="1:10" x14ac:dyDescent="0.25">
      <c r="A1725" t="str">
        <f t="shared" si="52"/>
        <v>DolMc23733</v>
      </c>
      <c r="B1725" t="str">
        <f t="shared" si="53"/>
        <v>DoloresMcKnight23733</v>
      </c>
      <c r="C1725" t="s">
        <v>639</v>
      </c>
      <c r="D1725" t="s">
        <v>1944</v>
      </c>
      <c r="E1725" t="s">
        <v>2699</v>
      </c>
      <c r="F1725" s="1">
        <v>23733</v>
      </c>
      <c r="G1725" t="s">
        <v>3027</v>
      </c>
      <c r="H1725" t="s">
        <v>2701</v>
      </c>
      <c r="I1725" s="5">
        <v>78200</v>
      </c>
      <c r="J1725">
        <v>22</v>
      </c>
    </row>
    <row r="1726" spans="1:10" x14ac:dyDescent="0.25">
      <c r="A1726" t="str">
        <f t="shared" si="52"/>
        <v>DonMc23623</v>
      </c>
      <c r="B1726" t="str">
        <f t="shared" si="53"/>
        <v>DonaldMcKnight23623</v>
      </c>
      <c r="C1726" t="s">
        <v>133</v>
      </c>
      <c r="D1726" t="s">
        <v>1944</v>
      </c>
      <c r="E1726" t="s">
        <v>2698</v>
      </c>
      <c r="F1726" s="1">
        <v>23623</v>
      </c>
      <c r="G1726" t="s">
        <v>3027</v>
      </c>
      <c r="H1726" t="s">
        <v>2701</v>
      </c>
      <c r="I1726" s="5">
        <v>71900</v>
      </c>
      <c r="J1726">
        <v>25</v>
      </c>
    </row>
    <row r="1727" spans="1:10" x14ac:dyDescent="0.25">
      <c r="A1727" t="str">
        <f t="shared" si="52"/>
        <v>HeaMc33250</v>
      </c>
      <c r="B1727" t="str">
        <f t="shared" si="53"/>
        <v>HeatherMcKnight33250</v>
      </c>
      <c r="C1727" t="s">
        <v>1025</v>
      </c>
      <c r="D1727" t="s">
        <v>1944</v>
      </c>
      <c r="E1727" t="s">
        <v>2699</v>
      </c>
      <c r="F1727" s="1">
        <v>33250</v>
      </c>
      <c r="G1727" t="s">
        <v>3020</v>
      </c>
      <c r="H1727" t="s">
        <v>2701</v>
      </c>
      <c r="I1727" s="5">
        <v>26200</v>
      </c>
      <c r="J1727">
        <v>1</v>
      </c>
    </row>
    <row r="1728" spans="1:10" x14ac:dyDescent="0.25">
      <c r="A1728" t="str">
        <f t="shared" si="52"/>
        <v>BeaMc34375</v>
      </c>
      <c r="B1728" t="str">
        <f t="shared" si="53"/>
        <v>BeatrizMcKoy34375</v>
      </c>
      <c r="C1728" t="s">
        <v>2827</v>
      </c>
      <c r="D1728" t="s">
        <v>2828</v>
      </c>
      <c r="E1728" t="s">
        <v>2699</v>
      </c>
      <c r="F1728" s="1">
        <v>34375</v>
      </c>
      <c r="G1728" t="s">
        <v>3021</v>
      </c>
      <c r="H1728" t="s">
        <v>2701</v>
      </c>
      <c r="I1728" s="5">
        <v>33700</v>
      </c>
      <c r="J1728">
        <v>0</v>
      </c>
    </row>
    <row r="1729" spans="1:10" x14ac:dyDescent="0.25">
      <c r="A1729" t="str">
        <f t="shared" si="52"/>
        <v>MarMc30953</v>
      </c>
      <c r="B1729" t="str">
        <f t="shared" si="53"/>
        <v>MarcelinoMcLeod30953</v>
      </c>
      <c r="C1729" t="s">
        <v>967</v>
      </c>
      <c r="D1729" t="s">
        <v>968</v>
      </c>
      <c r="E1729" t="s">
        <v>2698</v>
      </c>
      <c r="F1729" s="1">
        <v>30953</v>
      </c>
      <c r="G1729" t="s">
        <v>3026</v>
      </c>
      <c r="H1729" t="s">
        <v>2703</v>
      </c>
      <c r="I1729" s="5">
        <v>69500</v>
      </c>
      <c r="J1729">
        <v>8</v>
      </c>
    </row>
    <row r="1730" spans="1:10" x14ac:dyDescent="0.25">
      <c r="A1730" t="str">
        <f t="shared" ref="A1730:A1793" si="54">_xlfn.CONCAT(LEFT(C1730,3),LEFT(D1730,2),F1730)</f>
        <v>JamMc25418</v>
      </c>
      <c r="B1730" t="str">
        <f t="shared" ref="B1730:B1793" si="55">_xlfn.CONCAT(C1730,D1730,F1730)</f>
        <v>JamesMcMahan25418</v>
      </c>
      <c r="C1730" t="s">
        <v>147</v>
      </c>
      <c r="D1730" t="s">
        <v>1111</v>
      </c>
      <c r="E1730" t="s">
        <v>2698</v>
      </c>
      <c r="F1730" s="1">
        <v>25418</v>
      </c>
      <c r="G1730" t="s">
        <v>3027</v>
      </c>
      <c r="H1730" t="s">
        <v>2700</v>
      </c>
      <c r="I1730" s="5">
        <v>67000</v>
      </c>
      <c r="J1730">
        <v>18</v>
      </c>
    </row>
    <row r="1731" spans="1:10" x14ac:dyDescent="0.25">
      <c r="A1731" t="str">
        <f t="shared" si="54"/>
        <v>DavMc29860</v>
      </c>
      <c r="B1731" t="str">
        <f t="shared" si="55"/>
        <v>DavidMcManus29860</v>
      </c>
      <c r="C1731" t="s">
        <v>65</v>
      </c>
      <c r="D1731" t="s">
        <v>514</v>
      </c>
      <c r="E1731" t="s">
        <v>2698</v>
      </c>
      <c r="F1731" s="1">
        <v>29860</v>
      </c>
      <c r="G1731" t="s">
        <v>3028</v>
      </c>
      <c r="H1731" t="s">
        <v>2702</v>
      </c>
      <c r="I1731" s="5">
        <v>96400</v>
      </c>
      <c r="J1731">
        <v>11</v>
      </c>
    </row>
    <row r="1732" spans="1:10" x14ac:dyDescent="0.25">
      <c r="A1732" t="str">
        <f t="shared" si="54"/>
        <v>CarMc28728</v>
      </c>
      <c r="B1732" t="str">
        <f t="shared" si="55"/>
        <v>CarrieMcMiller28728</v>
      </c>
      <c r="C1732" t="s">
        <v>578</v>
      </c>
      <c r="D1732" t="s">
        <v>2688</v>
      </c>
      <c r="E1732" t="s">
        <v>2699</v>
      </c>
      <c r="F1732" s="1">
        <v>28728</v>
      </c>
      <c r="G1732" t="s">
        <v>3027</v>
      </c>
      <c r="H1732" t="s">
        <v>2702</v>
      </c>
      <c r="I1732" s="5">
        <v>83000</v>
      </c>
      <c r="J1732">
        <v>6</v>
      </c>
    </row>
    <row r="1733" spans="1:10" x14ac:dyDescent="0.25">
      <c r="A1733" t="str">
        <f t="shared" si="54"/>
        <v>JohMc26123</v>
      </c>
      <c r="B1733" t="str">
        <f t="shared" si="55"/>
        <v>JohnMcMillian26123</v>
      </c>
      <c r="C1733" t="s">
        <v>213</v>
      </c>
      <c r="D1733" t="s">
        <v>388</v>
      </c>
      <c r="E1733" t="s">
        <v>2698</v>
      </c>
      <c r="F1733" s="1">
        <v>26123</v>
      </c>
      <c r="G1733" t="s">
        <v>3025</v>
      </c>
      <c r="H1733" t="s">
        <v>2703</v>
      </c>
      <c r="I1733" s="5">
        <v>59600</v>
      </c>
      <c r="J1733">
        <v>21</v>
      </c>
    </row>
    <row r="1734" spans="1:10" x14ac:dyDescent="0.25">
      <c r="A1734" t="str">
        <f t="shared" si="54"/>
        <v>KimMc34132</v>
      </c>
      <c r="B1734" t="str">
        <f t="shared" si="55"/>
        <v>KimMcMullen34132</v>
      </c>
      <c r="C1734" t="s">
        <v>1519</v>
      </c>
      <c r="D1734" t="s">
        <v>1703</v>
      </c>
      <c r="E1734" t="s">
        <v>2699</v>
      </c>
      <c r="F1734" s="1">
        <v>34132</v>
      </c>
      <c r="G1734" t="s">
        <v>3020</v>
      </c>
      <c r="H1734" t="s">
        <v>2703</v>
      </c>
      <c r="I1734" s="5">
        <v>25100</v>
      </c>
      <c r="J1734">
        <v>1</v>
      </c>
    </row>
    <row r="1735" spans="1:10" x14ac:dyDescent="0.25">
      <c r="A1735" t="str">
        <f t="shared" si="54"/>
        <v>SamMc27646</v>
      </c>
      <c r="B1735" t="str">
        <f t="shared" si="55"/>
        <v>SamuelMcMullen27646</v>
      </c>
      <c r="C1735" t="s">
        <v>666</v>
      </c>
      <c r="D1735" t="s">
        <v>1703</v>
      </c>
      <c r="E1735" t="s">
        <v>2698</v>
      </c>
      <c r="F1735" s="1">
        <v>27646</v>
      </c>
      <c r="G1735" t="s">
        <v>3024</v>
      </c>
      <c r="H1735" t="s">
        <v>2700</v>
      </c>
      <c r="I1735" s="5">
        <v>54200</v>
      </c>
      <c r="J1735">
        <v>9</v>
      </c>
    </row>
    <row r="1736" spans="1:10" x14ac:dyDescent="0.25">
      <c r="A1736" t="str">
        <f t="shared" si="54"/>
        <v>BroMc30693</v>
      </c>
      <c r="B1736" t="str">
        <f t="shared" si="55"/>
        <v>BrockMcNabb30693</v>
      </c>
      <c r="C1736" t="s">
        <v>173</v>
      </c>
      <c r="D1736" t="s">
        <v>174</v>
      </c>
      <c r="E1736" t="s">
        <v>2698</v>
      </c>
      <c r="F1736" s="1">
        <v>30693</v>
      </c>
      <c r="G1736" t="s">
        <v>3026</v>
      </c>
      <c r="H1736" t="s">
        <v>2701</v>
      </c>
      <c r="I1736" s="5">
        <v>61900</v>
      </c>
      <c r="J1736">
        <v>9</v>
      </c>
    </row>
    <row r="1737" spans="1:10" x14ac:dyDescent="0.25">
      <c r="A1737" t="str">
        <f t="shared" si="54"/>
        <v>EliMc30353</v>
      </c>
      <c r="B1737" t="str">
        <f t="shared" si="55"/>
        <v>ElizabethMcNair30353</v>
      </c>
      <c r="C1737" t="s">
        <v>699</v>
      </c>
      <c r="D1737" t="s">
        <v>826</v>
      </c>
      <c r="E1737" t="s">
        <v>2699</v>
      </c>
      <c r="F1737" s="1">
        <v>30353</v>
      </c>
      <c r="G1737" t="s">
        <v>3026</v>
      </c>
      <c r="H1737" t="s">
        <v>2702</v>
      </c>
      <c r="I1737" s="5">
        <v>62100</v>
      </c>
      <c r="J1737">
        <v>10</v>
      </c>
    </row>
    <row r="1738" spans="1:10" x14ac:dyDescent="0.25">
      <c r="A1738" t="str">
        <f t="shared" si="54"/>
        <v>JoeMc30888</v>
      </c>
      <c r="B1738" t="str">
        <f t="shared" si="55"/>
        <v>JoeMcNally30888</v>
      </c>
      <c r="C1738" t="s">
        <v>585</v>
      </c>
      <c r="D1738" t="s">
        <v>1023</v>
      </c>
      <c r="E1738" t="s">
        <v>2698</v>
      </c>
      <c r="F1738" s="1">
        <v>30888</v>
      </c>
      <c r="G1738" t="s">
        <v>3026</v>
      </c>
      <c r="H1738" t="s">
        <v>2700</v>
      </c>
      <c r="I1738" s="5">
        <v>52500</v>
      </c>
      <c r="J1738">
        <v>2</v>
      </c>
    </row>
    <row r="1739" spans="1:10" x14ac:dyDescent="0.25">
      <c r="A1739" t="str">
        <f t="shared" si="54"/>
        <v>RobMc30450</v>
      </c>
      <c r="B1739" t="str">
        <f t="shared" si="55"/>
        <v>RobertMcNally30450</v>
      </c>
      <c r="C1739" t="s">
        <v>25</v>
      </c>
      <c r="D1739" t="s">
        <v>1023</v>
      </c>
      <c r="E1739" t="s">
        <v>2698</v>
      </c>
      <c r="F1739" s="1">
        <v>30450</v>
      </c>
      <c r="G1739" t="s">
        <v>3026</v>
      </c>
      <c r="H1739" t="s">
        <v>2702</v>
      </c>
      <c r="I1739" s="5">
        <v>55200</v>
      </c>
      <c r="J1739">
        <v>7</v>
      </c>
    </row>
    <row r="1740" spans="1:10" x14ac:dyDescent="0.25">
      <c r="A1740" t="str">
        <f t="shared" si="54"/>
        <v>ZacMc25873</v>
      </c>
      <c r="B1740" t="str">
        <f t="shared" si="55"/>
        <v>ZacharyMcNamara25873</v>
      </c>
      <c r="C1740" t="s">
        <v>1838</v>
      </c>
      <c r="D1740" t="s">
        <v>2094</v>
      </c>
      <c r="E1740" t="s">
        <v>2698</v>
      </c>
      <c r="F1740" s="1">
        <v>25873</v>
      </c>
      <c r="G1740" t="s">
        <v>3029</v>
      </c>
      <c r="H1740" t="s">
        <v>2702</v>
      </c>
      <c r="I1740" s="5">
        <v>119600</v>
      </c>
      <c r="J1740">
        <v>4</v>
      </c>
    </row>
    <row r="1741" spans="1:10" x14ac:dyDescent="0.25">
      <c r="A1741" t="str">
        <f t="shared" si="54"/>
        <v>NatMc27972</v>
      </c>
      <c r="B1741" t="str">
        <f t="shared" si="55"/>
        <v>NathanMcNeal27972</v>
      </c>
      <c r="C1741" t="s">
        <v>857</v>
      </c>
      <c r="D1741" t="s">
        <v>1357</v>
      </c>
      <c r="E1741" t="s">
        <v>2698</v>
      </c>
      <c r="F1741" s="1">
        <v>27972</v>
      </c>
      <c r="G1741" t="s">
        <v>3026</v>
      </c>
      <c r="H1741" t="s">
        <v>2703</v>
      </c>
      <c r="I1741" s="5">
        <v>62400</v>
      </c>
      <c r="J1741">
        <v>12</v>
      </c>
    </row>
    <row r="1742" spans="1:10" x14ac:dyDescent="0.25">
      <c r="A1742" t="str">
        <f t="shared" si="54"/>
        <v>DorMc24845</v>
      </c>
      <c r="B1742" t="str">
        <f t="shared" si="55"/>
        <v>DorothyMcNeel24845</v>
      </c>
      <c r="C1742" t="s">
        <v>512</v>
      </c>
      <c r="D1742" t="s">
        <v>2195</v>
      </c>
      <c r="E1742" t="s">
        <v>2699</v>
      </c>
      <c r="F1742" s="1">
        <v>24845</v>
      </c>
      <c r="G1742" t="s">
        <v>3028</v>
      </c>
      <c r="H1742" t="s">
        <v>2702</v>
      </c>
      <c r="I1742" s="5">
        <v>102700</v>
      </c>
      <c r="J1742">
        <v>2</v>
      </c>
    </row>
    <row r="1743" spans="1:10" x14ac:dyDescent="0.25">
      <c r="A1743" t="str">
        <f t="shared" si="54"/>
        <v>MicMc31513</v>
      </c>
      <c r="B1743" t="str">
        <f t="shared" si="55"/>
        <v>MichaelMcNeil31513</v>
      </c>
      <c r="C1743" t="s">
        <v>205</v>
      </c>
      <c r="D1743" t="s">
        <v>990</v>
      </c>
      <c r="E1743" t="s">
        <v>2698</v>
      </c>
      <c r="F1743" s="1">
        <v>31513</v>
      </c>
      <c r="G1743" t="s">
        <v>3022</v>
      </c>
      <c r="H1743" t="s">
        <v>2700</v>
      </c>
      <c r="I1743" s="5">
        <v>37700</v>
      </c>
      <c r="J1743">
        <v>2</v>
      </c>
    </row>
    <row r="1744" spans="1:10" x14ac:dyDescent="0.25">
      <c r="A1744" t="str">
        <f t="shared" si="54"/>
        <v>FanMc27692</v>
      </c>
      <c r="B1744" t="str">
        <f t="shared" si="55"/>
        <v>FannieMcPherson27692</v>
      </c>
      <c r="C1744" t="s">
        <v>951</v>
      </c>
      <c r="D1744" t="s">
        <v>952</v>
      </c>
      <c r="E1744" t="s">
        <v>2699</v>
      </c>
      <c r="F1744" s="1">
        <v>27692</v>
      </c>
      <c r="G1744" t="s">
        <v>3026</v>
      </c>
      <c r="H1744" t="s">
        <v>2702</v>
      </c>
      <c r="I1744" s="5">
        <v>75700</v>
      </c>
      <c r="J1744">
        <v>3</v>
      </c>
    </row>
    <row r="1745" spans="1:10" x14ac:dyDescent="0.25">
      <c r="A1745" t="str">
        <f t="shared" si="54"/>
        <v>ShaMc28509</v>
      </c>
      <c r="B1745" t="str">
        <f t="shared" si="55"/>
        <v>ShawnMcQueen28509</v>
      </c>
      <c r="C1745" t="s">
        <v>711</v>
      </c>
      <c r="D1745" t="s">
        <v>1714</v>
      </c>
      <c r="E1745" t="s">
        <v>2698</v>
      </c>
      <c r="F1745" s="1">
        <v>28509</v>
      </c>
      <c r="G1745" t="s">
        <v>3027</v>
      </c>
      <c r="H1745" t="s">
        <v>2701</v>
      </c>
      <c r="I1745" s="5">
        <v>65400</v>
      </c>
      <c r="J1745">
        <v>14</v>
      </c>
    </row>
    <row r="1746" spans="1:10" x14ac:dyDescent="0.25">
      <c r="A1746" t="str">
        <f t="shared" si="54"/>
        <v>KenMc29405</v>
      </c>
      <c r="B1746" t="str">
        <f t="shared" si="55"/>
        <v>KennethMcRae29405</v>
      </c>
      <c r="C1746" t="s">
        <v>139</v>
      </c>
      <c r="D1746" t="s">
        <v>2336</v>
      </c>
      <c r="E1746" t="s">
        <v>2698</v>
      </c>
      <c r="F1746" s="1">
        <v>29405</v>
      </c>
      <c r="G1746" t="s">
        <v>3025</v>
      </c>
      <c r="H1746" t="s">
        <v>2700</v>
      </c>
      <c r="I1746" s="5">
        <v>55200</v>
      </c>
      <c r="J1746">
        <v>0</v>
      </c>
    </row>
    <row r="1747" spans="1:10" x14ac:dyDescent="0.25">
      <c r="A1747" t="str">
        <f t="shared" si="54"/>
        <v>SilMc32120</v>
      </c>
      <c r="B1747" t="str">
        <f t="shared" si="55"/>
        <v>SilviaMcWilliams32120</v>
      </c>
      <c r="C1747" t="s">
        <v>2024</v>
      </c>
      <c r="D1747" t="s">
        <v>2025</v>
      </c>
      <c r="E1747" t="s">
        <v>2699</v>
      </c>
      <c r="F1747" s="1">
        <v>32120</v>
      </c>
      <c r="G1747" t="s">
        <v>3023</v>
      </c>
      <c r="H1747" t="s">
        <v>2700</v>
      </c>
      <c r="I1747" s="5">
        <v>41000</v>
      </c>
      <c r="J1747">
        <v>2</v>
      </c>
    </row>
    <row r="1748" spans="1:10" x14ac:dyDescent="0.25">
      <c r="A1748" t="str">
        <f t="shared" si="54"/>
        <v>OctMe33910</v>
      </c>
      <c r="B1748" t="str">
        <f t="shared" si="55"/>
        <v>OctavioMeadows33910</v>
      </c>
      <c r="C1748" t="s">
        <v>399</v>
      </c>
      <c r="D1748" t="s">
        <v>1520</v>
      </c>
      <c r="E1748" t="s">
        <v>2698</v>
      </c>
      <c r="F1748" s="1">
        <v>33910</v>
      </c>
      <c r="G1748" t="s">
        <v>3021</v>
      </c>
      <c r="H1748" t="s">
        <v>2703</v>
      </c>
      <c r="I1748" s="5">
        <v>32500</v>
      </c>
      <c r="J1748">
        <v>0</v>
      </c>
    </row>
    <row r="1749" spans="1:10" x14ac:dyDescent="0.25">
      <c r="A1749" t="str">
        <f t="shared" si="54"/>
        <v>RobMe33764</v>
      </c>
      <c r="B1749" t="str">
        <f t="shared" si="55"/>
        <v>RobertMeagher33764</v>
      </c>
      <c r="C1749" t="s">
        <v>25</v>
      </c>
      <c r="D1749" t="s">
        <v>926</v>
      </c>
      <c r="E1749" t="s">
        <v>2698</v>
      </c>
      <c r="F1749" s="1">
        <v>33764</v>
      </c>
      <c r="G1749" t="s">
        <v>3021</v>
      </c>
      <c r="H1749" t="s">
        <v>2702</v>
      </c>
      <c r="I1749" s="5">
        <v>41500</v>
      </c>
      <c r="J1749">
        <v>0</v>
      </c>
    </row>
    <row r="1750" spans="1:10" x14ac:dyDescent="0.25">
      <c r="A1750" t="str">
        <f t="shared" si="54"/>
        <v>ChaMe34079</v>
      </c>
      <c r="B1750" t="str">
        <f t="shared" si="55"/>
        <v>ChadMedina34079</v>
      </c>
      <c r="C1750" t="s">
        <v>530</v>
      </c>
      <c r="D1750" t="s">
        <v>444</v>
      </c>
      <c r="E1750" t="s">
        <v>2698</v>
      </c>
      <c r="F1750" s="1">
        <v>34079</v>
      </c>
      <c r="G1750" t="s">
        <v>3022</v>
      </c>
      <c r="H1750" t="s">
        <v>2702</v>
      </c>
      <c r="I1750" s="5">
        <v>44900</v>
      </c>
      <c r="J1750">
        <v>0</v>
      </c>
    </row>
    <row r="1751" spans="1:10" x14ac:dyDescent="0.25">
      <c r="A1751" t="str">
        <f t="shared" si="54"/>
        <v>HeaMe30192</v>
      </c>
      <c r="B1751" t="str">
        <f t="shared" si="55"/>
        <v>HeatherMedina30192</v>
      </c>
      <c r="C1751" t="s">
        <v>1025</v>
      </c>
      <c r="D1751" t="s">
        <v>444</v>
      </c>
      <c r="E1751" t="s">
        <v>2699</v>
      </c>
      <c r="F1751" s="1">
        <v>30192</v>
      </c>
      <c r="G1751" t="s">
        <v>3026</v>
      </c>
      <c r="H1751" t="s">
        <v>2702</v>
      </c>
      <c r="I1751" s="5">
        <v>77100</v>
      </c>
      <c r="J1751">
        <v>1</v>
      </c>
    </row>
    <row r="1752" spans="1:10" x14ac:dyDescent="0.25">
      <c r="A1752" t="str">
        <f t="shared" si="54"/>
        <v>JamMe32937</v>
      </c>
      <c r="B1752" t="str">
        <f t="shared" si="55"/>
        <v>JamesMedina32937</v>
      </c>
      <c r="C1752" t="s">
        <v>147</v>
      </c>
      <c r="D1752" t="s">
        <v>444</v>
      </c>
      <c r="E1752" t="s">
        <v>2698</v>
      </c>
      <c r="F1752" s="1">
        <v>32937</v>
      </c>
      <c r="G1752" t="s">
        <v>3020</v>
      </c>
      <c r="H1752" t="s">
        <v>2701</v>
      </c>
      <c r="I1752" s="5">
        <v>35800</v>
      </c>
      <c r="J1752">
        <v>1</v>
      </c>
    </row>
    <row r="1753" spans="1:10" x14ac:dyDescent="0.25">
      <c r="A1753" t="str">
        <f t="shared" si="54"/>
        <v>MarMe30008</v>
      </c>
      <c r="B1753" t="str">
        <f t="shared" si="55"/>
        <v>MaryMedina30008</v>
      </c>
      <c r="C1753" t="s">
        <v>156</v>
      </c>
      <c r="D1753" t="s">
        <v>444</v>
      </c>
      <c r="E1753" t="s">
        <v>2699</v>
      </c>
      <c r="F1753" s="1">
        <v>30008</v>
      </c>
      <c r="G1753" t="s">
        <v>3028</v>
      </c>
      <c r="H1753" t="s">
        <v>2701</v>
      </c>
      <c r="I1753" s="5">
        <v>69100</v>
      </c>
      <c r="J1753">
        <v>11</v>
      </c>
    </row>
    <row r="1754" spans="1:10" x14ac:dyDescent="0.25">
      <c r="A1754" t="str">
        <f t="shared" si="54"/>
        <v>RanMe27287</v>
      </c>
      <c r="B1754" t="str">
        <f t="shared" si="55"/>
        <v>RandallMedlin27287</v>
      </c>
      <c r="C1754" t="s">
        <v>1788</v>
      </c>
      <c r="D1754" t="s">
        <v>2364</v>
      </c>
      <c r="E1754" t="s">
        <v>2698</v>
      </c>
      <c r="F1754" s="1">
        <v>27287</v>
      </c>
      <c r="G1754" t="s">
        <v>3026</v>
      </c>
      <c r="H1754" t="s">
        <v>2703</v>
      </c>
      <c r="I1754" s="5">
        <v>66600</v>
      </c>
      <c r="J1754">
        <v>0</v>
      </c>
    </row>
    <row r="1755" spans="1:10" x14ac:dyDescent="0.25">
      <c r="A1755" t="str">
        <f t="shared" si="54"/>
        <v>ShiMe28496</v>
      </c>
      <c r="B1755" t="str">
        <f t="shared" si="55"/>
        <v>ShirleyMeehan28496</v>
      </c>
      <c r="C1755" t="s">
        <v>1132</v>
      </c>
      <c r="D1755" t="s">
        <v>1363</v>
      </c>
      <c r="E1755" t="s">
        <v>2699</v>
      </c>
      <c r="F1755" s="1">
        <v>28496</v>
      </c>
      <c r="G1755" t="s">
        <v>3027</v>
      </c>
      <c r="H1755" t="s">
        <v>2701</v>
      </c>
      <c r="I1755" s="5">
        <v>54400</v>
      </c>
      <c r="J1755">
        <v>5</v>
      </c>
    </row>
    <row r="1756" spans="1:10" x14ac:dyDescent="0.25">
      <c r="A1756" t="str">
        <f t="shared" si="54"/>
        <v>LorMe27811</v>
      </c>
      <c r="B1756" t="str">
        <f t="shared" si="55"/>
        <v>LoriMeek27811</v>
      </c>
      <c r="C1756" t="s">
        <v>374</v>
      </c>
      <c r="D1756" t="s">
        <v>1566</v>
      </c>
      <c r="E1756" t="s">
        <v>2699</v>
      </c>
      <c r="F1756" s="1">
        <v>27811</v>
      </c>
      <c r="G1756" t="s">
        <v>3026</v>
      </c>
      <c r="H1756" t="s">
        <v>2701</v>
      </c>
      <c r="I1756" s="5">
        <v>55000</v>
      </c>
      <c r="J1756">
        <v>9</v>
      </c>
    </row>
    <row r="1757" spans="1:10" x14ac:dyDescent="0.25">
      <c r="A1757" t="str">
        <f t="shared" si="54"/>
        <v>DwiMe28298</v>
      </c>
      <c r="B1757" t="str">
        <f t="shared" si="55"/>
        <v>DwightMeeks28298</v>
      </c>
      <c r="C1757" t="s">
        <v>296</v>
      </c>
      <c r="D1757" t="s">
        <v>297</v>
      </c>
      <c r="E1757" t="s">
        <v>2698</v>
      </c>
      <c r="F1757" s="1">
        <v>28298</v>
      </c>
      <c r="G1757" t="s">
        <v>3024</v>
      </c>
      <c r="H1757" t="s">
        <v>2702</v>
      </c>
      <c r="I1757" s="5">
        <v>63800</v>
      </c>
      <c r="J1757">
        <v>14</v>
      </c>
    </row>
    <row r="1758" spans="1:10" x14ac:dyDescent="0.25">
      <c r="A1758" t="str">
        <f t="shared" si="54"/>
        <v>JuaMe24868</v>
      </c>
      <c r="B1758" t="str">
        <f t="shared" si="55"/>
        <v>JuanMeier24868</v>
      </c>
      <c r="C1758" t="s">
        <v>567</v>
      </c>
      <c r="D1758" t="s">
        <v>2188</v>
      </c>
      <c r="E1758" t="s">
        <v>2698</v>
      </c>
      <c r="F1758" s="1">
        <v>24868</v>
      </c>
      <c r="G1758" t="s">
        <v>3028</v>
      </c>
      <c r="H1758" t="s">
        <v>2702</v>
      </c>
      <c r="I1758" s="5">
        <v>111200</v>
      </c>
      <c r="J1758">
        <v>3</v>
      </c>
    </row>
    <row r="1759" spans="1:10" x14ac:dyDescent="0.25">
      <c r="A1759" t="str">
        <f t="shared" si="54"/>
        <v>MicMe25390</v>
      </c>
      <c r="B1759" t="str">
        <f t="shared" si="55"/>
        <v>MichaelMejia25390</v>
      </c>
      <c r="C1759" t="s">
        <v>205</v>
      </c>
      <c r="D1759" t="s">
        <v>2122</v>
      </c>
      <c r="E1759" t="s">
        <v>2698</v>
      </c>
      <c r="F1759" s="1">
        <v>25390</v>
      </c>
      <c r="G1759" t="s">
        <v>3026</v>
      </c>
      <c r="H1759" t="s">
        <v>2700</v>
      </c>
      <c r="I1759" s="5">
        <v>54200</v>
      </c>
      <c r="J1759">
        <v>21</v>
      </c>
    </row>
    <row r="1760" spans="1:10" x14ac:dyDescent="0.25">
      <c r="A1760" t="str">
        <f t="shared" si="54"/>
        <v>IrmMe24404</v>
      </c>
      <c r="B1760" t="str">
        <f t="shared" si="55"/>
        <v>IrmaMelendez24404</v>
      </c>
      <c r="C1760" t="s">
        <v>2591</v>
      </c>
      <c r="D1760" t="s">
        <v>312</v>
      </c>
      <c r="E1760" t="s">
        <v>2699</v>
      </c>
      <c r="F1760" s="1">
        <v>24404</v>
      </c>
      <c r="G1760" t="s">
        <v>3026</v>
      </c>
      <c r="H1760" t="s">
        <v>2700</v>
      </c>
      <c r="I1760" s="5">
        <v>45200</v>
      </c>
      <c r="J1760">
        <v>1</v>
      </c>
    </row>
    <row r="1761" spans="1:10" x14ac:dyDescent="0.25">
      <c r="A1761" t="str">
        <f t="shared" si="54"/>
        <v>JosMe32504</v>
      </c>
      <c r="B1761" t="str">
        <f t="shared" si="55"/>
        <v>JoshuaMelendez32504</v>
      </c>
      <c r="C1761" t="s">
        <v>177</v>
      </c>
      <c r="D1761" t="s">
        <v>312</v>
      </c>
      <c r="E1761" t="s">
        <v>2698</v>
      </c>
      <c r="F1761" s="1">
        <v>32504</v>
      </c>
      <c r="G1761" t="s">
        <v>3022</v>
      </c>
      <c r="H1761" t="s">
        <v>2703</v>
      </c>
      <c r="I1761" s="5">
        <v>30000</v>
      </c>
      <c r="J1761">
        <v>4</v>
      </c>
    </row>
    <row r="1762" spans="1:10" x14ac:dyDescent="0.25">
      <c r="A1762" t="str">
        <f t="shared" si="54"/>
        <v>RobMe31299</v>
      </c>
      <c r="B1762" t="str">
        <f t="shared" si="55"/>
        <v>RobertMelendez31299</v>
      </c>
      <c r="C1762" t="s">
        <v>25</v>
      </c>
      <c r="D1762" t="s">
        <v>312</v>
      </c>
      <c r="E1762" t="s">
        <v>2698</v>
      </c>
      <c r="F1762" s="1">
        <v>31299</v>
      </c>
      <c r="G1762" t="s">
        <v>3021</v>
      </c>
      <c r="H1762" t="s">
        <v>2701</v>
      </c>
      <c r="I1762" s="5">
        <v>37500</v>
      </c>
      <c r="J1762">
        <v>4</v>
      </c>
    </row>
    <row r="1763" spans="1:10" x14ac:dyDescent="0.25">
      <c r="A1763" t="str">
        <f t="shared" si="54"/>
        <v>WanMe22364</v>
      </c>
      <c r="B1763" t="str">
        <f t="shared" si="55"/>
        <v>WandaMelendez22364</v>
      </c>
      <c r="C1763" t="s">
        <v>220</v>
      </c>
      <c r="D1763" t="s">
        <v>312</v>
      </c>
      <c r="E1763" t="s">
        <v>2699</v>
      </c>
      <c r="F1763" s="1">
        <v>22364</v>
      </c>
      <c r="G1763" t="s">
        <v>3028</v>
      </c>
      <c r="H1763" t="s">
        <v>2700</v>
      </c>
      <c r="I1763" s="5">
        <v>91800</v>
      </c>
      <c r="J1763">
        <v>3</v>
      </c>
    </row>
    <row r="1764" spans="1:10" x14ac:dyDescent="0.25">
      <c r="A1764" t="str">
        <f t="shared" si="54"/>
        <v>DavMe29597</v>
      </c>
      <c r="B1764" t="str">
        <f t="shared" si="55"/>
        <v>DavidMena29597</v>
      </c>
      <c r="C1764" t="s">
        <v>65</v>
      </c>
      <c r="D1764" t="s">
        <v>344</v>
      </c>
      <c r="E1764" t="s">
        <v>2698</v>
      </c>
      <c r="F1764" s="1">
        <v>29597</v>
      </c>
      <c r="G1764" t="s">
        <v>3025</v>
      </c>
      <c r="H1764" t="s">
        <v>2703</v>
      </c>
      <c r="I1764" s="5">
        <v>33700</v>
      </c>
      <c r="J1764">
        <v>7</v>
      </c>
    </row>
    <row r="1765" spans="1:10" x14ac:dyDescent="0.25">
      <c r="A1765" t="str">
        <f t="shared" si="54"/>
        <v>FraMe28685</v>
      </c>
      <c r="B1765" t="str">
        <f t="shared" si="55"/>
        <v>FrankMendenhall28685</v>
      </c>
      <c r="C1765" t="s">
        <v>987</v>
      </c>
      <c r="D1765" t="s">
        <v>988</v>
      </c>
      <c r="E1765" t="s">
        <v>2698</v>
      </c>
      <c r="F1765" s="1">
        <v>28685</v>
      </c>
      <c r="G1765" t="s">
        <v>3026</v>
      </c>
      <c r="H1765" t="s">
        <v>2702</v>
      </c>
      <c r="I1765" s="5">
        <v>82000</v>
      </c>
      <c r="J1765">
        <v>8</v>
      </c>
    </row>
    <row r="1766" spans="1:10" x14ac:dyDescent="0.25">
      <c r="A1766" t="str">
        <f t="shared" si="54"/>
        <v>CarMe28235</v>
      </c>
      <c r="B1766" t="str">
        <f t="shared" si="55"/>
        <v>CarmenMendez28235</v>
      </c>
      <c r="C1766" t="s">
        <v>1198</v>
      </c>
      <c r="D1766" t="s">
        <v>1199</v>
      </c>
      <c r="E1766" t="s">
        <v>2699</v>
      </c>
      <c r="F1766" s="1">
        <v>28235</v>
      </c>
      <c r="G1766" t="s">
        <v>3028</v>
      </c>
      <c r="H1766" t="s">
        <v>2700</v>
      </c>
      <c r="I1766" s="5">
        <v>70800</v>
      </c>
      <c r="J1766">
        <v>6</v>
      </c>
    </row>
    <row r="1767" spans="1:10" x14ac:dyDescent="0.25">
      <c r="A1767" t="str">
        <f t="shared" si="54"/>
        <v>MarMe32313</v>
      </c>
      <c r="B1767" t="str">
        <f t="shared" si="55"/>
        <v>MargaretMendez32313</v>
      </c>
      <c r="C1767" t="s">
        <v>554</v>
      </c>
      <c r="D1767" t="s">
        <v>1199</v>
      </c>
      <c r="E1767" t="s">
        <v>2699</v>
      </c>
      <c r="F1767" s="1">
        <v>32313</v>
      </c>
      <c r="G1767" t="s">
        <v>3023</v>
      </c>
      <c r="H1767" t="s">
        <v>2702</v>
      </c>
      <c r="I1767" s="5">
        <v>49100</v>
      </c>
      <c r="J1767">
        <v>0</v>
      </c>
    </row>
    <row r="1768" spans="1:10" x14ac:dyDescent="0.25">
      <c r="A1768" t="str">
        <f t="shared" si="54"/>
        <v>MarMe32266</v>
      </c>
      <c r="B1768" t="str">
        <f t="shared" si="55"/>
        <v>MartinMendoza32266</v>
      </c>
      <c r="C1768" t="s">
        <v>645</v>
      </c>
      <c r="D1768" t="s">
        <v>2641</v>
      </c>
      <c r="E1768" t="s">
        <v>2698</v>
      </c>
      <c r="F1768" s="1">
        <v>32266</v>
      </c>
      <c r="G1768" t="s">
        <v>3023</v>
      </c>
      <c r="H1768" t="s">
        <v>2701</v>
      </c>
      <c r="I1768" s="5">
        <v>43900</v>
      </c>
      <c r="J1768">
        <v>0</v>
      </c>
    </row>
    <row r="1769" spans="1:10" x14ac:dyDescent="0.25">
      <c r="A1769" t="str">
        <f t="shared" si="54"/>
        <v>JamMe26905</v>
      </c>
      <c r="B1769" t="str">
        <f t="shared" si="55"/>
        <v>JamesMenges26905</v>
      </c>
      <c r="C1769" t="s">
        <v>147</v>
      </c>
      <c r="D1769" t="s">
        <v>1953</v>
      </c>
      <c r="E1769" t="s">
        <v>2698</v>
      </c>
      <c r="F1769" s="1">
        <v>26905</v>
      </c>
      <c r="G1769" t="s">
        <v>3025</v>
      </c>
      <c r="H1769" t="s">
        <v>2703</v>
      </c>
      <c r="I1769" s="5">
        <v>50000</v>
      </c>
      <c r="J1769">
        <v>2</v>
      </c>
    </row>
    <row r="1770" spans="1:10" x14ac:dyDescent="0.25">
      <c r="A1770" t="str">
        <f t="shared" si="54"/>
        <v>ShaMe33034</v>
      </c>
      <c r="B1770" t="str">
        <f t="shared" si="55"/>
        <v>ShawnMera33034</v>
      </c>
      <c r="C1770" t="s">
        <v>711</v>
      </c>
      <c r="D1770" t="s">
        <v>2785</v>
      </c>
      <c r="E1770" t="s">
        <v>2698</v>
      </c>
      <c r="F1770" s="1">
        <v>33034</v>
      </c>
      <c r="G1770" t="s">
        <v>3019</v>
      </c>
      <c r="H1770" t="s">
        <v>2702</v>
      </c>
      <c r="I1770" s="5">
        <v>37500</v>
      </c>
      <c r="J1770">
        <v>0</v>
      </c>
    </row>
    <row r="1771" spans="1:10" x14ac:dyDescent="0.25">
      <c r="A1771" t="str">
        <f t="shared" si="54"/>
        <v>DanMe27157</v>
      </c>
      <c r="B1771" t="str">
        <f t="shared" si="55"/>
        <v>DanielMercer27157</v>
      </c>
      <c r="C1771" t="s">
        <v>105</v>
      </c>
      <c r="D1771" t="s">
        <v>445</v>
      </c>
      <c r="E1771" t="s">
        <v>2698</v>
      </c>
      <c r="F1771" s="1">
        <v>27157</v>
      </c>
      <c r="G1771" t="s">
        <v>3028</v>
      </c>
      <c r="H1771" t="s">
        <v>2700</v>
      </c>
      <c r="I1771" s="5">
        <v>90300</v>
      </c>
      <c r="J1771">
        <v>18</v>
      </c>
    </row>
    <row r="1772" spans="1:10" x14ac:dyDescent="0.25">
      <c r="A1772" t="str">
        <f t="shared" si="54"/>
        <v>AngMe30818</v>
      </c>
      <c r="B1772" t="str">
        <f t="shared" si="55"/>
        <v>AngelaMeredith30818</v>
      </c>
      <c r="C1772" t="s">
        <v>1101</v>
      </c>
      <c r="D1772" t="s">
        <v>1866</v>
      </c>
      <c r="E1772" t="s">
        <v>2699</v>
      </c>
      <c r="F1772" s="1">
        <v>30818</v>
      </c>
      <c r="G1772" t="s">
        <v>3024</v>
      </c>
      <c r="H1772" t="s">
        <v>2702</v>
      </c>
      <c r="I1772" s="5">
        <v>63900</v>
      </c>
      <c r="J1772">
        <v>5</v>
      </c>
    </row>
    <row r="1773" spans="1:10" x14ac:dyDescent="0.25">
      <c r="A1773" t="str">
        <f t="shared" si="54"/>
        <v>GeoMe28061</v>
      </c>
      <c r="B1773" t="str">
        <f t="shared" si="55"/>
        <v>GeorgeMerriweather28061</v>
      </c>
      <c r="C1773" t="s">
        <v>92</v>
      </c>
      <c r="D1773" t="s">
        <v>1839</v>
      </c>
      <c r="E1773" t="s">
        <v>2698</v>
      </c>
      <c r="F1773" s="1">
        <v>28061</v>
      </c>
      <c r="G1773" t="s">
        <v>3025</v>
      </c>
      <c r="H1773" t="s">
        <v>2702</v>
      </c>
      <c r="I1773" s="5">
        <v>55400</v>
      </c>
      <c r="J1773">
        <v>13</v>
      </c>
    </row>
    <row r="1774" spans="1:10" x14ac:dyDescent="0.25">
      <c r="A1774" t="str">
        <f t="shared" si="54"/>
        <v>LilMe24877</v>
      </c>
      <c r="B1774" t="str">
        <f t="shared" si="55"/>
        <v>LillianMetoyer24877</v>
      </c>
      <c r="C1774" t="s">
        <v>293</v>
      </c>
      <c r="D1774" t="s">
        <v>294</v>
      </c>
      <c r="E1774" t="s">
        <v>2699</v>
      </c>
      <c r="F1774" s="1">
        <v>24877</v>
      </c>
      <c r="G1774" t="s">
        <v>3025</v>
      </c>
      <c r="H1774" t="s">
        <v>2700</v>
      </c>
      <c r="I1774" s="5">
        <v>43700</v>
      </c>
      <c r="J1774">
        <v>24</v>
      </c>
    </row>
    <row r="1775" spans="1:10" x14ac:dyDescent="0.25">
      <c r="A1775" t="str">
        <f t="shared" si="54"/>
        <v>JamMe31758</v>
      </c>
      <c r="B1775" t="str">
        <f t="shared" si="55"/>
        <v>JamesMeyer31758</v>
      </c>
      <c r="C1775" t="s">
        <v>147</v>
      </c>
      <c r="D1775" t="s">
        <v>2003</v>
      </c>
      <c r="E1775" t="s">
        <v>2698</v>
      </c>
      <c r="F1775" s="1">
        <v>31758</v>
      </c>
      <c r="G1775" t="s">
        <v>3020</v>
      </c>
      <c r="H1775" t="s">
        <v>2700</v>
      </c>
      <c r="I1775" s="5">
        <v>36300</v>
      </c>
      <c r="J1775">
        <v>2</v>
      </c>
    </row>
    <row r="1776" spans="1:10" x14ac:dyDescent="0.25">
      <c r="A1776" t="str">
        <f t="shared" si="54"/>
        <v>KamMe31583</v>
      </c>
      <c r="B1776" t="str">
        <f t="shared" si="55"/>
        <v>KamilahMeyer31583</v>
      </c>
      <c r="C1776" t="s">
        <v>2002</v>
      </c>
      <c r="D1776" t="s">
        <v>2003</v>
      </c>
      <c r="E1776" t="s">
        <v>2699</v>
      </c>
      <c r="F1776" s="1">
        <v>31583</v>
      </c>
      <c r="G1776" t="s">
        <v>3020</v>
      </c>
      <c r="H1776" t="s">
        <v>2703</v>
      </c>
      <c r="I1776" s="5">
        <v>32800</v>
      </c>
      <c r="J1776">
        <v>4</v>
      </c>
    </row>
    <row r="1777" spans="1:10" x14ac:dyDescent="0.25">
      <c r="A1777" t="str">
        <f t="shared" si="54"/>
        <v>JonMe29424</v>
      </c>
      <c r="B1777" t="str">
        <f t="shared" si="55"/>
        <v>JoniMeyers29424</v>
      </c>
      <c r="C1777" t="s">
        <v>2659</v>
      </c>
      <c r="D1777" t="s">
        <v>2660</v>
      </c>
      <c r="E1777" t="s">
        <v>2699</v>
      </c>
      <c r="F1777" s="1">
        <v>29424</v>
      </c>
      <c r="G1777" t="s">
        <v>3026</v>
      </c>
      <c r="H1777" t="s">
        <v>2703</v>
      </c>
      <c r="I1777" s="5">
        <v>46900</v>
      </c>
      <c r="J1777">
        <v>5</v>
      </c>
    </row>
    <row r="1778" spans="1:10" x14ac:dyDescent="0.25">
      <c r="A1778" t="str">
        <f t="shared" si="54"/>
        <v>DiaMe23804</v>
      </c>
      <c r="B1778" t="str">
        <f t="shared" si="55"/>
        <v>DianaMeza23804</v>
      </c>
      <c r="C1778" t="s">
        <v>929</v>
      </c>
      <c r="D1778" t="s">
        <v>1529</v>
      </c>
      <c r="E1778" t="s">
        <v>2699</v>
      </c>
      <c r="F1778" s="1">
        <v>23804</v>
      </c>
      <c r="G1778" t="s">
        <v>3025</v>
      </c>
      <c r="H1778" t="s">
        <v>2701</v>
      </c>
      <c r="I1778" s="5">
        <v>62000</v>
      </c>
      <c r="J1778">
        <v>25</v>
      </c>
    </row>
    <row r="1779" spans="1:10" x14ac:dyDescent="0.25">
      <c r="A1779" t="str">
        <f t="shared" si="54"/>
        <v>JamMe32456</v>
      </c>
      <c r="B1779" t="str">
        <f t="shared" si="55"/>
        <v>JamesMeza32456</v>
      </c>
      <c r="C1779" t="s">
        <v>147</v>
      </c>
      <c r="D1779" t="s">
        <v>1529</v>
      </c>
      <c r="E1779" t="s">
        <v>2698</v>
      </c>
      <c r="F1779" s="1">
        <v>32456</v>
      </c>
      <c r="G1779" t="s">
        <v>3021</v>
      </c>
      <c r="H1779" t="s">
        <v>2703</v>
      </c>
      <c r="I1779" s="5">
        <v>30500</v>
      </c>
      <c r="J1779">
        <v>0</v>
      </c>
    </row>
    <row r="1780" spans="1:10" x14ac:dyDescent="0.25">
      <c r="A1780" t="str">
        <f t="shared" si="54"/>
        <v>DesMi32496</v>
      </c>
      <c r="B1780" t="str">
        <f t="shared" si="55"/>
        <v>DesmondMichael32496</v>
      </c>
      <c r="C1780" t="s">
        <v>2303</v>
      </c>
      <c r="D1780" t="s">
        <v>205</v>
      </c>
      <c r="E1780" t="s">
        <v>2698</v>
      </c>
      <c r="F1780" s="1">
        <v>32496</v>
      </c>
      <c r="G1780" t="s">
        <v>3023</v>
      </c>
      <c r="H1780" t="s">
        <v>2702</v>
      </c>
      <c r="I1780" s="5">
        <v>42100</v>
      </c>
      <c r="J1780">
        <v>3</v>
      </c>
    </row>
    <row r="1781" spans="1:10" x14ac:dyDescent="0.25">
      <c r="A1781" t="str">
        <f t="shared" si="54"/>
        <v>EdnMi32561</v>
      </c>
      <c r="B1781" t="str">
        <f t="shared" si="55"/>
        <v>EdnaMichel32561</v>
      </c>
      <c r="C1781" t="s">
        <v>777</v>
      </c>
      <c r="D1781" t="s">
        <v>2712</v>
      </c>
      <c r="E1781" t="s">
        <v>2699</v>
      </c>
      <c r="F1781" s="1">
        <v>32561</v>
      </c>
      <c r="G1781" t="s">
        <v>3023</v>
      </c>
      <c r="H1781" t="s">
        <v>2701</v>
      </c>
      <c r="I1781" s="5">
        <v>36500</v>
      </c>
      <c r="J1781">
        <v>3</v>
      </c>
    </row>
    <row r="1782" spans="1:10" x14ac:dyDescent="0.25">
      <c r="A1782" t="str">
        <f t="shared" si="54"/>
        <v>MabMi31326</v>
      </c>
      <c r="B1782" t="str">
        <f t="shared" si="55"/>
        <v>MabelMickelson31326</v>
      </c>
      <c r="C1782" t="s">
        <v>2031</v>
      </c>
      <c r="D1782" t="s">
        <v>2852</v>
      </c>
      <c r="E1782" t="s">
        <v>2699</v>
      </c>
      <c r="F1782" s="1">
        <v>31326</v>
      </c>
      <c r="G1782" t="s">
        <v>3022</v>
      </c>
      <c r="H1782" t="s">
        <v>2702</v>
      </c>
      <c r="I1782" s="5">
        <v>41000</v>
      </c>
      <c r="J1782">
        <v>5</v>
      </c>
    </row>
    <row r="1783" spans="1:10" x14ac:dyDescent="0.25">
      <c r="A1783" t="str">
        <f t="shared" si="54"/>
        <v>GinMi32120</v>
      </c>
      <c r="B1783" t="str">
        <f t="shared" si="55"/>
        <v>GingerMikesell32120</v>
      </c>
      <c r="C1783" t="s">
        <v>1512</v>
      </c>
      <c r="D1783" t="s">
        <v>1513</v>
      </c>
      <c r="E1783" t="s">
        <v>2699</v>
      </c>
      <c r="F1783" s="1">
        <v>32120</v>
      </c>
      <c r="G1783" t="s">
        <v>3024</v>
      </c>
      <c r="H1783" t="s">
        <v>2701</v>
      </c>
      <c r="I1783" s="5">
        <v>44900</v>
      </c>
      <c r="J1783">
        <v>3</v>
      </c>
    </row>
    <row r="1784" spans="1:10" x14ac:dyDescent="0.25">
      <c r="A1784" t="str">
        <f t="shared" si="54"/>
        <v>PatMi32906</v>
      </c>
      <c r="B1784" t="str">
        <f t="shared" si="55"/>
        <v>PatrickMikkelson32906</v>
      </c>
      <c r="C1784" t="s">
        <v>963</v>
      </c>
      <c r="D1784" t="s">
        <v>964</v>
      </c>
      <c r="E1784" t="s">
        <v>2698</v>
      </c>
      <c r="F1784" s="1">
        <v>32906</v>
      </c>
      <c r="G1784" t="s">
        <v>3022</v>
      </c>
      <c r="H1784" t="s">
        <v>2702</v>
      </c>
      <c r="I1784" s="5">
        <v>42800</v>
      </c>
      <c r="J1784">
        <v>0</v>
      </c>
    </row>
    <row r="1785" spans="1:10" x14ac:dyDescent="0.25">
      <c r="A1785" t="str">
        <f t="shared" si="54"/>
        <v>AniMi30726</v>
      </c>
      <c r="B1785" t="str">
        <f t="shared" si="55"/>
        <v>AnitaMiles30726</v>
      </c>
      <c r="C1785" t="s">
        <v>1593</v>
      </c>
      <c r="D1785" t="s">
        <v>935</v>
      </c>
      <c r="E1785" t="s">
        <v>2699</v>
      </c>
      <c r="F1785" s="1">
        <v>30726</v>
      </c>
      <c r="G1785" t="s">
        <v>3027</v>
      </c>
      <c r="H1785" t="s">
        <v>2701</v>
      </c>
      <c r="I1785" s="5">
        <v>52200</v>
      </c>
      <c r="J1785">
        <v>9</v>
      </c>
    </row>
    <row r="1786" spans="1:10" x14ac:dyDescent="0.25">
      <c r="A1786" t="str">
        <f t="shared" si="54"/>
        <v>ArlMi25358</v>
      </c>
      <c r="B1786" t="str">
        <f t="shared" si="55"/>
        <v>ArleneMiles25358</v>
      </c>
      <c r="C1786" t="s">
        <v>1484</v>
      </c>
      <c r="D1786" t="s">
        <v>935</v>
      </c>
      <c r="E1786" t="s">
        <v>2699</v>
      </c>
      <c r="F1786" s="1">
        <v>25358</v>
      </c>
      <c r="G1786" t="s">
        <v>3026</v>
      </c>
      <c r="H1786" t="s">
        <v>2702</v>
      </c>
      <c r="I1786" s="5">
        <v>79000</v>
      </c>
      <c r="J1786">
        <v>20</v>
      </c>
    </row>
    <row r="1787" spans="1:10" x14ac:dyDescent="0.25">
      <c r="A1787" t="str">
        <f t="shared" si="54"/>
        <v>PatMi29079</v>
      </c>
      <c r="B1787" t="str">
        <f t="shared" si="55"/>
        <v>PatriciaMilitello29079</v>
      </c>
      <c r="C1787" t="s">
        <v>232</v>
      </c>
      <c r="D1787" t="s">
        <v>1053</v>
      </c>
      <c r="E1787" t="s">
        <v>2699</v>
      </c>
      <c r="F1787" s="1">
        <v>29079</v>
      </c>
      <c r="G1787" t="s">
        <v>3028</v>
      </c>
      <c r="H1787" t="s">
        <v>2700</v>
      </c>
      <c r="I1787" s="5">
        <v>78800</v>
      </c>
      <c r="J1787">
        <v>11</v>
      </c>
    </row>
    <row r="1788" spans="1:10" x14ac:dyDescent="0.25">
      <c r="A1788" t="str">
        <f t="shared" si="54"/>
        <v>RutMi26698</v>
      </c>
      <c r="B1788" t="str">
        <f t="shared" si="55"/>
        <v>RuthMillan26698</v>
      </c>
      <c r="C1788" t="s">
        <v>430</v>
      </c>
      <c r="D1788" t="s">
        <v>431</v>
      </c>
      <c r="E1788" t="s">
        <v>2699</v>
      </c>
      <c r="F1788" s="1">
        <v>26698</v>
      </c>
      <c r="G1788" t="s">
        <v>3027</v>
      </c>
      <c r="H1788" t="s">
        <v>2703</v>
      </c>
      <c r="I1788" s="5">
        <v>85000</v>
      </c>
      <c r="J1788">
        <v>13</v>
      </c>
    </row>
    <row r="1789" spans="1:10" x14ac:dyDescent="0.25">
      <c r="A1789" t="str">
        <f t="shared" si="54"/>
        <v>BetMi28893</v>
      </c>
      <c r="B1789" t="str">
        <f t="shared" si="55"/>
        <v>BettyMillar28893</v>
      </c>
      <c r="C1789" t="s">
        <v>966</v>
      </c>
      <c r="D1789" t="s">
        <v>2738</v>
      </c>
      <c r="E1789" t="s">
        <v>2699</v>
      </c>
      <c r="F1789" s="1">
        <v>28893</v>
      </c>
      <c r="G1789" t="s">
        <v>3026</v>
      </c>
      <c r="H1789" t="s">
        <v>2702</v>
      </c>
      <c r="I1789" s="5">
        <v>96800</v>
      </c>
      <c r="J1789">
        <v>10</v>
      </c>
    </row>
    <row r="1790" spans="1:10" x14ac:dyDescent="0.25">
      <c r="A1790" t="str">
        <f t="shared" si="54"/>
        <v>AlfMi25286</v>
      </c>
      <c r="B1790" t="str">
        <f t="shared" si="55"/>
        <v>AlfredMiller25286</v>
      </c>
      <c r="C1790" t="s">
        <v>329</v>
      </c>
      <c r="D1790" t="s">
        <v>281</v>
      </c>
      <c r="E1790" t="s">
        <v>2698</v>
      </c>
      <c r="F1790" s="1">
        <v>25286</v>
      </c>
      <c r="G1790" t="s">
        <v>3027</v>
      </c>
      <c r="H1790" t="s">
        <v>2700</v>
      </c>
      <c r="I1790" s="5">
        <v>52200</v>
      </c>
      <c r="J1790">
        <v>14</v>
      </c>
    </row>
    <row r="1791" spans="1:10" x14ac:dyDescent="0.25">
      <c r="A1791" t="str">
        <f t="shared" si="54"/>
        <v>AmaMi33205</v>
      </c>
      <c r="B1791" t="str">
        <f t="shared" si="55"/>
        <v>AmandaMiller33205</v>
      </c>
      <c r="C1791" t="s">
        <v>30</v>
      </c>
      <c r="D1791" t="s">
        <v>281</v>
      </c>
      <c r="E1791" t="s">
        <v>2699</v>
      </c>
      <c r="F1791" s="1">
        <v>33205</v>
      </c>
      <c r="G1791" t="s">
        <v>3020</v>
      </c>
      <c r="H1791" t="s">
        <v>2701</v>
      </c>
      <c r="I1791" s="5">
        <v>30400</v>
      </c>
      <c r="J1791">
        <v>0</v>
      </c>
    </row>
    <row r="1792" spans="1:10" x14ac:dyDescent="0.25">
      <c r="A1792" t="str">
        <f t="shared" si="54"/>
        <v>AusMi33277</v>
      </c>
      <c r="B1792" t="str">
        <f t="shared" si="55"/>
        <v>AustinMiller33277</v>
      </c>
      <c r="C1792" t="s">
        <v>1145</v>
      </c>
      <c r="D1792" t="s">
        <v>281</v>
      </c>
      <c r="E1792" t="s">
        <v>2698</v>
      </c>
      <c r="F1792" s="1">
        <v>33277</v>
      </c>
      <c r="G1792" t="s">
        <v>3019</v>
      </c>
      <c r="H1792" t="s">
        <v>2701</v>
      </c>
      <c r="I1792" s="5">
        <v>25300</v>
      </c>
      <c r="J1792">
        <v>3</v>
      </c>
    </row>
    <row r="1793" spans="1:10" x14ac:dyDescent="0.25">
      <c r="A1793" t="str">
        <f t="shared" si="54"/>
        <v>CorMi24497</v>
      </c>
      <c r="B1793" t="str">
        <f t="shared" si="55"/>
        <v>CordieMiller24497</v>
      </c>
      <c r="C1793" t="s">
        <v>280</v>
      </c>
      <c r="D1793" t="s">
        <v>281</v>
      </c>
      <c r="E1793" t="s">
        <v>2699</v>
      </c>
      <c r="F1793" s="1">
        <v>24497</v>
      </c>
      <c r="G1793" t="s">
        <v>3029</v>
      </c>
      <c r="H1793" t="s">
        <v>2703</v>
      </c>
      <c r="I1793" s="5">
        <v>130700</v>
      </c>
      <c r="J1793">
        <v>23</v>
      </c>
    </row>
    <row r="1794" spans="1:10" x14ac:dyDescent="0.25">
      <c r="A1794" t="str">
        <f t="shared" ref="A1794:A1857" si="56">_xlfn.CONCAT(LEFT(C1794,3),LEFT(D1794,2),F1794)</f>
        <v>DanMi33430</v>
      </c>
      <c r="B1794" t="str">
        <f t="shared" ref="B1794:B1857" si="57">_xlfn.CONCAT(C1794,D1794,F1794)</f>
        <v>DannyMiller33430</v>
      </c>
      <c r="C1794" t="s">
        <v>428</v>
      </c>
      <c r="D1794" t="s">
        <v>281</v>
      </c>
      <c r="E1794" t="s">
        <v>2698</v>
      </c>
      <c r="F1794" s="1">
        <v>33430</v>
      </c>
      <c r="G1794" t="s">
        <v>3020</v>
      </c>
      <c r="H1794" t="s">
        <v>2701</v>
      </c>
      <c r="I1794" s="5">
        <v>32200</v>
      </c>
      <c r="J1794">
        <v>2</v>
      </c>
    </row>
    <row r="1795" spans="1:10" x14ac:dyDescent="0.25">
      <c r="A1795" t="str">
        <f t="shared" si="56"/>
        <v>EddMi27707</v>
      </c>
      <c r="B1795" t="str">
        <f t="shared" si="57"/>
        <v>EddieMiller27707</v>
      </c>
      <c r="C1795" t="s">
        <v>458</v>
      </c>
      <c r="D1795" t="s">
        <v>281</v>
      </c>
      <c r="E1795" t="s">
        <v>2698</v>
      </c>
      <c r="F1795" s="1">
        <v>27707</v>
      </c>
      <c r="G1795" t="s">
        <v>3026</v>
      </c>
      <c r="H1795" t="s">
        <v>2701</v>
      </c>
      <c r="I1795" s="5">
        <v>51100</v>
      </c>
      <c r="J1795">
        <v>11</v>
      </c>
    </row>
    <row r="1796" spans="1:10" x14ac:dyDescent="0.25">
      <c r="A1796" t="str">
        <f t="shared" si="56"/>
        <v>ErnMi32476</v>
      </c>
      <c r="B1796" t="str">
        <f t="shared" si="57"/>
        <v>ErnestMiller32476</v>
      </c>
      <c r="C1796" t="s">
        <v>1001</v>
      </c>
      <c r="D1796" t="s">
        <v>281</v>
      </c>
      <c r="E1796" t="s">
        <v>2698</v>
      </c>
      <c r="F1796" s="1">
        <v>32476</v>
      </c>
      <c r="G1796" t="s">
        <v>3022</v>
      </c>
      <c r="H1796" t="s">
        <v>2700</v>
      </c>
      <c r="I1796" s="5">
        <v>37700</v>
      </c>
      <c r="J1796">
        <v>1</v>
      </c>
    </row>
    <row r="1797" spans="1:10" x14ac:dyDescent="0.25">
      <c r="A1797" t="str">
        <f t="shared" si="56"/>
        <v>JamMi25517</v>
      </c>
      <c r="B1797" t="str">
        <f t="shared" si="57"/>
        <v>JamesMiller25517</v>
      </c>
      <c r="C1797" t="s">
        <v>147</v>
      </c>
      <c r="D1797" t="s">
        <v>281</v>
      </c>
      <c r="E1797" t="s">
        <v>2698</v>
      </c>
      <c r="F1797" s="1">
        <v>25517</v>
      </c>
      <c r="G1797" t="s">
        <v>3028</v>
      </c>
      <c r="H1797" t="s">
        <v>2702</v>
      </c>
      <c r="I1797" s="5">
        <v>75000</v>
      </c>
      <c r="J1797">
        <v>13</v>
      </c>
    </row>
    <row r="1798" spans="1:10" x14ac:dyDescent="0.25">
      <c r="A1798" t="str">
        <f t="shared" si="56"/>
        <v>JohMi29783</v>
      </c>
      <c r="B1798" t="str">
        <f t="shared" si="57"/>
        <v>JohnMiller29783</v>
      </c>
      <c r="C1798" t="s">
        <v>213</v>
      </c>
      <c r="D1798" t="s">
        <v>281</v>
      </c>
      <c r="E1798" t="s">
        <v>2698</v>
      </c>
      <c r="F1798" s="1">
        <v>29783</v>
      </c>
      <c r="G1798" t="s">
        <v>3024</v>
      </c>
      <c r="H1798" t="s">
        <v>2703</v>
      </c>
      <c r="I1798" s="5">
        <v>49400</v>
      </c>
      <c r="J1798">
        <v>1</v>
      </c>
    </row>
    <row r="1799" spans="1:10" x14ac:dyDescent="0.25">
      <c r="A1799" t="str">
        <f t="shared" si="56"/>
        <v>JonMi33261</v>
      </c>
      <c r="B1799" t="str">
        <f t="shared" si="57"/>
        <v>JonathonMiller33261</v>
      </c>
      <c r="C1799" t="s">
        <v>540</v>
      </c>
      <c r="D1799" t="s">
        <v>281</v>
      </c>
      <c r="E1799" t="s">
        <v>2698</v>
      </c>
      <c r="F1799" s="1">
        <v>33261</v>
      </c>
      <c r="G1799" t="s">
        <v>3022</v>
      </c>
      <c r="H1799" t="s">
        <v>2700</v>
      </c>
      <c r="I1799" s="5">
        <v>36100</v>
      </c>
      <c r="J1799">
        <v>0</v>
      </c>
    </row>
    <row r="1800" spans="1:10" x14ac:dyDescent="0.25">
      <c r="A1800" t="str">
        <f t="shared" si="56"/>
        <v>JuaMi29925</v>
      </c>
      <c r="B1800" t="str">
        <f t="shared" si="57"/>
        <v>JuanMiller29925</v>
      </c>
      <c r="C1800" t="s">
        <v>567</v>
      </c>
      <c r="D1800" t="s">
        <v>281</v>
      </c>
      <c r="E1800" t="s">
        <v>2698</v>
      </c>
      <c r="F1800" s="1">
        <v>29925</v>
      </c>
      <c r="G1800" t="s">
        <v>3028</v>
      </c>
      <c r="H1800" t="s">
        <v>2703</v>
      </c>
      <c r="I1800" s="5">
        <v>89200</v>
      </c>
      <c r="J1800">
        <v>8</v>
      </c>
    </row>
    <row r="1801" spans="1:10" x14ac:dyDescent="0.25">
      <c r="A1801" t="str">
        <f t="shared" si="56"/>
        <v>ScoMi33437</v>
      </c>
      <c r="B1801" t="str">
        <f t="shared" si="57"/>
        <v>ScottMiller33437</v>
      </c>
      <c r="C1801" t="s">
        <v>341</v>
      </c>
      <c r="D1801" t="s">
        <v>281</v>
      </c>
      <c r="E1801" t="s">
        <v>2698</v>
      </c>
      <c r="F1801" s="1">
        <v>33437</v>
      </c>
      <c r="G1801" t="s">
        <v>3021</v>
      </c>
      <c r="H1801" t="s">
        <v>2701</v>
      </c>
      <c r="I1801" s="5">
        <v>35600</v>
      </c>
      <c r="J1801">
        <v>0</v>
      </c>
    </row>
    <row r="1802" spans="1:10" x14ac:dyDescent="0.25">
      <c r="A1802" t="str">
        <f t="shared" si="56"/>
        <v>WarMi30990</v>
      </c>
      <c r="B1802" t="str">
        <f t="shared" si="57"/>
        <v>WarrenMiller30990</v>
      </c>
      <c r="C1802" t="s">
        <v>98</v>
      </c>
      <c r="D1802" t="s">
        <v>281</v>
      </c>
      <c r="E1802" t="s">
        <v>2698</v>
      </c>
      <c r="F1802" s="1">
        <v>30990</v>
      </c>
      <c r="G1802" t="s">
        <v>3026</v>
      </c>
      <c r="H1802" t="s">
        <v>2700</v>
      </c>
      <c r="I1802" s="5">
        <v>53100</v>
      </c>
      <c r="J1802">
        <v>8</v>
      </c>
    </row>
    <row r="1803" spans="1:10" x14ac:dyDescent="0.25">
      <c r="A1803" t="str">
        <f t="shared" si="56"/>
        <v>WayMi24234</v>
      </c>
      <c r="B1803" t="str">
        <f t="shared" si="57"/>
        <v>WayneMiller24234</v>
      </c>
      <c r="C1803" t="s">
        <v>19</v>
      </c>
      <c r="D1803" t="s">
        <v>281</v>
      </c>
      <c r="E1803" t="s">
        <v>2698</v>
      </c>
      <c r="F1803" s="1">
        <v>24234</v>
      </c>
      <c r="G1803" t="s">
        <v>3029</v>
      </c>
      <c r="H1803" t="s">
        <v>2700</v>
      </c>
      <c r="I1803" s="5">
        <v>83600</v>
      </c>
      <c r="J1803">
        <v>13</v>
      </c>
    </row>
    <row r="1804" spans="1:10" x14ac:dyDescent="0.25">
      <c r="A1804" t="str">
        <f t="shared" si="56"/>
        <v>DuaMi23611</v>
      </c>
      <c r="B1804" t="str">
        <f t="shared" si="57"/>
        <v>DuaneMilligan23611</v>
      </c>
      <c r="C1804" t="s">
        <v>1591</v>
      </c>
      <c r="D1804" t="s">
        <v>1592</v>
      </c>
      <c r="E1804" t="s">
        <v>2698</v>
      </c>
      <c r="F1804" s="1">
        <v>23611</v>
      </c>
      <c r="G1804" t="s">
        <v>3025</v>
      </c>
      <c r="H1804" t="s">
        <v>2702</v>
      </c>
      <c r="I1804" s="5">
        <v>60800</v>
      </c>
      <c r="J1804">
        <v>21</v>
      </c>
    </row>
    <row r="1805" spans="1:10" x14ac:dyDescent="0.25">
      <c r="A1805" t="str">
        <f t="shared" si="56"/>
        <v>JamMi29388</v>
      </c>
      <c r="B1805" t="str">
        <f t="shared" si="57"/>
        <v>JamesMilliken29388</v>
      </c>
      <c r="C1805" t="s">
        <v>147</v>
      </c>
      <c r="D1805" t="s">
        <v>1333</v>
      </c>
      <c r="E1805" t="s">
        <v>2698</v>
      </c>
      <c r="F1805" s="1">
        <v>29388</v>
      </c>
      <c r="G1805" t="s">
        <v>3025</v>
      </c>
      <c r="H1805" t="s">
        <v>2702</v>
      </c>
      <c r="I1805" s="5">
        <v>72200</v>
      </c>
      <c r="J1805">
        <v>9</v>
      </c>
    </row>
    <row r="1806" spans="1:10" x14ac:dyDescent="0.25">
      <c r="A1806" t="str">
        <f t="shared" si="56"/>
        <v>SteMi25484</v>
      </c>
      <c r="B1806" t="str">
        <f t="shared" si="57"/>
        <v>StephenMills25484</v>
      </c>
      <c r="C1806" t="s">
        <v>401</v>
      </c>
      <c r="D1806" t="s">
        <v>2112</v>
      </c>
      <c r="E1806" t="s">
        <v>2698</v>
      </c>
      <c r="F1806" s="1">
        <v>25484</v>
      </c>
      <c r="G1806" t="s">
        <v>3028</v>
      </c>
      <c r="H1806" t="s">
        <v>2701</v>
      </c>
      <c r="I1806" s="5">
        <v>59200</v>
      </c>
      <c r="J1806">
        <v>22</v>
      </c>
    </row>
    <row r="1807" spans="1:10" x14ac:dyDescent="0.25">
      <c r="A1807" t="str">
        <f t="shared" si="56"/>
        <v>WilMi25657</v>
      </c>
      <c r="B1807" t="str">
        <f t="shared" si="57"/>
        <v>WilliamMills25657</v>
      </c>
      <c r="C1807" t="s">
        <v>63</v>
      </c>
      <c r="D1807" t="s">
        <v>2112</v>
      </c>
      <c r="E1807" t="s">
        <v>2698</v>
      </c>
      <c r="F1807" s="1">
        <v>25657</v>
      </c>
      <c r="G1807" t="s">
        <v>3026</v>
      </c>
      <c r="H1807" t="s">
        <v>2700</v>
      </c>
      <c r="I1807" s="5">
        <v>51300</v>
      </c>
      <c r="J1807">
        <v>6</v>
      </c>
    </row>
    <row r="1808" spans="1:10" x14ac:dyDescent="0.25">
      <c r="A1808" t="str">
        <f t="shared" si="56"/>
        <v>MicMi27264</v>
      </c>
      <c r="B1808" t="str">
        <f t="shared" si="57"/>
        <v>MichaelMilsap27264</v>
      </c>
      <c r="C1808" t="s">
        <v>205</v>
      </c>
      <c r="D1808" t="s">
        <v>1946</v>
      </c>
      <c r="E1808" t="s">
        <v>2698</v>
      </c>
      <c r="F1808" s="1">
        <v>27264</v>
      </c>
      <c r="G1808" t="s">
        <v>3026</v>
      </c>
      <c r="H1808" t="s">
        <v>2702</v>
      </c>
      <c r="I1808" s="5">
        <v>85100</v>
      </c>
      <c r="J1808">
        <v>5</v>
      </c>
    </row>
    <row r="1809" spans="1:10" x14ac:dyDescent="0.25">
      <c r="A1809" t="str">
        <f t="shared" si="56"/>
        <v>EriMi34169</v>
      </c>
      <c r="B1809" t="str">
        <f t="shared" si="57"/>
        <v>ErinMilton34169</v>
      </c>
      <c r="C1809" t="s">
        <v>2732</v>
      </c>
      <c r="D1809" t="s">
        <v>408</v>
      </c>
      <c r="E1809" t="s">
        <v>2699</v>
      </c>
      <c r="F1809" s="1">
        <v>34169</v>
      </c>
      <c r="G1809" t="s">
        <v>3020</v>
      </c>
      <c r="H1809" t="s">
        <v>2703</v>
      </c>
      <c r="I1809" s="5">
        <v>26800</v>
      </c>
      <c r="J1809">
        <v>1</v>
      </c>
    </row>
    <row r="1810" spans="1:10" x14ac:dyDescent="0.25">
      <c r="A1810" t="str">
        <f t="shared" si="56"/>
        <v>RacMi31448</v>
      </c>
      <c r="B1810" t="str">
        <f t="shared" si="57"/>
        <v>RachelMilton31448</v>
      </c>
      <c r="C1810" t="s">
        <v>818</v>
      </c>
      <c r="D1810" t="s">
        <v>408</v>
      </c>
      <c r="E1810" t="s">
        <v>2699</v>
      </c>
      <c r="F1810" s="1">
        <v>31448</v>
      </c>
      <c r="G1810" t="s">
        <v>3023</v>
      </c>
      <c r="H1810" t="s">
        <v>2700</v>
      </c>
      <c r="I1810" s="5">
        <v>46000</v>
      </c>
      <c r="J1810">
        <v>0</v>
      </c>
    </row>
    <row r="1811" spans="1:10" x14ac:dyDescent="0.25">
      <c r="A1811" t="str">
        <f t="shared" si="56"/>
        <v>BryMi27211</v>
      </c>
      <c r="B1811" t="str">
        <f t="shared" si="57"/>
        <v>BryanMitchell27211</v>
      </c>
      <c r="C1811" t="s">
        <v>268</v>
      </c>
      <c r="D1811" t="s">
        <v>396</v>
      </c>
      <c r="E1811" t="s">
        <v>2698</v>
      </c>
      <c r="F1811" s="1">
        <v>27211</v>
      </c>
      <c r="G1811" t="s">
        <v>3025</v>
      </c>
      <c r="H1811" t="s">
        <v>2700</v>
      </c>
      <c r="I1811" s="5">
        <v>53500</v>
      </c>
      <c r="J1811">
        <v>5</v>
      </c>
    </row>
    <row r="1812" spans="1:10" x14ac:dyDescent="0.25">
      <c r="A1812" t="str">
        <f t="shared" si="56"/>
        <v>EllMi31778</v>
      </c>
      <c r="B1812" t="str">
        <f t="shared" si="57"/>
        <v>EllaMitchell31778</v>
      </c>
      <c r="C1812" t="s">
        <v>1367</v>
      </c>
      <c r="D1812" t="s">
        <v>396</v>
      </c>
      <c r="E1812" t="s">
        <v>2699</v>
      </c>
      <c r="F1812" s="1">
        <v>31778</v>
      </c>
      <c r="G1812" t="s">
        <v>3021</v>
      </c>
      <c r="H1812" t="s">
        <v>2700</v>
      </c>
      <c r="I1812" s="5">
        <v>39100</v>
      </c>
      <c r="J1812">
        <v>4</v>
      </c>
    </row>
    <row r="1813" spans="1:10" x14ac:dyDescent="0.25">
      <c r="A1813" t="str">
        <f t="shared" si="56"/>
        <v>GeoMi25599</v>
      </c>
      <c r="B1813" t="str">
        <f t="shared" si="57"/>
        <v>GeorgeMitchell25599</v>
      </c>
      <c r="C1813" t="s">
        <v>92</v>
      </c>
      <c r="D1813" t="s">
        <v>396</v>
      </c>
      <c r="E1813" t="s">
        <v>2698</v>
      </c>
      <c r="F1813" s="1">
        <v>25599</v>
      </c>
      <c r="G1813" t="s">
        <v>3027</v>
      </c>
      <c r="H1813" t="s">
        <v>2700</v>
      </c>
      <c r="I1813" s="5">
        <v>74000</v>
      </c>
      <c r="J1813">
        <v>2</v>
      </c>
    </row>
    <row r="1814" spans="1:10" x14ac:dyDescent="0.25">
      <c r="A1814" t="str">
        <f t="shared" si="56"/>
        <v>JoeMi27594</v>
      </c>
      <c r="B1814" t="str">
        <f t="shared" si="57"/>
        <v>JoeMitchell27594</v>
      </c>
      <c r="C1814" t="s">
        <v>585</v>
      </c>
      <c r="D1814" t="s">
        <v>396</v>
      </c>
      <c r="E1814" t="s">
        <v>2698</v>
      </c>
      <c r="F1814" s="1">
        <v>27594</v>
      </c>
      <c r="G1814" t="s">
        <v>3023</v>
      </c>
      <c r="H1814" t="s">
        <v>2701</v>
      </c>
      <c r="I1814" s="5">
        <v>38500</v>
      </c>
      <c r="J1814">
        <v>4</v>
      </c>
    </row>
    <row r="1815" spans="1:10" x14ac:dyDescent="0.25">
      <c r="A1815" t="str">
        <f t="shared" si="56"/>
        <v>MarMi32236</v>
      </c>
      <c r="B1815" t="str">
        <f t="shared" si="57"/>
        <v>MarkMitchell32236</v>
      </c>
      <c r="C1815" t="s">
        <v>252</v>
      </c>
      <c r="D1815" t="s">
        <v>396</v>
      </c>
      <c r="E1815" t="s">
        <v>2698</v>
      </c>
      <c r="F1815" s="1">
        <v>32236</v>
      </c>
      <c r="G1815" t="s">
        <v>3021</v>
      </c>
      <c r="H1815" t="s">
        <v>2702</v>
      </c>
      <c r="I1815" s="5">
        <v>37600</v>
      </c>
      <c r="J1815">
        <v>2</v>
      </c>
    </row>
    <row r="1816" spans="1:10" x14ac:dyDescent="0.25">
      <c r="A1816" t="str">
        <f t="shared" si="56"/>
        <v>PhyMi28754</v>
      </c>
      <c r="B1816" t="str">
        <f t="shared" si="57"/>
        <v>PhyllisMitchell28754</v>
      </c>
      <c r="C1816" t="s">
        <v>2060</v>
      </c>
      <c r="D1816" t="s">
        <v>396</v>
      </c>
      <c r="E1816" t="s">
        <v>2699</v>
      </c>
      <c r="F1816" s="1">
        <v>28754</v>
      </c>
      <c r="G1816" t="s">
        <v>3026</v>
      </c>
      <c r="H1816" t="s">
        <v>2703</v>
      </c>
      <c r="I1816" s="5">
        <v>68300</v>
      </c>
      <c r="J1816">
        <v>1</v>
      </c>
    </row>
    <row r="1817" spans="1:10" x14ac:dyDescent="0.25">
      <c r="A1817" t="str">
        <f t="shared" si="56"/>
        <v>GasMo26115</v>
      </c>
      <c r="B1817" t="str">
        <f t="shared" si="57"/>
        <v>GastonMock26115</v>
      </c>
      <c r="C1817" t="s">
        <v>1113</v>
      </c>
      <c r="D1817" t="s">
        <v>1912</v>
      </c>
      <c r="E1817" t="s">
        <v>2698</v>
      </c>
      <c r="F1817" s="1">
        <v>26115</v>
      </c>
      <c r="G1817" t="s">
        <v>3025</v>
      </c>
      <c r="H1817" t="s">
        <v>2700</v>
      </c>
      <c r="I1817" s="5">
        <v>62500</v>
      </c>
      <c r="J1817">
        <v>16</v>
      </c>
    </row>
    <row r="1818" spans="1:10" x14ac:dyDescent="0.25">
      <c r="A1818" t="str">
        <f t="shared" si="56"/>
        <v>JamMo31349</v>
      </c>
      <c r="B1818" t="str">
        <f t="shared" si="57"/>
        <v>JamieMolden31349</v>
      </c>
      <c r="C1818" t="s">
        <v>1174</v>
      </c>
      <c r="D1818" t="s">
        <v>2833</v>
      </c>
      <c r="E1818" t="s">
        <v>2698</v>
      </c>
      <c r="F1818" s="1">
        <v>31349</v>
      </c>
      <c r="G1818" t="s">
        <v>3020</v>
      </c>
      <c r="H1818" t="s">
        <v>2702</v>
      </c>
      <c r="I1818" s="5">
        <v>41200</v>
      </c>
      <c r="J1818">
        <v>1</v>
      </c>
    </row>
    <row r="1819" spans="1:10" x14ac:dyDescent="0.25">
      <c r="A1819" t="str">
        <f t="shared" si="56"/>
        <v>GarMo33731</v>
      </c>
      <c r="B1819" t="str">
        <f t="shared" si="57"/>
        <v>GaryMolina33731</v>
      </c>
      <c r="C1819" t="s">
        <v>1271</v>
      </c>
      <c r="D1819" t="s">
        <v>2078</v>
      </c>
      <c r="E1819" t="s">
        <v>2698</v>
      </c>
      <c r="F1819" s="1">
        <v>33731</v>
      </c>
      <c r="G1819" t="s">
        <v>3021</v>
      </c>
      <c r="H1819" t="s">
        <v>2702</v>
      </c>
      <c r="I1819" s="5">
        <v>38300</v>
      </c>
      <c r="J1819">
        <v>1</v>
      </c>
    </row>
    <row r="1820" spans="1:10" x14ac:dyDescent="0.25">
      <c r="A1820" t="str">
        <f t="shared" si="56"/>
        <v>JerMo33802</v>
      </c>
      <c r="B1820" t="str">
        <f t="shared" si="57"/>
        <v>JerryMolina33802</v>
      </c>
      <c r="C1820" t="s">
        <v>632</v>
      </c>
      <c r="D1820" t="s">
        <v>2078</v>
      </c>
      <c r="E1820" t="s">
        <v>2698</v>
      </c>
      <c r="F1820" s="1">
        <v>33802</v>
      </c>
      <c r="G1820" t="s">
        <v>3020</v>
      </c>
      <c r="H1820" t="s">
        <v>2701</v>
      </c>
      <c r="I1820" s="5">
        <v>27900</v>
      </c>
      <c r="J1820">
        <v>1</v>
      </c>
    </row>
    <row r="1821" spans="1:10" x14ac:dyDescent="0.25">
      <c r="A1821" t="str">
        <f t="shared" si="56"/>
        <v>JudMo30637</v>
      </c>
      <c r="B1821" t="str">
        <f t="shared" si="57"/>
        <v>JudyMolina30637</v>
      </c>
      <c r="C1821" t="s">
        <v>308</v>
      </c>
      <c r="D1821" t="s">
        <v>2078</v>
      </c>
      <c r="E1821" t="s">
        <v>2699</v>
      </c>
      <c r="F1821" s="1">
        <v>30637</v>
      </c>
      <c r="G1821" t="s">
        <v>3025</v>
      </c>
      <c r="H1821" t="s">
        <v>2702</v>
      </c>
      <c r="I1821" s="5">
        <v>63400</v>
      </c>
      <c r="J1821">
        <v>9</v>
      </c>
    </row>
    <row r="1822" spans="1:10" x14ac:dyDescent="0.25">
      <c r="A1822" t="str">
        <f t="shared" si="56"/>
        <v>KimMo29260</v>
      </c>
      <c r="B1822" t="str">
        <f t="shared" si="57"/>
        <v>KimberlyMonahan29260</v>
      </c>
      <c r="C1822" t="s">
        <v>574</v>
      </c>
      <c r="D1822" t="s">
        <v>575</v>
      </c>
      <c r="E1822" t="s">
        <v>2699</v>
      </c>
      <c r="F1822" s="1">
        <v>29260</v>
      </c>
      <c r="G1822" t="s">
        <v>3027</v>
      </c>
      <c r="H1822" t="s">
        <v>2700</v>
      </c>
      <c r="I1822" s="5">
        <v>62500</v>
      </c>
      <c r="J1822">
        <v>11</v>
      </c>
    </row>
    <row r="1823" spans="1:10" x14ac:dyDescent="0.25">
      <c r="A1823" t="str">
        <f t="shared" si="56"/>
        <v>SamMo25041</v>
      </c>
      <c r="B1823" t="str">
        <f t="shared" si="57"/>
        <v>SamanthaMonahan25041</v>
      </c>
      <c r="C1823" t="s">
        <v>904</v>
      </c>
      <c r="D1823" t="s">
        <v>575</v>
      </c>
      <c r="E1823" t="s">
        <v>2699</v>
      </c>
      <c r="F1823" s="1">
        <v>25041</v>
      </c>
      <c r="G1823" t="s">
        <v>3026</v>
      </c>
      <c r="H1823" t="s">
        <v>2702</v>
      </c>
      <c r="I1823" s="5">
        <v>88300</v>
      </c>
      <c r="J1823">
        <v>17</v>
      </c>
    </row>
    <row r="1824" spans="1:10" x14ac:dyDescent="0.25">
      <c r="A1824" t="str">
        <f t="shared" si="56"/>
        <v>RubMo24185</v>
      </c>
      <c r="B1824" t="str">
        <f t="shared" si="57"/>
        <v>RubenMoney24185</v>
      </c>
      <c r="C1824" t="s">
        <v>1315</v>
      </c>
      <c r="D1824" t="s">
        <v>1316</v>
      </c>
      <c r="E1824" t="s">
        <v>2698</v>
      </c>
      <c r="F1824" s="1">
        <v>24185</v>
      </c>
      <c r="G1824" t="s">
        <v>3027</v>
      </c>
      <c r="H1824" t="s">
        <v>2701</v>
      </c>
      <c r="I1824" s="5">
        <v>58300</v>
      </c>
      <c r="J1824">
        <v>15</v>
      </c>
    </row>
    <row r="1825" spans="1:10" x14ac:dyDescent="0.25">
      <c r="A1825" t="str">
        <f t="shared" si="56"/>
        <v>CasMo31666</v>
      </c>
      <c r="B1825" t="str">
        <f t="shared" si="57"/>
        <v>CaseyMoniz31666</v>
      </c>
      <c r="C1825" t="s">
        <v>75</v>
      </c>
      <c r="D1825" t="s">
        <v>275</v>
      </c>
      <c r="E1825" t="s">
        <v>2699</v>
      </c>
      <c r="F1825" s="1">
        <v>31666</v>
      </c>
      <c r="G1825" t="s">
        <v>3022</v>
      </c>
      <c r="H1825" t="s">
        <v>2700</v>
      </c>
      <c r="I1825" s="5">
        <v>41600</v>
      </c>
      <c r="J1825">
        <v>1</v>
      </c>
    </row>
    <row r="1826" spans="1:10" x14ac:dyDescent="0.25">
      <c r="A1826" t="str">
        <f t="shared" si="56"/>
        <v>OtiMo24809</v>
      </c>
      <c r="B1826" t="str">
        <f t="shared" si="57"/>
        <v>OtisMoniz24809</v>
      </c>
      <c r="C1826" t="s">
        <v>67</v>
      </c>
      <c r="D1826" t="s">
        <v>275</v>
      </c>
      <c r="E1826" t="s">
        <v>2698</v>
      </c>
      <c r="F1826" s="1">
        <v>24809</v>
      </c>
      <c r="G1826" t="s">
        <v>3027</v>
      </c>
      <c r="H1826" t="s">
        <v>2700</v>
      </c>
      <c r="I1826" s="5">
        <v>71400</v>
      </c>
      <c r="J1826">
        <v>24</v>
      </c>
    </row>
    <row r="1827" spans="1:10" x14ac:dyDescent="0.25">
      <c r="A1827" t="str">
        <f t="shared" si="56"/>
        <v>JusMo32497</v>
      </c>
      <c r="B1827" t="str">
        <f t="shared" si="57"/>
        <v>JustinMonroe32497</v>
      </c>
      <c r="C1827" t="s">
        <v>1289</v>
      </c>
      <c r="D1827" t="s">
        <v>1036</v>
      </c>
      <c r="E1827" t="s">
        <v>2698</v>
      </c>
      <c r="F1827" s="1">
        <v>32497</v>
      </c>
      <c r="G1827" t="s">
        <v>3023</v>
      </c>
      <c r="H1827" t="s">
        <v>2701</v>
      </c>
      <c r="I1827" s="5">
        <v>42400</v>
      </c>
      <c r="J1827">
        <v>2</v>
      </c>
    </row>
    <row r="1828" spans="1:10" x14ac:dyDescent="0.25">
      <c r="A1828" t="str">
        <f t="shared" si="56"/>
        <v>LeoMo24149</v>
      </c>
      <c r="B1828" t="str">
        <f t="shared" si="57"/>
        <v>LeonardMontgomery24149</v>
      </c>
      <c r="C1828" t="s">
        <v>123</v>
      </c>
      <c r="D1828" t="s">
        <v>1680</v>
      </c>
      <c r="E1828" t="s">
        <v>2698</v>
      </c>
      <c r="F1828" s="1">
        <v>24149</v>
      </c>
      <c r="G1828" t="s">
        <v>3027</v>
      </c>
      <c r="H1828" t="s">
        <v>2702</v>
      </c>
      <c r="I1828" s="5">
        <v>71400</v>
      </c>
      <c r="J1828">
        <v>24</v>
      </c>
    </row>
    <row r="1829" spans="1:10" x14ac:dyDescent="0.25">
      <c r="A1829" t="str">
        <f t="shared" si="56"/>
        <v>RayMo23937</v>
      </c>
      <c r="B1829" t="str">
        <f t="shared" si="57"/>
        <v>RayfordMontz23937</v>
      </c>
      <c r="C1829" t="s">
        <v>1716</v>
      </c>
      <c r="D1829" t="s">
        <v>1717</v>
      </c>
      <c r="E1829" t="s">
        <v>2698</v>
      </c>
      <c r="F1829" s="1">
        <v>23937</v>
      </c>
      <c r="G1829" t="s">
        <v>3027</v>
      </c>
      <c r="H1829" t="s">
        <v>2701</v>
      </c>
      <c r="I1829" s="5">
        <v>68000</v>
      </c>
      <c r="J1829">
        <v>13</v>
      </c>
    </row>
    <row r="1830" spans="1:10" x14ac:dyDescent="0.25">
      <c r="A1830" t="str">
        <f t="shared" si="56"/>
        <v>GeoMo26303</v>
      </c>
      <c r="B1830" t="str">
        <f t="shared" si="57"/>
        <v>GeorgettaMoody26303</v>
      </c>
      <c r="C1830" t="s">
        <v>2840</v>
      </c>
      <c r="D1830" t="s">
        <v>124</v>
      </c>
      <c r="E1830" t="s">
        <v>2699</v>
      </c>
      <c r="F1830" s="1">
        <v>26303</v>
      </c>
      <c r="G1830" t="s">
        <v>3024</v>
      </c>
      <c r="H1830" t="s">
        <v>2700</v>
      </c>
      <c r="I1830" s="5">
        <v>59500</v>
      </c>
      <c r="J1830">
        <v>7</v>
      </c>
    </row>
    <row r="1831" spans="1:10" x14ac:dyDescent="0.25">
      <c r="A1831" t="str">
        <f t="shared" si="56"/>
        <v>LeoMo25597</v>
      </c>
      <c r="B1831" t="str">
        <f t="shared" si="57"/>
        <v>LeonardMoody25597</v>
      </c>
      <c r="C1831" t="s">
        <v>123</v>
      </c>
      <c r="D1831" t="s">
        <v>124</v>
      </c>
      <c r="E1831" t="s">
        <v>2698</v>
      </c>
      <c r="F1831" s="1">
        <v>25597</v>
      </c>
      <c r="G1831" t="s">
        <v>3025</v>
      </c>
      <c r="H1831" t="s">
        <v>2702</v>
      </c>
      <c r="I1831" s="5">
        <v>52200</v>
      </c>
      <c r="J1831">
        <v>2</v>
      </c>
    </row>
    <row r="1832" spans="1:10" x14ac:dyDescent="0.25">
      <c r="A1832" t="str">
        <f t="shared" si="56"/>
        <v>RutMo29965</v>
      </c>
      <c r="B1832" t="str">
        <f t="shared" si="57"/>
        <v>RuthMoody29965</v>
      </c>
      <c r="C1832" t="s">
        <v>430</v>
      </c>
      <c r="D1832" t="s">
        <v>124</v>
      </c>
      <c r="E1832" t="s">
        <v>2699</v>
      </c>
      <c r="F1832" s="1">
        <v>29965</v>
      </c>
      <c r="G1832" t="s">
        <v>3026</v>
      </c>
      <c r="H1832" t="s">
        <v>2702</v>
      </c>
      <c r="I1832" s="5">
        <v>58200</v>
      </c>
      <c r="J1832">
        <v>1</v>
      </c>
    </row>
    <row r="1833" spans="1:10" x14ac:dyDescent="0.25">
      <c r="A1833" t="str">
        <f t="shared" si="56"/>
        <v>AlfMo28169</v>
      </c>
      <c r="B1833" t="str">
        <f t="shared" si="57"/>
        <v>AlfredMoore28169</v>
      </c>
      <c r="C1833" t="s">
        <v>329</v>
      </c>
      <c r="D1833" t="s">
        <v>152</v>
      </c>
      <c r="E1833" t="s">
        <v>2698</v>
      </c>
      <c r="F1833" s="1">
        <v>28169</v>
      </c>
      <c r="G1833" t="s">
        <v>3024</v>
      </c>
      <c r="H1833" t="s">
        <v>2701</v>
      </c>
      <c r="I1833" s="5">
        <v>47700</v>
      </c>
      <c r="J1833">
        <v>2</v>
      </c>
    </row>
    <row r="1834" spans="1:10" x14ac:dyDescent="0.25">
      <c r="A1834" t="str">
        <f t="shared" si="56"/>
        <v>AllMo31652</v>
      </c>
      <c r="B1834" t="str">
        <f t="shared" si="57"/>
        <v>AllisonMoore31652</v>
      </c>
      <c r="C1834" t="s">
        <v>2481</v>
      </c>
      <c r="D1834" t="s">
        <v>152</v>
      </c>
      <c r="E1834" t="s">
        <v>2699</v>
      </c>
      <c r="F1834" s="1">
        <v>31652</v>
      </c>
      <c r="G1834" t="s">
        <v>3022</v>
      </c>
      <c r="H1834" t="s">
        <v>2701</v>
      </c>
      <c r="I1834" s="5">
        <v>38900</v>
      </c>
      <c r="J1834">
        <v>5</v>
      </c>
    </row>
    <row r="1835" spans="1:10" x14ac:dyDescent="0.25">
      <c r="A1835" t="str">
        <f t="shared" si="56"/>
        <v>CarMo25775</v>
      </c>
      <c r="B1835" t="str">
        <f t="shared" si="57"/>
        <v>CarolMoore25775</v>
      </c>
      <c r="C1835" t="s">
        <v>849</v>
      </c>
      <c r="D1835" t="s">
        <v>152</v>
      </c>
      <c r="E1835" t="s">
        <v>2699</v>
      </c>
      <c r="F1835" s="1">
        <v>25775</v>
      </c>
      <c r="G1835" t="s">
        <v>3025</v>
      </c>
      <c r="H1835" t="s">
        <v>2703</v>
      </c>
      <c r="I1835" s="5">
        <v>55000</v>
      </c>
      <c r="J1835">
        <v>12</v>
      </c>
    </row>
    <row r="1836" spans="1:10" x14ac:dyDescent="0.25">
      <c r="A1836" t="str">
        <f t="shared" si="56"/>
        <v>DonMo25808</v>
      </c>
      <c r="B1836" t="str">
        <f t="shared" si="57"/>
        <v>DonaldMoore25808</v>
      </c>
      <c r="C1836" t="s">
        <v>133</v>
      </c>
      <c r="D1836" t="s">
        <v>152</v>
      </c>
      <c r="E1836" t="s">
        <v>2698</v>
      </c>
      <c r="F1836" s="1">
        <v>25808</v>
      </c>
      <c r="G1836" t="s">
        <v>3028</v>
      </c>
      <c r="H1836" t="s">
        <v>2700</v>
      </c>
      <c r="I1836" s="5">
        <v>88400</v>
      </c>
      <c r="J1836">
        <v>3</v>
      </c>
    </row>
    <row r="1837" spans="1:10" x14ac:dyDescent="0.25">
      <c r="A1837" t="str">
        <f t="shared" si="56"/>
        <v>EdwMo24046</v>
      </c>
      <c r="B1837" t="str">
        <f t="shared" si="57"/>
        <v>EdwardMoore24046</v>
      </c>
      <c r="C1837" t="s">
        <v>1040</v>
      </c>
      <c r="D1837" t="s">
        <v>152</v>
      </c>
      <c r="E1837" t="s">
        <v>2698</v>
      </c>
      <c r="F1837" s="1">
        <v>24046</v>
      </c>
      <c r="G1837" t="s">
        <v>3027</v>
      </c>
      <c r="H1837" t="s">
        <v>2701</v>
      </c>
      <c r="I1837" s="5">
        <v>66600</v>
      </c>
      <c r="J1837">
        <v>0</v>
      </c>
    </row>
    <row r="1838" spans="1:10" x14ac:dyDescent="0.25">
      <c r="A1838" t="str">
        <f t="shared" si="56"/>
        <v>EugMo25595</v>
      </c>
      <c r="B1838" t="str">
        <f t="shared" si="57"/>
        <v>EugeneMoore25595</v>
      </c>
      <c r="C1838" t="s">
        <v>909</v>
      </c>
      <c r="D1838" t="s">
        <v>152</v>
      </c>
      <c r="E1838" t="s">
        <v>2698</v>
      </c>
      <c r="F1838" s="1">
        <v>25595</v>
      </c>
      <c r="G1838" t="s">
        <v>3027</v>
      </c>
      <c r="H1838" t="s">
        <v>2700</v>
      </c>
      <c r="I1838" s="5">
        <v>78100</v>
      </c>
      <c r="J1838">
        <v>18</v>
      </c>
    </row>
    <row r="1839" spans="1:10" x14ac:dyDescent="0.25">
      <c r="A1839" t="str">
        <f t="shared" si="56"/>
        <v>JamMo30880</v>
      </c>
      <c r="B1839" t="str">
        <f t="shared" si="57"/>
        <v>JamesMoore30880</v>
      </c>
      <c r="C1839" t="s">
        <v>147</v>
      </c>
      <c r="D1839" t="s">
        <v>152</v>
      </c>
      <c r="E1839" t="s">
        <v>2698</v>
      </c>
      <c r="F1839" s="1">
        <v>30880</v>
      </c>
      <c r="G1839" t="s">
        <v>3025</v>
      </c>
      <c r="H1839" t="s">
        <v>2700</v>
      </c>
      <c r="I1839" s="5">
        <v>51000</v>
      </c>
      <c r="J1839">
        <v>8</v>
      </c>
    </row>
    <row r="1840" spans="1:10" x14ac:dyDescent="0.25">
      <c r="A1840" t="str">
        <f t="shared" si="56"/>
        <v>JosMo32109</v>
      </c>
      <c r="B1840" t="str">
        <f t="shared" si="57"/>
        <v>JoseMoore32109</v>
      </c>
      <c r="C1840" t="s">
        <v>284</v>
      </c>
      <c r="D1840" t="s">
        <v>152</v>
      </c>
      <c r="E1840" t="s">
        <v>2698</v>
      </c>
      <c r="F1840" s="1">
        <v>32109</v>
      </c>
      <c r="G1840" t="s">
        <v>3022</v>
      </c>
      <c r="H1840" t="s">
        <v>2700</v>
      </c>
      <c r="I1840" s="5">
        <v>35200</v>
      </c>
      <c r="J1840">
        <v>2</v>
      </c>
    </row>
    <row r="1841" spans="1:10" x14ac:dyDescent="0.25">
      <c r="A1841" t="str">
        <f t="shared" si="56"/>
        <v>JoyMo26896</v>
      </c>
      <c r="B1841" t="str">
        <f t="shared" si="57"/>
        <v>JoyceMoore26896</v>
      </c>
      <c r="C1841" t="s">
        <v>368</v>
      </c>
      <c r="D1841" t="s">
        <v>152</v>
      </c>
      <c r="E1841" t="s">
        <v>2699</v>
      </c>
      <c r="F1841" s="1">
        <v>26896</v>
      </c>
      <c r="G1841" t="s">
        <v>3024</v>
      </c>
      <c r="H1841" t="s">
        <v>2700</v>
      </c>
      <c r="I1841" s="5">
        <v>63900</v>
      </c>
      <c r="J1841">
        <v>19</v>
      </c>
    </row>
    <row r="1842" spans="1:10" x14ac:dyDescent="0.25">
      <c r="A1842" t="str">
        <f t="shared" si="56"/>
        <v>RicMo25097</v>
      </c>
      <c r="B1842" t="str">
        <f t="shared" si="57"/>
        <v>RichardMoore25097</v>
      </c>
      <c r="C1842" t="s">
        <v>9</v>
      </c>
      <c r="D1842" t="s">
        <v>152</v>
      </c>
      <c r="E1842" t="s">
        <v>2698</v>
      </c>
      <c r="F1842" s="1">
        <v>25097</v>
      </c>
      <c r="G1842" t="s">
        <v>3028</v>
      </c>
      <c r="H1842" t="s">
        <v>2700</v>
      </c>
      <c r="I1842" s="5">
        <v>107400</v>
      </c>
      <c r="J1842">
        <v>14</v>
      </c>
    </row>
    <row r="1843" spans="1:10" x14ac:dyDescent="0.25">
      <c r="A1843" t="str">
        <f t="shared" si="56"/>
        <v>RonMo24644</v>
      </c>
      <c r="B1843" t="str">
        <f t="shared" si="57"/>
        <v>RonaldMoore24644</v>
      </c>
      <c r="C1843" t="s">
        <v>32</v>
      </c>
      <c r="D1843" t="s">
        <v>152</v>
      </c>
      <c r="E1843" t="s">
        <v>2698</v>
      </c>
      <c r="F1843" s="1">
        <v>24644</v>
      </c>
      <c r="G1843" t="s">
        <v>3029</v>
      </c>
      <c r="H1843" t="s">
        <v>2702</v>
      </c>
      <c r="I1843" s="5">
        <v>99000</v>
      </c>
      <c r="J1843">
        <v>3</v>
      </c>
    </row>
    <row r="1844" spans="1:10" x14ac:dyDescent="0.25">
      <c r="A1844" t="str">
        <f t="shared" si="56"/>
        <v>SteMo27125</v>
      </c>
      <c r="B1844" t="str">
        <f t="shared" si="57"/>
        <v>StephenMoore27125</v>
      </c>
      <c r="C1844" t="s">
        <v>401</v>
      </c>
      <c r="D1844" t="s">
        <v>152</v>
      </c>
      <c r="E1844" t="s">
        <v>2698</v>
      </c>
      <c r="F1844" s="1">
        <v>27125</v>
      </c>
      <c r="G1844" t="s">
        <v>3026</v>
      </c>
      <c r="H1844" t="s">
        <v>2701</v>
      </c>
      <c r="I1844" s="5">
        <v>38900</v>
      </c>
      <c r="J1844">
        <v>16</v>
      </c>
    </row>
    <row r="1845" spans="1:10" x14ac:dyDescent="0.25">
      <c r="A1845" t="str">
        <f t="shared" si="56"/>
        <v>SteMo21930</v>
      </c>
      <c r="B1845" t="str">
        <f t="shared" si="57"/>
        <v>StevenMoore21930</v>
      </c>
      <c r="C1845" t="s">
        <v>786</v>
      </c>
      <c r="D1845" t="s">
        <v>152</v>
      </c>
      <c r="E1845" t="s">
        <v>2698</v>
      </c>
      <c r="F1845" s="1">
        <v>21930</v>
      </c>
      <c r="G1845" t="s">
        <v>3029</v>
      </c>
      <c r="H1845" t="s">
        <v>2700</v>
      </c>
      <c r="I1845" s="5">
        <v>112600</v>
      </c>
      <c r="J1845">
        <v>8</v>
      </c>
    </row>
    <row r="1846" spans="1:10" x14ac:dyDescent="0.25">
      <c r="A1846" t="str">
        <f t="shared" si="56"/>
        <v>TomMo31534</v>
      </c>
      <c r="B1846" t="str">
        <f t="shared" si="57"/>
        <v>TommyMoore31534</v>
      </c>
      <c r="C1846" t="s">
        <v>1284</v>
      </c>
      <c r="D1846" t="s">
        <v>152</v>
      </c>
      <c r="E1846" t="s">
        <v>2698</v>
      </c>
      <c r="F1846" s="1">
        <v>31534</v>
      </c>
      <c r="G1846" t="s">
        <v>3023</v>
      </c>
      <c r="H1846" t="s">
        <v>2703</v>
      </c>
      <c r="I1846" s="5">
        <v>37200</v>
      </c>
      <c r="J1846">
        <v>2</v>
      </c>
    </row>
    <row r="1847" spans="1:10" x14ac:dyDescent="0.25">
      <c r="A1847" t="str">
        <f t="shared" si="56"/>
        <v>ChaMo24099</v>
      </c>
      <c r="B1847" t="str">
        <f t="shared" si="57"/>
        <v>CharlesMora24099</v>
      </c>
      <c r="C1847" t="s">
        <v>82</v>
      </c>
      <c r="D1847" t="s">
        <v>2598</v>
      </c>
      <c r="E1847" t="s">
        <v>2698</v>
      </c>
      <c r="F1847" s="1">
        <v>24099</v>
      </c>
      <c r="G1847" t="s">
        <v>3026</v>
      </c>
      <c r="H1847" t="s">
        <v>2700</v>
      </c>
      <c r="I1847" s="5">
        <v>60500</v>
      </c>
      <c r="J1847">
        <v>20</v>
      </c>
    </row>
    <row r="1848" spans="1:10" x14ac:dyDescent="0.25">
      <c r="A1848" t="str">
        <f t="shared" si="56"/>
        <v>ChuMo29408</v>
      </c>
      <c r="B1848" t="str">
        <f t="shared" si="57"/>
        <v>ChuckMorales29408</v>
      </c>
      <c r="C1848" t="s">
        <v>660</v>
      </c>
      <c r="D1848" t="s">
        <v>661</v>
      </c>
      <c r="E1848" t="s">
        <v>2698</v>
      </c>
      <c r="F1848" s="1">
        <v>29408</v>
      </c>
      <c r="G1848" t="s">
        <v>3025</v>
      </c>
      <c r="H1848" t="s">
        <v>2701</v>
      </c>
      <c r="I1848" s="5">
        <v>53000</v>
      </c>
      <c r="J1848">
        <v>11</v>
      </c>
    </row>
    <row r="1849" spans="1:10" x14ac:dyDescent="0.25">
      <c r="A1849" t="str">
        <f t="shared" si="56"/>
        <v>MarMo29265</v>
      </c>
      <c r="B1849" t="str">
        <f t="shared" si="57"/>
        <v>MaryMorales29265</v>
      </c>
      <c r="C1849" t="s">
        <v>156</v>
      </c>
      <c r="D1849" t="s">
        <v>661</v>
      </c>
      <c r="E1849" t="s">
        <v>2699</v>
      </c>
      <c r="F1849" s="1">
        <v>29265</v>
      </c>
      <c r="G1849" t="s">
        <v>3027</v>
      </c>
      <c r="H1849" t="s">
        <v>2702</v>
      </c>
      <c r="I1849" s="5">
        <v>74800</v>
      </c>
      <c r="J1849">
        <v>5</v>
      </c>
    </row>
    <row r="1850" spans="1:10" x14ac:dyDescent="0.25">
      <c r="A1850" t="str">
        <f t="shared" si="56"/>
        <v>SalMo29155</v>
      </c>
      <c r="B1850" t="str">
        <f t="shared" si="57"/>
        <v>SallieMorales29155</v>
      </c>
      <c r="C1850" t="s">
        <v>1422</v>
      </c>
      <c r="D1850" t="s">
        <v>661</v>
      </c>
      <c r="E1850" t="s">
        <v>2699</v>
      </c>
      <c r="F1850" s="1">
        <v>29155</v>
      </c>
      <c r="G1850" t="s">
        <v>3025</v>
      </c>
      <c r="H1850" t="s">
        <v>2701</v>
      </c>
      <c r="I1850" s="5">
        <v>59000</v>
      </c>
      <c r="J1850">
        <v>7</v>
      </c>
    </row>
    <row r="1851" spans="1:10" x14ac:dyDescent="0.25">
      <c r="A1851" t="str">
        <f t="shared" si="56"/>
        <v>JamMo27697</v>
      </c>
      <c r="B1851" t="str">
        <f t="shared" si="57"/>
        <v>JamesMoran27697</v>
      </c>
      <c r="C1851" t="s">
        <v>147</v>
      </c>
      <c r="D1851" t="s">
        <v>1213</v>
      </c>
      <c r="E1851" t="s">
        <v>2698</v>
      </c>
      <c r="F1851" s="1">
        <v>27697</v>
      </c>
      <c r="G1851" t="s">
        <v>3025</v>
      </c>
      <c r="H1851" t="s">
        <v>2702</v>
      </c>
      <c r="I1851" s="5">
        <v>60600</v>
      </c>
      <c r="J1851">
        <v>14</v>
      </c>
    </row>
    <row r="1852" spans="1:10" x14ac:dyDescent="0.25">
      <c r="A1852" t="str">
        <f t="shared" si="56"/>
        <v>DanMo26884</v>
      </c>
      <c r="B1852" t="str">
        <f t="shared" si="57"/>
        <v>DanielMoreau26884</v>
      </c>
      <c r="C1852" t="s">
        <v>105</v>
      </c>
      <c r="D1852" t="s">
        <v>1645</v>
      </c>
      <c r="E1852" t="s">
        <v>2698</v>
      </c>
      <c r="F1852" s="1">
        <v>26884</v>
      </c>
      <c r="G1852" t="s">
        <v>3024</v>
      </c>
      <c r="H1852" t="s">
        <v>2702</v>
      </c>
      <c r="I1852" s="5">
        <v>69400</v>
      </c>
      <c r="J1852">
        <v>13</v>
      </c>
    </row>
    <row r="1853" spans="1:10" x14ac:dyDescent="0.25">
      <c r="A1853" t="str">
        <f t="shared" si="56"/>
        <v>CheMo33999</v>
      </c>
      <c r="B1853" t="str">
        <f t="shared" si="57"/>
        <v>CherylMoreno33999</v>
      </c>
      <c r="C1853" t="s">
        <v>1453</v>
      </c>
      <c r="D1853" t="s">
        <v>905</v>
      </c>
      <c r="E1853" t="s">
        <v>2699</v>
      </c>
      <c r="F1853" s="1">
        <v>33999</v>
      </c>
      <c r="G1853" t="s">
        <v>3022</v>
      </c>
      <c r="H1853" t="s">
        <v>2700</v>
      </c>
      <c r="I1853" s="5">
        <v>43500</v>
      </c>
      <c r="J1853">
        <v>0</v>
      </c>
    </row>
    <row r="1854" spans="1:10" x14ac:dyDescent="0.25">
      <c r="A1854" t="str">
        <f t="shared" si="56"/>
        <v>MarMo25669</v>
      </c>
      <c r="B1854" t="str">
        <f t="shared" si="57"/>
        <v>MartyMoreno25669</v>
      </c>
      <c r="C1854" t="s">
        <v>1752</v>
      </c>
      <c r="D1854" t="s">
        <v>905</v>
      </c>
      <c r="E1854" t="s">
        <v>2698</v>
      </c>
      <c r="F1854" s="1">
        <v>25669</v>
      </c>
      <c r="G1854" t="s">
        <v>3025</v>
      </c>
      <c r="H1854" t="s">
        <v>2703</v>
      </c>
      <c r="I1854" s="5">
        <v>51000</v>
      </c>
      <c r="J1854">
        <v>0</v>
      </c>
    </row>
    <row r="1855" spans="1:10" x14ac:dyDescent="0.25">
      <c r="A1855" t="str">
        <f t="shared" si="56"/>
        <v>DanMo33480</v>
      </c>
      <c r="B1855" t="str">
        <f t="shared" si="57"/>
        <v>DanielMorgan33480</v>
      </c>
      <c r="C1855" t="s">
        <v>105</v>
      </c>
      <c r="D1855" t="s">
        <v>647</v>
      </c>
      <c r="E1855" t="s">
        <v>2698</v>
      </c>
      <c r="F1855" s="1">
        <v>33480</v>
      </c>
      <c r="G1855" t="s">
        <v>3019</v>
      </c>
      <c r="H1855" t="s">
        <v>2701</v>
      </c>
      <c r="I1855" s="5">
        <v>28600</v>
      </c>
      <c r="J1855">
        <v>0</v>
      </c>
    </row>
    <row r="1856" spans="1:10" x14ac:dyDescent="0.25">
      <c r="A1856" t="str">
        <f t="shared" si="56"/>
        <v>SanMo33636</v>
      </c>
      <c r="B1856" t="str">
        <f t="shared" si="57"/>
        <v>SandyMorgan33636</v>
      </c>
      <c r="C1856" t="s">
        <v>2780</v>
      </c>
      <c r="D1856" t="s">
        <v>647</v>
      </c>
      <c r="E1856" t="s">
        <v>2699</v>
      </c>
      <c r="F1856" s="1">
        <v>33636</v>
      </c>
      <c r="G1856" t="s">
        <v>3019</v>
      </c>
      <c r="H1856" t="s">
        <v>2701</v>
      </c>
      <c r="I1856" s="5">
        <v>30600</v>
      </c>
      <c r="J1856">
        <v>1</v>
      </c>
    </row>
    <row r="1857" spans="1:10" x14ac:dyDescent="0.25">
      <c r="A1857" t="str">
        <f t="shared" si="56"/>
        <v>KenMo25345</v>
      </c>
      <c r="B1857" t="str">
        <f t="shared" si="57"/>
        <v>KennethMorin25345</v>
      </c>
      <c r="C1857" t="s">
        <v>139</v>
      </c>
      <c r="D1857" t="s">
        <v>2582</v>
      </c>
      <c r="E1857" t="s">
        <v>2698</v>
      </c>
      <c r="F1857" s="1">
        <v>25345</v>
      </c>
      <c r="G1857" t="s">
        <v>3025</v>
      </c>
      <c r="H1857" t="s">
        <v>2702</v>
      </c>
      <c r="I1857" s="5">
        <v>77000</v>
      </c>
      <c r="J1857">
        <v>7</v>
      </c>
    </row>
    <row r="1858" spans="1:10" x14ac:dyDescent="0.25">
      <c r="A1858" t="str">
        <f t="shared" ref="A1858:A1921" si="58">_xlfn.CONCAT(LEFT(C1858,3),LEFT(D1858,2),F1858)</f>
        <v>IngMo25100</v>
      </c>
      <c r="B1858" t="str">
        <f t="shared" ref="B1858:B1921" si="59">_xlfn.CONCAT(C1858,D1858,F1858)</f>
        <v>IngridMorley25100</v>
      </c>
      <c r="C1858" t="s">
        <v>1403</v>
      </c>
      <c r="D1858" t="s">
        <v>1404</v>
      </c>
      <c r="E1858" t="s">
        <v>2699</v>
      </c>
      <c r="F1858" s="1">
        <v>25100</v>
      </c>
      <c r="G1858" t="s">
        <v>3025</v>
      </c>
      <c r="H1858" t="s">
        <v>2702</v>
      </c>
      <c r="I1858" s="5">
        <v>76900</v>
      </c>
      <c r="J1858">
        <v>5</v>
      </c>
    </row>
    <row r="1859" spans="1:10" x14ac:dyDescent="0.25">
      <c r="A1859" t="str">
        <f t="shared" si="58"/>
        <v>VirMo33546</v>
      </c>
      <c r="B1859" t="str">
        <f t="shared" si="59"/>
        <v>VirginiaMorphis33546</v>
      </c>
      <c r="C1859" t="s">
        <v>1424</v>
      </c>
      <c r="D1859" t="s">
        <v>2903</v>
      </c>
      <c r="E1859" t="s">
        <v>2699</v>
      </c>
      <c r="F1859" s="1">
        <v>33546</v>
      </c>
      <c r="G1859" t="s">
        <v>3022</v>
      </c>
      <c r="H1859" t="s">
        <v>2700</v>
      </c>
      <c r="I1859" s="5">
        <v>40300</v>
      </c>
      <c r="J1859">
        <v>1</v>
      </c>
    </row>
    <row r="1860" spans="1:10" x14ac:dyDescent="0.25">
      <c r="A1860" t="str">
        <f t="shared" si="58"/>
        <v>CecMo31806</v>
      </c>
      <c r="B1860" t="str">
        <f t="shared" si="59"/>
        <v>CeciliaMorris31806</v>
      </c>
      <c r="C1860" t="s">
        <v>1275</v>
      </c>
      <c r="D1860" t="s">
        <v>375</v>
      </c>
      <c r="E1860" t="s">
        <v>2699</v>
      </c>
      <c r="F1860" s="1">
        <v>31806</v>
      </c>
      <c r="G1860" t="s">
        <v>3021</v>
      </c>
      <c r="H1860" t="s">
        <v>2701</v>
      </c>
      <c r="I1860" s="5">
        <v>34000</v>
      </c>
      <c r="J1860">
        <v>4</v>
      </c>
    </row>
    <row r="1861" spans="1:10" x14ac:dyDescent="0.25">
      <c r="A1861" t="str">
        <f t="shared" si="58"/>
        <v>ColMo25385</v>
      </c>
      <c r="B1861" t="str">
        <f t="shared" si="59"/>
        <v>ColinMorris25385</v>
      </c>
      <c r="C1861" t="s">
        <v>1921</v>
      </c>
      <c r="D1861" t="s">
        <v>375</v>
      </c>
      <c r="E1861" t="s">
        <v>2698</v>
      </c>
      <c r="F1861" s="1">
        <v>25385</v>
      </c>
      <c r="G1861" t="s">
        <v>3026</v>
      </c>
      <c r="H1861" t="s">
        <v>2702</v>
      </c>
      <c r="I1861" s="5">
        <v>72000</v>
      </c>
      <c r="J1861">
        <v>21</v>
      </c>
    </row>
    <row r="1862" spans="1:10" x14ac:dyDescent="0.25">
      <c r="A1862" t="str">
        <f t="shared" si="58"/>
        <v>LorMo32089</v>
      </c>
      <c r="B1862" t="str">
        <f t="shared" si="59"/>
        <v>LoriMorris32089</v>
      </c>
      <c r="C1862" t="s">
        <v>374</v>
      </c>
      <c r="D1862" t="s">
        <v>375</v>
      </c>
      <c r="E1862" t="s">
        <v>2699</v>
      </c>
      <c r="F1862" s="1">
        <v>32089</v>
      </c>
      <c r="G1862" t="s">
        <v>3022</v>
      </c>
      <c r="H1862" t="s">
        <v>2701</v>
      </c>
      <c r="I1862" s="5">
        <v>40400</v>
      </c>
      <c r="J1862">
        <v>4</v>
      </c>
    </row>
    <row r="1863" spans="1:10" x14ac:dyDescent="0.25">
      <c r="A1863" t="str">
        <f t="shared" si="58"/>
        <v>MilMo30082</v>
      </c>
      <c r="B1863" t="str">
        <f t="shared" si="59"/>
        <v>MildredMorris30082</v>
      </c>
      <c r="C1863" t="s">
        <v>2249</v>
      </c>
      <c r="D1863" t="s">
        <v>375</v>
      </c>
      <c r="E1863" t="s">
        <v>2699</v>
      </c>
      <c r="F1863" s="1">
        <v>30082</v>
      </c>
      <c r="G1863" t="s">
        <v>3024</v>
      </c>
      <c r="H1863" t="s">
        <v>2701</v>
      </c>
      <c r="I1863" s="5">
        <v>45300</v>
      </c>
      <c r="J1863">
        <v>10</v>
      </c>
    </row>
    <row r="1864" spans="1:10" x14ac:dyDescent="0.25">
      <c r="A1864" t="str">
        <f t="shared" si="58"/>
        <v>ScoMo26993</v>
      </c>
      <c r="B1864" t="str">
        <f t="shared" si="59"/>
        <v>ScottMorris26993</v>
      </c>
      <c r="C1864" t="s">
        <v>341</v>
      </c>
      <c r="D1864" t="s">
        <v>375</v>
      </c>
      <c r="E1864" t="s">
        <v>2698</v>
      </c>
      <c r="F1864" s="1">
        <v>26993</v>
      </c>
      <c r="G1864" t="s">
        <v>3026</v>
      </c>
      <c r="H1864" t="s">
        <v>2702</v>
      </c>
      <c r="I1864" s="5">
        <v>81100</v>
      </c>
      <c r="J1864">
        <v>6</v>
      </c>
    </row>
    <row r="1865" spans="1:10" x14ac:dyDescent="0.25">
      <c r="A1865" t="str">
        <f t="shared" si="58"/>
        <v>RobMo23447</v>
      </c>
      <c r="B1865" t="str">
        <f t="shared" si="59"/>
        <v>RobertMorrison23447</v>
      </c>
      <c r="C1865" t="s">
        <v>25</v>
      </c>
      <c r="D1865" t="s">
        <v>464</v>
      </c>
      <c r="E1865" t="s">
        <v>2698</v>
      </c>
      <c r="F1865" s="1">
        <v>23447</v>
      </c>
      <c r="G1865" t="s">
        <v>3029</v>
      </c>
      <c r="H1865" t="s">
        <v>2701</v>
      </c>
      <c r="I1865" s="5">
        <v>85000</v>
      </c>
      <c r="J1865">
        <v>2</v>
      </c>
    </row>
    <row r="1866" spans="1:10" x14ac:dyDescent="0.25">
      <c r="A1866" t="str">
        <f t="shared" si="58"/>
        <v>BeaMo33137</v>
      </c>
      <c r="B1866" t="str">
        <f t="shared" si="59"/>
        <v>BeatriceMorrow33137</v>
      </c>
      <c r="C1866" t="s">
        <v>2541</v>
      </c>
      <c r="D1866" t="s">
        <v>2542</v>
      </c>
      <c r="E1866" t="s">
        <v>2699</v>
      </c>
      <c r="F1866" s="1">
        <v>33137</v>
      </c>
      <c r="G1866" t="s">
        <v>3020</v>
      </c>
      <c r="H1866" t="s">
        <v>2703</v>
      </c>
      <c r="I1866" s="5">
        <v>28200</v>
      </c>
      <c r="J1866">
        <v>0</v>
      </c>
    </row>
    <row r="1867" spans="1:10" x14ac:dyDescent="0.25">
      <c r="A1867" t="str">
        <f t="shared" si="58"/>
        <v>DavMo27276</v>
      </c>
      <c r="B1867" t="str">
        <f t="shared" si="59"/>
        <v>DavidMorton27276</v>
      </c>
      <c r="C1867" t="s">
        <v>65</v>
      </c>
      <c r="D1867" t="s">
        <v>1835</v>
      </c>
      <c r="E1867" t="s">
        <v>2698</v>
      </c>
      <c r="F1867" s="1">
        <v>27276</v>
      </c>
      <c r="G1867" t="s">
        <v>3027</v>
      </c>
      <c r="H1867" t="s">
        <v>2701</v>
      </c>
      <c r="I1867" s="5">
        <v>45500</v>
      </c>
      <c r="J1867">
        <v>18</v>
      </c>
    </row>
    <row r="1868" spans="1:10" x14ac:dyDescent="0.25">
      <c r="A1868" t="str">
        <f t="shared" si="58"/>
        <v>TanMo24977</v>
      </c>
      <c r="B1868" t="str">
        <f t="shared" si="59"/>
        <v>TanyaMorton24977</v>
      </c>
      <c r="C1868" t="s">
        <v>1026</v>
      </c>
      <c r="D1868" t="s">
        <v>1835</v>
      </c>
      <c r="E1868" t="s">
        <v>2699</v>
      </c>
      <c r="F1868" s="1">
        <v>24977</v>
      </c>
      <c r="G1868" t="s">
        <v>3027</v>
      </c>
      <c r="H1868" t="s">
        <v>2700</v>
      </c>
      <c r="I1868" s="5">
        <v>77600</v>
      </c>
      <c r="J1868">
        <v>1</v>
      </c>
    </row>
    <row r="1869" spans="1:10" x14ac:dyDescent="0.25">
      <c r="A1869" t="str">
        <f t="shared" si="58"/>
        <v>DanMo24790</v>
      </c>
      <c r="B1869" t="str">
        <f t="shared" si="59"/>
        <v>DannyMoser24790</v>
      </c>
      <c r="C1869" t="s">
        <v>428</v>
      </c>
      <c r="D1869" t="s">
        <v>1579</v>
      </c>
      <c r="E1869" t="s">
        <v>2698</v>
      </c>
      <c r="F1869" s="1">
        <v>24790</v>
      </c>
      <c r="G1869" t="s">
        <v>3027</v>
      </c>
      <c r="H1869" t="s">
        <v>2700</v>
      </c>
      <c r="I1869" s="5">
        <v>78700</v>
      </c>
      <c r="J1869">
        <v>14</v>
      </c>
    </row>
    <row r="1870" spans="1:10" x14ac:dyDescent="0.25">
      <c r="A1870" t="str">
        <f t="shared" si="58"/>
        <v>JanMo23947</v>
      </c>
      <c r="B1870" t="str">
        <f t="shared" si="59"/>
        <v>JaniceMoser23947</v>
      </c>
      <c r="C1870" t="s">
        <v>1578</v>
      </c>
      <c r="D1870" t="s">
        <v>1579</v>
      </c>
      <c r="E1870" t="s">
        <v>2699</v>
      </c>
      <c r="F1870" s="1">
        <v>23947</v>
      </c>
      <c r="G1870" t="s">
        <v>3024</v>
      </c>
      <c r="H1870" t="s">
        <v>2701</v>
      </c>
      <c r="I1870" s="5">
        <v>38100</v>
      </c>
      <c r="J1870">
        <v>13</v>
      </c>
    </row>
    <row r="1871" spans="1:10" x14ac:dyDescent="0.25">
      <c r="A1871" t="str">
        <f t="shared" si="58"/>
        <v>HowMo27513</v>
      </c>
      <c r="B1871" t="str">
        <f t="shared" si="59"/>
        <v>HowardMoses27513</v>
      </c>
      <c r="C1871" t="s">
        <v>497</v>
      </c>
      <c r="D1871" t="s">
        <v>1729</v>
      </c>
      <c r="E1871" t="s">
        <v>2698</v>
      </c>
      <c r="F1871" s="1">
        <v>27513</v>
      </c>
      <c r="G1871" t="s">
        <v>3025</v>
      </c>
      <c r="H1871" t="s">
        <v>2700</v>
      </c>
      <c r="I1871" s="5">
        <v>68400</v>
      </c>
      <c r="J1871">
        <v>2</v>
      </c>
    </row>
    <row r="1872" spans="1:10" x14ac:dyDescent="0.25">
      <c r="A1872" t="str">
        <f t="shared" si="58"/>
        <v>InaMo32351</v>
      </c>
      <c r="B1872" t="str">
        <f t="shared" si="59"/>
        <v>InaMoses32351</v>
      </c>
      <c r="C1872" t="s">
        <v>1987</v>
      </c>
      <c r="D1872" t="s">
        <v>1729</v>
      </c>
      <c r="E1872" t="s">
        <v>2699</v>
      </c>
      <c r="F1872" s="1">
        <v>32351</v>
      </c>
      <c r="G1872" t="s">
        <v>3022</v>
      </c>
      <c r="H1872" t="s">
        <v>2703</v>
      </c>
      <c r="I1872" s="5">
        <v>25500</v>
      </c>
      <c r="J1872">
        <v>3</v>
      </c>
    </row>
    <row r="1873" spans="1:10" x14ac:dyDescent="0.25">
      <c r="A1873" t="str">
        <f t="shared" si="58"/>
        <v>GeoMo28233</v>
      </c>
      <c r="B1873" t="str">
        <f t="shared" si="59"/>
        <v>GeorgeMoss28233</v>
      </c>
      <c r="C1873" t="s">
        <v>92</v>
      </c>
      <c r="D1873" t="s">
        <v>975</v>
      </c>
      <c r="E1873" t="s">
        <v>2698</v>
      </c>
      <c r="F1873" s="1">
        <v>28233</v>
      </c>
      <c r="G1873" t="s">
        <v>3027</v>
      </c>
      <c r="H1873" t="s">
        <v>2700</v>
      </c>
      <c r="I1873" s="5">
        <v>57900</v>
      </c>
      <c r="J1873">
        <v>0</v>
      </c>
    </row>
    <row r="1874" spans="1:10" x14ac:dyDescent="0.25">
      <c r="A1874" t="str">
        <f t="shared" si="58"/>
        <v>MarMo27305</v>
      </c>
      <c r="B1874" t="str">
        <f t="shared" si="59"/>
        <v>MarianMoss27305</v>
      </c>
      <c r="C1874" t="s">
        <v>2168</v>
      </c>
      <c r="D1874" t="s">
        <v>975</v>
      </c>
      <c r="E1874" t="s">
        <v>2699</v>
      </c>
      <c r="F1874" s="1">
        <v>27305</v>
      </c>
      <c r="G1874" t="s">
        <v>3025</v>
      </c>
      <c r="H1874" t="s">
        <v>2702</v>
      </c>
      <c r="I1874" s="5">
        <v>83000</v>
      </c>
      <c r="J1874">
        <v>8</v>
      </c>
    </row>
    <row r="1875" spans="1:10" x14ac:dyDescent="0.25">
      <c r="A1875" t="str">
        <f t="shared" si="58"/>
        <v>RayMo30179</v>
      </c>
      <c r="B1875" t="str">
        <f t="shared" si="59"/>
        <v>RaymondMoss30179</v>
      </c>
      <c r="C1875" t="s">
        <v>974</v>
      </c>
      <c r="D1875" t="s">
        <v>975</v>
      </c>
      <c r="E1875" t="s">
        <v>2698</v>
      </c>
      <c r="F1875" s="1">
        <v>30179</v>
      </c>
      <c r="G1875" t="s">
        <v>3025</v>
      </c>
      <c r="H1875" t="s">
        <v>2700</v>
      </c>
      <c r="I1875" s="5">
        <v>60100</v>
      </c>
      <c r="J1875">
        <v>3</v>
      </c>
    </row>
    <row r="1876" spans="1:10" x14ac:dyDescent="0.25">
      <c r="A1876" t="str">
        <f t="shared" si="58"/>
        <v>BarMo26826</v>
      </c>
      <c r="B1876" t="str">
        <f t="shared" si="59"/>
        <v>BarbaraMoulton26826</v>
      </c>
      <c r="C1876" t="s">
        <v>248</v>
      </c>
      <c r="D1876" t="s">
        <v>1130</v>
      </c>
      <c r="E1876" t="s">
        <v>2699</v>
      </c>
      <c r="F1876" s="1">
        <v>26826</v>
      </c>
      <c r="G1876" t="s">
        <v>3029</v>
      </c>
      <c r="H1876" t="s">
        <v>2700</v>
      </c>
      <c r="I1876" s="5">
        <v>104300</v>
      </c>
      <c r="J1876">
        <v>10</v>
      </c>
    </row>
    <row r="1877" spans="1:10" x14ac:dyDescent="0.25">
      <c r="A1877" t="str">
        <f t="shared" si="58"/>
        <v>MegMo24329</v>
      </c>
      <c r="B1877" t="str">
        <f t="shared" si="59"/>
        <v>MeganMount24329</v>
      </c>
      <c r="C1877" t="s">
        <v>1614</v>
      </c>
      <c r="D1877" t="s">
        <v>2820</v>
      </c>
      <c r="E1877" t="s">
        <v>2699</v>
      </c>
      <c r="F1877" s="1">
        <v>24329</v>
      </c>
      <c r="G1877" t="s">
        <v>3027</v>
      </c>
      <c r="H1877" t="s">
        <v>2702</v>
      </c>
      <c r="I1877" s="5">
        <v>108800</v>
      </c>
      <c r="J1877">
        <v>25</v>
      </c>
    </row>
    <row r="1878" spans="1:10" x14ac:dyDescent="0.25">
      <c r="A1878" t="str">
        <f t="shared" si="58"/>
        <v>RobMo26170</v>
      </c>
      <c r="B1878" t="str">
        <f t="shared" si="59"/>
        <v>RobinMouser26170</v>
      </c>
      <c r="C1878" t="s">
        <v>1139</v>
      </c>
      <c r="D1878" t="s">
        <v>2074</v>
      </c>
      <c r="E1878" t="s">
        <v>2699</v>
      </c>
      <c r="F1878" s="1">
        <v>26170</v>
      </c>
      <c r="G1878" t="s">
        <v>3026</v>
      </c>
      <c r="H1878" t="s">
        <v>2700</v>
      </c>
      <c r="I1878" s="5">
        <v>61500</v>
      </c>
      <c r="J1878">
        <v>13</v>
      </c>
    </row>
    <row r="1879" spans="1:10" x14ac:dyDescent="0.25">
      <c r="A1879" t="str">
        <f t="shared" si="58"/>
        <v>ShaMo32064</v>
      </c>
      <c r="B1879" t="str">
        <f t="shared" si="59"/>
        <v>ShaniMowers32064</v>
      </c>
      <c r="C1879" t="s">
        <v>1975</v>
      </c>
      <c r="D1879" t="s">
        <v>1976</v>
      </c>
      <c r="E1879" t="s">
        <v>2699</v>
      </c>
      <c r="F1879" s="1">
        <v>32064</v>
      </c>
      <c r="G1879" t="s">
        <v>3022</v>
      </c>
      <c r="H1879" t="s">
        <v>2700</v>
      </c>
      <c r="I1879" s="5">
        <v>40100</v>
      </c>
      <c r="J1879">
        <v>4</v>
      </c>
    </row>
    <row r="1880" spans="1:10" x14ac:dyDescent="0.25">
      <c r="A1880" t="str">
        <f t="shared" si="58"/>
        <v>JosMu27593</v>
      </c>
      <c r="B1880" t="str">
        <f t="shared" si="59"/>
        <v>JosephMueller27593</v>
      </c>
      <c r="C1880" t="s">
        <v>90</v>
      </c>
      <c r="D1880" t="s">
        <v>2298</v>
      </c>
      <c r="E1880" t="s">
        <v>2698</v>
      </c>
      <c r="F1880" s="1">
        <v>27593</v>
      </c>
      <c r="G1880" t="s">
        <v>3025</v>
      </c>
      <c r="H1880" t="s">
        <v>2702</v>
      </c>
      <c r="I1880" s="5">
        <v>65600</v>
      </c>
      <c r="J1880">
        <v>5</v>
      </c>
    </row>
    <row r="1881" spans="1:10" x14ac:dyDescent="0.25">
      <c r="A1881" t="str">
        <f t="shared" si="58"/>
        <v>MarMu30666</v>
      </c>
      <c r="B1881" t="str">
        <f t="shared" si="59"/>
        <v>MarcelinoMullis30666</v>
      </c>
      <c r="C1881" t="s">
        <v>967</v>
      </c>
      <c r="D1881" t="s">
        <v>2631</v>
      </c>
      <c r="E1881" t="s">
        <v>2698</v>
      </c>
      <c r="F1881" s="1">
        <v>30666</v>
      </c>
      <c r="G1881" t="s">
        <v>3024</v>
      </c>
      <c r="H1881" t="s">
        <v>2702</v>
      </c>
      <c r="I1881" s="5">
        <v>52800</v>
      </c>
      <c r="J1881">
        <v>2</v>
      </c>
    </row>
    <row r="1882" spans="1:10" x14ac:dyDescent="0.25">
      <c r="A1882" t="str">
        <f t="shared" si="58"/>
        <v>RobMu27875</v>
      </c>
      <c r="B1882" t="str">
        <f t="shared" si="59"/>
        <v>RobertMuniz27875</v>
      </c>
      <c r="C1882" t="s">
        <v>25</v>
      </c>
      <c r="D1882" t="s">
        <v>1620</v>
      </c>
      <c r="E1882" t="s">
        <v>2698</v>
      </c>
      <c r="F1882" s="1">
        <v>27875</v>
      </c>
      <c r="G1882" t="s">
        <v>3025</v>
      </c>
      <c r="H1882" t="s">
        <v>2701</v>
      </c>
      <c r="I1882" s="5">
        <v>43600</v>
      </c>
      <c r="J1882">
        <v>9</v>
      </c>
    </row>
    <row r="1883" spans="1:10" x14ac:dyDescent="0.25">
      <c r="A1883" t="str">
        <f t="shared" si="58"/>
        <v>PatMu32242</v>
      </c>
      <c r="B1883" t="str">
        <f t="shared" si="59"/>
        <v>PatrickMunoz32242</v>
      </c>
      <c r="C1883" t="s">
        <v>963</v>
      </c>
      <c r="D1883" t="s">
        <v>770</v>
      </c>
      <c r="E1883" t="s">
        <v>2698</v>
      </c>
      <c r="F1883" s="1">
        <v>32242</v>
      </c>
      <c r="G1883" t="s">
        <v>3023</v>
      </c>
      <c r="H1883" t="s">
        <v>2700</v>
      </c>
      <c r="I1883" s="5">
        <v>43600</v>
      </c>
      <c r="J1883">
        <v>0</v>
      </c>
    </row>
    <row r="1884" spans="1:10" x14ac:dyDescent="0.25">
      <c r="A1884" t="str">
        <f t="shared" si="58"/>
        <v>TodMu30325</v>
      </c>
      <c r="B1884" t="str">
        <f t="shared" si="59"/>
        <v>ToddMunoz30325</v>
      </c>
      <c r="C1884" t="s">
        <v>623</v>
      </c>
      <c r="D1884" t="s">
        <v>770</v>
      </c>
      <c r="E1884" t="s">
        <v>2698</v>
      </c>
      <c r="F1884" s="1">
        <v>30325</v>
      </c>
      <c r="G1884" t="s">
        <v>3027</v>
      </c>
      <c r="H1884" t="s">
        <v>2702</v>
      </c>
      <c r="I1884" s="5">
        <v>93900</v>
      </c>
      <c r="J1884">
        <v>8</v>
      </c>
    </row>
    <row r="1885" spans="1:10" x14ac:dyDescent="0.25">
      <c r="A1885" t="str">
        <f t="shared" si="58"/>
        <v>AraMu23108</v>
      </c>
      <c r="B1885" t="str">
        <f t="shared" si="59"/>
        <v>AraceliMurphy23108</v>
      </c>
      <c r="C1885" t="s">
        <v>2421</v>
      </c>
      <c r="D1885" t="s">
        <v>869</v>
      </c>
      <c r="E1885" t="s">
        <v>2699</v>
      </c>
      <c r="F1885" s="1">
        <v>23108</v>
      </c>
      <c r="G1885" t="s">
        <v>3025</v>
      </c>
      <c r="H1885" t="s">
        <v>2701</v>
      </c>
      <c r="I1885" s="5">
        <v>38900</v>
      </c>
      <c r="J1885">
        <v>1</v>
      </c>
    </row>
    <row r="1886" spans="1:10" x14ac:dyDescent="0.25">
      <c r="A1886" t="str">
        <f t="shared" si="58"/>
        <v>GleMu33075</v>
      </c>
      <c r="B1886" t="str">
        <f t="shared" si="59"/>
        <v>GlennMurphy33075</v>
      </c>
      <c r="C1886" t="s">
        <v>364</v>
      </c>
      <c r="D1886" t="s">
        <v>869</v>
      </c>
      <c r="E1886" t="s">
        <v>2698</v>
      </c>
      <c r="F1886" s="1">
        <v>33075</v>
      </c>
      <c r="G1886" t="s">
        <v>3023</v>
      </c>
      <c r="H1886" t="s">
        <v>2702</v>
      </c>
      <c r="I1886" s="5">
        <v>48300</v>
      </c>
      <c r="J1886">
        <v>0</v>
      </c>
    </row>
    <row r="1887" spans="1:10" x14ac:dyDescent="0.25">
      <c r="A1887" t="str">
        <f t="shared" si="58"/>
        <v>HenMu26909</v>
      </c>
      <c r="B1887" t="str">
        <f t="shared" si="59"/>
        <v>HenryMurphy26909</v>
      </c>
      <c r="C1887" t="s">
        <v>23</v>
      </c>
      <c r="D1887" t="s">
        <v>869</v>
      </c>
      <c r="E1887" t="s">
        <v>2698</v>
      </c>
      <c r="F1887" s="1">
        <v>26909</v>
      </c>
      <c r="G1887" t="s">
        <v>3026</v>
      </c>
      <c r="H1887" t="s">
        <v>2701</v>
      </c>
      <c r="I1887" s="5">
        <v>53200</v>
      </c>
      <c r="J1887">
        <v>0</v>
      </c>
    </row>
    <row r="1888" spans="1:10" x14ac:dyDescent="0.25">
      <c r="A1888" t="str">
        <f t="shared" si="58"/>
        <v>HubMu26013</v>
      </c>
      <c r="B1888" t="str">
        <f t="shared" si="59"/>
        <v>HubertMurray26013</v>
      </c>
      <c r="C1888" t="s">
        <v>411</v>
      </c>
      <c r="D1888" t="s">
        <v>1251</v>
      </c>
      <c r="E1888" t="s">
        <v>2698</v>
      </c>
      <c r="F1888" s="1">
        <v>26013</v>
      </c>
      <c r="G1888" t="s">
        <v>3027</v>
      </c>
      <c r="H1888" t="s">
        <v>2701</v>
      </c>
      <c r="I1888" s="5">
        <v>55400</v>
      </c>
      <c r="J1888">
        <v>3</v>
      </c>
    </row>
    <row r="1889" spans="1:10" x14ac:dyDescent="0.25">
      <c r="A1889" t="str">
        <f t="shared" si="58"/>
        <v>MerMu26309</v>
      </c>
      <c r="B1889" t="str">
        <f t="shared" si="59"/>
        <v>MerlinMurray26309</v>
      </c>
      <c r="C1889" t="s">
        <v>1490</v>
      </c>
      <c r="D1889" t="s">
        <v>1251</v>
      </c>
      <c r="E1889" t="s">
        <v>2698</v>
      </c>
      <c r="F1889" s="1">
        <v>26309</v>
      </c>
      <c r="G1889" t="s">
        <v>3026</v>
      </c>
      <c r="H1889" t="s">
        <v>2702</v>
      </c>
      <c r="I1889" s="5">
        <v>60300</v>
      </c>
      <c r="J1889">
        <v>13</v>
      </c>
    </row>
    <row r="1890" spans="1:10" x14ac:dyDescent="0.25">
      <c r="A1890" t="str">
        <f t="shared" si="58"/>
        <v>TheMu28112</v>
      </c>
      <c r="B1890" t="str">
        <f t="shared" si="59"/>
        <v>TheodoreMurry28112</v>
      </c>
      <c r="C1890" t="s">
        <v>790</v>
      </c>
      <c r="D1890" t="s">
        <v>1528</v>
      </c>
      <c r="E1890" t="s">
        <v>2698</v>
      </c>
      <c r="F1890" s="1">
        <v>28112</v>
      </c>
      <c r="G1890" t="s">
        <v>3028</v>
      </c>
      <c r="H1890" t="s">
        <v>2701</v>
      </c>
      <c r="I1890" s="5">
        <v>76700</v>
      </c>
      <c r="J1890">
        <v>14</v>
      </c>
    </row>
    <row r="1891" spans="1:10" x14ac:dyDescent="0.25">
      <c r="A1891" t="str">
        <f t="shared" si="58"/>
        <v>DavMy26187</v>
      </c>
      <c r="B1891" t="str">
        <f t="shared" si="59"/>
        <v>DavidMyers26187</v>
      </c>
      <c r="C1891" t="s">
        <v>65</v>
      </c>
      <c r="D1891" t="s">
        <v>2104</v>
      </c>
      <c r="E1891" t="s">
        <v>2698</v>
      </c>
      <c r="F1891" s="1">
        <v>26187</v>
      </c>
      <c r="G1891" t="s">
        <v>3027</v>
      </c>
      <c r="H1891" t="s">
        <v>2702</v>
      </c>
      <c r="I1891" s="5">
        <v>101500</v>
      </c>
      <c r="J1891">
        <v>7</v>
      </c>
    </row>
    <row r="1892" spans="1:10" x14ac:dyDescent="0.25">
      <c r="A1892" t="str">
        <f t="shared" si="58"/>
        <v>MicNa32078</v>
      </c>
      <c r="B1892" t="str">
        <f t="shared" si="59"/>
        <v>MichaelNajera32078</v>
      </c>
      <c r="C1892" t="s">
        <v>205</v>
      </c>
      <c r="D1892" t="s">
        <v>1850</v>
      </c>
      <c r="E1892" t="s">
        <v>2698</v>
      </c>
      <c r="F1892" s="1">
        <v>32078</v>
      </c>
      <c r="G1892" t="s">
        <v>3023</v>
      </c>
      <c r="H1892" t="s">
        <v>2702</v>
      </c>
      <c r="I1892" s="5">
        <v>51900</v>
      </c>
      <c r="J1892">
        <v>1</v>
      </c>
    </row>
    <row r="1893" spans="1:10" x14ac:dyDescent="0.25">
      <c r="A1893" t="str">
        <f t="shared" si="58"/>
        <v>GeoNa27571</v>
      </c>
      <c r="B1893" t="str">
        <f t="shared" si="59"/>
        <v>GeorgeNash27571</v>
      </c>
      <c r="C1893" t="s">
        <v>92</v>
      </c>
      <c r="D1893" t="s">
        <v>1028</v>
      </c>
      <c r="E1893" t="s">
        <v>2698</v>
      </c>
      <c r="F1893" s="1">
        <v>27571</v>
      </c>
      <c r="G1893" t="s">
        <v>3024</v>
      </c>
      <c r="H1893" t="s">
        <v>2701</v>
      </c>
      <c r="I1893" s="5">
        <v>45800</v>
      </c>
      <c r="J1893">
        <v>11</v>
      </c>
    </row>
    <row r="1894" spans="1:10" x14ac:dyDescent="0.25">
      <c r="A1894" t="str">
        <f t="shared" si="58"/>
        <v>DonNa27954</v>
      </c>
      <c r="B1894" t="str">
        <f t="shared" si="59"/>
        <v>DonaldNason27954</v>
      </c>
      <c r="C1894" t="s">
        <v>133</v>
      </c>
      <c r="D1894" t="s">
        <v>1048</v>
      </c>
      <c r="E1894" t="s">
        <v>2698</v>
      </c>
      <c r="F1894" s="1">
        <v>27954</v>
      </c>
      <c r="G1894" t="s">
        <v>3026</v>
      </c>
      <c r="H1894" t="s">
        <v>2703</v>
      </c>
      <c r="I1894" s="5">
        <v>61100</v>
      </c>
      <c r="J1894">
        <v>4</v>
      </c>
    </row>
    <row r="1895" spans="1:10" x14ac:dyDescent="0.25">
      <c r="A1895" t="str">
        <f t="shared" si="58"/>
        <v>DavNa29335</v>
      </c>
      <c r="B1895" t="str">
        <f t="shared" si="59"/>
        <v>DavidNation29335</v>
      </c>
      <c r="C1895" t="s">
        <v>65</v>
      </c>
      <c r="D1895" t="s">
        <v>1533</v>
      </c>
      <c r="E1895" t="s">
        <v>2698</v>
      </c>
      <c r="F1895" s="1">
        <v>29335</v>
      </c>
      <c r="G1895" t="s">
        <v>3027</v>
      </c>
      <c r="H1895" t="s">
        <v>2701</v>
      </c>
      <c r="I1895" s="5">
        <v>57700</v>
      </c>
      <c r="J1895">
        <v>7</v>
      </c>
    </row>
    <row r="1896" spans="1:10" x14ac:dyDescent="0.25">
      <c r="A1896" t="str">
        <f t="shared" si="58"/>
        <v>JacNa33066</v>
      </c>
      <c r="B1896" t="str">
        <f t="shared" si="59"/>
        <v>JackieNavas33066</v>
      </c>
      <c r="C1896" t="s">
        <v>2466</v>
      </c>
      <c r="D1896" t="s">
        <v>2584</v>
      </c>
      <c r="E1896" t="s">
        <v>2699</v>
      </c>
      <c r="F1896" s="1">
        <v>33066</v>
      </c>
      <c r="G1896" t="s">
        <v>3023</v>
      </c>
      <c r="H1896" t="s">
        <v>2700</v>
      </c>
      <c r="I1896" s="5">
        <v>44900</v>
      </c>
      <c r="J1896">
        <v>0</v>
      </c>
    </row>
    <row r="1897" spans="1:10" x14ac:dyDescent="0.25">
      <c r="A1897" t="str">
        <f t="shared" si="58"/>
        <v>LisNe30894</v>
      </c>
      <c r="B1897" t="str">
        <f t="shared" si="59"/>
        <v>LisaNeal30894</v>
      </c>
      <c r="C1897" t="s">
        <v>493</v>
      </c>
      <c r="D1897" t="s">
        <v>630</v>
      </c>
      <c r="E1897" t="s">
        <v>2699</v>
      </c>
      <c r="F1897" s="1">
        <v>30894</v>
      </c>
      <c r="G1897" t="s">
        <v>3026</v>
      </c>
      <c r="H1897" t="s">
        <v>2703</v>
      </c>
      <c r="I1897" s="5">
        <v>76200</v>
      </c>
      <c r="J1897">
        <v>4</v>
      </c>
    </row>
    <row r="1898" spans="1:10" x14ac:dyDescent="0.25">
      <c r="A1898" t="str">
        <f t="shared" si="58"/>
        <v>NaoNe28762</v>
      </c>
      <c r="B1898" t="str">
        <f t="shared" si="59"/>
        <v>NaomiNeal28762</v>
      </c>
      <c r="C1898" t="s">
        <v>1487</v>
      </c>
      <c r="D1898" t="s">
        <v>630</v>
      </c>
      <c r="E1898" t="s">
        <v>2699</v>
      </c>
      <c r="F1898" s="1">
        <v>28762</v>
      </c>
      <c r="G1898" t="s">
        <v>3028</v>
      </c>
      <c r="H1898" t="s">
        <v>2700</v>
      </c>
      <c r="I1898" s="5">
        <v>84400</v>
      </c>
      <c r="J1898">
        <v>5</v>
      </c>
    </row>
    <row r="1899" spans="1:10" x14ac:dyDescent="0.25">
      <c r="A1899" t="str">
        <f t="shared" si="58"/>
        <v>RobNe28454</v>
      </c>
      <c r="B1899" t="str">
        <f t="shared" si="59"/>
        <v>RobertNeal28454</v>
      </c>
      <c r="C1899" t="s">
        <v>25</v>
      </c>
      <c r="D1899" t="s">
        <v>630</v>
      </c>
      <c r="E1899" t="s">
        <v>2698</v>
      </c>
      <c r="F1899" s="1">
        <v>28454</v>
      </c>
      <c r="G1899" t="s">
        <v>3026</v>
      </c>
      <c r="H1899" t="s">
        <v>2703</v>
      </c>
      <c r="I1899" s="5">
        <v>72700</v>
      </c>
      <c r="J1899">
        <v>14</v>
      </c>
    </row>
    <row r="1900" spans="1:10" x14ac:dyDescent="0.25">
      <c r="A1900" t="str">
        <f t="shared" si="58"/>
        <v>SheNe25548</v>
      </c>
      <c r="B1900" t="str">
        <f t="shared" si="59"/>
        <v>SheldonNeal25548</v>
      </c>
      <c r="C1900" t="s">
        <v>1879</v>
      </c>
      <c r="D1900" t="s">
        <v>630</v>
      </c>
      <c r="E1900" t="s">
        <v>2698</v>
      </c>
      <c r="F1900" s="1">
        <v>25548</v>
      </c>
      <c r="G1900" t="s">
        <v>3028</v>
      </c>
      <c r="H1900" t="s">
        <v>2702</v>
      </c>
      <c r="I1900" s="5">
        <v>85700</v>
      </c>
      <c r="J1900">
        <v>16</v>
      </c>
    </row>
    <row r="1901" spans="1:10" x14ac:dyDescent="0.25">
      <c r="A1901" t="str">
        <f t="shared" si="58"/>
        <v>JohNe34068</v>
      </c>
      <c r="B1901" t="str">
        <f t="shared" si="59"/>
        <v>JohnNeale34068</v>
      </c>
      <c r="C1901" t="s">
        <v>213</v>
      </c>
      <c r="D1901" t="s">
        <v>2306</v>
      </c>
      <c r="E1901" t="s">
        <v>2698</v>
      </c>
      <c r="F1901" s="1">
        <v>34068</v>
      </c>
      <c r="G1901" t="s">
        <v>3019</v>
      </c>
      <c r="H1901" t="s">
        <v>2700</v>
      </c>
      <c r="I1901" s="5">
        <v>31000</v>
      </c>
      <c r="J1901">
        <v>0</v>
      </c>
    </row>
    <row r="1902" spans="1:10" x14ac:dyDescent="0.25">
      <c r="A1902" t="str">
        <f t="shared" si="58"/>
        <v>RicNe31267</v>
      </c>
      <c r="B1902" t="str">
        <f t="shared" si="59"/>
        <v>RickNeely31267</v>
      </c>
      <c r="C1902" t="s">
        <v>197</v>
      </c>
      <c r="D1902" t="s">
        <v>2648</v>
      </c>
      <c r="E1902" t="s">
        <v>2698</v>
      </c>
      <c r="F1902" s="1">
        <v>31267</v>
      </c>
      <c r="G1902" t="s">
        <v>3022</v>
      </c>
      <c r="H1902" t="s">
        <v>2702</v>
      </c>
      <c r="I1902" s="5">
        <v>44600</v>
      </c>
      <c r="J1902">
        <v>3</v>
      </c>
    </row>
    <row r="1903" spans="1:10" x14ac:dyDescent="0.25">
      <c r="A1903" t="str">
        <f t="shared" si="58"/>
        <v>ChrNe26404</v>
      </c>
      <c r="B1903" t="str">
        <f t="shared" si="59"/>
        <v>ChristopherNelson26404</v>
      </c>
      <c r="C1903" t="s">
        <v>71</v>
      </c>
      <c r="D1903" t="s">
        <v>738</v>
      </c>
      <c r="E1903" t="s">
        <v>2698</v>
      </c>
      <c r="F1903" s="1">
        <v>26404</v>
      </c>
      <c r="G1903" t="s">
        <v>3026</v>
      </c>
      <c r="H1903" t="s">
        <v>2700</v>
      </c>
      <c r="I1903" s="5">
        <v>62300</v>
      </c>
      <c r="J1903">
        <v>20</v>
      </c>
    </row>
    <row r="1904" spans="1:10" x14ac:dyDescent="0.25">
      <c r="A1904" t="str">
        <f t="shared" si="58"/>
        <v>FloNe28502</v>
      </c>
      <c r="B1904" t="str">
        <f t="shared" si="59"/>
        <v>FloydNelson28502</v>
      </c>
      <c r="C1904" t="s">
        <v>138</v>
      </c>
      <c r="D1904" t="s">
        <v>738</v>
      </c>
      <c r="E1904" t="s">
        <v>2698</v>
      </c>
      <c r="F1904" s="1">
        <v>28502</v>
      </c>
      <c r="G1904" t="s">
        <v>3026</v>
      </c>
      <c r="H1904" t="s">
        <v>2703</v>
      </c>
      <c r="I1904" s="5">
        <v>54300</v>
      </c>
      <c r="J1904">
        <v>12</v>
      </c>
    </row>
    <row r="1905" spans="1:10" x14ac:dyDescent="0.25">
      <c r="A1905" t="str">
        <f t="shared" si="58"/>
        <v>JonNe22229</v>
      </c>
      <c r="B1905" t="str">
        <f t="shared" si="59"/>
        <v>JonathanNelson22229</v>
      </c>
      <c r="C1905" t="s">
        <v>716</v>
      </c>
      <c r="D1905" t="s">
        <v>738</v>
      </c>
      <c r="E1905" t="s">
        <v>2698</v>
      </c>
      <c r="F1905" s="1">
        <v>22229</v>
      </c>
      <c r="G1905" t="s">
        <v>3029</v>
      </c>
      <c r="H1905" t="s">
        <v>2702</v>
      </c>
      <c r="I1905" s="5">
        <v>97300</v>
      </c>
      <c r="J1905">
        <v>8</v>
      </c>
    </row>
    <row r="1906" spans="1:10" x14ac:dyDescent="0.25">
      <c r="A1906" t="str">
        <f t="shared" si="58"/>
        <v>KriNe29133</v>
      </c>
      <c r="B1906" t="str">
        <f t="shared" si="59"/>
        <v>KristinNelson29133</v>
      </c>
      <c r="C1906" t="s">
        <v>962</v>
      </c>
      <c r="D1906" t="s">
        <v>738</v>
      </c>
      <c r="E1906" t="s">
        <v>2699</v>
      </c>
      <c r="F1906" s="1">
        <v>29133</v>
      </c>
      <c r="G1906" t="s">
        <v>3025</v>
      </c>
      <c r="H1906" t="s">
        <v>2702</v>
      </c>
      <c r="I1906" s="5">
        <v>73700</v>
      </c>
      <c r="J1906">
        <v>7</v>
      </c>
    </row>
    <row r="1907" spans="1:10" x14ac:dyDescent="0.25">
      <c r="A1907" t="str">
        <f t="shared" si="58"/>
        <v>LesNe25302</v>
      </c>
      <c r="B1907" t="str">
        <f t="shared" si="59"/>
        <v>LeslieNelson25302</v>
      </c>
      <c r="C1907" t="s">
        <v>1268</v>
      </c>
      <c r="D1907" t="s">
        <v>738</v>
      </c>
      <c r="E1907" t="s">
        <v>2698</v>
      </c>
      <c r="F1907" s="1">
        <v>25302</v>
      </c>
      <c r="G1907" t="s">
        <v>3024</v>
      </c>
      <c r="H1907" t="s">
        <v>2702</v>
      </c>
      <c r="I1907" s="5">
        <v>66900</v>
      </c>
      <c r="J1907">
        <v>1</v>
      </c>
    </row>
    <row r="1908" spans="1:10" x14ac:dyDescent="0.25">
      <c r="A1908" t="str">
        <f t="shared" si="58"/>
        <v>MalNe30835</v>
      </c>
      <c r="B1908" t="str">
        <f t="shared" si="59"/>
        <v>MalissaNelson30835</v>
      </c>
      <c r="C1908" t="s">
        <v>2004</v>
      </c>
      <c r="D1908" t="s">
        <v>738</v>
      </c>
      <c r="E1908" t="s">
        <v>2699</v>
      </c>
      <c r="F1908" s="1">
        <v>30835</v>
      </c>
      <c r="G1908" t="s">
        <v>3028</v>
      </c>
      <c r="H1908" t="s">
        <v>2701</v>
      </c>
      <c r="I1908" s="5">
        <v>79000</v>
      </c>
      <c r="J1908">
        <v>0</v>
      </c>
    </row>
    <row r="1909" spans="1:10" x14ac:dyDescent="0.25">
      <c r="A1909" t="str">
        <f t="shared" si="58"/>
        <v>MicNe30912</v>
      </c>
      <c r="B1909" t="str">
        <f t="shared" si="59"/>
        <v>MichaelNelson30912</v>
      </c>
      <c r="C1909" t="s">
        <v>205</v>
      </c>
      <c r="D1909" t="s">
        <v>738</v>
      </c>
      <c r="E1909" t="s">
        <v>2698</v>
      </c>
      <c r="F1909" s="1">
        <v>30912</v>
      </c>
      <c r="G1909" t="s">
        <v>3024</v>
      </c>
      <c r="H1909" t="s">
        <v>2701</v>
      </c>
      <c r="I1909" s="5">
        <v>51600</v>
      </c>
      <c r="J1909">
        <v>8</v>
      </c>
    </row>
    <row r="1910" spans="1:10" x14ac:dyDescent="0.25">
      <c r="A1910" t="str">
        <f t="shared" si="58"/>
        <v>RicNe29957</v>
      </c>
      <c r="B1910" t="str">
        <f t="shared" si="59"/>
        <v>RickNewman29957</v>
      </c>
      <c r="C1910" t="s">
        <v>197</v>
      </c>
      <c r="D1910" t="s">
        <v>20</v>
      </c>
      <c r="E1910" t="s">
        <v>2698</v>
      </c>
      <c r="F1910" s="1">
        <v>29957</v>
      </c>
      <c r="G1910" t="s">
        <v>3027</v>
      </c>
      <c r="H1910" t="s">
        <v>2700</v>
      </c>
      <c r="I1910" s="5">
        <v>51300</v>
      </c>
      <c r="J1910">
        <v>6</v>
      </c>
    </row>
    <row r="1911" spans="1:10" x14ac:dyDescent="0.25">
      <c r="A1911" t="str">
        <f t="shared" si="58"/>
        <v>WayNe25095</v>
      </c>
      <c r="B1911" t="str">
        <f t="shared" si="59"/>
        <v>WayneNewman25095</v>
      </c>
      <c r="C1911" t="s">
        <v>19</v>
      </c>
      <c r="D1911" t="s">
        <v>20</v>
      </c>
      <c r="E1911" t="s">
        <v>2698</v>
      </c>
      <c r="F1911" s="1">
        <v>25095</v>
      </c>
      <c r="G1911" t="s">
        <v>3024</v>
      </c>
      <c r="H1911" t="s">
        <v>2701</v>
      </c>
      <c r="I1911" s="5">
        <v>42100</v>
      </c>
      <c r="J1911">
        <v>18</v>
      </c>
    </row>
    <row r="1912" spans="1:10" x14ac:dyDescent="0.25">
      <c r="A1912" t="str">
        <f t="shared" si="58"/>
        <v>JosNe24688</v>
      </c>
      <c r="B1912" t="str">
        <f t="shared" si="59"/>
        <v>JosieNewsome24688</v>
      </c>
      <c r="C1912" t="s">
        <v>546</v>
      </c>
      <c r="D1912" t="s">
        <v>1790</v>
      </c>
      <c r="E1912" t="s">
        <v>2699</v>
      </c>
      <c r="F1912" s="1">
        <v>24688</v>
      </c>
      <c r="G1912" t="s">
        <v>3025</v>
      </c>
      <c r="H1912" t="s">
        <v>2700</v>
      </c>
      <c r="I1912" s="5">
        <v>64200</v>
      </c>
      <c r="J1912">
        <v>11</v>
      </c>
    </row>
    <row r="1913" spans="1:10" x14ac:dyDescent="0.25">
      <c r="A1913" t="str">
        <f t="shared" si="58"/>
        <v>BreNe28538</v>
      </c>
      <c r="B1913" t="str">
        <f t="shared" si="59"/>
        <v>BrentonNewton28538</v>
      </c>
      <c r="C1913" t="s">
        <v>2027</v>
      </c>
      <c r="D1913" t="s">
        <v>2028</v>
      </c>
      <c r="E1913" t="s">
        <v>2698</v>
      </c>
      <c r="F1913" s="1">
        <v>28538</v>
      </c>
      <c r="G1913" t="s">
        <v>3027</v>
      </c>
      <c r="H1913" t="s">
        <v>2701</v>
      </c>
      <c r="I1913" s="5">
        <v>75300</v>
      </c>
      <c r="J1913">
        <v>10</v>
      </c>
    </row>
    <row r="1914" spans="1:10" x14ac:dyDescent="0.25">
      <c r="A1914" t="str">
        <f t="shared" si="58"/>
        <v>RenNg28531</v>
      </c>
      <c r="B1914" t="str">
        <f t="shared" si="59"/>
        <v>ReneNguyen28531</v>
      </c>
      <c r="C1914" t="s">
        <v>1588</v>
      </c>
      <c r="D1914" t="s">
        <v>565</v>
      </c>
      <c r="E1914" t="s">
        <v>2698</v>
      </c>
      <c r="F1914" s="1">
        <v>28531</v>
      </c>
      <c r="G1914" t="s">
        <v>3027</v>
      </c>
      <c r="H1914" t="s">
        <v>2703</v>
      </c>
      <c r="I1914" s="5">
        <v>67600</v>
      </c>
      <c r="J1914">
        <v>9</v>
      </c>
    </row>
    <row r="1915" spans="1:10" x14ac:dyDescent="0.25">
      <c r="A1915" t="str">
        <f t="shared" si="58"/>
        <v>DonNi27758</v>
      </c>
      <c r="B1915" t="str">
        <f t="shared" si="59"/>
        <v>DonaldNichols27758</v>
      </c>
      <c r="C1915" t="s">
        <v>133</v>
      </c>
      <c r="D1915" t="s">
        <v>1061</v>
      </c>
      <c r="E1915" t="s">
        <v>2698</v>
      </c>
      <c r="F1915" s="1">
        <v>27758</v>
      </c>
      <c r="G1915" t="s">
        <v>3026</v>
      </c>
      <c r="H1915" t="s">
        <v>2701</v>
      </c>
      <c r="I1915" s="5">
        <v>48400</v>
      </c>
      <c r="J1915">
        <v>3</v>
      </c>
    </row>
    <row r="1916" spans="1:10" x14ac:dyDescent="0.25">
      <c r="A1916" t="str">
        <f t="shared" si="58"/>
        <v>JoaNi30714</v>
      </c>
      <c r="B1916" t="str">
        <f t="shared" si="59"/>
        <v>JoannNichols30714</v>
      </c>
      <c r="C1916" t="s">
        <v>1060</v>
      </c>
      <c r="D1916" t="s">
        <v>1061</v>
      </c>
      <c r="E1916" t="s">
        <v>2699</v>
      </c>
      <c r="F1916" s="1">
        <v>30714</v>
      </c>
      <c r="G1916" t="s">
        <v>3025</v>
      </c>
      <c r="H1916" t="s">
        <v>2703</v>
      </c>
      <c r="I1916" s="5">
        <v>45900</v>
      </c>
      <c r="J1916">
        <v>9</v>
      </c>
    </row>
    <row r="1917" spans="1:10" x14ac:dyDescent="0.25">
      <c r="A1917" t="str">
        <f t="shared" si="58"/>
        <v>MelNi28875</v>
      </c>
      <c r="B1917" t="str">
        <f t="shared" si="59"/>
        <v>MelissaNichols28875</v>
      </c>
      <c r="C1917" t="s">
        <v>136</v>
      </c>
      <c r="D1917" t="s">
        <v>1061</v>
      </c>
      <c r="E1917" t="s">
        <v>2699</v>
      </c>
      <c r="F1917" s="1">
        <v>28875</v>
      </c>
      <c r="G1917" t="s">
        <v>3026</v>
      </c>
      <c r="H1917" t="s">
        <v>2701</v>
      </c>
      <c r="I1917" s="5">
        <v>52200</v>
      </c>
      <c r="J1917">
        <v>2</v>
      </c>
    </row>
    <row r="1918" spans="1:10" x14ac:dyDescent="0.25">
      <c r="A1918" t="str">
        <f t="shared" si="58"/>
        <v>PhiNi23878</v>
      </c>
      <c r="B1918" t="str">
        <f t="shared" si="59"/>
        <v>PhillipNichols23878</v>
      </c>
      <c r="C1918" t="s">
        <v>550</v>
      </c>
      <c r="D1918" t="s">
        <v>1061</v>
      </c>
      <c r="E1918" t="s">
        <v>2698</v>
      </c>
      <c r="F1918" s="1">
        <v>23878</v>
      </c>
      <c r="G1918" t="s">
        <v>3028</v>
      </c>
      <c r="H1918" t="s">
        <v>2701</v>
      </c>
      <c r="I1918" s="5">
        <v>77300</v>
      </c>
      <c r="J1918">
        <v>0</v>
      </c>
    </row>
    <row r="1919" spans="1:10" x14ac:dyDescent="0.25">
      <c r="A1919" t="str">
        <f t="shared" si="58"/>
        <v>RebNi29693</v>
      </c>
      <c r="B1919" t="str">
        <f t="shared" si="59"/>
        <v>RebekahNichols29693</v>
      </c>
      <c r="C1919" t="s">
        <v>2705</v>
      </c>
      <c r="D1919" t="s">
        <v>1061</v>
      </c>
      <c r="E1919" t="s">
        <v>2699</v>
      </c>
      <c r="F1919" s="1">
        <v>29693</v>
      </c>
      <c r="G1919" t="s">
        <v>3024</v>
      </c>
      <c r="H1919" t="s">
        <v>2701</v>
      </c>
      <c r="I1919" s="5">
        <v>47400</v>
      </c>
      <c r="J1919">
        <v>2</v>
      </c>
    </row>
    <row r="1920" spans="1:10" x14ac:dyDescent="0.25">
      <c r="A1920" t="str">
        <f t="shared" si="58"/>
        <v>AnnNi27803</v>
      </c>
      <c r="B1920" t="str">
        <f t="shared" si="59"/>
        <v>AnnaNicholson27803</v>
      </c>
      <c r="C1920" t="s">
        <v>419</v>
      </c>
      <c r="D1920" t="s">
        <v>420</v>
      </c>
      <c r="E1920" t="s">
        <v>2699</v>
      </c>
      <c r="F1920" s="1">
        <v>27803</v>
      </c>
      <c r="G1920" t="s">
        <v>3025</v>
      </c>
      <c r="H1920" t="s">
        <v>2700</v>
      </c>
      <c r="I1920" s="5">
        <v>45700</v>
      </c>
      <c r="J1920">
        <v>11</v>
      </c>
    </row>
    <row r="1921" spans="1:10" x14ac:dyDescent="0.25">
      <c r="A1921" t="str">
        <f t="shared" si="58"/>
        <v>ErwNi30854</v>
      </c>
      <c r="B1921" t="str">
        <f t="shared" si="59"/>
        <v>ErwinNicholson30854</v>
      </c>
      <c r="C1921" t="s">
        <v>1736</v>
      </c>
      <c r="D1921" t="s">
        <v>420</v>
      </c>
      <c r="E1921" t="s">
        <v>2698</v>
      </c>
      <c r="F1921" s="1">
        <v>30854</v>
      </c>
      <c r="G1921" t="s">
        <v>3026</v>
      </c>
      <c r="H1921" t="s">
        <v>2701</v>
      </c>
      <c r="I1921" s="5">
        <v>60700</v>
      </c>
      <c r="J1921">
        <v>0</v>
      </c>
    </row>
    <row r="1922" spans="1:10" x14ac:dyDescent="0.25">
      <c r="A1922" t="str">
        <f t="shared" ref="A1922:A1985" si="60">_xlfn.CONCAT(LEFT(C1922,3),LEFT(D1922,2),F1922)</f>
        <v>JarNi28923</v>
      </c>
      <c r="B1922" t="str">
        <f t="shared" ref="B1922:B1985" si="61">_xlfn.CONCAT(C1922,D1922,F1922)</f>
        <v>JarredNicola28923</v>
      </c>
      <c r="C1922" t="s">
        <v>474</v>
      </c>
      <c r="D1922" t="s">
        <v>475</v>
      </c>
      <c r="E1922" t="s">
        <v>2698</v>
      </c>
      <c r="F1922" s="1">
        <v>28923</v>
      </c>
      <c r="G1922" t="s">
        <v>3028</v>
      </c>
      <c r="H1922" t="s">
        <v>2702</v>
      </c>
      <c r="I1922" s="5">
        <v>103300</v>
      </c>
      <c r="J1922">
        <v>7</v>
      </c>
    </row>
    <row r="1923" spans="1:10" x14ac:dyDescent="0.25">
      <c r="A1923" t="str">
        <f t="shared" si="60"/>
        <v>KriNi27976</v>
      </c>
      <c r="B1923" t="str">
        <f t="shared" si="61"/>
        <v>KristenNicoletti27976</v>
      </c>
      <c r="C1923" t="s">
        <v>362</v>
      </c>
      <c r="D1923" t="s">
        <v>2530</v>
      </c>
      <c r="E1923" t="s">
        <v>2699</v>
      </c>
      <c r="F1923" s="1">
        <v>27976</v>
      </c>
      <c r="G1923" t="s">
        <v>3026</v>
      </c>
      <c r="H1923" t="s">
        <v>2702</v>
      </c>
      <c r="I1923" s="5">
        <v>56800</v>
      </c>
      <c r="J1923">
        <v>5</v>
      </c>
    </row>
    <row r="1924" spans="1:10" x14ac:dyDescent="0.25">
      <c r="A1924" t="str">
        <f t="shared" si="60"/>
        <v>MauNi29388</v>
      </c>
      <c r="B1924" t="str">
        <f t="shared" si="61"/>
        <v>MauriceNielsen29388</v>
      </c>
      <c r="C1924" t="s">
        <v>209</v>
      </c>
      <c r="D1924" t="s">
        <v>1360</v>
      </c>
      <c r="E1924" t="s">
        <v>2698</v>
      </c>
      <c r="F1924" s="1">
        <v>29388</v>
      </c>
      <c r="G1924" t="s">
        <v>3024</v>
      </c>
      <c r="H1924" t="s">
        <v>2703</v>
      </c>
      <c r="I1924" s="5">
        <v>42200</v>
      </c>
      <c r="J1924">
        <v>12</v>
      </c>
    </row>
    <row r="1925" spans="1:10" x14ac:dyDescent="0.25">
      <c r="A1925" t="str">
        <f t="shared" si="60"/>
        <v>SalNi32796</v>
      </c>
      <c r="B1925" t="str">
        <f t="shared" si="61"/>
        <v>SallyNixon32796</v>
      </c>
      <c r="C1925" t="s">
        <v>466</v>
      </c>
      <c r="D1925" t="s">
        <v>467</v>
      </c>
      <c r="E1925" t="s">
        <v>2699</v>
      </c>
      <c r="F1925" s="1">
        <v>32796</v>
      </c>
      <c r="G1925" t="s">
        <v>3024</v>
      </c>
      <c r="H1925" t="s">
        <v>2701</v>
      </c>
      <c r="I1925" s="5">
        <v>39900</v>
      </c>
      <c r="J1925">
        <v>2</v>
      </c>
    </row>
    <row r="1926" spans="1:10" x14ac:dyDescent="0.25">
      <c r="A1926" t="str">
        <f t="shared" si="60"/>
        <v>RenNo26119</v>
      </c>
      <c r="B1926" t="str">
        <f t="shared" si="61"/>
        <v>ReneNobles26119</v>
      </c>
      <c r="C1926" t="s">
        <v>1588</v>
      </c>
      <c r="D1926" t="s">
        <v>1589</v>
      </c>
      <c r="E1926" t="s">
        <v>2698</v>
      </c>
      <c r="F1926" s="1">
        <v>26119</v>
      </c>
      <c r="G1926" t="s">
        <v>3026</v>
      </c>
      <c r="H1926" t="s">
        <v>2700</v>
      </c>
      <c r="I1926" s="5">
        <v>65900</v>
      </c>
      <c r="J1926">
        <v>10</v>
      </c>
    </row>
    <row r="1927" spans="1:10" x14ac:dyDescent="0.25">
      <c r="A1927" t="str">
        <f t="shared" si="60"/>
        <v>AmeNo28584</v>
      </c>
      <c r="B1927" t="str">
        <f t="shared" si="61"/>
        <v>AmericaNordstrom28584</v>
      </c>
      <c r="C1927" t="s">
        <v>2569</v>
      </c>
      <c r="D1927" t="s">
        <v>2570</v>
      </c>
      <c r="E1927" t="s">
        <v>2699</v>
      </c>
      <c r="F1927" s="1">
        <v>28584</v>
      </c>
      <c r="G1927" t="s">
        <v>3027</v>
      </c>
      <c r="H1927" t="s">
        <v>2700</v>
      </c>
      <c r="I1927" s="5">
        <v>60400</v>
      </c>
      <c r="J1927">
        <v>2</v>
      </c>
    </row>
    <row r="1928" spans="1:10" x14ac:dyDescent="0.25">
      <c r="A1928" t="str">
        <f t="shared" si="60"/>
        <v>DanNo29053</v>
      </c>
      <c r="B1928" t="str">
        <f t="shared" si="61"/>
        <v>DanielleNorris29053</v>
      </c>
      <c r="C1928" t="s">
        <v>821</v>
      </c>
      <c r="D1928" t="s">
        <v>2424</v>
      </c>
      <c r="E1928" t="s">
        <v>2699</v>
      </c>
      <c r="F1928" s="1">
        <v>29053</v>
      </c>
      <c r="G1928" t="s">
        <v>3026</v>
      </c>
      <c r="H1928" t="s">
        <v>2702</v>
      </c>
      <c r="I1928" s="5">
        <v>79000</v>
      </c>
      <c r="J1928">
        <v>11</v>
      </c>
    </row>
    <row r="1929" spans="1:10" x14ac:dyDescent="0.25">
      <c r="A1929" t="str">
        <f t="shared" si="60"/>
        <v>KeiNo26135</v>
      </c>
      <c r="B1929" t="str">
        <f t="shared" si="61"/>
        <v>KeithNorth26135</v>
      </c>
      <c r="C1929" t="s">
        <v>162</v>
      </c>
      <c r="D1929" t="s">
        <v>971</v>
      </c>
      <c r="E1929" t="s">
        <v>2698</v>
      </c>
      <c r="F1929" s="1">
        <v>26135</v>
      </c>
      <c r="G1929" t="s">
        <v>3028</v>
      </c>
      <c r="H1929" t="s">
        <v>2702</v>
      </c>
      <c r="I1929" s="5">
        <v>70600</v>
      </c>
      <c r="J1929">
        <v>21</v>
      </c>
    </row>
    <row r="1930" spans="1:10" x14ac:dyDescent="0.25">
      <c r="A1930" t="str">
        <f t="shared" si="60"/>
        <v>MarNo29970</v>
      </c>
      <c r="B1930" t="str">
        <f t="shared" si="61"/>
        <v>MaryNottingham29970</v>
      </c>
      <c r="C1930" t="s">
        <v>156</v>
      </c>
      <c r="D1930" t="s">
        <v>251</v>
      </c>
      <c r="E1930" t="s">
        <v>2699</v>
      </c>
      <c r="F1930" s="1">
        <v>29970</v>
      </c>
      <c r="G1930" t="s">
        <v>3026</v>
      </c>
      <c r="H1930" t="s">
        <v>2703</v>
      </c>
      <c r="I1930" s="5">
        <v>44700</v>
      </c>
      <c r="J1930">
        <v>11</v>
      </c>
    </row>
    <row r="1931" spans="1:10" x14ac:dyDescent="0.25">
      <c r="A1931" t="str">
        <f t="shared" si="60"/>
        <v>HowNo28460</v>
      </c>
      <c r="B1931" t="str">
        <f t="shared" si="61"/>
        <v>HowardNowicki28460</v>
      </c>
      <c r="C1931" t="s">
        <v>497</v>
      </c>
      <c r="D1931" t="s">
        <v>1573</v>
      </c>
      <c r="E1931" t="s">
        <v>2698</v>
      </c>
      <c r="F1931" s="1">
        <v>28460</v>
      </c>
      <c r="G1931" t="s">
        <v>3024</v>
      </c>
      <c r="H1931" t="s">
        <v>2700</v>
      </c>
      <c r="I1931" s="5">
        <v>54700</v>
      </c>
      <c r="J1931">
        <v>13</v>
      </c>
    </row>
    <row r="1932" spans="1:10" x14ac:dyDescent="0.25">
      <c r="A1932" t="str">
        <f t="shared" si="60"/>
        <v>ChaNu30151</v>
      </c>
      <c r="B1932" t="str">
        <f t="shared" si="61"/>
        <v>ChadNuckolls30151</v>
      </c>
      <c r="C1932" t="s">
        <v>530</v>
      </c>
      <c r="D1932" t="s">
        <v>1175</v>
      </c>
      <c r="E1932" t="s">
        <v>2698</v>
      </c>
      <c r="F1932" s="1">
        <v>30151</v>
      </c>
      <c r="G1932" t="s">
        <v>3023</v>
      </c>
      <c r="H1932" t="s">
        <v>2702</v>
      </c>
      <c r="I1932" s="5">
        <v>61400</v>
      </c>
      <c r="J1932">
        <v>10</v>
      </c>
    </row>
    <row r="1933" spans="1:10" x14ac:dyDescent="0.25">
      <c r="A1933" t="str">
        <f t="shared" si="60"/>
        <v>JerNu30652</v>
      </c>
      <c r="B1933" t="str">
        <f t="shared" si="61"/>
        <v>JeromeNunn30652</v>
      </c>
      <c r="C1933" t="s">
        <v>476</v>
      </c>
      <c r="D1933" t="s">
        <v>2415</v>
      </c>
      <c r="E1933" t="s">
        <v>2698</v>
      </c>
      <c r="F1933" s="1">
        <v>30652</v>
      </c>
      <c r="G1933" t="s">
        <v>3026</v>
      </c>
      <c r="H1933" t="s">
        <v>2700</v>
      </c>
      <c r="I1933" s="5">
        <v>51400</v>
      </c>
      <c r="J1933">
        <v>5</v>
      </c>
    </row>
    <row r="1934" spans="1:10" x14ac:dyDescent="0.25">
      <c r="A1934" t="str">
        <f t="shared" si="60"/>
        <v>MarOa28886</v>
      </c>
      <c r="B1934" t="str">
        <f t="shared" si="61"/>
        <v>MarieOakley28886</v>
      </c>
      <c r="C1934" t="s">
        <v>340</v>
      </c>
      <c r="D1934" t="s">
        <v>2891</v>
      </c>
      <c r="E1934" t="s">
        <v>2699</v>
      </c>
      <c r="F1934" s="1">
        <v>28886</v>
      </c>
      <c r="G1934" t="s">
        <v>3025</v>
      </c>
      <c r="H1934" t="s">
        <v>2702</v>
      </c>
      <c r="I1934" s="5">
        <v>60700</v>
      </c>
      <c r="J1934">
        <v>0</v>
      </c>
    </row>
    <row r="1935" spans="1:10" x14ac:dyDescent="0.25">
      <c r="A1935" t="str">
        <f t="shared" si="60"/>
        <v>DavOb26314</v>
      </c>
      <c r="B1935" t="str">
        <f t="shared" si="61"/>
        <v>DavidObrien26314</v>
      </c>
      <c r="C1935" t="s">
        <v>65</v>
      </c>
      <c r="D1935" t="s">
        <v>1255</v>
      </c>
      <c r="E1935" t="s">
        <v>2698</v>
      </c>
      <c r="F1935" s="1">
        <v>26314</v>
      </c>
      <c r="G1935" t="s">
        <v>3025</v>
      </c>
      <c r="H1935" t="s">
        <v>2702</v>
      </c>
      <c r="I1935" s="5">
        <v>73200</v>
      </c>
      <c r="J1935">
        <v>8</v>
      </c>
    </row>
    <row r="1936" spans="1:10" x14ac:dyDescent="0.25">
      <c r="A1936" t="str">
        <f t="shared" si="60"/>
        <v>ElaOb31916</v>
      </c>
      <c r="B1936" t="str">
        <f t="shared" si="61"/>
        <v>ElaineObrien31916</v>
      </c>
      <c r="C1936" t="s">
        <v>608</v>
      </c>
      <c r="D1936" t="s">
        <v>1255</v>
      </c>
      <c r="E1936" t="s">
        <v>2699</v>
      </c>
      <c r="F1936" s="1">
        <v>31916</v>
      </c>
      <c r="G1936" t="s">
        <v>3021</v>
      </c>
      <c r="H1936" t="s">
        <v>2701</v>
      </c>
      <c r="I1936" s="5">
        <v>39900</v>
      </c>
      <c r="J1936">
        <v>4</v>
      </c>
    </row>
    <row r="1937" spans="1:10" x14ac:dyDescent="0.25">
      <c r="A1937" t="str">
        <f t="shared" si="60"/>
        <v>GeoOb27320</v>
      </c>
      <c r="B1937" t="str">
        <f t="shared" si="61"/>
        <v>GeorgeObrien27320</v>
      </c>
      <c r="C1937" t="s">
        <v>92</v>
      </c>
      <c r="D1937" t="s">
        <v>1255</v>
      </c>
      <c r="E1937" t="s">
        <v>2698</v>
      </c>
      <c r="F1937" s="1">
        <v>27320</v>
      </c>
      <c r="G1937" t="s">
        <v>3026</v>
      </c>
      <c r="H1937" t="s">
        <v>2702</v>
      </c>
      <c r="I1937" s="5">
        <v>65700</v>
      </c>
      <c r="J1937">
        <v>3</v>
      </c>
    </row>
    <row r="1938" spans="1:10" x14ac:dyDescent="0.25">
      <c r="A1938" t="str">
        <f t="shared" si="60"/>
        <v>JamOb23943</v>
      </c>
      <c r="B1938" t="str">
        <f t="shared" si="61"/>
        <v>JamesObrien23943</v>
      </c>
      <c r="C1938" t="s">
        <v>147</v>
      </c>
      <c r="D1938" t="s">
        <v>1255</v>
      </c>
      <c r="E1938" t="s">
        <v>2698</v>
      </c>
      <c r="F1938" s="1">
        <v>23943</v>
      </c>
      <c r="G1938" t="s">
        <v>3027</v>
      </c>
      <c r="H1938" t="s">
        <v>2701</v>
      </c>
      <c r="I1938" s="5">
        <v>60800</v>
      </c>
      <c r="J1938">
        <v>9</v>
      </c>
    </row>
    <row r="1939" spans="1:10" x14ac:dyDescent="0.25">
      <c r="A1939" t="str">
        <f t="shared" si="60"/>
        <v>TraOb30453</v>
      </c>
      <c r="B1939" t="str">
        <f t="shared" si="61"/>
        <v>TracyObrien30453</v>
      </c>
      <c r="C1939" t="s">
        <v>2265</v>
      </c>
      <c r="D1939" t="s">
        <v>1255</v>
      </c>
      <c r="E1939" t="s">
        <v>2699</v>
      </c>
      <c r="F1939" s="1">
        <v>30453</v>
      </c>
      <c r="G1939" t="s">
        <v>3025</v>
      </c>
      <c r="H1939" t="s">
        <v>2700</v>
      </c>
      <c r="I1939" s="5">
        <v>62900</v>
      </c>
      <c r="J1939">
        <v>9</v>
      </c>
    </row>
    <row r="1940" spans="1:10" x14ac:dyDescent="0.25">
      <c r="A1940" t="str">
        <f t="shared" si="60"/>
        <v>JaiOc25439</v>
      </c>
      <c r="B1940" t="str">
        <f t="shared" si="61"/>
        <v>JaimeOchoa25439</v>
      </c>
      <c r="C1940" t="s">
        <v>1151</v>
      </c>
      <c r="D1940" t="s">
        <v>1152</v>
      </c>
      <c r="E1940" t="s">
        <v>2698</v>
      </c>
      <c r="F1940" s="1">
        <v>25439</v>
      </c>
      <c r="G1940" t="s">
        <v>3026</v>
      </c>
      <c r="H1940" t="s">
        <v>2703</v>
      </c>
      <c r="I1940" s="5">
        <v>42100</v>
      </c>
      <c r="J1940">
        <v>0</v>
      </c>
    </row>
    <row r="1941" spans="1:10" x14ac:dyDescent="0.25">
      <c r="A1941" t="str">
        <f t="shared" si="60"/>
        <v>MigO'28216</v>
      </c>
      <c r="B1941" t="str">
        <f t="shared" si="61"/>
        <v>MiguelO'Connor28216</v>
      </c>
      <c r="C1941" t="s">
        <v>2141</v>
      </c>
      <c r="D1941" t="s">
        <v>2662</v>
      </c>
      <c r="E1941" t="s">
        <v>2698</v>
      </c>
      <c r="F1941" s="1">
        <v>28216</v>
      </c>
      <c r="G1941" t="s">
        <v>3026</v>
      </c>
      <c r="H1941" t="s">
        <v>2702</v>
      </c>
      <c r="I1941" s="5">
        <v>83000</v>
      </c>
      <c r="J1941">
        <v>5</v>
      </c>
    </row>
    <row r="1942" spans="1:10" x14ac:dyDescent="0.25">
      <c r="A1942" t="str">
        <f t="shared" si="60"/>
        <v>KevOd33272</v>
      </c>
      <c r="B1942" t="str">
        <f t="shared" si="61"/>
        <v>KevinOdegaard33272</v>
      </c>
      <c r="C1942" t="s">
        <v>223</v>
      </c>
      <c r="D1942" t="s">
        <v>636</v>
      </c>
      <c r="E1942" t="s">
        <v>2698</v>
      </c>
      <c r="F1942" s="1">
        <v>33272</v>
      </c>
      <c r="G1942" t="s">
        <v>3022</v>
      </c>
      <c r="H1942" t="s">
        <v>2700</v>
      </c>
      <c r="I1942" s="5">
        <v>45500</v>
      </c>
      <c r="J1942">
        <v>0</v>
      </c>
    </row>
    <row r="1943" spans="1:10" x14ac:dyDescent="0.25">
      <c r="A1943" t="str">
        <f t="shared" si="60"/>
        <v>ChaOd29526</v>
      </c>
      <c r="B1943" t="str">
        <f t="shared" si="61"/>
        <v>CharlesOden29526</v>
      </c>
      <c r="C1943" t="s">
        <v>82</v>
      </c>
      <c r="D1943" t="s">
        <v>2866</v>
      </c>
      <c r="E1943" t="s">
        <v>2698</v>
      </c>
      <c r="F1943" s="1">
        <v>29526</v>
      </c>
      <c r="G1943" t="s">
        <v>3024</v>
      </c>
      <c r="H1943" t="s">
        <v>2702</v>
      </c>
      <c r="I1943" s="5">
        <v>63400</v>
      </c>
      <c r="J1943">
        <v>13</v>
      </c>
    </row>
    <row r="1944" spans="1:10" x14ac:dyDescent="0.25">
      <c r="A1944" t="str">
        <f t="shared" si="60"/>
        <v>JohO'26298</v>
      </c>
      <c r="B1944" t="str">
        <f t="shared" si="61"/>
        <v>JohnO'Donnell26298</v>
      </c>
      <c r="C1944" t="s">
        <v>213</v>
      </c>
      <c r="D1944" t="s">
        <v>2038</v>
      </c>
      <c r="E1944" t="s">
        <v>2698</v>
      </c>
      <c r="F1944" s="1">
        <v>26298</v>
      </c>
      <c r="G1944" t="s">
        <v>3027</v>
      </c>
      <c r="H1944" t="s">
        <v>2702</v>
      </c>
      <c r="I1944" s="5">
        <v>77700</v>
      </c>
      <c r="J1944">
        <v>11</v>
      </c>
    </row>
    <row r="1945" spans="1:10" x14ac:dyDescent="0.25">
      <c r="A1945" t="str">
        <f t="shared" si="60"/>
        <v>WilOd29420</v>
      </c>
      <c r="B1945" t="str">
        <f t="shared" si="61"/>
        <v>WilliamOdum29420</v>
      </c>
      <c r="C1945" t="s">
        <v>63</v>
      </c>
      <c r="D1945" t="s">
        <v>1300</v>
      </c>
      <c r="E1945" t="s">
        <v>2698</v>
      </c>
      <c r="F1945" s="1">
        <v>29420</v>
      </c>
      <c r="G1945" t="s">
        <v>3025</v>
      </c>
      <c r="H1945" t="s">
        <v>2700</v>
      </c>
      <c r="I1945" s="5">
        <v>50200</v>
      </c>
      <c r="J1945">
        <v>3</v>
      </c>
    </row>
    <row r="1946" spans="1:10" x14ac:dyDescent="0.25">
      <c r="A1946" t="str">
        <f t="shared" si="60"/>
        <v>DwiOl30580</v>
      </c>
      <c r="B1946" t="str">
        <f t="shared" si="61"/>
        <v>DwightOles30580</v>
      </c>
      <c r="C1946" t="s">
        <v>296</v>
      </c>
      <c r="D1946" t="s">
        <v>2282</v>
      </c>
      <c r="E1946" t="s">
        <v>2698</v>
      </c>
      <c r="F1946" s="1">
        <v>30580</v>
      </c>
      <c r="G1946" t="s">
        <v>3025</v>
      </c>
      <c r="H1946" t="s">
        <v>2701</v>
      </c>
      <c r="I1946" s="5">
        <v>58400</v>
      </c>
      <c r="J1946">
        <v>6</v>
      </c>
    </row>
    <row r="1947" spans="1:10" x14ac:dyDescent="0.25">
      <c r="A1947" t="str">
        <f t="shared" si="60"/>
        <v>JohOl27076</v>
      </c>
      <c r="B1947" t="str">
        <f t="shared" si="61"/>
        <v>JohnOliphant27076</v>
      </c>
      <c r="C1947" t="s">
        <v>213</v>
      </c>
      <c r="D1947" t="s">
        <v>958</v>
      </c>
      <c r="E1947" t="s">
        <v>2698</v>
      </c>
      <c r="F1947" s="1">
        <v>27076</v>
      </c>
      <c r="G1947" t="s">
        <v>3024</v>
      </c>
      <c r="H1947" t="s">
        <v>2701</v>
      </c>
      <c r="I1947" s="5">
        <v>40800</v>
      </c>
      <c r="J1947">
        <v>16</v>
      </c>
    </row>
    <row r="1948" spans="1:10" x14ac:dyDescent="0.25">
      <c r="A1948" t="str">
        <f t="shared" si="60"/>
        <v>GarOl27393</v>
      </c>
      <c r="B1948" t="str">
        <f t="shared" si="61"/>
        <v>GaryOlivar27393</v>
      </c>
      <c r="C1948" t="s">
        <v>1271</v>
      </c>
      <c r="D1948" t="s">
        <v>2283</v>
      </c>
      <c r="E1948" t="s">
        <v>2698</v>
      </c>
      <c r="F1948" s="1">
        <v>27393</v>
      </c>
      <c r="G1948" t="s">
        <v>3025</v>
      </c>
      <c r="H1948" t="s">
        <v>2702</v>
      </c>
      <c r="I1948" s="5">
        <v>62200</v>
      </c>
      <c r="J1948">
        <v>18</v>
      </c>
    </row>
    <row r="1949" spans="1:10" x14ac:dyDescent="0.25">
      <c r="A1949" t="str">
        <f t="shared" si="60"/>
        <v>NeaOl24033</v>
      </c>
      <c r="B1949" t="str">
        <f t="shared" si="61"/>
        <v>NealOliver24033</v>
      </c>
      <c r="C1949" t="s">
        <v>630</v>
      </c>
      <c r="D1949" t="s">
        <v>631</v>
      </c>
      <c r="E1949" t="s">
        <v>2698</v>
      </c>
      <c r="F1949" s="1">
        <v>24033</v>
      </c>
      <c r="G1949" t="s">
        <v>3027</v>
      </c>
      <c r="H1949" t="s">
        <v>2701</v>
      </c>
      <c r="I1949" s="5">
        <v>70100</v>
      </c>
      <c r="J1949">
        <v>6</v>
      </c>
    </row>
    <row r="1950" spans="1:10" x14ac:dyDescent="0.25">
      <c r="A1950" t="str">
        <f t="shared" si="60"/>
        <v>MarOl23703</v>
      </c>
      <c r="B1950" t="str">
        <f t="shared" si="61"/>
        <v>MaryOlson23703</v>
      </c>
      <c r="C1950" t="s">
        <v>156</v>
      </c>
      <c r="D1950" t="s">
        <v>2181</v>
      </c>
      <c r="E1950" t="s">
        <v>2699</v>
      </c>
      <c r="F1950" s="1">
        <v>23703</v>
      </c>
      <c r="G1950" t="s">
        <v>3026</v>
      </c>
      <c r="H1950" t="s">
        <v>2700</v>
      </c>
      <c r="I1950" s="5">
        <v>56100</v>
      </c>
      <c r="J1950">
        <v>0</v>
      </c>
    </row>
    <row r="1951" spans="1:10" x14ac:dyDescent="0.25">
      <c r="A1951" t="str">
        <f t="shared" si="60"/>
        <v>WalOm25185</v>
      </c>
      <c r="B1951" t="str">
        <f t="shared" si="61"/>
        <v>WallaceOmar25185</v>
      </c>
      <c r="C1951" t="s">
        <v>1457</v>
      </c>
      <c r="D1951" t="s">
        <v>1806</v>
      </c>
      <c r="E1951" t="s">
        <v>2698</v>
      </c>
      <c r="F1951" s="1">
        <v>25185</v>
      </c>
      <c r="G1951" t="s">
        <v>3027</v>
      </c>
      <c r="H1951" t="s">
        <v>2702</v>
      </c>
      <c r="I1951" s="5">
        <v>81400</v>
      </c>
      <c r="J1951">
        <v>4</v>
      </c>
    </row>
    <row r="1952" spans="1:10" x14ac:dyDescent="0.25">
      <c r="A1952" t="str">
        <f t="shared" si="60"/>
        <v>BriO'34071</v>
      </c>
      <c r="B1952" t="str">
        <f t="shared" si="61"/>
        <v>BridgetO'Neill34071</v>
      </c>
      <c r="C1952" t="s">
        <v>2961</v>
      </c>
      <c r="D1952" t="s">
        <v>2724</v>
      </c>
      <c r="E1952" t="s">
        <v>2699</v>
      </c>
      <c r="F1952" s="1">
        <v>34071</v>
      </c>
      <c r="G1952" t="s">
        <v>3021</v>
      </c>
      <c r="H1952" t="s">
        <v>2701</v>
      </c>
      <c r="I1952" s="5">
        <v>35600</v>
      </c>
      <c r="J1952">
        <v>1</v>
      </c>
    </row>
    <row r="1953" spans="1:10" x14ac:dyDescent="0.25">
      <c r="A1953" t="str">
        <f t="shared" si="60"/>
        <v>CarO'30880</v>
      </c>
      <c r="B1953" t="str">
        <f t="shared" si="61"/>
        <v>CarolynO'Neill30880</v>
      </c>
      <c r="C1953" t="s">
        <v>234</v>
      </c>
      <c r="D1953" t="s">
        <v>2724</v>
      </c>
      <c r="E1953" t="s">
        <v>2699</v>
      </c>
      <c r="F1953" s="1">
        <v>30880</v>
      </c>
      <c r="G1953" t="s">
        <v>3026</v>
      </c>
      <c r="H1953" t="s">
        <v>2700</v>
      </c>
      <c r="I1953" s="5">
        <v>55600</v>
      </c>
      <c r="J1953">
        <v>0</v>
      </c>
    </row>
    <row r="1954" spans="1:10" x14ac:dyDescent="0.25">
      <c r="A1954" t="str">
        <f t="shared" si="60"/>
        <v>LeoOr33926</v>
      </c>
      <c r="B1954" t="str">
        <f t="shared" si="61"/>
        <v>LeonardoOrman33926</v>
      </c>
      <c r="C1954" t="s">
        <v>2777</v>
      </c>
      <c r="D1954" t="s">
        <v>2778</v>
      </c>
      <c r="E1954" t="s">
        <v>2698</v>
      </c>
      <c r="F1954" s="1">
        <v>33926</v>
      </c>
      <c r="G1954" t="s">
        <v>3021</v>
      </c>
      <c r="H1954" t="s">
        <v>2701</v>
      </c>
      <c r="I1954" s="5">
        <v>34200</v>
      </c>
      <c r="J1954">
        <v>1</v>
      </c>
    </row>
    <row r="1955" spans="1:10" x14ac:dyDescent="0.25">
      <c r="A1955" t="str">
        <f t="shared" si="60"/>
        <v>GreOr26538</v>
      </c>
      <c r="B1955" t="str">
        <f t="shared" si="61"/>
        <v>GregoryOrmond26538</v>
      </c>
      <c r="C1955" t="s">
        <v>806</v>
      </c>
      <c r="D1955" t="s">
        <v>1767</v>
      </c>
      <c r="E1955" t="s">
        <v>2698</v>
      </c>
      <c r="F1955" s="1">
        <v>26538</v>
      </c>
      <c r="G1955" t="s">
        <v>3028</v>
      </c>
      <c r="H1955" t="s">
        <v>2701</v>
      </c>
      <c r="I1955" s="5">
        <v>74900</v>
      </c>
      <c r="J1955">
        <v>17</v>
      </c>
    </row>
    <row r="1956" spans="1:10" x14ac:dyDescent="0.25">
      <c r="A1956" t="str">
        <f t="shared" si="60"/>
        <v>PetOr25026</v>
      </c>
      <c r="B1956" t="str">
        <f t="shared" si="61"/>
        <v>PeterOropeza25026</v>
      </c>
      <c r="C1956" t="s">
        <v>589</v>
      </c>
      <c r="D1956" t="s">
        <v>2370</v>
      </c>
      <c r="E1956" t="s">
        <v>2698</v>
      </c>
      <c r="F1956" s="1">
        <v>25026</v>
      </c>
      <c r="G1956" t="s">
        <v>3028</v>
      </c>
      <c r="H1956" t="s">
        <v>2701</v>
      </c>
      <c r="I1956" s="5">
        <v>66300</v>
      </c>
      <c r="J1956">
        <v>0</v>
      </c>
    </row>
    <row r="1957" spans="1:10" x14ac:dyDescent="0.25">
      <c r="A1957" t="str">
        <f t="shared" si="60"/>
        <v>RanOr23747</v>
      </c>
      <c r="B1957" t="str">
        <f t="shared" si="61"/>
        <v>RandyOrr23747</v>
      </c>
      <c r="C1957" t="s">
        <v>603</v>
      </c>
      <c r="D1957" t="s">
        <v>1009</v>
      </c>
      <c r="E1957" t="s">
        <v>2698</v>
      </c>
      <c r="F1957" s="1">
        <v>23747</v>
      </c>
      <c r="G1957" t="s">
        <v>3026</v>
      </c>
      <c r="H1957" t="s">
        <v>2703</v>
      </c>
      <c r="I1957" s="5">
        <v>41100</v>
      </c>
      <c r="J1957">
        <v>13</v>
      </c>
    </row>
    <row r="1958" spans="1:10" x14ac:dyDescent="0.25">
      <c r="A1958" t="str">
        <f t="shared" si="60"/>
        <v>ChrOr32886</v>
      </c>
      <c r="B1958" t="str">
        <f t="shared" si="61"/>
        <v>ChristenOrtega32886</v>
      </c>
      <c r="C1958" t="s">
        <v>277</v>
      </c>
      <c r="D1958" t="s">
        <v>278</v>
      </c>
      <c r="E1958" t="s">
        <v>2699</v>
      </c>
      <c r="F1958" s="1">
        <v>32886</v>
      </c>
      <c r="G1958" t="s">
        <v>3022</v>
      </c>
      <c r="H1958" t="s">
        <v>2702</v>
      </c>
      <c r="I1958" s="5">
        <v>49700</v>
      </c>
      <c r="J1958">
        <v>3</v>
      </c>
    </row>
    <row r="1959" spans="1:10" x14ac:dyDescent="0.25">
      <c r="A1959" t="str">
        <f t="shared" si="60"/>
        <v>JacOr29758</v>
      </c>
      <c r="B1959" t="str">
        <f t="shared" si="61"/>
        <v>JackieOrtega29758</v>
      </c>
      <c r="C1959" t="s">
        <v>2466</v>
      </c>
      <c r="D1959" t="s">
        <v>278</v>
      </c>
      <c r="E1959" t="s">
        <v>2699</v>
      </c>
      <c r="F1959" s="1">
        <v>29758</v>
      </c>
      <c r="G1959" t="s">
        <v>3026</v>
      </c>
      <c r="H1959" t="s">
        <v>2700</v>
      </c>
      <c r="I1959" s="5">
        <v>57800</v>
      </c>
      <c r="J1959">
        <v>9</v>
      </c>
    </row>
    <row r="1960" spans="1:10" x14ac:dyDescent="0.25">
      <c r="A1960" t="str">
        <f t="shared" si="60"/>
        <v>HenOr32081</v>
      </c>
      <c r="B1960" t="str">
        <f t="shared" si="61"/>
        <v>HenryOrtego32081</v>
      </c>
      <c r="C1960" t="s">
        <v>23</v>
      </c>
      <c r="D1960" t="s">
        <v>2201</v>
      </c>
      <c r="E1960" t="s">
        <v>2698</v>
      </c>
      <c r="F1960" s="1">
        <v>32081</v>
      </c>
      <c r="G1960" t="s">
        <v>3024</v>
      </c>
      <c r="H1960" t="s">
        <v>2700</v>
      </c>
      <c r="I1960" s="5">
        <v>53700</v>
      </c>
      <c r="J1960">
        <v>2</v>
      </c>
    </row>
    <row r="1961" spans="1:10" x14ac:dyDescent="0.25">
      <c r="A1961" t="str">
        <f t="shared" si="60"/>
        <v>PauOr27234</v>
      </c>
      <c r="B1961" t="str">
        <f t="shared" si="61"/>
        <v>PaulaOrtiz27234</v>
      </c>
      <c r="C1961" t="s">
        <v>391</v>
      </c>
      <c r="D1961" t="s">
        <v>392</v>
      </c>
      <c r="E1961" t="s">
        <v>2699</v>
      </c>
      <c r="F1961" s="1">
        <v>27234</v>
      </c>
      <c r="G1961" t="s">
        <v>3028</v>
      </c>
      <c r="H1961" t="s">
        <v>2702</v>
      </c>
      <c r="I1961" s="5">
        <v>110800</v>
      </c>
      <c r="J1961">
        <v>13</v>
      </c>
    </row>
    <row r="1962" spans="1:10" x14ac:dyDescent="0.25">
      <c r="A1962" t="str">
        <f t="shared" si="60"/>
        <v>ChaOs23116</v>
      </c>
      <c r="B1962" t="str">
        <f t="shared" si="61"/>
        <v>CharlesOsborn23116</v>
      </c>
      <c r="C1962" t="s">
        <v>82</v>
      </c>
      <c r="D1962" t="s">
        <v>357</v>
      </c>
      <c r="E1962" t="s">
        <v>2698</v>
      </c>
      <c r="F1962" s="1">
        <v>23116</v>
      </c>
      <c r="G1962" t="s">
        <v>3026</v>
      </c>
      <c r="H1962" t="s">
        <v>2701</v>
      </c>
      <c r="I1962" s="5">
        <v>41100</v>
      </c>
      <c r="J1962">
        <v>0</v>
      </c>
    </row>
    <row r="1963" spans="1:10" x14ac:dyDescent="0.25">
      <c r="A1963" t="str">
        <f t="shared" si="60"/>
        <v>BevOs31038</v>
      </c>
      <c r="B1963" t="str">
        <f t="shared" si="61"/>
        <v>BeverlyOsborne31038</v>
      </c>
      <c r="C1963" t="s">
        <v>1105</v>
      </c>
      <c r="D1963" t="s">
        <v>1575</v>
      </c>
      <c r="E1963" t="s">
        <v>2699</v>
      </c>
      <c r="F1963" s="1">
        <v>31038</v>
      </c>
      <c r="G1963" t="s">
        <v>3027</v>
      </c>
      <c r="H1963" t="s">
        <v>2700</v>
      </c>
      <c r="I1963" s="5">
        <v>72900</v>
      </c>
      <c r="J1963">
        <v>8</v>
      </c>
    </row>
    <row r="1964" spans="1:10" x14ac:dyDescent="0.25">
      <c r="A1964" t="str">
        <f t="shared" si="60"/>
        <v>NicOs26587</v>
      </c>
      <c r="B1964" t="str">
        <f t="shared" si="61"/>
        <v>NicholasOsborne26587</v>
      </c>
      <c r="C1964" t="s">
        <v>426</v>
      </c>
      <c r="D1964" t="s">
        <v>1575</v>
      </c>
      <c r="E1964" t="s">
        <v>2698</v>
      </c>
      <c r="F1964" s="1">
        <v>26587</v>
      </c>
      <c r="G1964" t="s">
        <v>3026</v>
      </c>
      <c r="H1964" t="s">
        <v>2700</v>
      </c>
      <c r="I1964" s="5">
        <v>65800</v>
      </c>
      <c r="J1964">
        <v>20</v>
      </c>
    </row>
    <row r="1965" spans="1:10" x14ac:dyDescent="0.25">
      <c r="A1965" t="str">
        <f t="shared" si="60"/>
        <v>JohOs27433</v>
      </c>
      <c r="B1965" t="str">
        <f t="shared" si="61"/>
        <v>JohnOsbourne27433</v>
      </c>
      <c r="C1965" t="s">
        <v>213</v>
      </c>
      <c r="D1965" t="s">
        <v>543</v>
      </c>
      <c r="E1965" t="s">
        <v>2698</v>
      </c>
      <c r="F1965" s="1">
        <v>27433</v>
      </c>
      <c r="G1965" t="s">
        <v>3027</v>
      </c>
      <c r="H1965" t="s">
        <v>2702</v>
      </c>
      <c r="I1965" s="5">
        <v>84500</v>
      </c>
      <c r="J1965">
        <v>13</v>
      </c>
    </row>
    <row r="1966" spans="1:10" x14ac:dyDescent="0.25">
      <c r="A1966" t="str">
        <f t="shared" si="60"/>
        <v>MarOs23391</v>
      </c>
      <c r="B1966" t="str">
        <f t="shared" si="61"/>
        <v>MargaretOsman23391</v>
      </c>
      <c r="C1966" t="s">
        <v>554</v>
      </c>
      <c r="D1966" t="s">
        <v>2503</v>
      </c>
      <c r="E1966" t="s">
        <v>2699</v>
      </c>
      <c r="F1966" s="1">
        <v>23391</v>
      </c>
      <c r="G1966" t="s">
        <v>3028</v>
      </c>
      <c r="H1966" t="s">
        <v>2703</v>
      </c>
      <c r="I1966" s="5">
        <v>114500</v>
      </c>
      <c r="J1966">
        <v>9</v>
      </c>
    </row>
    <row r="1967" spans="1:10" x14ac:dyDescent="0.25">
      <c r="A1967" t="str">
        <f t="shared" si="60"/>
        <v>TimOt34349</v>
      </c>
      <c r="B1967" t="str">
        <f t="shared" si="61"/>
        <v>TimOtoole34349</v>
      </c>
      <c r="C1967" t="s">
        <v>996</v>
      </c>
      <c r="D1967" t="s">
        <v>1561</v>
      </c>
      <c r="E1967" t="s">
        <v>2698</v>
      </c>
      <c r="F1967" s="1">
        <v>34349</v>
      </c>
      <c r="G1967" t="s">
        <v>3019</v>
      </c>
      <c r="H1967" t="s">
        <v>2700</v>
      </c>
      <c r="I1967" s="5">
        <v>31700</v>
      </c>
      <c r="J1967">
        <v>0</v>
      </c>
    </row>
    <row r="1968" spans="1:10" x14ac:dyDescent="0.25">
      <c r="A1968" t="str">
        <f t="shared" si="60"/>
        <v>SylOt29876</v>
      </c>
      <c r="B1968" t="str">
        <f t="shared" si="61"/>
        <v>SylviaOttman29876</v>
      </c>
      <c r="C1968" t="s">
        <v>88</v>
      </c>
      <c r="D1968" t="s">
        <v>89</v>
      </c>
      <c r="E1968" t="s">
        <v>2699</v>
      </c>
      <c r="F1968" s="1">
        <v>29876</v>
      </c>
      <c r="G1968" t="s">
        <v>3026</v>
      </c>
      <c r="H1968" t="s">
        <v>2702</v>
      </c>
      <c r="I1968" s="5">
        <v>64000</v>
      </c>
      <c r="J1968">
        <v>7</v>
      </c>
    </row>
    <row r="1969" spans="1:10" x14ac:dyDescent="0.25">
      <c r="A1969" t="str">
        <f t="shared" si="60"/>
        <v>NanOu28500</v>
      </c>
      <c r="B1969" t="str">
        <f t="shared" si="61"/>
        <v>NannetteOuellette28500</v>
      </c>
      <c r="C1969" t="s">
        <v>1558</v>
      </c>
      <c r="D1969" t="s">
        <v>1559</v>
      </c>
      <c r="E1969" t="s">
        <v>2699</v>
      </c>
      <c r="F1969" s="1">
        <v>28500</v>
      </c>
      <c r="G1969" t="s">
        <v>3025</v>
      </c>
      <c r="H1969" t="s">
        <v>2701</v>
      </c>
      <c r="I1969" s="5">
        <v>57300</v>
      </c>
      <c r="J1969">
        <v>7</v>
      </c>
    </row>
    <row r="1970" spans="1:10" x14ac:dyDescent="0.25">
      <c r="A1970" t="str">
        <f t="shared" si="60"/>
        <v>ChrOv31458</v>
      </c>
      <c r="B1970" t="str">
        <f t="shared" si="61"/>
        <v>ChristopherOverbay31458</v>
      </c>
      <c r="C1970" t="s">
        <v>71</v>
      </c>
      <c r="D1970" t="s">
        <v>274</v>
      </c>
      <c r="E1970" t="s">
        <v>2698</v>
      </c>
      <c r="F1970" s="1">
        <v>31458</v>
      </c>
      <c r="G1970" t="s">
        <v>3022</v>
      </c>
      <c r="H1970" t="s">
        <v>2703</v>
      </c>
      <c r="I1970" s="5">
        <v>37900</v>
      </c>
      <c r="J1970">
        <v>3</v>
      </c>
    </row>
    <row r="1971" spans="1:10" x14ac:dyDescent="0.25">
      <c r="A1971" t="str">
        <f t="shared" si="60"/>
        <v>JohOv27400</v>
      </c>
      <c r="B1971" t="str">
        <f t="shared" si="61"/>
        <v>JohnOverby27400</v>
      </c>
      <c r="C1971" t="s">
        <v>213</v>
      </c>
      <c r="D1971" t="s">
        <v>2505</v>
      </c>
      <c r="E1971" t="s">
        <v>2698</v>
      </c>
      <c r="F1971" s="1">
        <v>27400</v>
      </c>
      <c r="G1971" t="s">
        <v>3026</v>
      </c>
      <c r="H1971" t="s">
        <v>2701</v>
      </c>
      <c r="I1971" s="5">
        <v>51400</v>
      </c>
      <c r="J1971">
        <v>2</v>
      </c>
    </row>
    <row r="1972" spans="1:10" x14ac:dyDescent="0.25">
      <c r="A1972" t="str">
        <f t="shared" si="60"/>
        <v>WilOv32202</v>
      </c>
      <c r="B1972" t="str">
        <f t="shared" si="61"/>
        <v>WilfredOverly32202</v>
      </c>
      <c r="C1972" t="s">
        <v>2878</v>
      </c>
      <c r="D1972" t="s">
        <v>2879</v>
      </c>
      <c r="E1972" t="s">
        <v>2698</v>
      </c>
      <c r="F1972" s="1">
        <v>32202</v>
      </c>
      <c r="G1972" t="s">
        <v>3021</v>
      </c>
      <c r="H1972" t="s">
        <v>2700</v>
      </c>
      <c r="I1972" s="5">
        <v>40400</v>
      </c>
      <c r="J1972">
        <v>6</v>
      </c>
    </row>
    <row r="1973" spans="1:10" x14ac:dyDescent="0.25">
      <c r="A1973" t="str">
        <f t="shared" si="60"/>
        <v>DicOv30117</v>
      </c>
      <c r="B1973" t="str">
        <f t="shared" si="61"/>
        <v>DickOverman30117</v>
      </c>
      <c r="C1973" t="s">
        <v>1741</v>
      </c>
      <c r="D1973" t="s">
        <v>2089</v>
      </c>
      <c r="E1973" t="s">
        <v>2698</v>
      </c>
      <c r="F1973" s="1">
        <v>30117</v>
      </c>
      <c r="G1973" t="s">
        <v>3027</v>
      </c>
      <c r="H1973" t="s">
        <v>2701</v>
      </c>
      <c r="I1973" s="5">
        <v>57300</v>
      </c>
      <c r="J1973">
        <v>1</v>
      </c>
    </row>
    <row r="1974" spans="1:10" x14ac:dyDescent="0.25">
      <c r="A1974" t="str">
        <f t="shared" si="60"/>
        <v>ScoOv25388</v>
      </c>
      <c r="B1974" t="str">
        <f t="shared" si="61"/>
        <v>ScottOverton25388</v>
      </c>
      <c r="C1974" t="s">
        <v>341</v>
      </c>
      <c r="D1974" t="s">
        <v>1264</v>
      </c>
      <c r="E1974" t="s">
        <v>2698</v>
      </c>
      <c r="F1974" s="1">
        <v>25388</v>
      </c>
      <c r="G1974" t="s">
        <v>3025</v>
      </c>
      <c r="H1974" t="s">
        <v>2701</v>
      </c>
      <c r="I1974" s="5">
        <v>38200</v>
      </c>
      <c r="J1974">
        <v>1</v>
      </c>
    </row>
    <row r="1975" spans="1:10" x14ac:dyDescent="0.25">
      <c r="A1975" t="str">
        <f t="shared" si="60"/>
        <v>PetOw25518</v>
      </c>
      <c r="B1975" t="str">
        <f t="shared" si="61"/>
        <v>PeterOwen25518</v>
      </c>
      <c r="C1975" t="s">
        <v>589</v>
      </c>
      <c r="D1975" t="s">
        <v>1014</v>
      </c>
      <c r="E1975" t="s">
        <v>2698</v>
      </c>
      <c r="F1975" s="1">
        <v>25518</v>
      </c>
      <c r="G1975" t="s">
        <v>3027</v>
      </c>
      <c r="H1975" t="s">
        <v>2701</v>
      </c>
      <c r="I1975" s="5">
        <v>57600</v>
      </c>
      <c r="J1975">
        <v>13</v>
      </c>
    </row>
    <row r="1976" spans="1:10" x14ac:dyDescent="0.25">
      <c r="A1976" t="str">
        <f t="shared" si="60"/>
        <v>EugOw30926</v>
      </c>
      <c r="B1976" t="str">
        <f t="shared" si="61"/>
        <v>EugeniaOwenby30926</v>
      </c>
      <c r="C1976" t="s">
        <v>2943</v>
      </c>
      <c r="D1976" t="s">
        <v>2944</v>
      </c>
      <c r="E1976" t="s">
        <v>2699</v>
      </c>
      <c r="F1976" s="1">
        <v>30926</v>
      </c>
      <c r="G1976" t="s">
        <v>3024</v>
      </c>
      <c r="H1976" t="s">
        <v>2703</v>
      </c>
      <c r="I1976" s="5">
        <v>40200</v>
      </c>
      <c r="J1976">
        <v>8</v>
      </c>
    </row>
    <row r="1977" spans="1:10" x14ac:dyDescent="0.25">
      <c r="A1977" t="str">
        <f t="shared" si="60"/>
        <v>SteOw31608</v>
      </c>
      <c r="B1977" t="str">
        <f t="shared" si="61"/>
        <v>StephenOwens31608</v>
      </c>
      <c r="C1977" t="s">
        <v>401</v>
      </c>
      <c r="D1977" t="s">
        <v>1973</v>
      </c>
      <c r="E1977" t="s">
        <v>2698</v>
      </c>
      <c r="F1977" s="1">
        <v>31608</v>
      </c>
      <c r="G1977" t="s">
        <v>3024</v>
      </c>
      <c r="H1977" t="s">
        <v>2701</v>
      </c>
      <c r="I1977" s="5">
        <v>47000</v>
      </c>
      <c r="J1977">
        <v>4</v>
      </c>
    </row>
    <row r="1978" spans="1:10" x14ac:dyDescent="0.25">
      <c r="A1978" t="str">
        <f t="shared" si="60"/>
        <v>JenPa24737</v>
      </c>
      <c r="B1978" t="str">
        <f t="shared" si="61"/>
        <v>JenniferPace24737</v>
      </c>
      <c r="C1978" t="s">
        <v>461</v>
      </c>
      <c r="D1978" t="s">
        <v>2085</v>
      </c>
      <c r="E1978" t="s">
        <v>2699</v>
      </c>
      <c r="F1978" s="1">
        <v>24737</v>
      </c>
      <c r="G1978" t="s">
        <v>3028</v>
      </c>
      <c r="H1978" t="s">
        <v>2702</v>
      </c>
      <c r="I1978" s="5">
        <v>106000</v>
      </c>
      <c r="J1978">
        <v>17</v>
      </c>
    </row>
    <row r="1979" spans="1:10" x14ac:dyDescent="0.25">
      <c r="A1979" t="str">
        <f t="shared" si="60"/>
        <v>RayPa29916</v>
      </c>
      <c r="B1979" t="str">
        <f t="shared" si="61"/>
        <v>RaymondPace29916</v>
      </c>
      <c r="C1979" t="s">
        <v>974</v>
      </c>
      <c r="D1979" t="s">
        <v>2085</v>
      </c>
      <c r="E1979" t="s">
        <v>2698</v>
      </c>
      <c r="F1979" s="1">
        <v>29916</v>
      </c>
      <c r="G1979" t="s">
        <v>3027</v>
      </c>
      <c r="H1979" t="s">
        <v>2701</v>
      </c>
      <c r="I1979" s="5">
        <v>68900</v>
      </c>
      <c r="J1979">
        <v>6</v>
      </c>
    </row>
    <row r="1980" spans="1:10" x14ac:dyDescent="0.25">
      <c r="A1980" t="str">
        <f t="shared" si="60"/>
        <v>KarPa32085</v>
      </c>
      <c r="B1980" t="str">
        <f t="shared" si="61"/>
        <v>KarlPacheco32085</v>
      </c>
      <c r="C1980" t="s">
        <v>378</v>
      </c>
      <c r="D1980" t="s">
        <v>570</v>
      </c>
      <c r="E1980" t="s">
        <v>2698</v>
      </c>
      <c r="F1980" s="1">
        <v>32085</v>
      </c>
      <c r="G1980" t="s">
        <v>3023</v>
      </c>
      <c r="H1980" t="s">
        <v>2700</v>
      </c>
      <c r="I1980" s="5">
        <v>47800</v>
      </c>
      <c r="J1980">
        <v>1</v>
      </c>
    </row>
    <row r="1981" spans="1:10" x14ac:dyDescent="0.25">
      <c r="A1981" t="str">
        <f t="shared" si="60"/>
        <v>PauPa24845</v>
      </c>
      <c r="B1981" t="str">
        <f t="shared" si="61"/>
        <v>PaulPacheco24845</v>
      </c>
      <c r="C1981" t="s">
        <v>119</v>
      </c>
      <c r="D1981" t="s">
        <v>570</v>
      </c>
      <c r="E1981" t="s">
        <v>2698</v>
      </c>
      <c r="F1981" s="1">
        <v>24845</v>
      </c>
      <c r="G1981" t="s">
        <v>3024</v>
      </c>
      <c r="H1981" t="s">
        <v>2701</v>
      </c>
      <c r="I1981" s="5">
        <v>53900</v>
      </c>
      <c r="J1981">
        <v>1</v>
      </c>
    </row>
    <row r="1982" spans="1:10" x14ac:dyDescent="0.25">
      <c r="A1982" t="str">
        <f t="shared" si="60"/>
        <v>DanPa23580</v>
      </c>
      <c r="B1982" t="str">
        <f t="shared" si="61"/>
        <v>DanaPack23580</v>
      </c>
      <c r="C1982" t="s">
        <v>2225</v>
      </c>
      <c r="D1982" t="s">
        <v>2226</v>
      </c>
      <c r="E1982" t="s">
        <v>2699</v>
      </c>
      <c r="F1982" s="1">
        <v>23580</v>
      </c>
      <c r="G1982" t="s">
        <v>3027</v>
      </c>
      <c r="H1982" t="s">
        <v>2702</v>
      </c>
      <c r="I1982" s="5">
        <v>58100</v>
      </c>
      <c r="J1982">
        <v>25</v>
      </c>
    </row>
    <row r="1983" spans="1:10" x14ac:dyDescent="0.25">
      <c r="A1983" t="str">
        <f t="shared" si="60"/>
        <v>DanPa31351</v>
      </c>
      <c r="B1983" t="str">
        <f t="shared" si="61"/>
        <v>DanPadgett31351</v>
      </c>
      <c r="C1983" t="s">
        <v>558</v>
      </c>
      <c r="D1983" t="s">
        <v>559</v>
      </c>
      <c r="E1983" t="s">
        <v>2698</v>
      </c>
      <c r="F1983" s="1">
        <v>31351</v>
      </c>
      <c r="G1983" t="s">
        <v>3022</v>
      </c>
      <c r="H1983" t="s">
        <v>2702</v>
      </c>
      <c r="I1983" s="5">
        <v>40900</v>
      </c>
      <c r="J1983">
        <v>4</v>
      </c>
    </row>
    <row r="1984" spans="1:10" x14ac:dyDescent="0.25">
      <c r="A1984" t="str">
        <f t="shared" si="60"/>
        <v>RicPa32228</v>
      </c>
      <c r="B1984" t="str">
        <f t="shared" si="61"/>
        <v>RichardPadgett32228</v>
      </c>
      <c r="C1984" t="s">
        <v>9</v>
      </c>
      <c r="D1984" t="s">
        <v>559</v>
      </c>
      <c r="E1984" t="s">
        <v>2698</v>
      </c>
      <c r="F1984" s="1">
        <v>32228</v>
      </c>
      <c r="G1984" t="s">
        <v>3023</v>
      </c>
      <c r="H1984" t="s">
        <v>2703</v>
      </c>
      <c r="I1984" s="5">
        <v>28100</v>
      </c>
      <c r="J1984">
        <v>1</v>
      </c>
    </row>
    <row r="1985" spans="1:10" x14ac:dyDescent="0.25">
      <c r="A1985" t="str">
        <f t="shared" si="60"/>
        <v>DonPa32881</v>
      </c>
      <c r="B1985" t="str">
        <f t="shared" si="61"/>
        <v>DonaldPadilla32881</v>
      </c>
      <c r="C1985" t="s">
        <v>133</v>
      </c>
      <c r="D1985" t="s">
        <v>867</v>
      </c>
      <c r="E1985" t="s">
        <v>2698</v>
      </c>
      <c r="F1985" s="1">
        <v>32881</v>
      </c>
      <c r="G1985" t="s">
        <v>3023</v>
      </c>
      <c r="H1985" t="s">
        <v>2701</v>
      </c>
      <c r="I1985" s="5">
        <v>41000</v>
      </c>
      <c r="J1985">
        <v>1</v>
      </c>
    </row>
    <row r="1986" spans="1:10" x14ac:dyDescent="0.25">
      <c r="A1986" t="str">
        <f t="shared" ref="A1986:A2049" si="62">_xlfn.CONCAT(LEFT(C1986,3),LEFT(D1986,2),F1986)</f>
        <v>RobPa31908</v>
      </c>
      <c r="B1986" t="str">
        <f t="shared" ref="B1986:B2049" si="63">_xlfn.CONCAT(C1986,D1986,F1986)</f>
        <v>RobbinPagan31908</v>
      </c>
      <c r="C1986" t="s">
        <v>1245</v>
      </c>
      <c r="D1986" t="s">
        <v>1246</v>
      </c>
      <c r="E1986" t="s">
        <v>2699</v>
      </c>
      <c r="F1986" s="1">
        <v>31908</v>
      </c>
      <c r="G1986" t="s">
        <v>3021</v>
      </c>
      <c r="H1986" t="s">
        <v>2703</v>
      </c>
      <c r="I1986" s="5">
        <v>31100</v>
      </c>
      <c r="J1986">
        <v>0</v>
      </c>
    </row>
    <row r="1987" spans="1:10" x14ac:dyDescent="0.25">
      <c r="A1987" t="str">
        <f t="shared" si="62"/>
        <v>RogPa26378</v>
      </c>
      <c r="B1987" t="str">
        <f t="shared" si="63"/>
        <v>RogerPage26378</v>
      </c>
      <c r="C1987" t="s">
        <v>195</v>
      </c>
      <c r="D1987" t="s">
        <v>1743</v>
      </c>
      <c r="E1987" t="s">
        <v>2698</v>
      </c>
      <c r="F1987" s="1">
        <v>26378</v>
      </c>
      <c r="G1987" t="s">
        <v>3024</v>
      </c>
      <c r="H1987" t="s">
        <v>2701</v>
      </c>
      <c r="I1987" s="5">
        <v>44000</v>
      </c>
      <c r="J1987">
        <v>20</v>
      </c>
    </row>
    <row r="1988" spans="1:10" x14ac:dyDescent="0.25">
      <c r="A1988" t="str">
        <f t="shared" si="62"/>
        <v>JenPa27024</v>
      </c>
      <c r="B1988" t="str">
        <f t="shared" si="63"/>
        <v>JenniePalacios27024</v>
      </c>
      <c r="C1988" t="s">
        <v>1018</v>
      </c>
      <c r="D1988" t="s">
        <v>1019</v>
      </c>
      <c r="E1988" t="s">
        <v>2699</v>
      </c>
      <c r="F1988" s="1">
        <v>27024</v>
      </c>
      <c r="G1988" t="s">
        <v>3029</v>
      </c>
      <c r="H1988" t="s">
        <v>2700</v>
      </c>
      <c r="I1988" s="5">
        <v>91600</v>
      </c>
      <c r="J1988">
        <v>10</v>
      </c>
    </row>
    <row r="1989" spans="1:10" x14ac:dyDescent="0.25">
      <c r="A1989" t="str">
        <f t="shared" si="62"/>
        <v>RobPa30421</v>
      </c>
      <c r="B1989" t="str">
        <f t="shared" si="63"/>
        <v>RobertPalumbo30421</v>
      </c>
      <c r="C1989" t="s">
        <v>25</v>
      </c>
      <c r="D1989" t="s">
        <v>395</v>
      </c>
      <c r="E1989" t="s">
        <v>2698</v>
      </c>
      <c r="F1989" s="1">
        <v>30421</v>
      </c>
      <c r="G1989" t="s">
        <v>3025</v>
      </c>
      <c r="H1989" t="s">
        <v>2701</v>
      </c>
      <c r="I1989" s="5">
        <v>48700</v>
      </c>
      <c r="J1989">
        <v>9</v>
      </c>
    </row>
    <row r="1990" spans="1:10" x14ac:dyDescent="0.25">
      <c r="A1990" t="str">
        <f t="shared" si="62"/>
        <v>WilPa28366</v>
      </c>
      <c r="B1990" t="str">
        <f t="shared" si="63"/>
        <v>WilliamPapadopoulos28366</v>
      </c>
      <c r="C1990" t="s">
        <v>63</v>
      </c>
      <c r="D1990" t="s">
        <v>1555</v>
      </c>
      <c r="E1990" t="s">
        <v>2698</v>
      </c>
      <c r="F1990" s="1">
        <v>28366</v>
      </c>
      <c r="G1990" t="s">
        <v>3024</v>
      </c>
      <c r="H1990" t="s">
        <v>2702</v>
      </c>
      <c r="I1990" s="5">
        <v>72100</v>
      </c>
      <c r="J1990">
        <v>14</v>
      </c>
    </row>
    <row r="1991" spans="1:10" x14ac:dyDescent="0.25">
      <c r="A1991" t="str">
        <f t="shared" si="62"/>
        <v>DanPa30269</v>
      </c>
      <c r="B1991" t="str">
        <f t="shared" si="63"/>
        <v>DanielParish30269</v>
      </c>
      <c r="C1991" t="s">
        <v>105</v>
      </c>
      <c r="D1991" t="s">
        <v>144</v>
      </c>
      <c r="E1991" t="s">
        <v>2698</v>
      </c>
      <c r="F1991" s="1">
        <v>30269</v>
      </c>
      <c r="G1991" t="s">
        <v>3027</v>
      </c>
      <c r="H1991" t="s">
        <v>2703</v>
      </c>
      <c r="I1991" s="5">
        <v>66400</v>
      </c>
      <c r="J1991">
        <v>8</v>
      </c>
    </row>
    <row r="1992" spans="1:10" x14ac:dyDescent="0.25">
      <c r="A1992" t="str">
        <f t="shared" si="62"/>
        <v>BetPa32930</v>
      </c>
      <c r="B1992" t="str">
        <f t="shared" si="63"/>
        <v>BettyParker32930</v>
      </c>
      <c r="C1992" t="s">
        <v>966</v>
      </c>
      <c r="D1992" t="s">
        <v>1056</v>
      </c>
      <c r="E1992" t="s">
        <v>2699</v>
      </c>
      <c r="F1992" s="1">
        <v>32930</v>
      </c>
      <c r="G1992" t="s">
        <v>3023</v>
      </c>
      <c r="H1992" t="s">
        <v>2701</v>
      </c>
      <c r="I1992" s="5">
        <v>33100</v>
      </c>
      <c r="J1992">
        <v>4</v>
      </c>
    </row>
    <row r="1993" spans="1:10" x14ac:dyDescent="0.25">
      <c r="A1993" t="str">
        <f t="shared" si="62"/>
        <v>ChaPa33224</v>
      </c>
      <c r="B1993" t="str">
        <f t="shared" si="63"/>
        <v>CharlesParker33224</v>
      </c>
      <c r="C1993" t="s">
        <v>82</v>
      </c>
      <c r="D1993" t="s">
        <v>1056</v>
      </c>
      <c r="E1993" t="s">
        <v>2698</v>
      </c>
      <c r="F1993" s="1">
        <v>33224</v>
      </c>
      <c r="G1993" t="s">
        <v>3020</v>
      </c>
      <c r="H1993" t="s">
        <v>2703</v>
      </c>
      <c r="I1993" s="5">
        <v>27600</v>
      </c>
      <c r="J1993">
        <v>1</v>
      </c>
    </row>
    <row r="1994" spans="1:10" x14ac:dyDescent="0.25">
      <c r="A1994" t="str">
        <f t="shared" si="62"/>
        <v>DorPa32996</v>
      </c>
      <c r="B1994" t="str">
        <f t="shared" si="63"/>
        <v>DoreneParker32996</v>
      </c>
      <c r="C1994" t="s">
        <v>2711</v>
      </c>
      <c r="D1994" t="s">
        <v>1056</v>
      </c>
      <c r="E1994" t="s">
        <v>2699</v>
      </c>
      <c r="F1994" s="1">
        <v>32996</v>
      </c>
      <c r="G1994" t="s">
        <v>3021</v>
      </c>
      <c r="H1994" t="s">
        <v>2702</v>
      </c>
      <c r="I1994" s="5">
        <v>41400</v>
      </c>
      <c r="J1994">
        <v>2</v>
      </c>
    </row>
    <row r="1995" spans="1:10" x14ac:dyDescent="0.25">
      <c r="A1995" t="str">
        <f t="shared" si="62"/>
        <v>DuaPa30672</v>
      </c>
      <c r="B1995" t="str">
        <f t="shared" si="63"/>
        <v>DuaneParker30672</v>
      </c>
      <c r="C1995" t="s">
        <v>1591</v>
      </c>
      <c r="D1995" t="s">
        <v>1056</v>
      </c>
      <c r="E1995" t="s">
        <v>2698</v>
      </c>
      <c r="F1995" s="1">
        <v>30672</v>
      </c>
      <c r="G1995" t="s">
        <v>3024</v>
      </c>
      <c r="H1995" t="s">
        <v>2701</v>
      </c>
      <c r="I1995" s="5">
        <v>45000</v>
      </c>
      <c r="J1995">
        <v>9</v>
      </c>
    </row>
    <row r="1996" spans="1:10" x14ac:dyDescent="0.25">
      <c r="A1996" t="str">
        <f t="shared" si="62"/>
        <v>HomPa30478</v>
      </c>
      <c r="B1996" t="str">
        <f t="shared" si="63"/>
        <v>HomerParker30478</v>
      </c>
      <c r="C1996" t="s">
        <v>1055</v>
      </c>
      <c r="D1996" t="s">
        <v>1056</v>
      </c>
      <c r="E1996" t="s">
        <v>2698</v>
      </c>
      <c r="F1996" s="1">
        <v>30478</v>
      </c>
      <c r="G1996" t="s">
        <v>3024</v>
      </c>
      <c r="H1996" t="s">
        <v>2701</v>
      </c>
      <c r="I1996" s="5">
        <v>47400</v>
      </c>
      <c r="J1996">
        <v>9</v>
      </c>
    </row>
    <row r="1997" spans="1:10" x14ac:dyDescent="0.25">
      <c r="A1997" t="str">
        <f t="shared" si="62"/>
        <v>IrvPa33322</v>
      </c>
      <c r="B1997" t="str">
        <f t="shared" si="63"/>
        <v>IrvinParker33322</v>
      </c>
      <c r="C1997" t="s">
        <v>726</v>
      </c>
      <c r="D1997" t="s">
        <v>1056</v>
      </c>
      <c r="E1997" t="s">
        <v>2698</v>
      </c>
      <c r="F1997" s="1">
        <v>33322</v>
      </c>
      <c r="G1997" t="s">
        <v>3019</v>
      </c>
      <c r="H1997" t="s">
        <v>2701</v>
      </c>
      <c r="I1997" s="5">
        <v>28000</v>
      </c>
      <c r="J1997">
        <v>0</v>
      </c>
    </row>
    <row r="1998" spans="1:10" x14ac:dyDescent="0.25">
      <c r="A1998" t="str">
        <f t="shared" si="62"/>
        <v>SusPa28188</v>
      </c>
      <c r="B1998" t="str">
        <f t="shared" si="63"/>
        <v>SusanParker28188</v>
      </c>
      <c r="C1998" t="s">
        <v>665</v>
      </c>
      <c r="D1998" t="s">
        <v>1056</v>
      </c>
      <c r="E1998" t="s">
        <v>2699</v>
      </c>
      <c r="F1998" s="1">
        <v>28188</v>
      </c>
      <c r="G1998" t="s">
        <v>3027</v>
      </c>
      <c r="H1998" t="s">
        <v>2702</v>
      </c>
      <c r="I1998" s="5">
        <v>92100</v>
      </c>
      <c r="J1998">
        <v>14</v>
      </c>
    </row>
    <row r="1999" spans="1:10" x14ac:dyDescent="0.25">
      <c r="A1999" t="str">
        <f t="shared" si="62"/>
        <v>IrmPa33028</v>
      </c>
      <c r="B1999" t="str">
        <f t="shared" si="63"/>
        <v>IrmaParkerson33028</v>
      </c>
      <c r="C1999" t="s">
        <v>2591</v>
      </c>
      <c r="D1999" t="s">
        <v>2629</v>
      </c>
      <c r="E1999" t="s">
        <v>2699</v>
      </c>
      <c r="F1999" s="1">
        <v>33028</v>
      </c>
      <c r="G1999" t="s">
        <v>3021</v>
      </c>
      <c r="H1999" t="s">
        <v>2700</v>
      </c>
      <c r="I1999" s="5">
        <v>40800</v>
      </c>
      <c r="J1999">
        <v>0</v>
      </c>
    </row>
    <row r="2000" spans="1:10" x14ac:dyDescent="0.25">
      <c r="A2000" t="str">
        <f t="shared" si="62"/>
        <v>ChrPa28861</v>
      </c>
      <c r="B2000" t="str">
        <f t="shared" si="63"/>
        <v>ChristopherParkhurst28861</v>
      </c>
      <c r="C2000" t="s">
        <v>71</v>
      </c>
      <c r="D2000" t="s">
        <v>840</v>
      </c>
      <c r="E2000" t="s">
        <v>2698</v>
      </c>
      <c r="F2000" s="1">
        <v>28861</v>
      </c>
      <c r="G2000" t="s">
        <v>3027</v>
      </c>
      <c r="H2000" t="s">
        <v>2701</v>
      </c>
      <c r="I2000" s="5">
        <v>52100</v>
      </c>
      <c r="J2000">
        <v>11</v>
      </c>
    </row>
    <row r="2001" spans="1:10" x14ac:dyDescent="0.25">
      <c r="A2001" t="str">
        <f t="shared" si="62"/>
        <v>WilPa33236</v>
      </c>
      <c r="B2001" t="str">
        <f t="shared" si="63"/>
        <v>WilliamParks33236</v>
      </c>
      <c r="C2001" t="s">
        <v>63</v>
      </c>
      <c r="D2001" t="s">
        <v>2920</v>
      </c>
      <c r="E2001" t="s">
        <v>2698</v>
      </c>
      <c r="F2001" s="1">
        <v>33236</v>
      </c>
      <c r="G2001" t="s">
        <v>3023</v>
      </c>
      <c r="H2001" t="s">
        <v>2702</v>
      </c>
      <c r="I2001" s="5">
        <v>44900</v>
      </c>
      <c r="J2001">
        <v>3</v>
      </c>
    </row>
    <row r="2002" spans="1:10" x14ac:dyDescent="0.25">
      <c r="A2002" t="str">
        <f t="shared" si="62"/>
        <v>AprPa29923</v>
      </c>
      <c r="B2002" t="str">
        <f t="shared" si="63"/>
        <v>AprilParman29923</v>
      </c>
      <c r="C2002" t="s">
        <v>697</v>
      </c>
      <c r="D2002" t="s">
        <v>2240</v>
      </c>
      <c r="E2002" t="s">
        <v>2699</v>
      </c>
      <c r="F2002" s="1">
        <v>29923</v>
      </c>
      <c r="G2002" t="s">
        <v>3024</v>
      </c>
      <c r="H2002" t="s">
        <v>2701</v>
      </c>
      <c r="I2002" s="5">
        <v>49000</v>
      </c>
      <c r="J2002">
        <v>11</v>
      </c>
    </row>
    <row r="2003" spans="1:10" x14ac:dyDescent="0.25">
      <c r="A2003" t="str">
        <f t="shared" si="62"/>
        <v>DanPa32333</v>
      </c>
      <c r="B2003" t="str">
        <f t="shared" si="63"/>
        <v>DanielParrott32333</v>
      </c>
      <c r="C2003" t="s">
        <v>105</v>
      </c>
      <c r="D2003" t="s">
        <v>342</v>
      </c>
      <c r="E2003" t="s">
        <v>2698</v>
      </c>
      <c r="F2003" s="1">
        <v>32333</v>
      </c>
      <c r="G2003" t="s">
        <v>3022</v>
      </c>
      <c r="H2003" t="s">
        <v>2702</v>
      </c>
      <c r="I2003" s="5">
        <v>50000</v>
      </c>
      <c r="J2003">
        <v>12</v>
      </c>
    </row>
    <row r="2004" spans="1:10" x14ac:dyDescent="0.25">
      <c r="A2004" t="str">
        <f t="shared" si="62"/>
        <v>DanPa32333</v>
      </c>
      <c r="B2004" t="str">
        <f t="shared" si="63"/>
        <v>DanielParrott32333</v>
      </c>
      <c r="C2004" t="s">
        <v>105</v>
      </c>
      <c r="D2004" t="s">
        <v>342</v>
      </c>
      <c r="E2004" t="s">
        <v>2698</v>
      </c>
      <c r="F2004" s="1">
        <v>32333</v>
      </c>
      <c r="G2004" t="s">
        <v>3022</v>
      </c>
      <c r="H2004" t="s">
        <v>2700</v>
      </c>
      <c r="I2004" s="5">
        <v>42800</v>
      </c>
      <c r="J2004">
        <v>0</v>
      </c>
    </row>
    <row r="2005" spans="1:10" x14ac:dyDescent="0.25">
      <c r="A2005" t="str">
        <f t="shared" si="62"/>
        <v>MarPa33549</v>
      </c>
      <c r="B2005" t="str">
        <f t="shared" si="63"/>
        <v>MarilynParsons33549</v>
      </c>
      <c r="C2005" t="s">
        <v>503</v>
      </c>
      <c r="D2005" t="s">
        <v>2784</v>
      </c>
      <c r="E2005" t="s">
        <v>2699</v>
      </c>
      <c r="F2005" s="1">
        <v>33549</v>
      </c>
      <c r="G2005" t="s">
        <v>3019</v>
      </c>
      <c r="H2005" t="s">
        <v>2701</v>
      </c>
      <c r="I2005" s="5">
        <v>30900</v>
      </c>
      <c r="J2005">
        <v>3</v>
      </c>
    </row>
    <row r="2006" spans="1:10" x14ac:dyDescent="0.25">
      <c r="A2006" t="str">
        <f t="shared" si="62"/>
        <v>MarPa28120</v>
      </c>
      <c r="B2006" t="str">
        <f t="shared" si="63"/>
        <v>MarilynPartee28120</v>
      </c>
      <c r="C2006" t="s">
        <v>503</v>
      </c>
      <c r="D2006" t="s">
        <v>2296</v>
      </c>
      <c r="E2006" t="s">
        <v>2699</v>
      </c>
      <c r="F2006" s="1">
        <v>28120</v>
      </c>
      <c r="G2006" t="s">
        <v>3027</v>
      </c>
      <c r="H2006" t="s">
        <v>2700</v>
      </c>
      <c r="I2006" s="5">
        <v>63800</v>
      </c>
      <c r="J2006">
        <v>13</v>
      </c>
    </row>
    <row r="2007" spans="1:10" x14ac:dyDescent="0.25">
      <c r="A2007" t="str">
        <f t="shared" si="62"/>
        <v>NeiPa29388</v>
      </c>
      <c r="B2007" t="str">
        <f t="shared" si="63"/>
        <v>NeilPartin29388</v>
      </c>
      <c r="C2007" t="s">
        <v>851</v>
      </c>
      <c r="D2007" t="s">
        <v>1911</v>
      </c>
      <c r="E2007" t="s">
        <v>2698</v>
      </c>
      <c r="F2007" s="1">
        <v>29388</v>
      </c>
      <c r="G2007" t="s">
        <v>3027</v>
      </c>
      <c r="H2007" t="s">
        <v>2700</v>
      </c>
      <c r="I2007" s="5">
        <v>69800</v>
      </c>
      <c r="J2007">
        <v>2</v>
      </c>
    </row>
    <row r="2008" spans="1:10" x14ac:dyDescent="0.25">
      <c r="A2008" t="str">
        <f t="shared" si="62"/>
        <v>MatPa25466</v>
      </c>
      <c r="B2008" t="str">
        <f t="shared" si="63"/>
        <v>MatthewPatel25466</v>
      </c>
      <c r="C2008" t="s">
        <v>130</v>
      </c>
      <c r="D2008" t="s">
        <v>841</v>
      </c>
      <c r="E2008" t="s">
        <v>2698</v>
      </c>
      <c r="F2008" s="1">
        <v>25466</v>
      </c>
      <c r="G2008" t="s">
        <v>3027</v>
      </c>
      <c r="H2008" t="s">
        <v>2701</v>
      </c>
      <c r="I2008" s="5">
        <v>61500</v>
      </c>
      <c r="J2008">
        <v>11</v>
      </c>
    </row>
    <row r="2009" spans="1:10" x14ac:dyDescent="0.25">
      <c r="A2009" t="str">
        <f t="shared" si="62"/>
        <v>BilPa24385</v>
      </c>
      <c r="B2009" t="str">
        <f t="shared" si="63"/>
        <v>BillyPatterson24385</v>
      </c>
      <c r="C2009" t="s">
        <v>976</v>
      </c>
      <c r="D2009" t="s">
        <v>1955</v>
      </c>
      <c r="E2009" t="s">
        <v>2698</v>
      </c>
      <c r="F2009" s="1">
        <v>24385</v>
      </c>
      <c r="G2009" t="s">
        <v>3026</v>
      </c>
      <c r="H2009" t="s">
        <v>2701</v>
      </c>
      <c r="I2009" s="5">
        <v>50000</v>
      </c>
      <c r="J2009">
        <v>17</v>
      </c>
    </row>
    <row r="2010" spans="1:10" x14ac:dyDescent="0.25">
      <c r="A2010" t="str">
        <f t="shared" si="62"/>
        <v>PauPa29257</v>
      </c>
      <c r="B2010" t="str">
        <f t="shared" si="63"/>
        <v>PaulinePatterson29257</v>
      </c>
      <c r="C2010" t="s">
        <v>2096</v>
      </c>
      <c r="D2010" t="s">
        <v>1955</v>
      </c>
      <c r="E2010" t="s">
        <v>2699</v>
      </c>
      <c r="F2010" s="1">
        <v>29257</v>
      </c>
      <c r="G2010" t="s">
        <v>3027</v>
      </c>
      <c r="H2010" t="s">
        <v>2701</v>
      </c>
      <c r="I2010" s="5">
        <v>63300</v>
      </c>
      <c r="J2010">
        <v>1</v>
      </c>
    </row>
    <row r="2011" spans="1:10" x14ac:dyDescent="0.25">
      <c r="A2011" t="str">
        <f t="shared" si="62"/>
        <v>ChePa28018</v>
      </c>
      <c r="B2011" t="str">
        <f t="shared" si="63"/>
        <v>ChesterPatton28018</v>
      </c>
      <c r="C2011" t="s">
        <v>1590</v>
      </c>
      <c r="D2011" t="s">
        <v>127</v>
      </c>
      <c r="E2011" t="s">
        <v>2698</v>
      </c>
      <c r="F2011" s="1">
        <v>28018</v>
      </c>
      <c r="G2011" t="s">
        <v>3027</v>
      </c>
      <c r="H2011" t="s">
        <v>2701</v>
      </c>
      <c r="I2011" s="5">
        <v>67000</v>
      </c>
      <c r="J2011">
        <v>16</v>
      </c>
    </row>
    <row r="2012" spans="1:10" x14ac:dyDescent="0.25">
      <c r="A2012" t="str">
        <f t="shared" si="62"/>
        <v>JimPa28207</v>
      </c>
      <c r="B2012" t="str">
        <f t="shared" si="63"/>
        <v>JimPatton28207</v>
      </c>
      <c r="C2012" t="s">
        <v>1005</v>
      </c>
      <c r="D2012" t="s">
        <v>127</v>
      </c>
      <c r="E2012" t="s">
        <v>2698</v>
      </c>
      <c r="F2012" s="1">
        <v>28207</v>
      </c>
      <c r="G2012" t="s">
        <v>3025</v>
      </c>
      <c r="H2012" t="s">
        <v>2703</v>
      </c>
      <c r="I2012" s="5">
        <v>44700</v>
      </c>
      <c r="J2012">
        <v>8</v>
      </c>
    </row>
    <row r="2013" spans="1:10" x14ac:dyDescent="0.25">
      <c r="A2013" t="str">
        <f t="shared" si="62"/>
        <v>RicPa24028</v>
      </c>
      <c r="B2013" t="str">
        <f t="shared" si="63"/>
        <v>RichardPatton24028</v>
      </c>
      <c r="C2013" t="s">
        <v>9</v>
      </c>
      <c r="D2013" t="s">
        <v>127</v>
      </c>
      <c r="E2013" t="s">
        <v>2698</v>
      </c>
      <c r="F2013" s="1">
        <v>24028</v>
      </c>
      <c r="G2013" t="s">
        <v>3027</v>
      </c>
      <c r="H2013" t="s">
        <v>2701</v>
      </c>
      <c r="I2013" s="5">
        <v>68400</v>
      </c>
      <c r="J2013">
        <v>16</v>
      </c>
    </row>
    <row r="2014" spans="1:10" x14ac:dyDescent="0.25">
      <c r="A2014" t="str">
        <f t="shared" si="62"/>
        <v>SamPa29560</v>
      </c>
      <c r="B2014" t="str">
        <f t="shared" si="63"/>
        <v>SamanthaPatton29560</v>
      </c>
      <c r="C2014" t="s">
        <v>904</v>
      </c>
      <c r="D2014" t="s">
        <v>127</v>
      </c>
      <c r="E2014" t="s">
        <v>2699</v>
      </c>
      <c r="F2014" s="1">
        <v>29560</v>
      </c>
      <c r="G2014" t="s">
        <v>3026</v>
      </c>
      <c r="H2014" t="s">
        <v>2700</v>
      </c>
      <c r="I2014" s="5">
        <v>79800</v>
      </c>
      <c r="J2014">
        <v>9</v>
      </c>
    </row>
    <row r="2015" spans="1:10" x14ac:dyDescent="0.25">
      <c r="A2015" t="str">
        <f t="shared" si="62"/>
        <v>DiaPa33300</v>
      </c>
      <c r="B2015" t="str">
        <f t="shared" si="63"/>
        <v>DianePaul33300</v>
      </c>
      <c r="C2015" t="s">
        <v>59</v>
      </c>
      <c r="D2015" t="s">
        <v>119</v>
      </c>
      <c r="E2015" t="s">
        <v>2699</v>
      </c>
      <c r="F2015" s="1">
        <v>33300</v>
      </c>
      <c r="G2015" t="s">
        <v>3019</v>
      </c>
      <c r="H2015" t="s">
        <v>2703</v>
      </c>
      <c r="I2015" s="5">
        <v>24200</v>
      </c>
      <c r="J2015">
        <v>1</v>
      </c>
    </row>
    <row r="2016" spans="1:10" x14ac:dyDescent="0.25">
      <c r="A2016" t="str">
        <f t="shared" si="62"/>
        <v>MelPa25025</v>
      </c>
      <c r="B2016" t="str">
        <f t="shared" si="63"/>
        <v>MelvinPaulk25025</v>
      </c>
      <c r="C2016" t="s">
        <v>272</v>
      </c>
      <c r="D2016" t="s">
        <v>634</v>
      </c>
      <c r="E2016" t="s">
        <v>2698</v>
      </c>
      <c r="F2016" s="1">
        <v>25025</v>
      </c>
      <c r="G2016" t="s">
        <v>3025</v>
      </c>
      <c r="H2016" t="s">
        <v>2703</v>
      </c>
      <c r="I2016" s="5">
        <v>43300</v>
      </c>
      <c r="J2016">
        <v>24</v>
      </c>
    </row>
    <row r="2017" spans="1:10" x14ac:dyDescent="0.25">
      <c r="A2017" t="str">
        <f t="shared" si="62"/>
        <v>JeaPa34063</v>
      </c>
      <c r="B2017" t="str">
        <f t="shared" si="63"/>
        <v>JeannePaxton34063</v>
      </c>
      <c r="C2017" t="s">
        <v>587</v>
      </c>
      <c r="D2017" t="s">
        <v>588</v>
      </c>
      <c r="E2017" t="s">
        <v>2699</v>
      </c>
      <c r="F2017" s="1">
        <v>34063</v>
      </c>
      <c r="G2017" t="s">
        <v>3019</v>
      </c>
      <c r="H2017" t="s">
        <v>2701</v>
      </c>
      <c r="I2017" s="5">
        <v>28400</v>
      </c>
      <c r="J2017">
        <v>0</v>
      </c>
    </row>
    <row r="2018" spans="1:10" x14ac:dyDescent="0.25">
      <c r="A2018" t="str">
        <f t="shared" si="62"/>
        <v>DorPa31501</v>
      </c>
      <c r="B2018" t="str">
        <f t="shared" si="63"/>
        <v>DorotheaPayan31501</v>
      </c>
      <c r="C2018" t="s">
        <v>1116</v>
      </c>
      <c r="D2018" t="s">
        <v>1117</v>
      </c>
      <c r="E2018" t="s">
        <v>2699</v>
      </c>
      <c r="F2018" s="1">
        <v>31501</v>
      </c>
      <c r="G2018" t="s">
        <v>3022</v>
      </c>
      <c r="H2018" t="s">
        <v>2702</v>
      </c>
      <c r="I2018" s="5">
        <v>43800</v>
      </c>
      <c r="J2018">
        <v>4</v>
      </c>
    </row>
    <row r="2019" spans="1:10" x14ac:dyDescent="0.25">
      <c r="A2019" t="str">
        <f t="shared" si="62"/>
        <v>HipPa31012</v>
      </c>
      <c r="B2019" t="str">
        <f t="shared" si="63"/>
        <v>HipolitoPayne31012</v>
      </c>
      <c r="C2019" t="s">
        <v>250</v>
      </c>
      <c r="D2019" t="s">
        <v>18</v>
      </c>
      <c r="E2019" t="s">
        <v>2698</v>
      </c>
      <c r="F2019" s="1">
        <v>31012</v>
      </c>
      <c r="G2019" t="s">
        <v>3025</v>
      </c>
      <c r="H2019" t="s">
        <v>2703</v>
      </c>
      <c r="I2019" s="5">
        <v>38300</v>
      </c>
      <c r="J2019">
        <v>3</v>
      </c>
    </row>
    <row r="2020" spans="1:10" x14ac:dyDescent="0.25">
      <c r="A2020" t="str">
        <f t="shared" si="62"/>
        <v>MarPa31481</v>
      </c>
      <c r="B2020" t="str">
        <f t="shared" si="63"/>
        <v>MarcoPayne31481</v>
      </c>
      <c r="C2020" t="s">
        <v>1121</v>
      </c>
      <c r="D2020" t="s">
        <v>18</v>
      </c>
      <c r="E2020" t="s">
        <v>2698</v>
      </c>
      <c r="F2020" s="1">
        <v>31481</v>
      </c>
      <c r="G2020" t="s">
        <v>3021</v>
      </c>
      <c r="H2020" t="s">
        <v>2703</v>
      </c>
      <c r="I2020" s="5">
        <v>44400</v>
      </c>
      <c r="J2020">
        <v>8</v>
      </c>
    </row>
    <row r="2021" spans="1:10" x14ac:dyDescent="0.25">
      <c r="A2021" t="str">
        <f t="shared" si="62"/>
        <v>MilPa22479</v>
      </c>
      <c r="B2021" t="str">
        <f t="shared" si="63"/>
        <v>MiltonPayne22479</v>
      </c>
      <c r="C2021" t="s">
        <v>408</v>
      </c>
      <c r="D2021" t="s">
        <v>18</v>
      </c>
      <c r="E2021" t="s">
        <v>2698</v>
      </c>
      <c r="F2021" s="1">
        <v>22479</v>
      </c>
      <c r="G2021" t="s">
        <v>3030</v>
      </c>
      <c r="H2021" t="s">
        <v>2703</v>
      </c>
      <c r="I2021" s="5">
        <v>162500</v>
      </c>
      <c r="J2021">
        <v>5</v>
      </c>
    </row>
    <row r="2022" spans="1:10" x14ac:dyDescent="0.25">
      <c r="A2022" t="str">
        <f t="shared" si="62"/>
        <v>StePa31451</v>
      </c>
      <c r="B2022" t="str">
        <f t="shared" si="63"/>
        <v>StewartPayne31451</v>
      </c>
      <c r="C2022" t="s">
        <v>17</v>
      </c>
      <c r="D2022" t="s">
        <v>18</v>
      </c>
      <c r="E2022" t="s">
        <v>2698</v>
      </c>
      <c r="F2022" s="1">
        <v>31451</v>
      </c>
      <c r="G2022" t="s">
        <v>3024</v>
      </c>
      <c r="H2022" t="s">
        <v>2702</v>
      </c>
      <c r="I2022" s="5">
        <v>56800</v>
      </c>
      <c r="J2022">
        <v>0</v>
      </c>
    </row>
    <row r="2023" spans="1:10" x14ac:dyDescent="0.25">
      <c r="A2023" t="str">
        <f t="shared" si="62"/>
        <v>WilPa32517</v>
      </c>
      <c r="B2023" t="str">
        <f t="shared" si="63"/>
        <v>WilliamPayne32517</v>
      </c>
      <c r="C2023" t="s">
        <v>63</v>
      </c>
      <c r="D2023" t="s">
        <v>18</v>
      </c>
      <c r="E2023" t="s">
        <v>2698</v>
      </c>
      <c r="F2023" s="1">
        <v>32517</v>
      </c>
      <c r="G2023" t="s">
        <v>3023</v>
      </c>
      <c r="H2023" t="s">
        <v>2701</v>
      </c>
      <c r="I2023" s="5">
        <v>42200</v>
      </c>
      <c r="J2023">
        <v>0</v>
      </c>
    </row>
    <row r="2024" spans="1:10" x14ac:dyDescent="0.25">
      <c r="A2024" t="str">
        <f t="shared" si="62"/>
        <v>CliPe34219</v>
      </c>
      <c r="B2024" t="str">
        <f t="shared" si="63"/>
        <v>CliffordPeace34219</v>
      </c>
      <c r="C2024" t="s">
        <v>762</v>
      </c>
      <c r="D2024" t="s">
        <v>2340</v>
      </c>
      <c r="E2024" t="s">
        <v>2698</v>
      </c>
      <c r="F2024" s="1">
        <v>34219</v>
      </c>
      <c r="G2024" t="s">
        <v>3019</v>
      </c>
      <c r="H2024" t="s">
        <v>2702</v>
      </c>
      <c r="I2024" s="5">
        <v>32600</v>
      </c>
      <c r="J2024">
        <v>0</v>
      </c>
    </row>
    <row r="2025" spans="1:10" x14ac:dyDescent="0.25">
      <c r="A2025" t="str">
        <f t="shared" si="62"/>
        <v>ChaPe26078</v>
      </c>
      <c r="B2025" t="str">
        <f t="shared" si="63"/>
        <v>CharlesPearce26078</v>
      </c>
      <c r="C2025" t="s">
        <v>82</v>
      </c>
      <c r="D2025" t="s">
        <v>358</v>
      </c>
      <c r="E2025" t="s">
        <v>2698</v>
      </c>
      <c r="F2025" s="1">
        <v>26078</v>
      </c>
      <c r="G2025" t="s">
        <v>3024</v>
      </c>
      <c r="H2025" t="s">
        <v>2700</v>
      </c>
      <c r="I2025" s="5">
        <v>45400</v>
      </c>
      <c r="J2025">
        <v>7</v>
      </c>
    </row>
    <row r="2026" spans="1:10" x14ac:dyDescent="0.25">
      <c r="A2026" t="str">
        <f t="shared" si="62"/>
        <v>MicPe27884</v>
      </c>
      <c r="B2026" t="str">
        <f t="shared" si="63"/>
        <v>MichaelPearman27884</v>
      </c>
      <c r="C2026" t="s">
        <v>205</v>
      </c>
      <c r="D2026" t="s">
        <v>898</v>
      </c>
      <c r="E2026" t="s">
        <v>2698</v>
      </c>
      <c r="F2026" s="1">
        <v>27884</v>
      </c>
      <c r="G2026" t="s">
        <v>3025</v>
      </c>
      <c r="H2026" t="s">
        <v>2702</v>
      </c>
      <c r="I2026" s="5">
        <v>76000</v>
      </c>
      <c r="J2026">
        <v>5</v>
      </c>
    </row>
    <row r="2027" spans="1:10" x14ac:dyDescent="0.25">
      <c r="A2027" t="str">
        <f t="shared" si="62"/>
        <v>JosPe29034</v>
      </c>
      <c r="B2027" t="str">
        <f t="shared" si="63"/>
        <v>JosephPeaslee29034</v>
      </c>
      <c r="C2027" t="s">
        <v>90</v>
      </c>
      <c r="D2027" t="s">
        <v>1661</v>
      </c>
      <c r="E2027" t="s">
        <v>2698</v>
      </c>
      <c r="F2027" s="1">
        <v>29034</v>
      </c>
      <c r="G2027" t="s">
        <v>3027</v>
      </c>
      <c r="H2027" t="s">
        <v>2700</v>
      </c>
      <c r="I2027" s="5">
        <v>60000</v>
      </c>
      <c r="J2027">
        <v>7</v>
      </c>
    </row>
    <row r="2028" spans="1:10" x14ac:dyDescent="0.25">
      <c r="A2028" t="str">
        <f t="shared" si="62"/>
        <v>RutPe28851</v>
      </c>
      <c r="B2028" t="str">
        <f t="shared" si="63"/>
        <v>RuthPeckham28851</v>
      </c>
      <c r="C2028" t="s">
        <v>430</v>
      </c>
      <c r="D2028" t="s">
        <v>2407</v>
      </c>
      <c r="E2028" t="s">
        <v>2699</v>
      </c>
      <c r="F2028" s="1">
        <v>28851</v>
      </c>
      <c r="G2028" t="s">
        <v>3028</v>
      </c>
      <c r="H2028" t="s">
        <v>2701</v>
      </c>
      <c r="I2028" s="5">
        <v>71800</v>
      </c>
      <c r="J2028">
        <v>0</v>
      </c>
    </row>
    <row r="2029" spans="1:10" x14ac:dyDescent="0.25">
      <c r="A2029" t="str">
        <f t="shared" si="62"/>
        <v>MicPe33084</v>
      </c>
      <c r="B2029" t="str">
        <f t="shared" si="63"/>
        <v>MichaelPedraza33084</v>
      </c>
      <c r="C2029" t="s">
        <v>205</v>
      </c>
      <c r="D2029" t="s">
        <v>2864</v>
      </c>
      <c r="E2029" t="s">
        <v>2698</v>
      </c>
      <c r="F2029" s="1">
        <v>33084</v>
      </c>
      <c r="G2029" t="s">
        <v>3020</v>
      </c>
      <c r="H2029" t="s">
        <v>2701</v>
      </c>
      <c r="I2029" s="5">
        <v>35400</v>
      </c>
      <c r="J2029">
        <v>0</v>
      </c>
    </row>
    <row r="2030" spans="1:10" x14ac:dyDescent="0.25">
      <c r="A2030" t="str">
        <f t="shared" si="62"/>
        <v>JamPe29515</v>
      </c>
      <c r="B2030" t="str">
        <f t="shared" si="63"/>
        <v>JamesPeek29515</v>
      </c>
      <c r="C2030" t="s">
        <v>147</v>
      </c>
      <c r="D2030" t="s">
        <v>2430</v>
      </c>
      <c r="E2030" t="s">
        <v>2698</v>
      </c>
      <c r="F2030" s="1">
        <v>29515</v>
      </c>
      <c r="G2030" t="s">
        <v>3026</v>
      </c>
      <c r="H2030" t="s">
        <v>2701</v>
      </c>
      <c r="I2030" s="5">
        <v>51700</v>
      </c>
      <c r="J2030">
        <v>8</v>
      </c>
    </row>
    <row r="2031" spans="1:10" x14ac:dyDescent="0.25">
      <c r="A2031" t="str">
        <f t="shared" si="62"/>
        <v>PhiPe28726</v>
      </c>
      <c r="B2031" t="str">
        <f t="shared" si="63"/>
        <v>PhillipPeets28726</v>
      </c>
      <c r="C2031" t="s">
        <v>550</v>
      </c>
      <c r="D2031" t="s">
        <v>1478</v>
      </c>
      <c r="E2031" t="s">
        <v>2698</v>
      </c>
      <c r="F2031" s="1">
        <v>28726</v>
      </c>
      <c r="G2031" t="s">
        <v>3025</v>
      </c>
      <c r="H2031" t="s">
        <v>2701</v>
      </c>
      <c r="I2031" s="5">
        <v>48800</v>
      </c>
      <c r="J2031">
        <v>5</v>
      </c>
    </row>
    <row r="2032" spans="1:10" x14ac:dyDescent="0.25">
      <c r="A2032" t="str">
        <f t="shared" si="62"/>
        <v>RobPe26412</v>
      </c>
      <c r="B2032" t="str">
        <f t="shared" si="63"/>
        <v>RobertPegram26412</v>
      </c>
      <c r="C2032" t="s">
        <v>25</v>
      </c>
      <c r="D2032" t="s">
        <v>2603</v>
      </c>
      <c r="E2032" t="s">
        <v>2698</v>
      </c>
      <c r="F2032" s="1">
        <v>26412</v>
      </c>
      <c r="G2032" t="s">
        <v>3026</v>
      </c>
      <c r="H2032" t="s">
        <v>2700</v>
      </c>
      <c r="I2032" s="5">
        <v>54600</v>
      </c>
      <c r="J2032">
        <v>1</v>
      </c>
    </row>
    <row r="2033" spans="1:10" x14ac:dyDescent="0.25">
      <c r="A2033" t="str">
        <f t="shared" si="62"/>
        <v>WarPe26481</v>
      </c>
      <c r="B2033" t="str">
        <f t="shared" si="63"/>
        <v>WarrenPeguero26481</v>
      </c>
      <c r="C2033" t="s">
        <v>98</v>
      </c>
      <c r="D2033" t="s">
        <v>99</v>
      </c>
      <c r="E2033" t="s">
        <v>2698</v>
      </c>
      <c r="F2033" s="1">
        <v>26481</v>
      </c>
      <c r="G2033" t="s">
        <v>3028</v>
      </c>
      <c r="H2033" t="s">
        <v>2703</v>
      </c>
      <c r="I2033" s="5">
        <v>74200</v>
      </c>
      <c r="J2033">
        <v>8</v>
      </c>
    </row>
    <row r="2034" spans="1:10" x14ac:dyDescent="0.25">
      <c r="A2034" t="str">
        <f t="shared" si="62"/>
        <v>EriPe29202</v>
      </c>
      <c r="B2034" t="str">
        <f t="shared" si="63"/>
        <v>EricaPeltier29202</v>
      </c>
      <c r="C2034" t="s">
        <v>1802</v>
      </c>
      <c r="D2034" t="s">
        <v>1803</v>
      </c>
      <c r="E2034" t="s">
        <v>2699</v>
      </c>
      <c r="F2034" s="1">
        <v>29202</v>
      </c>
      <c r="G2034" t="s">
        <v>3026</v>
      </c>
      <c r="H2034" t="s">
        <v>2702</v>
      </c>
      <c r="I2034" s="5">
        <v>78500</v>
      </c>
      <c r="J2034">
        <v>1</v>
      </c>
    </row>
    <row r="2035" spans="1:10" x14ac:dyDescent="0.25">
      <c r="A2035" t="str">
        <f t="shared" si="62"/>
        <v>MirPe30703</v>
      </c>
      <c r="B2035" t="str">
        <f t="shared" si="63"/>
        <v>MiriamPender30703</v>
      </c>
      <c r="C2035" t="s">
        <v>1302</v>
      </c>
      <c r="D2035" t="s">
        <v>1303</v>
      </c>
      <c r="E2035" t="s">
        <v>2699</v>
      </c>
      <c r="F2035" s="1">
        <v>30703</v>
      </c>
      <c r="G2035" t="s">
        <v>3025</v>
      </c>
      <c r="H2035" t="s">
        <v>2702</v>
      </c>
      <c r="I2035" s="5">
        <v>49600</v>
      </c>
      <c r="J2035">
        <v>9</v>
      </c>
    </row>
    <row r="2036" spans="1:10" x14ac:dyDescent="0.25">
      <c r="A2036" t="str">
        <f t="shared" si="62"/>
        <v>NaoPe30461</v>
      </c>
      <c r="B2036" t="str">
        <f t="shared" si="63"/>
        <v>NaomiPendleton30461</v>
      </c>
      <c r="C2036" t="s">
        <v>1487</v>
      </c>
      <c r="D2036" t="s">
        <v>2940</v>
      </c>
      <c r="E2036" t="s">
        <v>2699</v>
      </c>
      <c r="F2036" s="1">
        <v>30461</v>
      </c>
      <c r="G2036" t="s">
        <v>3025</v>
      </c>
      <c r="H2036" t="s">
        <v>2701</v>
      </c>
      <c r="I2036" s="5">
        <v>43600</v>
      </c>
      <c r="J2036">
        <v>3</v>
      </c>
    </row>
    <row r="2037" spans="1:10" x14ac:dyDescent="0.25">
      <c r="A2037" t="str">
        <f t="shared" si="62"/>
        <v>ChaPe32513</v>
      </c>
      <c r="B2037" t="str">
        <f t="shared" si="63"/>
        <v>CharlesPeng32513</v>
      </c>
      <c r="C2037" t="s">
        <v>82</v>
      </c>
      <c r="D2037" t="s">
        <v>1935</v>
      </c>
      <c r="E2037" t="s">
        <v>2698</v>
      </c>
      <c r="F2037" s="1">
        <v>32513</v>
      </c>
      <c r="G2037" t="s">
        <v>3022</v>
      </c>
      <c r="H2037" t="s">
        <v>2702</v>
      </c>
      <c r="I2037" s="5">
        <v>37500</v>
      </c>
      <c r="J2037">
        <v>1</v>
      </c>
    </row>
    <row r="2038" spans="1:10" x14ac:dyDescent="0.25">
      <c r="A2038" t="str">
        <f t="shared" si="62"/>
        <v>MelPe25111</v>
      </c>
      <c r="B2038" t="str">
        <f t="shared" si="63"/>
        <v>MelvinPerales25111</v>
      </c>
      <c r="C2038" t="s">
        <v>272</v>
      </c>
      <c r="D2038" t="s">
        <v>423</v>
      </c>
      <c r="E2038" t="s">
        <v>2698</v>
      </c>
      <c r="F2038" s="1">
        <v>25111</v>
      </c>
      <c r="G2038" t="s">
        <v>3028</v>
      </c>
      <c r="H2038" t="s">
        <v>2700</v>
      </c>
      <c r="I2038" s="5">
        <v>83400</v>
      </c>
      <c r="J2038">
        <v>11</v>
      </c>
    </row>
    <row r="2039" spans="1:10" x14ac:dyDescent="0.25">
      <c r="A2039" t="str">
        <f t="shared" si="62"/>
        <v>EliPe25200</v>
      </c>
      <c r="B2039" t="str">
        <f t="shared" si="63"/>
        <v>ElinaPerez25200</v>
      </c>
      <c r="C2039" t="s">
        <v>2167</v>
      </c>
      <c r="D2039" t="s">
        <v>492</v>
      </c>
      <c r="E2039" t="s">
        <v>2699</v>
      </c>
      <c r="F2039" s="1">
        <v>25200</v>
      </c>
      <c r="G2039" t="s">
        <v>3028</v>
      </c>
      <c r="H2039" t="s">
        <v>2700</v>
      </c>
      <c r="I2039" s="5">
        <v>67700</v>
      </c>
      <c r="J2039">
        <v>23</v>
      </c>
    </row>
    <row r="2040" spans="1:10" x14ac:dyDescent="0.25">
      <c r="A2040" t="str">
        <f t="shared" si="62"/>
        <v>BobPe27437</v>
      </c>
      <c r="B2040" t="str">
        <f t="shared" si="63"/>
        <v>BobbyPerkins27437</v>
      </c>
      <c r="C2040" t="s">
        <v>61</v>
      </c>
      <c r="D2040" t="s">
        <v>864</v>
      </c>
      <c r="E2040" t="s">
        <v>2698</v>
      </c>
      <c r="F2040" s="1">
        <v>27437</v>
      </c>
      <c r="G2040" t="s">
        <v>3026</v>
      </c>
      <c r="H2040" t="s">
        <v>2702</v>
      </c>
      <c r="I2040" s="5">
        <v>98300</v>
      </c>
      <c r="J2040">
        <v>18</v>
      </c>
    </row>
    <row r="2041" spans="1:10" x14ac:dyDescent="0.25">
      <c r="A2041" t="str">
        <f t="shared" si="62"/>
        <v>TimPe29002</v>
      </c>
      <c r="B2041" t="str">
        <f t="shared" si="63"/>
        <v>TimothyPerkins29002</v>
      </c>
      <c r="C2041" t="s">
        <v>501</v>
      </c>
      <c r="D2041" t="s">
        <v>864</v>
      </c>
      <c r="E2041" t="s">
        <v>2698</v>
      </c>
      <c r="F2041" s="1">
        <v>29002</v>
      </c>
      <c r="G2041" t="s">
        <v>3024</v>
      </c>
      <c r="H2041" t="s">
        <v>2702</v>
      </c>
      <c r="I2041" s="5">
        <v>52400</v>
      </c>
      <c r="J2041">
        <v>8</v>
      </c>
    </row>
    <row r="2042" spans="1:10" x14ac:dyDescent="0.25">
      <c r="A2042" t="str">
        <f t="shared" si="62"/>
        <v>AmoPe21869</v>
      </c>
      <c r="B2042" t="str">
        <f t="shared" si="63"/>
        <v>AmosPerrine21869</v>
      </c>
      <c r="C2042" t="s">
        <v>1759</v>
      </c>
      <c r="D2042" t="s">
        <v>1760</v>
      </c>
      <c r="E2042" t="s">
        <v>2698</v>
      </c>
      <c r="F2042" s="1">
        <v>21869</v>
      </c>
      <c r="G2042" t="s">
        <v>3029</v>
      </c>
      <c r="H2042" t="s">
        <v>2702</v>
      </c>
      <c r="I2042" s="5">
        <v>100900</v>
      </c>
      <c r="J2042">
        <v>16</v>
      </c>
    </row>
    <row r="2043" spans="1:10" x14ac:dyDescent="0.25">
      <c r="A2043" t="str">
        <f t="shared" si="62"/>
        <v>AntPe29469</v>
      </c>
      <c r="B2043" t="str">
        <f t="shared" si="63"/>
        <v>AnthonyPerrodin29469</v>
      </c>
      <c r="C2043" t="s">
        <v>109</v>
      </c>
      <c r="D2043" t="s">
        <v>638</v>
      </c>
      <c r="E2043" t="s">
        <v>2698</v>
      </c>
      <c r="F2043" s="1">
        <v>29469</v>
      </c>
      <c r="G2043" t="s">
        <v>3025</v>
      </c>
      <c r="H2043" t="s">
        <v>2702</v>
      </c>
      <c r="I2043" s="5">
        <v>67600</v>
      </c>
      <c r="J2043">
        <v>12</v>
      </c>
    </row>
    <row r="2044" spans="1:10" x14ac:dyDescent="0.25">
      <c r="A2044" t="str">
        <f t="shared" si="62"/>
        <v>DavPe25238</v>
      </c>
      <c r="B2044" t="str">
        <f t="shared" si="63"/>
        <v>DavidPerry25238</v>
      </c>
      <c r="C2044" t="s">
        <v>65</v>
      </c>
      <c r="D2044" t="s">
        <v>580</v>
      </c>
      <c r="E2044" t="s">
        <v>2698</v>
      </c>
      <c r="F2044" s="1">
        <v>25238</v>
      </c>
      <c r="G2044" t="s">
        <v>3025</v>
      </c>
      <c r="H2044" t="s">
        <v>2702</v>
      </c>
      <c r="I2044" s="5">
        <v>53800</v>
      </c>
      <c r="J2044">
        <v>13</v>
      </c>
    </row>
    <row r="2045" spans="1:10" x14ac:dyDescent="0.25">
      <c r="A2045" t="str">
        <f t="shared" si="62"/>
        <v>GerPe31235</v>
      </c>
      <c r="B2045" t="str">
        <f t="shared" si="63"/>
        <v>GerardPerry31235</v>
      </c>
      <c r="C2045" t="s">
        <v>796</v>
      </c>
      <c r="D2045" t="s">
        <v>580</v>
      </c>
      <c r="E2045" t="s">
        <v>2698</v>
      </c>
      <c r="F2045" s="1">
        <v>31235</v>
      </c>
      <c r="G2045" t="s">
        <v>3021</v>
      </c>
      <c r="H2045" t="s">
        <v>2700</v>
      </c>
      <c r="I2045" s="5">
        <v>40100</v>
      </c>
      <c r="J2045">
        <v>2</v>
      </c>
    </row>
    <row r="2046" spans="1:10" x14ac:dyDescent="0.25">
      <c r="A2046" t="str">
        <f t="shared" si="62"/>
        <v>HalPe23107</v>
      </c>
      <c r="B2046" t="str">
        <f t="shared" si="63"/>
        <v>HalliePerry23107</v>
      </c>
      <c r="C2046" t="s">
        <v>1196</v>
      </c>
      <c r="D2046" t="s">
        <v>580</v>
      </c>
      <c r="E2046" t="s">
        <v>2699</v>
      </c>
      <c r="F2046" s="1">
        <v>23107</v>
      </c>
      <c r="G2046" t="s">
        <v>3029</v>
      </c>
      <c r="H2046" t="s">
        <v>2701</v>
      </c>
      <c r="I2046" s="5">
        <v>85300</v>
      </c>
      <c r="J2046">
        <v>5</v>
      </c>
    </row>
    <row r="2047" spans="1:10" x14ac:dyDescent="0.25">
      <c r="A2047" t="str">
        <f t="shared" si="62"/>
        <v>JesPe27165</v>
      </c>
      <c r="B2047" t="str">
        <f t="shared" si="63"/>
        <v>JessiePerry27165</v>
      </c>
      <c r="C2047" t="s">
        <v>998</v>
      </c>
      <c r="D2047" t="s">
        <v>580</v>
      </c>
      <c r="E2047" t="s">
        <v>2699</v>
      </c>
      <c r="F2047" s="1">
        <v>27165</v>
      </c>
      <c r="G2047" t="s">
        <v>3028</v>
      </c>
      <c r="H2047" t="s">
        <v>2701</v>
      </c>
      <c r="I2047" s="5">
        <v>78500</v>
      </c>
      <c r="J2047">
        <v>8</v>
      </c>
    </row>
    <row r="2048" spans="1:10" x14ac:dyDescent="0.25">
      <c r="A2048" t="str">
        <f t="shared" si="62"/>
        <v>JohPe25684</v>
      </c>
      <c r="B2048" t="str">
        <f t="shared" si="63"/>
        <v>JohnPerry25684</v>
      </c>
      <c r="C2048" t="s">
        <v>213</v>
      </c>
      <c r="D2048" t="s">
        <v>580</v>
      </c>
      <c r="E2048" t="s">
        <v>2698</v>
      </c>
      <c r="F2048" s="1">
        <v>25684</v>
      </c>
      <c r="G2048" t="s">
        <v>3029</v>
      </c>
      <c r="H2048" t="s">
        <v>2703</v>
      </c>
      <c r="I2048" s="5">
        <v>139500</v>
      </c>
      <c r="J2048">
        <v>8</v>
      </c>
    </row>
    <row r="2049" spans="1:10" x14ac:dyDescent="0.25">
      <c r="A2049" t="str">
        <f t="shared" si="62"/>
        <v>KatPe23931</v>
      </c>
      <c r="B2049" t="str">
        <f t="shared" si="63"/>
        <v>KathePerry23931</v>
      </c>
      <c r="C2049" t="s">
        <v>702</v>
      </c>
      <c r="D2049" t="s">
        <v>580</v>
      </c>
      <c r="E2049" t="s">
        <v>2699</v>
      </c>
      <c r="F2049" s="1">
        <v>23931</v>
      </c>
      <c r="G2049" t="s">
        <v>3025</v>
      </c>
      <c r="H2049" t="s">
        <v>2700</v>
      </c>
      <c r="I2049" s="5">
        <v>58500</v>
      </c>
      <c r="J2049">
        <v>23</v>
      </c>
    </row>
    <row r="2050" spans="1:10" x14ac:dyDescent="0.25">
      <c r="A2050" t="str">
        <f t="shared" ref="A2050:A2113" si="64">_xlfn.CONCAT(LEFT(C2050,3),LEFT(D2050,2),F2050)</f>
        <v>RobPe33046</v>
      </c>
      <c r="B2050" t="str">
        <f t="shared" ref="B2050:B2113" si="65">_xlfn.CONCAT(C2050,D2050,F2050)</f>
        <v>RobertPerry33046</v>
      </c>
      <c r="C2050" t="s">
        <v>25</v>
      </c>
      <c r="D2050" t="s">
        <v>580</v>
      </c>
      <c r="E2050" t="s">
        <v>2698</v>
      </c>
      <c r="F2050" s="1">
        <v>33046</v>
      </c>
      <c r="G2050" t="s">
        <v>3019</v>
      </c>
      <c r="H2050" t="s">
        <v>2700</v>
      </c>
      <c r="I2050" s="5">
        <v>35700</v>
      </c>
      <c r="J2050">
        <v>0</v>
      </c>
    </row>
    <row r="2051" spans="1:10" x14ac:dyDescent="0.25">
      <c r="A2051" t="str">
        <f t="shared" si="64"/>
        <v>RobPe33046</v>
      </c>
      <c r="B2051" t="str">
        <f t="shared" si="65"/>
        <v>RobertPerry33046</v>
      </c>
      <c r="C2051" t="s">
        <v>25</v>
      </c>
      <c r="D2051" t="s">
        <v>580</v>
      </c>
      <c r="E2051" t="s">
        <v>2698</v>
      </c>
      <c r="F2051" s="1">
        <v>33046</v>
      </c>
      <c r="G2051" t="s">
        <v>3020</v>
      </c>
      <c r="H2051" t="s">
        <v>2701</v>
      </c>
      <c r="I2051" s="5">
        <v>47200</v>
      </c>
      <c r="J2051">
        <v>7</v>
      </c>
    </row>
    <row r="2052" spans="1:10" x14ac:dyDescent="0.25">
      <c r="A2052" t="str">
        <f t="shared" si="64"/>
        <v>TamPe34094</v>
      </c>
      <c r="B2052" t="str">
        <f t="shared" si="65"/>
        <v>TammiPerry34094</v>
      </c>
      <c r="C2052" t="s">
        <v>1191</v>
      </c>
      <c r="D2052" t="s">
        <v>580</v>
      </c>
      <c r="E2052" t="s">
        <v>2699</v>
      </c>
      <c r="F2052" s="1">
        <v>34094</v>
      </c>
      <c r="G2052" t="s">
        <v>3021</v>
      </c>
      <c r="H2052" t="s">
        <v>2700</v>
      </c>
      <c r="I2052" s="5">
        <v>37100</v>
      </c>
      <c r="J2052">
        <v>0</v>
      </c>
    </row>
    <row r="2053" spans="1:10" x14ac:dyDescent="0.25">
      <c r="A2053" t="str">
        <f t="shared" si="64"/>
        <v>JudPe27826</v>
      </c>
      <c r="B2053" t="str">
        <f t="shared" si="65"/>
        <v>JudiePerson27826</v>
      </c>
      <c r="C2053" t="s">
        <v>1176</v>
      </c>
      <c r="D2053" t="s">
        <v>1177</v>
      </c>
      <c r="E2053" t="s">
        <v>2699</v>
      </c>
      <c r="F2053" s="1">
        <v>27826</v>
      </c>
      <c r="G2053" t="s">
        <v>3024</v>
      </c>
      <c r="H2053" t="s">
        <v>2703</v>
      </c>
      <c r="I2053" s="5">
        <v>37700</v>
      </c>
      <c r="J2053">
        <v>13</v>
      </c>
    </row>
    <row r="2054" spans="1:10" x14ac:dyDescent="0.25">
      <c r="A2054" t="str">
        <f t="shared" si="64"/>
        <v>DanPe23534</v>
      </c>
      <c r="B2054" t="str">
        <f t="shared" si="65"/>
        <v>DanielPetersen23534</v>
      </c>
      <c r="C2054" t="s">
        <v>105</v>
      </c>
      <c r="D2054" t="s">
        <v>1015</v>
      </c>
      <c r="E2054" t="s">
        <v>2698</v>
      </c>
      <c r="F2054" s="1">
        <v>23534</v>
      </c>
      <c r="G2054" t="s">
        <v>3027</v>
      </c>
      <c r="H2054" t="s">
        <v>2701</v>
      </c>
      <c r="I2054" s="5">
        <v>47600</v>
      </c>
      <c r="J2054">
        <v>13</v>
      </c>
    </row>
    <row r="2055" spans="1:10" x14ac:dyDescent="0.25">
      <c r="A2055" t="str">
        <f t="shared" si="64"/>
        <v>AltPe29071</v>
      </c>
      <c r="B2055" t="str">
        <f t="shared" si="65"/>
        <v>AltonPeterson29071</v>
      </c>
      <c r="C2055" t="s">
        <v>326</v>
      </c>
      <c r="D2055" t="s">
        <v>327</v>
      </c>
      <c r="E2055" t="s">
        <v>2698</v>
      </c>
      <c r="F2055" s="1">
        <v>29071</v>
      </c>
      <c r="G2055" t="s">
        <v>3025</v>
      </c>
      <c r="H2055" t="s">
        <v>2702</v>
      </c>
      <c r="I2055" s="5">
        <v>59500</v>
      </c>
      <c r="J2055">
        <v>7</v>
      </c>
    </row>
    <row r="2056" spans="1:10" x14ac:dyDescent="0.25">
      <c r="A2056" t="str">
        <f t="shared" si="64"/>
        <v>CodPe29192</v>
      </c>
      <c r="B2056" t="str">
        <f t="shared" si="65"/>
        <v>CodyPeterson29192</v>
      </c>
      <c r="C2056" t="s">
        <v>930</v>
      </c>
      <c r="D2056" t="s">
        <v>327</v>
      </c>
      <c r="E2056" t="s">
        <v>2698</v>
      </c>
      <c r="F2056" s="1">
        <v>29192</v>
      </c>
      <c r="G2056" t="s">
        <v>3026</v>
      </c>
      <c r="H2056" t="s">
        <v>2700</v>
      </c>
      <c r="I2056" s="5">
        <v>69400</v>
      </c>
      <c r="J2056">
        <v>11</v>
      </c>
    </row>
    <row r="2057" spans="1:10" x14ac:dyDescent="0.25">
      <c r="A2057" t="str">
        <f t="shared" si="64"/>
        <v>EddPe27244</v>
      </c>
      <c r="B2057" t="str">
        <f t="shared" si="65"/>
        <v>EddiePeterson27244</v>
      </c>
      <c r="C2057" t="s">
        <v>458</v>
      </c>
      <c r="D2057" t="s">
        <v>327</v>
      </c>
      <c r="E2057" t="s">
        <v>2698</v>
      </c>
      <c r="F2057" s="1">
        <v>27244</v>
      </c>
      <c r="G2057" t="s">
        <v>3024</v>
      </c>
      <c r="H2057" t="s">
        <v>2701</v>
      </c>
      <c r="I2057" s="5">
        <v>50000</v>
      </c>
      <c r="J2057">
        <v>4</v>
      </c>
    </row>
    <row r="2058" spans="1:10" x14ac:dyDescent="0.25">
      <c r="A2058" t="str">
        <f t="shared" si="64"/>
        <v>MarPe33197</v>
      </c>
      <c r="B2058" t="str">
        <f t="shared" si="65"/>
        <v>MaryPeterson33197</v>
      </c>
      <c r="C2058" t="s">
        <v>156</v>
      </c>
      <c r="D2058" t="s">
        <v>327</v>
      </c>
      <c r="E2058" t="s">
        <v>2699</v>
      </c>
      <c r="F2058" s="1">
        <v>33197</v>
      </c>
      <c r="G2058" t="s">
        <v>3020</v>
      </c>
      <c r="H2058" t="s">
        <v>2700</v>
      </c>
      <c r="I2058" s="5">
        <v>29400</v>
      </c>
      <c r="J2058">
        <v>0</v>
      </c>
    </row>
    <row r="2059" spans="1:10" x14ac:dyDescent="0.25">
      <c r="A2059" t="str">
        <f t="shared" si="64"/>
        <v>ShaPe32945</v>
      </c>
      <c r="B2059" t="str">
        <f t="shared" si="65"/>
        <v>SharonPeterson32945</v>
      </c>
      <c r="C2059" t="s">
        <v>188</v>
      </c>
      <c r="D2059" t="s">
        <v>327</v>
      </c>
      <c r="E2059" t="s">
        <v>2699</v>
      </c>
      <c r="F2059" s="1">
        <v>32945</v>
      </c>
      <c r="G2059" t="s">
        <v>3023</v>
      </c>
      <c r="H2059" t="s">
        <v>2701</v>
      </c>
      <c r="I2059" s="5">
        <v>40000</v>
      </c>
      <c r="J2059">
        <v>3</v>
      </c>
    </row>
    <row r="2060" spans="1:10" x14ac:dyDescent="0.25">
      <c r="A2060" t="str">
        <f t="shared" si="64"/>
        <v>EriPe33525</v>
      </c>
      <c r="B2060" t="str">
        <f t="shared" si="65"/>
        <v>EricPettiford33525</v>
      </c>
      <c r="C2060" t="s">
        <v>121</v>
      </c>
      <c r="D2060" t="s">
        <v>1388</v>
      </c>
      <c r="E2060" t="s">
        <v>2698</v>
      </c>
      <c r="F2060" s="1">
        <v>33525</v>
      </c>
      <c r="G2060" t="s">
        <v>3021</v>
      </c>
      <c r="H2060" t="s">
        <v>2701</v>
      </c>
      <c r="I2060" s="5">
        <v>31500</v>
      </c>
      <c r="J2060">
        <v>0</v>
      </c>
    </row>
    <row r="2061" spans="1:10" x14ac:dyDescent="0.25">
      <c r="A2061" t="str">
        <f t="shared" si="64"/>
        <v>MelPe25385</v>
      </c>
      <c r="B2061" t="str">
        <f t="shared" si="65"/>
        <v>MelissaPetty25385</v>
      </c>
      <c r="C2061" t="s">
        <v>136</v>
      </c>
      <c r="D2061" t="s">
        <v>1197</v>
      </c>
      <c r="E2061" t="s">
        <v>2699</v>
      </c>
      <c r="F2061" s="1">
        <v>25385</v>
      </c>
      <c r="G2061" t="s">
        <v>3025</v>
      </c>
      <c r="H2061" t="s">
        <v>2702</v>
      </c>
      <c r="I2061" s="5">
        <v>86200</v>
      </c>
      <c r="J2061">
        <v>4</v>
      </c>
    </row>
    <row r="2062" spans="1:10" x14ac:dyDescent="0.25">
      <c r="A2062" t="str">
        <f t="shared" si="64"/>
        <v>TamPe27590</v>
      </c>
      <c r="B2062" t="str">
        <f t="shared" si="65"/>
        <v>TammyPetty27590</v>
      </c>
      <c r="C2062" t="s">
        <v>376</v>
      </c>
      <c r="D2062" t="s">
        <v>1197</v>
      </c>
      <c r="E2062" t="s">
        <v>2699</v>
      </c>
      <c r="F2062" s="1">
        <v>27590</v>
      </c>
      <c r="G2062" t="s">
        <v>3027</v>
      </c>
      <c r="H2062" t="s">
        <v>2700</v>
      </c>
      <c r="I2062" s="5">
        <v>65000</v>
      </c>
      <c r="J2062">
        <v>13</v>
      </c>
    </row>
    <row r="2063" spans="1:10" x14ac:dyDescent="0.25">
      <c r="A2063" t="str">
        <f t="shared" si="64"/>
        <v>BobPf25460</v>
      </c>
      <c r="B2063" t="str">
        <f t="shared" si="65"/>
        <v>BobbyPfeifer25460</v>
      </c>
      <c r="C2063" t="s">
        <v>61</v>
      </c>
      <c r="D2063" t="s">
        <v>62</v>
      </c>
      <c r="E2063" t="s">
        <v>2698</v>
      </c>
      <c r="F2063" s="1">
        <v>25460</v>
      </c>
      <c r="G2063" t="s">
        <v>3028</v>
      </c>
      <c r="H2063" t="s">
        <v>2702</v>
      </c>
      <c r="I2063" s="5">
        <v>102900</v>
      </c>
      <c r="J2063">
        <v>8</v>
      </c>
    </row>
    <row r="2064" spans="1:10" x14ac:dyDescent="0.25">
      <c r="A2064" t="str">
        <f t="shared" si="64"/>
        <v>AdaPh28846</v>
      </c>
      <c r="B2064" t="str">
        <f t="shared" si="65"/>
        <v>AdamPhelps28846</v>
      </c>
      <c r="C2064" t="s">
        <v>1836</v>
      </c>
      <c r="D2064" t="s">
        <v>1629</v>
      </c>
      <c r="E2064" t="s">
        <v>2698</v>
      </c>
      <c r="F2064" s="1">
        <v>28846</v>
      </c>
      <c r="G2064" t="s">
        <v>3026</v>
      </c>
      <c r="H2064" t="s">
        <v>2701</v>
      </c>
      <c r="I2064" s="5">
        <v>52100</v>
      </c>
      <c r="J2064">
        <v>9</v>
      </c>
    </row>
    <row r="2065" spans="1:10" x14ac:dyDescent="0.25">
      <c r="A2065" t="str">
        <f t="shared" si="64"/>
        <v>RoyPh30487</v>
      </c>
      <c r="B2065" t="str">
        <f t="shared" si="65"/>
        <v>RoyPhelps30487</v>
      </c>
      <c r="C2065" t="s">
        <v>728</v>
      </c>
      <c r="D2065" t="s">
        <v>1629</v>
      </c>
      <c r="E2065" t="s">
        <v>2698</v>
      </c>
      <c r="F2065" s="1">
        <v>30487</v>
      </c>
      <c r="G2065" t="s">
        <v>3026</v>
      </c>
      <c r="H2065" t="s">
        <v>2701</v>
      </c>
      <c r="I2065" s="5">
        <v>46400</v>
      </c>
      <c r="J2065">
        <v>1</v>
      </c>
    </row>
    <row r="2066" spans="1:10" x14ac:dyDescent="0.25">
      <c r="A2066" t="str">
        <f t="shared" si="64"/>
        <v>ChaPh26016</v>
      </c>
      <c r="B2066" t="str">
        <f t="shared" si="65"/>
        <v>CharlesPhillips26016</v>
      </c>
      <c r="C2066" t="s">
        <v>82</v>
      </c>
      <c r="D2066" t="s">
        <v>402</v>
      </c>
      <c r="E2066" t="s">
        <v>2698</v>
      </c>
      <c r="F2066" s="1">
        <v>26016</v>
      </c>
      <c r="G2066" t="s">
        <v>3026</v>
      </c>
      <c r="H2066" t="s">
        <v>2703</v>
      </c>
      <c r="I2066" s="5">
        <v>85400</v>
      </c>
      <c r="J2066">
        <v>3</v>
      </c>
    </row>
    <row r="2067" spans="1:10" x14ac:dyDescent="0.25">
      <c r="A2067" t="str">
        <f t="shared" si="64"/>
        <v>HowPh23824</v>
      </c>
      <c r="B2067" t="str">
        <f t="shared" si="65"/>
        <v>HowardPhillips23824</v>
      </c>
      <c r="C2067" t="s">
        <v>497</v>
      </c>
      <c r="D2067" t="s">
        <v>402</v>
      </c>
      <c r="E2067" t="s">
        <v>2698</v>
      </c>
      <c r="F2067" s="1">
        <v>23824</v>
      </c>
      <c r="G2067" t="s">
        <v>3027</v>
      </c>
      <c r="H2067" t="s">
        <v>2702</v>
      </c>
      <c r="I2067" s="5">
        <v>64800</v>
      </c>
      <c r="J2067">
        <v>4</v>
      </c>
    </row>
    <row r="2068" spans="1:10" x14ac:dyDescent="0.25">
      <c r="A2068" t="str">
        <f t="shared" si="64"/>
        <v>IsaPh34098</v>
      </c>
      <c r="B2068" t="str">
        <f t="shared" si="65"/>
        <v>IsaacPhillips34098</v>
      </c>
      <c r="C2068" t="s">
        <v>677</v>
      </c>
      <c r="D2068" t="s">
        <v>402</v>
      </c>
      <c r="E2068" t="s">
        <v>2698</v>
      </c>
      <c r="F2068" s="1">
        <v>34098</v>
      </c>
      <c r="G2068" t="s">
        <v>3019</v>
      </c>
      <c r="H2068" t="s">
        <v>2700</v>
      </c>
      <c r="I2068" s="5">
        <v>29000</v>
      </c>
      <c r="J2068">
        <v>0</v>
      </c>
    </row>
    <row r="2069" spans="1:10" x14ac:dyDescent="0.25">
      <c r="A2069" t="str">
        <f t="shared" si="64"/>
        <v>MarPh27852</v>
      </c>
      <c r="B2069" t="str">
        <f t="shared" si="65"/>
        <v>MaryPhillips27852</v>
      </c>
      <c r="C2069" t="s">
        <v>156</v>
      </c>
      <c r="D2069" t="s">
        <v>402</v>
      </c>
      <c r="E2069" t="s">
        <v>2699</v>
      </c>
      <c r="F2069" s="1">
        <v>27852</v>
      </c>
      <c r="G2069" t="s">
        <v>3028</v>
      </c>
      <c r="H2069" t="s">
        <v>2701</v>
      </c>
      <c r="I2069" s="5">
        <v>53000</v>
      </c>
      <c r="J2069">
        <v>18</v>
      </c>
    </row>
    <row r="2070" spans="1:10" x14ac:dyDescent="0.25">
      <c r="A2070" t="str">
        <f t="shared" si="64"/>
        <v>StePh26623</v>
      </c>
      <c r="B2070" t="str">
        <f t="shared" si="65"/>
        <v>StephenPhillips26623</v>
      </c>
      <c r="C2070" t="s">
        <v>401</v>
      </c>
      <c r="D2070" t="s">
        <v>402</v>
      </c>
      <c r="E2070" t="s">
        <v>2698</v>
      </c>
      <c r="F2070" s="1">
        <v>26623</v>
      </c>
      <c r="G2070" t="s">
        <v>3027</v>
      </c>
      <c r="H2070" t="s">
        <v>2700</v>
      </c>
      <c r="I2070" s="5">
        <v>82400</v>
      </c>
      <c r="J2070">
        <v>19</v>
      </c>
    </row>
    <row r="2071" spans="1:10" x14ac:dyDescent="0.25">
      <c r="A2071" t="str">
        <f t="shared" si="64"/>
        <v>DonPh26153</v>
      </c>
      <c r="B2071" t="str">
        <f t="shared" si="65"/>
        <v>DonnaPhoenix26153</v>
      </c>
      <c r="C2071" t="s">
        <v>15</v>
      </c>
      <c r="D2071" t="s">
        <v>1609</v>
      </c>
      <c r="E2071" t="s">
        <v>2699</v>
      </c>
      <c r="F2071" s="1">
        <v>26153</v>
      </c>
      <c r="G2071" t="s">
        <v>3025</v>
      </c>
      <c r="H2071" t="s">
        <v>2700</v>
      </c>
      <c r="I2071" s="5">
        <v>56300</v>
      </c>
      <c r="J2071">
        <v>12</v>
      </c>
    </row>
    <row r="2072" spans="1:10" x14ac:dyDescent="0.25">
      <c r="A2072" t="str">
        <f t="shared" si="64"/>
        <v>MarPi30754</v>
      </c>
      <c r="B2072" t="str">
        <f t="shared" si="65"/>
        <v>MaryPickett30754</v>
      </c>
      <c r="C2072" t="s">
        <v>156</v>
      </c>
      <c r="D2072" t="s">
        <v>2868</v>
      </c>
      <c r="E2072" t="s">
        <v>2699</v>
      </c>
      <c r="F2072" s="1">
        <v>30754</v>
      </c>
      <c r="G2072" t="s">
        <v>3025</v>
      </c>
      <c r="H2072" t="s">
        <v>2702</v>
      </c>
      <c r="I2072" s="5">
        <v>50900</v>
      </c>
      <c r="J2072">
        <v>6</v>
      </c>
    </row>
    <row r="2073" spans="1:10" x14ac:dyDescent="0.25">
      <c r="A2073" t="str">
        <f t="shared" si="64"/>
        <v>KenPi26106</v>
      </c>
      <c r="B2073" t="str">
        <f t="shared" si="65"/>
        <v>KennethPiedra26106</v>
      </c>
      <c r="C2073" t="s">
        <v>139</v>
      </c>
      <c r="D2073" t="s">
        <v>511</v>
      </c>
      <c r="E2073" t="s">
        <v>2698</v>
      </c>
      <c r="F2073" s="1">
        <v>26106</v>
      </c>
      <c r="G2073" t="s">
        <v>3025</v>
      </c>
      <c r="H2073" t="s">
        <v>2701</v>
      </c>
      <c r="I2073" s="5">
        <v>51000</v>
      </c>
      <c r="J2073">
        <v>4</v>
      </c>
    </row>
    <row r="2074" spans="1:10" x14ac:dyDescent="0.25">
      <c r="A2074" t="str">
        <f t="shared" si="64"/>
        <v>AshPi34132</v>
      </c>
      <c r="B2074" t="str">
        <f t="shared" si="65"/>
        <v>AshleyPierce34132</v>
      </c>
      <c r="C2074" t="s">
        <v>1606</v>
      </c>
      <c r="D2074" t="s">
        <v>1261</v>
      </c>
      <c r="E2074" t="s">
        <v>2699</v>
      </c>
      <c r="F2074" s="1">
        <v>34132</v>
      </c>
      <c r="G2074" t="s">
        <v>3021</v>
      </c>
      <c r="H2074" t="s">
        <v>2700</v>
      </c>
      <c r="I2074" s="5">
        <v>38200</v>
      </c>
      <c r="J2074">
        <v>0</v>
      </c>
    </row>
    <row r="2075" spans="1:10" x14ac:dyDescent="0.25">
      <c r="A2075" t="str">
        <f t="shared" si="64"/>
        <v>DebPi26814</v>
      </c>
      <c r="B2075" t="str">
        <f t="shared" si="65"/>
        <v>DeborahPierce26814</v>
      </c>
      <c r="C2075" t="s">
        <v>1128</v>
      </c>
      <c r="D2075" t="s">
        <v>1261</v>
      </c>
      <c r="E2075" t="s">
        <v>2699</v>
      </c>
      <c r="F2075" s="1">
        <v>26814</v>
      </c>
      <c r="G2075" t="s">
        <v>3025</v>
      </c>
      <c r="H2075" t="s">
        <v>2703</v>
      </c>
      <c r="I2075" s="5">
        <v>67800</v>
      </c>
      <c r="J2075">
        <v>19</v>
      </c>
    </row>
    <row r="2076" spans="1:10" x14ac:dyDescent="0.25">
      <c r="A2076" t="str">
        <f t="shared" si="64"/>
        <v>KriPi33177</v>
      </c>
      <c r="B2076" t="str">
        <f t="shared" si="65"/>
        <v>KristenPietrzak33177</v>
      </c>
      <c r="C2076" t="s">
        <v>362</v>
      </c>
      <c r="D2076" t="s">
        <v>743</v>
      </c>
      <c r="E2076" t="s">
        <v>2699</v>
      </c>
      <c r="F2076" s="1">
        <v>33177</v>
      </c>
      <c r="G2076" t="s">
        <v>3019</v>
      </c>
      <c r="H2076" t="s">
        <v>2700</v>
      </c>
      <c r="I2076" s="5">
        <v>29400</v>
      </c>
      <c r="J2076">
        <v>0</v>
      </c>
    </row>
    <row r="2077" spans="1:10" x14ac:dyDescent="0.25">
      <c r="A2077" t="str">
        <f t="shared" si="64"/>
        <v>BriPi23536</v>
      </c>
      <c r="B2077" t="str">
        <f t="shared" si="65"/>
        <v>BridgettPike23536</v>
      </c>
      <c r="C2077" t="s">
        <v>1854</v>
      </c>
      <c r="D2077" t="s">
        <v>1570</v>
      </c>
      <c r="E2077" t="s">
        <v>2699</v>
      </c>
      <c r="F2077" s="1">
        <v>23536</v>
      </c>
      <c r="G2077" t="s">
        <v>3026</v>
      </c>
      <c r="H2077" t="s">
        <v>2702</v>
      </c>
      <c r="I2077" s="5">
        <v>93300</v>
      </c>
      <c r="J2077">
        <v>19</v>
      </c>
    </row>
    <row r="2078" spans="1:10" x14ac:dyDescent="0.25">
      <c r="A2078" t="str">
        <f t="shared" si="64"/>
        <v>GlePi25900</v>
      </c>
      <c r="B2078" t="str">
        <f t="shared" si="65"/>
        <v>GlenPike25900</v>
      </c>
      <c r="C2078" t="s">
        <v>1168</v>
      </c>
      <c r="D2078" t="s">
        <v>1570</v>
      </c>
      <c r="E2078" t="s">
        <v>2698</v>
      </c>
      <c r="F2078" s="1">
        <v>25900</v>
      </c>
      <c r="G2078" t="s">
        <v>3027</v>
      </c>
      <c r="H2078" t="s">
        <v>2700</v>
      </c>
      <c r="I2078" s="5">
        <v>82600</v>
      </c>
      <c r="J2078">
        <v>19</v>
      </c>
    </row>
    <row r="2079" spans="1:10" x14ac:dyDescent="0.25">
      <c r="A2079" t="str">
        <f t="shared" si="64"/>
        <v>NanPi28136</v>
      </c>
      <c r="B2079" t="str">
        <f t="shared" si="65"/>
        <v>NancyPilon28136</v>
      </c>
      <c r="C2079" t="s">
        <v>687</v>
      </c>
      <c r="D2079" t="s">
        <v>1265</v>
      </c>
      <c r="E2079" t="s">
        <v>2699</v>
      </c>
      <c r="F2079" s="1">
        <v>28136</v>
      </c>
      <c r="G2079" t="s">
        <v>3025</v>
      </c>
      <c r="H2079" t="s">
        <v>2702</v>
      </c>
      <c r="I2079" s="5">
        <v>52600</v>
      </c>
      <c r="J2079">
        <v>0</v>
      </c>
    </row>
    <row r="2080" spans="1:10" x14ac:dyDescent="0.25">
      <c r="A2080" t="str">
        <f t="shared" si="64"/>
        <v>JoePi29377</v>
      </c>
      <c r="B2080" t="str">
        <f t="shared" si="65"/>
        <v>JoeyPimental29377</v>
      </c>
      <c r="C2080" t="s">
        <v>605</v>
      </c>
      <c r="D2080" t="s">
        <v>606</v>
      </c>
      <c r="E2080" t="s">
        <v>2698</v>
      </c>
      <c r="F2080" s="1">
        <v>29377</v>
      </c>
      <c r="G2080" t="s">
        <v>3026</v>
      </c>
      <c r="H2080" t="s">
        <v>2701</v>
      </c>
      <c r="I2080" s="5">
        <v>64000</v>
      </c>
      <c r="J2080">
        <v>7</v>
      </c>
    </row>
    <row r="2081" spans="1:10" x14ac:dyDescent="0.25">
      <c r="A2081" t="str">
        <f t="shared" si="64"/>
        <v>MarPi33725</v>
      </c>
      <c r="B2081" t="str">
        <f t="shared" si="65"/>
        <v>MarciaPinedo33725</v>
      </c>
      <c r="C2081" t="s">
        <v>2324</v>
      </c>
      <c r="D2081" t="s">
        <v>2446</v>
      </c>
      <c r="E2081" t="s">
        <v>2699</v>
      </c>
      <c r="F2081" s="1">
        <v>33725</v>
      </c>
      <c r="G2081" t="s">
        <v>3022</v>
      </c>
      <c r="H2081" t="s">
        <v>2701</v>
      </c>
      <c r="I2081" s="5">
        <v>37300</v>
      </c>
      <c r="J2081">
        <v>0</v>
      </c>
    </row>
    <row r="2082" spans="1:10" x14ac:dyDescent="0.25">
      <c r="A2082" t="str">
        <f t="shared" si="64"/>
        <v>FraPi27212</v>
      </c>
      <c r="B2082" t="str">
        <f t="shared" si="65"/>
        <v>FrankiePiner27212</v>
      </c>
      <c r="C2082" t="s">
        <v>2707</v>
      </c>
      <c r="D2082" t="s">
        <v>2708</v>
      </c>
      <c r="E2082" t="s">
        <v>2699</v>
      </c>
      <c r="F2082" s="1">
        <v>27212</v>
      </c>
      <c r="G2082" t="s">
        <v>3026</v>
      </c>
      <c r="H2082" t="s">
        <v>2701</v>
      </c>
      <c r="I2082" s="5">
        <v>53800</v>
      </c>
      <c r="J2082">
        <v>2</v>
      </c>
    </row>
    <row r="2083" spans="1:10" x14ac:dyDescent="0.25">
      <c r="A2083" t="str">
        <f t="shared" si="64"/>
        <v>NorPi27946</v>
      </c>
      <c r="B2083" t="str">
        <f t="shared" si="65"/>
        <v>NormaPinson27946</v>
      </c>
      <c r="C2083" t="s">
        <v>324</v>
      </c>
      <c r="D2083" t="s">
        <v>2230</v>
      </c>
      <c r="E2083" t="s">
        <v>2699</v>
      </c>
      <c r="F2083" s="1">
        <v>27946</v>
      </c>
      <c r="G2083" t="s">
        <v>3028</v>
      </c>
      <c r="H2083" t="s">
        <v>2703</v>
      </c>
      <c r="I2083" s="5">
        <v>107700</v>
      </c>
      <c r="J2083">
        <v>13</v>
      </c>
    </row>
    <row r="2084" spans="1:10" x14ac:dyDescent="0.25">
      <c r="A2084" t="str">
        <f t="shared" si="64"/>
        <v>ClaPi28240</v>
      </c>
      <c r="B2084" t="str">
        <f t="shared" si="65"/>
        <v>ClarencePitre28240</v>
      </c>
      <c r="C2084" t="s">
        <v>918</v>
      </c>
      <c r="D2084" t="s">
        <v>2969</v>
      </c>
      <c r="E2084" t="s">
        <v>2698</v>
      </c>
      <c r="F2084" s="1">
        <v>28240</v>
      </c>
      <c r="G2084" t="s">
        <v>3026</v>
      </c>
      <c r="H2084" t="s">
        <v>2702</v>
      </c>
      <c r="I2084" s="5">
        <v>64600</v>
      </c>
      <c r="J2084">
        <v>8</v>
      </c>
    </row>
    <row r="2085" spans="1:10" x14ac:dyDescent="0.25">
      <c r="A2085" t="str">
        <f t="shared" si="64"/>
        <v>RogPi33464</v>
      </c>
      <c r="B2085" t="str">
        <f t="shared" si="65"/>
        <v>RogerPitts33464</v>
      </c>
      <c r="C2085" t="s">
        <v>195</v>
      </c>
      <c r="D2085" t="s">
        <v>2781</v>
      </c>
      <c r="E2085" t="s">
        <v>2698</v>
      </c>
      <c r="F2085" s="1">
        <v>33464</v>
      </c>
      <c r="G2085" t="s">
        <v>3023</v>
      </c>
      <c r="H2085" t="s">
        <v>2700</v>
      </c>
      <c r="I2085" s="5">
        <v>46700</v>
      </c>
      <c r="J2085">
        <v>3</v>
      </c>
    </row>
    <row r="2086" spans="1:10" x14ac:dyDescent="0.25">
      <c r="A2086" t="str">
        <f t="shared" si="64"/>
        <v>MarPl34093</v>
      </c>
      <c r="B2086" t="str">
        <f t="shared" si="65"/>
        <v>MarkPlascencia34093</v>
      </c>
      <c r="C2086" t="s">
        <v>252</v>
      </c>
      <c r="D2086" t="s">
        <v>2919</v>
      </c>
      <c r="E2086" t="s">
        <v>2698</v>
      </c>
      <c r="F2086" s="1">
        <v>34093</v>
      </c>
      <c r="G2086" t="s">
        <v>3021</v>
      </c>
      <c r="H2086" t="s">
        <v>2701</v>
      </c>
      <c r="I2086" s="5">
        <v>29500</v>
      </c>
      <c r="J2086">
        <v>0</v>
      </c>
    </row>
    <row r="2087" spans="1:10" x14ac:dyDescent="0.25">
      <c r="A2087" t="str">
        <f t="shared" si="64"/>
        <v>LauPl23323</v>
      </c>
      <c r="B2087" t="str">
        <f t="shared" si="65"/>
        <v>LaurencePlummer23323</v>
      </c>
      <c r="C2087" t="s">
        <v>1799</v>
      </c>
      <c r="D2087" t="s">
        <v>1800</v>
      </c>
      <c r="E2087" t="s">
        <v>2698</v>
      </c>
      <c r="F2087" s="1">
        <v>23323</v>
      </c>
      <c r="G2087" t="s">
        <v>3029</v>
      </c>
      <c r="H2087" t="s">
        <v>2703</v>
      </c>
      <c r="I2087" s="5">
        <v>95100</v>
      </c>
      <c r="J2087">
        <v>5</v>
      </c>
    </row>
    <row r="2088" spans="1:10" x14ac:dyDescent="0.25">
      <c r="A2088" t="str">
        <f t="shared" si="64"/>
        <v>DavPo30013</v>
      </c>
      <c r="B2088" t="str">
        <f t="shared" si="65"/>
        <v>DavidPoe30013</v>
      </c>
      <c r="C2088" t="s">
        <v>65</v>
      </c>
      <c r="D2088" t="s">
        <v>1269</v>
      </c>
      <c r="E2088" t="s">
        <v>2698</v>
      </c>
      <c r="F2088" s="1">
        <v>30013</v>
      </c>
      <c r="G2088" t="s">
        <v>3026</v>
      </c>
      <c r="H2088" t="s">
        <v>2701</v>
      </c>
      <c r="I2088" s="5">
        <v>48000</v>
      </c>
      <c r="J2088">
        <v>9</v>
      </c>
    </row>
    <row r="2089" spans="1:10" x14ac:dyDescent="0.25">
      <c r="A2089" t="str">
        <f t="shared" si="64"/>
        <v>JulPo27205</v>
      </c>
      <c r="B2089" t="str">
        <f t="shared" si="65"/>
        <v>JuliePoe27205</v>
      </c>
      <c r="C2089" t="s">
        <v>171</v>
      </c>
      <c r="D2089" t="s">
        <v>1269</v>
      </c>
      <c r="E2089" t="s">
        <v>2699</v>
      </c>
      <c r="F2089" s="1">
        <v>27205</v>
      </c>
      <c r="G2089" t="s">
        <v>3027</v>
      </c>
      <c r="H2089" t="s">
        <v>2700</v>
      </c>
      <c r="I2089" s="5">
        <v>64500</v>
      </c>
      <c r="J2089">
        <v>18</v>
      </c>
    </row>
    <row r="2090" spans="1:10" x14ac:dyDescent="0.25">
      <c r="A2090" t="str">
        <f t="shared" si="64"/>
        <v>MarPo29767</v>
      </c>
      <c r="B2090" t="str">
        <f t="shared" si="65"/>
        <v>MariePolanco29767</v>
      </c>
      <c r="C2090" t="s">
        <v>340</v>
      </c>
      <c r="D2090" t="s">
        <v>922</v>
      </c>
      <c r="E2090" t="s">
        <v>2699</v>
      </c>
      <c r="F2090" s="1">
        <v>29767</v>
      </c>
      <c r="G2090" t="s">
        <v>3026</v>
      </c>
      <c r="H2090" t="s">
        <v>2701</v>
      </c>
      <c r="I2090" s="5">
        <v>51100</v>
      </c>
      <c r="J2090">
        <v>2</v>
      </c>
    </row>
    <row r="2091" spans="1:10" x14ac:dyDescent="0.25">
      <c r="A2091" t="str">
        <f t="shared" si="64"/>
        <v>BrePo31296</v>
      </c>
      <c r="B2091" t="str">
        <f t="shared" si="65"/>
        <v>BrendaPonce31296</v>
      </c>
      <c r="C2091" t="s">
        <v>1437</v>
      </c>
      <c r="D2091" t="s">
        <v>1782</v>
      </c>
      <c r="E2091" t="s">
        <v>2699</v>
      </c>
      <c r="F2091" s="1">
        <v>31296</v>
      </c>
      <c r="G2091" t="s">
        <v>3021</v>
      </c>
      <c r="H2091" t="s">
        <v>2701</v>
      </c>
      <c r="I2091" s="5">
        <v>36000</v>
      </c>
      <c r="J2091">
        <v>0</v>
      </c>
    </row>
    <row r="2092" spans="1:10" x14ac:dyDescent="0.25">
      <c r="A2092" t="str">
        <f t="shared" si="64"/>
        <v>AlfPo30620</v>
      </c>
      <c r="B2092" t="str">
        <f t="shared" si="65"/>
        <v>AlfredPool30620</v>
      </c>
      <c r="C2092" t="s">
        <v>329</v>
      </c>
      <c r="D2092" t="s">
        <v>338</v>
      </c>
      <c r="E2092" t="s">
        <v>2698</v>
      </c>
      <c r="F2092" s="1">
        <v>30620</v>
      </c>
      <c r="G2092" t="s">
        <v>3027</v>
      </c>
      <c r="H2092" t="s">
        <v>2702</v>
      </c>
      <c r="I2092" s="5">
        <v>82200</v>
      </c>
      <c r="J2092">
        <v>0</v>
      </c>
    </row>
    <row r="2093" spans="1:10" x14ac:dyDescent="0.25">
      <c r="A2093" t="str">
        <f t="shared" si="64"/>
        <v>KarPo33854</v>
      </c>
      <c r="B2093" t="str">
        <f t="shared" si="65"/>
        <v>KarenPope33854</v>
      </c>
      <c r="C2093" t="s">
        <v>954</v>
      </c>
      <c r="D2093" t="s">
        <v>1632</v>
      </c>
      <c r="E2093" t="s">
        <v>2699</v>
      </c>
      <c r="F2093" s="1">
        <v>33854</v>
      </c>
      <c r="G2093" t="s">
        <v>3023</v>
      </c>
      <c r="H2093" t="s">
        <v>2701</v>
      </c>
      <c r="I2093" s="5">
        <v>36400</v>
      </c>
      <c r="J2093">
        <v>0</v>
      </c>
    </row>
    <row r="2094" spans="1:10" x14ac:dyDescent="0.25">
      <c r="A2094" t="str">
        <f t="shared" si="64"/>
        <v>ManPo26927</v>
      </c>
      <c r="B2094" t="str">
        <f t="shared" si="65"/>
        <v>ManPope26927</v>
      </c>
      <c r="C2094" t="s">
        <v>1631</v>
      </c>
      <c r="D2094" t="s">
        <v>1632</v>
      </c>
      <c r="E2094" t="s">
        <v>2698</v>
      </c>
      <c r="F2094" s="1">
        <v>26927</v>
      </c>
      <c r="G2094" t="s">
        <v>3027</v>
      </c>
      <c r="H2094" t="s">
        <v>2703</v>
      </c>
      <c r="I2094" s="5">
        <v>111200</v>
      </c>
      <c r="J2094">
        <v>19</v>
      </c>
    </row>
    <row r="2095" spans="1:10" x14ac:dyDescent="0.25">
      <c r="A2095" t="str">
        <f t="shared" si="64"/>
        <v>TinPo33952</v>
      </c>
      <c r="B2095" t="str">
        <f t="shared" si="65"/>
        <v>TinaPope33952</v>
      </c>
      <c r="C2095" t="s">
        <v>257</v>
      </c>
      <c r="D2095" t="s">
        <v>1632</v>
      </c>
      <c r="E2095" t="s">
        <v>2699</v>
      </c>
      <c r="F2095" s="1">
        <v>33952</v>
      </c>
      <c r="G2095" t="s">
        <v>3023</v>
      </c>
      <c r="H2095" t="s">
        <v>2703</v>
      </c>
      <c r="I2095" s="5">
        <v>35200</v>
      </c>
      <c r="J2095">
        <v>1</v>
      </c>
    </row>
    <row r="2096" spans="1:10" x14ac:dyDescent="0.25">
      <c r="A2096" t="str">
        <f t="shared" si="64"/>
        <v>JosPo32435</v>
      </c>
      <c r="B2096" t="str">
        <f t="shared" si="65"/>
        <v>JosePorter32435</v>
      </c>
      <c r="C2096" t="s">
        <v>284</v>
      </c>
      <c r="D2096" t="s">
        <v>2145</v>
      </c>
      <c r="E2096" t="s">
        <v>2698</v>
      </c>
      <c r="F2096" s="1">
        <v>32435</v>
      </c>
      <c r="G2096" t="s">
        <v>3024</v>
      </c>
      <c r="H2096" t="s">
        <v>2703</v>
      </c>
      <c r="I2096" s="5">
        <v>39700</v>
      </c>
      <c r="J2096">
        <v>0</v>
      </c>
    </row>
    <row r="2097" spans="1:10" x14ac:dyDescent="0.25">
      <c r="A2097" t="str">
        <f t="shared" si="64"/>
        <v>RosPo27743</v>
      </c>
      <c r="B2097" t="str">
        <f t="shared" si="65"/>
        <v>RosaPotter27743</v>
      </c>
      <c r="C2097" t="s">
        <v>487</v>
      </c>
      <c r="D2097" t="s">
        <v>2116</v>
      </c>
      <c r="E2097" t="s">
        <v>2699</v>
      </c>
      <c r="F2097" s="1">
        <v>27743</v>
      </c>
      <c r="G2097" t="s">
        <v>3024</v>
      </c>
      <c r="H2097" t="s">
        <v>2702</v>
      </c>
      <c r="I2097" s="5">
        <v>65500</v>
      </c>
      <c r="J2097">
        <v>12</v>
      </c>
    </row>
    <row r="2098" spans="1:10" x14ac:dyDescent="0.25">
      <c r="A2098" t="str">
        <f t="shared" si="64"/>
        <v>DicPo23497</v>
      </c>
      <c r="B2098" t="str">
        <f t="shared" si="65"/>
        <v>DickPotts23497</v>
      </c>
      <c r="C2098" t="s">
        <v>1741</v>
      </c>
      <c r="D2098" t="s">
        <v>1742</v>
      </c>
      <c r="E2098" t="s">
        <v>2698</v>
      </c>
      <c r="F2098" s="1">
        <v>23497</v>
      </c>
      <c r="G2098" t="s">
        <v>3029</v>
      </c>
      <c r="H2098" t="s">
        <v>2702</v>
      </c>
      <c r="I2098" s="5">
        <v>106900</v>
      </c>
      <c r="J2098">
        <v>2</v>
      </c>
    </row>
    <row r="2099" spans="1:10" x14ac:dyDescent="0.25">
      <c r="A2099" t="str">
        <f t="shared" si="64"/>
        <v>JamPo28359</v>
      </c>
      <c r="B2099" t="str">
        <f t="shared" si="65"/>
        <v>JamesPowell28359</v>
      </c>
      <c r="C2099" t="s">
        <v>147</v>
      </c>
      <c r="D2099" t="s">
        <v>2241</v>
      </c>
      <c r="E2099" t="s">
        <v>2698</v>
      </c>
      <c r="F2099" s="1">
        <v>28359</v>
      </c>
      <c r="G2099" t="s">
        <v>3026</v>
      </c>
      <c r="H2099" t="s">
        <v>2701</v>
      </c>
      <c r="I2099" s="5">
        <v>62800</v>
      </c>
      <c r="J2099">
        <v>2</v>
      </c>
    </row>
    <row r="2100" spans="1:10" x14ac:dyDescent="0.25">
      <c r="A2100" t="str">
        <f t="shared" si="64"/>
        <v>DonPo24966</v>
      </c>
      <c r="B2100" t="str">
        <f t="shared" si="65"/>
        <v>DonPowers24966</v>
      </c>
      <c r="C2100" t="s">
        <v>1891</v>
      </c>
      <c r="D2100" t="s">
        <v>2485</v>
      </c>
      <c r="E2100" t="s">
        <v>2698</v>
      </c>
      <c r="F2100" s="1">
        <v>24966</v>
      </c>
      <c r="G2100" t="s">
        <v>3027</v>
      </c>
      <c r="H2100" t="s">
        <v>2700</v>
      </c>
      <c r="I2100" s="5">
        <v>61700</v>
      </c>
      <c r="J2100">
        <v>16</v>
      </c>
    </row>
    <row r="2101" spans="1:10" x14ac:dyDescent="0.25">
      <c r="A2101" t="str">
        <f t="shared" si="64"/>
        <v>JarPr26210</v>
      </c>
      <c r="B2101" t="str">
        <f t="shared" si="65"/>
        <v>JarrettPratt26210</v>
      </c>
      <c r="C2101" t="s">
        <v>890</v>
      </c>
      <c r="D2101" t="s">
        <v>2156</v>
      </c>
      <c r="E2101" t="s">
        <v>2698</v>
      </c>
      <c r="F2101" s="1">
        <v>26210</v>
      </c>
      <c r="G2101" t="s">
        <v>3024</v>
      </c>
      <c r="H2101" t="s">
        <v>2702</v>
      </c>
      <c r="I2101" s="5">
        <v>85300</v>
      </c>
      <c r="J2101">
        <v>20</v>
      </c>
    </row>
    <row r="2102" spans="1:10" x14ac:dyDescent="0.25">
      <c r="A2102" t="str">
        <f t="shared" si="64"/>
        <v>JoePr25289</v>
      </c>
      <c r="B2102" t="str">
        <f t="shared" si="65"/>
        <v>JoePreece25289</v>
      </c>
      <c r="C2102" t="s">
        <v>585</v>
      </c>
      <c r="D2102" t="s">
        <v>2478</v>
      </c>
      <c r="E2102" t="s">
        <v>2698</v>
      </c>
      <c r="F2102" s="1">
        <v>25289</v>
      </c>
      <c r="G2102" t="s">
        <v>3027</v>
      </c>
      <c r="H2102" t="s">
        <v>2702</v>
      </c>
      <c r="I2102" s="5">
        <v>77500</v>
      </c>
      <c r="J2102">
        <v>11</v>
      </c>
    </row>
    <row r="2103" spans="1:10" x14ac:dyDescent="0.25">
      <c r="A2103" t="str">
        <f t="shared" si="64"/>
        <v>ElbPr25291</v>
      </c>
      <c r="B2103" t="str">
        <f t="shared" si="65"/>
        <v>ElbaPrescott25291</v>
      </c>
      <c r="C2103" t="s">
        <v>2788</v>
      </c>
      <c r="D2103" t="s">
        <v>2789</v>
      </c>
      <c r="E2103" t="s">
        <v>2699</v>
      </c>
      <c r="F2103" s="1">
        <v>25291</v>
      </c>
      <c r="G2103" t="s">
        <v>3024</v>
      </c>
      <c r="H2103" t="s">
        <v>2701</v>
      </c>
      <c r="I2103" s="5">
        <v>41500</v>
      </c>
      <c r="J2103">
        <v>25</v>
      </c>
    </row>
    <row r="2104" spans="1:10" x14ac:dyDescent="0.25">
      <c r="A2104" t="str">
        <f t="shared" si="64"/>
        <v>AlbPr34278</v>
      </c>
      <c r="B2104" t="str">
        <f t="shared" si="65"/>
        <v>AlbertPressley34278</v>
      </c>
      <c r="C2104" t="s">
        <v>507</v>
      </c>
      <c r="D2104" t="s">
        <v>2860</v>
      </c>
      <c r="E2104" t="s">
        <v>2698</v>
      </c>
      <c r="F2104" s="1">
        <v>34278</v>
      </c>
      <c r="G2104" t="s">
        <v>3022</v>
      </c>
      <c r="H2104" t="s">
        <v>2700</v>
      </c>
      <c r="I2104" s="5">
        <v>39600</v>
      </c>
      <c r="J2104">
        <v>0</v>
      </c>
    </row>
    <row r="2105" spans="1:10" x14ac:dyDescent="0.25">
      <c r="A2105" t="str">
        <f t="shared" si="64"/>
        <v>FraPr30403</v>
      </c>
      <c r="B2105" t="str">
        <f t="shared" si="65"/>
        <v>FrancesPreston30403</v>
      </c>
      <c r="C2105" t="s">
        <v>333</v>
      </c>
      <c r="D2105" t="s">
        <v>1325</v>
      </c>
      <c r="E2105" t="s">
        <v>2699</v>
      </c>
      <c r="F2105" s="1">
        <v>30403</v>
      </c>
      <c r="G2105" t="s">
        <v>3025</v>
      </c>
      <c r="H2105" t="s">
        <v>2703</v>
      </c>
      <c r="I2105" s="5">
        <v>43700</v>
      </c>
      <c r="J2105">
        <v>8</v>
      </c>
    </row>
    <row r="2106" spans="1:10" x14ac:dyDescent="0.25">
      <c r="A2106" t="str">
        <f t="shared" si="64"/>
        <v>DebPr28976</v>
      </c>
      <c r="B2106" t="str">
        <f t="shared" si="65"/>
        <v>DebraPrice28976</v>
      </c>
      <c r="C2106" t="s">
        <v>406</v>
      </c>
      <c r="D2106" t="s">
        <v>273</v>
      </c>
      <c r="E2106" t="s">
        <v>2699</v>
      </c>
      <c r="F2106" s="1">
        <v>28976</v>
      </c>
      <c r="G2106" t="s">
        <v>3027</v>
      </c>
      <c r="H2106" t="s">
        <v>2701</v>
      </c>
      <c r="I2106" s="5">
        <v>50100</v>
      </c>
      <c r="J2106">
        <v>12</v>
      </c>
    </row>
    <row r="2107" spans="1:10" x14ac:dyDescent="0.25">
      <c r="A2107" t="str">
        <f t="shared" si="64"/>
        <v>DouPr31367</v>
      </c>
      <c r="B2107" t="str">
        <f t="shared" si="65"/>
        <v>DouglasPrice31367</v>
      </c>
      <c r="C2107" t="s">
        <v>499</v>
      </c>
      <c r="D2107" t="s">
        <v>273</v>
      </c>
      <c r="E2107" t="s">
        <v>2698</v>
      </c>
      <c r="F2107" s="1">
        <v>31367</v>
      </c>
      <c r="G2107" t="s">
        <v>3021</v>
      </c>
      <c r="H2107" t="s">
        <v>2701</v>
      </c>
      <c r="I2107" s="5">
        <v>29000</v>
      </c>
      <c r="J2107">
        <v>1</v>
      </c>
    </row>
    <row r="2108" spans="1:10" x14ac:dyDescent="0.25">
      <c r="A2108" t="str">
        <f t="shared" si="64"/>
        <v>HenPr30809</v>
      </c>
      <c r="B2108" t="str">
        <f t="shared" si="65"/>
        <v>HenryPrice30809</v>
      </c>
      <c r="C2108" t="s">
        <v>23</v>
      </c>
      <c r="D2108" t="s">
        <v>273</v>
      </c>
      <c r="E2108" t="s">
        <v>2698</v>
      </c>
      <c r="F2108" s="1">
        <v>30809</v>
      </c>
      <c r="G2108" t="s">
        <v>3026</v>
      </c>
      <c r="H2108" t="s">
        <v>2700</v>
      </c>
      <c r="I2108" s="5">
        <v>75500</v>
      </c>
      <c r="J2108">
        <v>2</v>
      </c>
    </row>
    <row r="2109" spans="1:10" x14ac:dyDescent="0.25">
      <c r="A2109" t="str">
        <f t="shared" si="64"/>
        <v>LarPr28127</v>
      </c>
      <c r="B2109" t="str">
        <f t="shared" si="65"/>
        <v>LarryPrice28127</v>
      </c>
      <c r="C2109" t="s">
        <v>73</v>
      </c>
      <c r="D2109" t="s">
        <v>273</v>
      </c>
      <c r="E2109" t="s">
        <v>2698</v>
      </c>
      <c r="F2109" s="1">
        <v>28127</v>
      </c>
      <c r="G2109" t="s">
        <v>3027</v>
      </c>
      <c r="H2109" t="s">
        <v>2700</v>
      </c>
      <c r="I2109" s="5">
        <v>62900</v>
      </c>
      <c r="J2109">
        <v>11</v>
      </c>
    </row>
    <row r="2110" spans="1:10" x14ac:dyDescent="0.25">
      <c r="A2110" t="str">
        <f t="shared" si="64"/>
        <v>MelPr26966</v>
      </c>
      <c r="B2110" t="str">
        <f t="shared" si="65"/>
        <v>MelvinPrice26966</v>
      </c>
      <c r="C2110" t="s">
        <v>272</v>
      </c>
      <c r="D2110" t="s">
        <v>273</v>
      </c>
      <c r="E2110" t="s">
        <v>2698</v>
      </c>
      <c r="F2110" s="1">
        <v>26966</v>
      </c>
      <c r="G2110" t="s">
        <v>3025</v>
      </c>
      <c r="H2110" t="s">
        <v>2700</v>
      </c>
      <c r="I2110" s="5">
        <v>51900</v>
      </c>
      <c r="J2110">
        <v>9</v>
      </c>
    </row>
    <row r="2111" spans="1:10" x14ac:dyDescent="0.25">
      <c r="A2111" t="str">
        <f t="shared" si="64"/>
        <v>WilPr26874</v>
      </c>
      <c r="B2111" t="str">
        <f t="shared" si="65"/>
        <v>WilliamPrice26874</v>
      </c>
      <c r="C2111" t="s">
        <v>63</v>
      </c>
      <c r="D2111" t="s">
        <v>273</v>
      </c>
      <c r="E2111" t="s">
        <v>2698</v>
      </c>
      <c r="F2111" s="1">
        <v>26874</v>
      </c>
      <c r="G2111" t="s">
        <v>3027</v>
      </c>
      <c r="H2111" t="s">
        <v>2702</v>
      </c>
      <c r="I2111" s="5">
        <v>82100</v>
      </c>
      <c r="J2111">
        <v>7</v>
      </c>
    </row>
    <row r="2112" spans="1:10" x14ac:dyDescent="0.25">
      <c r="A2112" t="str">
        <f t="shared" si="64"/>
        <v>RitPr34311</v>
      </c>
      <c r="B2112" t="str">
        <f t="shared" si="65"/>
        <v>RitaPrichard34311</v>
      </c>
      <c r="C2112" t="s">
        <v>1146</v>
      </c>
      <c r="D2112" t="s">
        <v>2806</v>
      </c>
      <c r="E2112" t="s">
        <v>2699</v>
      </c>
      <c r="F2112" s="1">
        <v>34311</v>
      </c>
      <c r="G2112" t="s">
        <v>3019</v>
      </c>
      <c r="H2112" t="s">
        <v>2700</v>
      </c>
      <c r="I2112" s="5">
        <v>28500</v>
      </c>
      <c r="J2112">
        <v>0</v>
      </c>
    </row>
    <row r="2113" spans="1:10" x14ac:dyDescent="0.25">
      <c r="A2113" t="str">
        <f t="shared" si="64"/>
        <v>GeoPr30205</v>
      </c>
      <c r="B2113" t="str">
        <f t="shared" si="65"/>
        <v>GeorgePriest30205</v>
      </c>
      <c r="C2113" t="s">
        <v>92</v>
      </c>
      <c r="D2113" t="s">
        <v>2448</v>
      </c>
      <c r="E2113" t="s">
        <v>2698</v>
      </c>
      <c r="F2113" s="1">
        <v>30205</v>
      </c>
      <c r="G2113" t="s">
        <v>3025</v>
      </c>
      <c r="H2113" t="s">
        <v>2701</v>
      </c>
      <c r="I2113" s="5">
        <v>46600</v>
      </c>
      <c r="J2113">
        <v>1</v>
      </c>
    </row>
    <row r="2114" spans="1:10" x14ac:dyDescent="0.25">
      <c r="A2114" t="str">
        <f t="shared" ref="A2114:A2177" si="66">_xlfn.CONCAT(LEFT(C2114,3),LEFT(D2114,2),F2114)</f>
        <v>DebPr23765</v>
      </c>
      <c r="B2114" t="str">
        <f t="shared" ref="B2114:B2177" si="67">_xlfn.CONCAT(C2114,D2114,F2114)</f>
        <v>DeborahPriester23765</v>
      </c>
      <c r="C2114" t="s">
        <v>1128</v>
      </c>
      <c r="D2114" t="s">
        <v>2690</v>
      </c>
      <c r="E2114" t="s">
        <v>2699</v>
      </c>
      <c r="F2114" s="1">
        <v>23765</v>
      </c>
      <c r="G2114" t="s">
        <v>3026</v>
      </c>
      <c r="H2114" t="s">
        <v>2701</v>
      </c>
      <c r="I2114" s="5">
        <v>49700</v>
      </c>
      <c r="J2114">
        <v>3</v>
      </c>
    </row>
    <row r="2115" spans="1:10" x14ac:dyDescent="0.25">
      <c r="A2115" t="str">
        <f t="shared" si="66"/>
        <v>JamPr33765</v>
      </c>
      <c r="B2115" t="str">
        <f t="shared" si="67"/>
        <v>JamesPrime33765</v>
      </c>
      <c r="C2115" t="s">
        <v>147</v>
      </c>
      <c r="D2115" t="s">
        <v>1154</v>
      </c>
      <c r="E2115" t="s">
        <v>2698</v>
      </c>
      <c r="F2115" s="1">
        <v>33765</v>
      </c>
      <c r="G2115" t="s">
        <v>3020</v>
      </c>
      <c r="H2115" t="s">
        <v>2700</v>
      </c>
      <c r="I2115" s="5">
        <v>31500</v>
      </c>
      <c r="J2115">
        <v>0</v>
      </c>
    </row>
    <row r="2116" spans="1:10" x14ac:dyDescent="0.25">
      <c r="A2116" t="str">
        <f t="shared" si="66"/>
        <v>MayPr23798</v>
      </c>
      <c r="B2116" t="str">
        <f t="shared" si="67"/>
        <v>MayaPringle23798</v>
      </c>
      <c r="C2116" t="s">
        <v>2243</v>
      </c>
      <c r="D2116" t="s">
        <v>2244</v>
      </c>
      <c r="E2116" t="s">
        <v>2699</v>
      </c>
      <c r="F2116" s="1">
        <v>23798</v>
      </c>
      <c r="G2116" t="s">
        <v>3024</v>
      </c>
      <c r="H2116" t="s">
        <v>2700</v>
      </c>
      <c r="I2116" s="5">
        <v>66100</v>
      </c>
      <c r="J2116">
        <v>27</v>
      </c>
    </row>
    <row r="2117" spans="1:10" x14ac:dyDescent="0.25">
      <c r="A2117" t="str">
        <f t="shared" si="66"/>
        <v>HerPr32911</v>
      </c>
      <c r="B2117" t="str">
        <f t="shared" si="67"/>
        <v>HerbertProctor32911</v>
      </c>
      <c r="C2117" t="s">
        <v>1842</v>
      </c>
      <c r="D2117" t="s">
        <v>1967</v>
      </c>
      <c r="E2117" t="s">
        <v>2698</v>
      </c>
      <c r="F2117" s="1">
        <v>32911</v>
      </c>
      <c r="G2117" t="s">
        <v>3023</v>
      </c>
      <c r="H2117" t="s">
        <v>2702</v>
      </c>
      <c r="I2117" s="5">
        <v>53200</v>
      </c>
      <c r="J2117">
        <v>3</v>
      </c>
    </row>
    <row r="2118" spans="1:10" x14ac:dyDescent="0.25">
      <c r="A2118" t="str">
        <f t="shared" si="66"/>
        <v>RoyPr25680</v>
      </c>
      <c r="B2118" t="str">
        <f t="shared" si="67"/>
        <v>RoyProulx25680</v>
      </c>
      <c r="C2118" t="s">
        <v>728</v>
      </c>
      <c r="D2118" t="s">
        <v>2290</v>
      </c>
      <c r="E2118" t="s">
        <v>2698</v>
      </c>
      <c r="F2118" s="1">
        <v>25680</v>
      </c>
      <c r="G2118" t="s">
        <v>3026</v>
      </c>
      <c r="H2118" t="s">
        <v>2701</v>
      </c>
      <c r="I2118" s="5">
        <v>70400</v>
      </c>
      <c r="J2118">
        <v>13</v>
      </c>
    </row>
    <row r="2119" spans="1:10" x14ac:dyDescent="0.25">
      <c r="A2119" t="str">
        <f t="shared" si="66"/>
        <v>JoePr28424</v>
      </c>
      <c r="B2119" t="str">
        <f t="shared" si="67"/>
        <v>JoePruitt28424</v>
      </c>
      <c r="C2119" t="s">
        <v>585</v>
      </c>
      <c r="D2119" t="s">
        <v>2526</v>
      </c>
      <c r="E2119" t="s">
        <v>2698</v>
      </c>
      <c r="F2119" s="1">
        <v>28424</v>
      </c>
      <c r="G2119" t="s">
        <v>3025</v>
      </c>
      <c r="H2119" t="s">
        <v>2700</v>
      </c>
      <c r="I2119" s="5">
        <v>47700</v>
      </c>
      <c r="J2119">
        <v>3</v>
      </c>
    </row>
    <row r="2120" spans="1:10" x14ac:dyDescent="0.25">
      <c r="A2120" t="str">
        <f t="shared" si="66"/>
        <v>SusPu31988</v>
      </c>
      <c r="B2120" t="str">
        <f t="shared" si="67"/>
        <v>SusanPugh31988</v>
      </c>
      <c r="C2120" t="s">
        <v>665</v>
      </c>
      <c r="D2120" t="s">
        <v>2175</v>
      </c>
      <c r="E2120" t="s">
        <v>2699</v>
      </c>
      <c r="F2120" s="1">
        <v>31988</v>
      </c>
      <c r="G2120" t="s">
        <v>3023</v>
      </c>
      <c r="H2120" t="s">
        <v>2700</v>
      </c>
      <c r="I2120" s="5">
        <v>49300</v>
      </c>
      <c r="J2120">
        <v>0</v>
      </c>
    </row>
    <row r="2121" spans="1:10" x14ac:dyDescent="0.25">
      <c r="A2121" t="str">
        <f t="shared" si="66"/>
        <v>EthPu23944</v>
      </c>
      <c r="B2121" t="str">
        <f t="shared" si="67"/>
        <v>EthanPurdy23944</v>
      </c>
      <c r="C2121" t="s">
        <v>1509</v>
      </c>
      <c r="D2121" t="s">
        <v>1510</v>
      </c>
      <c r="E2121" t="s">
        <v>2698</v>
      </c>
      <c r="F2121" s="1">
        <v>23944</v>
      </c>
      <c r="G2121" t="s">
        <v>3025</v>
      </c>
      <c r="H2121" t="s">
        <v>2700</v>
      </c>
      <c r="I2121" s="5">
        <v>57200</v>
      </c>
      <c r="J2121">
        <v>20</v>
      </c>
    </row>
    <row r="2122" spans="1:10" x14ac:dyDescent="0.25">
      <c r="A2122" t="str">
        <f t="shared" si="66"/>
        <v>EliPu29493</v>
      </c>
      <c r="B2122" t="str">
        <f t="shared" si="67"/>
        <v>ElizabethPutnam29493</v>
      </c>
      <c r="C2122" t="s">
        <v>699</v>
      </c>
      <c r="D2122" t="s">
        <v>828</v>
      </c>
      <c r="E2122" t="s">
        <v>2699</v>
      </c>
      <c r="F2122" s="1">
        <v>29493</v>
      </c>
      <c r="G2122" t="s">
        <v>3028</v>
      </c>
      <c r="H2122" t="s">
        <v>2701</v>
      </c>
      <c r="I2122" s="5">
        <v>72700</v>
      </c>
      <c r="J2122">
        <v>2</v>
      </c>
    </row>
    <row r="2123" spans="1:10" x14ac:dyDescent="0.25">
      <c r="A2123" t="str">
        <f t="shared" si="66"/>
        <v>RomPu28031</v>
      </c>
      <c r="B2123" t="str">
        <f t="shared" si="67"/>
        <v>RomeoPutnam28031</v>
      </c>
      <c r="C2123" t="s">
        <v>1756</v>
      </c>
      <c r="D2123" t="s">
        <v>828</v>
      </c>
      <c r="E2123" t="s">
        <v>2698</v>
      </c>
      <c r="F2123" s="1">
        <v>28031</v>
      </c>
      <c r="G2123" t="s">
        <v>3027</v>
      </c>
      <c r="H2123" t="s">
        <v>2702</v>
      </c>
      <c r="I2123" s="5">
        <v>92200</v>
      </c>
      <c r="J2123">
        <v>13</v>
      </c>
    </row>
    <row r="2124" spans="1:10" x14ac:dyDescent="0.25">
      <c r="A2124" t="str">
        <f t="shared" si="66"/>
        <v>WilPy27634</v>
      </c>
      <c r="B2124" t="str">
        <f t="shared" si="67"/>
        <v>WilliamPyles27634</v>
      </c>
      <c r="C2124" t="s">
        <v>63</v>
      </c>
      <c r="D2124" t="s">
        <v>418</v>
      </c>
      <c r="E2124" t="s">
        <v>2698</v>
      </c>
      <c r="F2124" s="1">
        <v>27634</v>
      </c>
      <c r="G2124" t="s">
        <v>3027</v>
      </c>
      <c r="H2124" t="s">
        <v>2700</v>
      </c>
      <c r="I2124" s="5">
        <v>75800</v>
      </c>
      <c r="J2124">
        <v>0</v>
      </c>
    </row>
    <row r="2125" spans="1:10" x14ac:dyDescent="0.25">
      <c r="A2125" t="str">
        <f t="shared" si="66"/>
        <v>DorQu28729</v>
      </c>
      <c r="B2125" t="str">
        <f t="shared" si="67"/>
        <v>DorisQuach28729</v>
      </c>
      <c r="C2125" t="s">
        <v>34</v>
      </c>
      <c r="D2125" t="s">
        <v>35</v>
      </c>
      <c r="E2125" t="s">
        <v>2699</v>
      </c>
      <c r="F2125" s="1">
        <v>28729</v>
      </c>
      <c r="G2125" t="s">
        <v>3025</v>
      </c>
      <c r="H2125" t="s">
        <v>2702</v>
      </c>
      <c r="I2125" s="5">
        <v>60400</v>
      </c>
      <c r="J2125">
        <v>11</v>
      </c>
    </row>
    <row r="2126" spans="1:10" x14ac:dyDescent="0.25">
      <c r="A2126" t="str">
        <f t="shared" si="66"/>
        <v>AngQu25854</v>
      </c>
      <c r="B2126" t="str">
        <f t="shared" si="67"/>
        <v>AngeloQuesada25854</v>
      </c>
      <c r="C2126" t="s">
        <v>366</v>
      </c>
      <c r="D2126" t="s">
        <v>367</v>
      </c>
      <c r="E2126" t="s">
        <v>2698</v>
      </c>
      <c r="F2126" s="1">
        <v>25854</v>
      </c>
      <c r="G2126" t="s">
        <v>3026</v>
      </c>
      <c r="H2126" t="s">
        <v>2700</v>
      </c>
      <c r="I2126" s="5">
        <v>71500</v>
      </c>
      <c r="J2126">
        <v>2</v>
      </c>
    </row>
    <row r="2127" spans="1:10" x14ac:dyDescent="0.25">
      <c r="A2127" t="str">
        <f t="shared" si="66"/>
        <v>LanQu27541</v>
      </c>
      <c r="B2127" t="str">
        <f t="shared" si="67"/>
        <v>LanceQuigley27541</v>
      </c>
      <c r="C2127" t="s">
        <v>1903</v>
      </c>
      <c r="D2127" t="s">
        <v>1904</v>
      </c>
      <c r="E2127" t="s">
        <v>2698</v>
      </c>
      <c r="F2127" s="1">
        <v>27541</v>
      </c>
      <c r="G2127" t="s">
        <v>3026</v>
      </c>
      <c r="H2127" t="s">
        <v>2700</v>
      </c>
      <c r="I2127" s="5">
        <v>58300</v>
      </c>
      <c r="J2127">
        <v>2</v>
      </c>
    </row>
    <row r="2128" spans="1:10" x14ac:dyDescent="0.25">
      <c r="A2128" t="str">
        <f t="shared" si="66"/>
        <v>JoyQu22783</v>
      </c>
      <c r="B2128" t="str">
        <f t="shared" si="67"/>
        <v>JoyceQuinn22783</v>
      </c>
      <c r="C2128" t="s">
        <v>368</v>
      </c>
      <c r="D2128" t="s">
        <v>2018</v>
      </c>
      <c r="E2128" t="s">
        <v>2699</v>
      </c>
      <c r="F2128" s="1">
        <v>22783</v>
      </c>
      <c r="G2128" t="s">
        <v>3028</v>
      </c>
      <c r="H2128" t="s">
        <v>2703</v>
      </c>
      <c r="I2128" s="5">
        <v>98900</v>
      </c>
      <c r="J2128">
        <v>21</v>
      </c>
    </row>
    <row r="2129" spans="1:10" x14ac:dyDescent="0.25">
      <c r="A2129" t="str">
        <f t="shared" si="66"/>
        <v>EvaQu28696</v>
      </c>
      <c r="B2129" t="str">
        <f t="shared" si="67"/>
        <v>EvaQuinonez28696</v>
      </c>
      <c r="C2129" t="s">
        <v>2029</v>
      </c>
      <c r="D2129" t="s">
        <v>624</v>
      </c>
      <c r="E2129" t="s">
        <v>2699</v>
      </c>
      <c r="F2129" s="1">
        <v>28696</v>
      </c>
      <c r="G2129" t="s">
        <v>3024</v>
      </c>
      <c r="H2129" t="s">
        <v>2703</v>
      </c>
      <c r="I2129" s="5">
        <v>50800</v>
      </c>
      <c r="J2129">
        <v>2</v>
      </c>
    </row>
    <row r="2130" spans="1:10" x14ac:dyDescent="0.25">
      <c r="A2130" t="str">
        <f t="shared" si="66"/>
        <v>TodQu31679</v>
      </c>
      <c r="B2130" t="str">
        <f t="shared" si="67"/>
        <v>ToddQuinonez31679</v>
      </c>
      <c r="C2130" t="s">
        <v>623</v>
      </c>
      <c r="D2130" t="s">
        <v>624</v>
      </c>
      <c r="E2130" t="s">
        <v>2698</v>
      </c>
      <c r="F2130" s="1">
        <v>31679</v>
      </c>
      <c r="G2130" t="s">
        <v>3024</v>
      </c>
      <c r="H2130" t="s">
        <v>2701</v>
      </c>
      <c r="I2130" s="5">
        <v>47200</v>
      </c>
      <c r="J2130">
        <v>3</v>
      </c>
    </row>
    <row r="2131" spans="1:10" x14ac:dyDescent="0.25">
      <c r="A2131" t="str">
        <f t="shared" si="66"/>
        <v>JosQu28341</v>
      </c>
      <c r="B2131" t="str">
        <f t="shared" si="67"/>
        <v>JosephQuirk28341</v>
      </c>
      <c r="C2131" t="s">
        <v>90</v>
      </c>
      <c r="D2131" t="s">
        <v>2213</v>
      </c>
      <c r="E2131" t="s">
        <v>2698</v>
      </c>
      <c r="F2131" s="1">
        <v>28341</v>
      </c>
      <c r="G2131" t="s">
        <v>3027</v>
      </c>
      <c r="H2131" t="s">
        <v>2703</v>
      </c>
      <c r="I2131" s="5">
        <v>92500</v>
      </c>
      <c r="J2131">
        <v>10</v>
      </c>
    </row>
    <row r="2132" spans="1:10" x14ac:dyDescent="0.25">
      <c r="A2132" t="str">
        <f t="shared" si="66"/>
        <v>GeoRa25860</v>
      </c>
      <c r="B2132" t="str">
        <f t="shared" si="67"/>
        <v>GeorgeRabideau25860</v>
      </c>
      <c r="C2132" t="s">
        <v>92</v>
      </c>
      <c r="D2132" t="s">
        <v>676</v>
      </c>
      <c r="E2132" t="s">
        <v>2698</v>
      </c>
      <c r="F2132" s="1">
        <v>25860</v>
      </c>
      <c r="G2132" t="s">
        <v>3027</v>
      </c>
      <c r="H2132" t="s">
        <v>2701</v>
      </c>
      <c r="I2132" s="5">
        <v>62500</v>
      </c>
      <c r="J2132">
        <v>19</v>
      </c>
    </row>
    <row r="2133" spans="1:10" x14ac:dyDescent="0.25">
      <c r="A2133" t="str">
        <f t="shared" si="66"/>
        <v>JohRa30823</v>
      </c>
      <c r="B2133" t="str">
        <f t="shared" si="67"/>
        <v>JohnRagan30823</v>
      </c>
      <c r="C2133" t="s">
        <v>213</v>
      </c>
      <c r="D2133" t="s">
        <v>2125</v>
      </c>
      <c r="E2133" t="s">
        <v>2698</v>
      </c>
      <c r="F2133" s="1">
        <v>30823</v>
      </c>
      <c r="G2133" t="s">
        <v>3026</v>
      </c>
      <c r="H2133" t="s">
        <v>2700</v>
      </c>
      <c r="I2133" s="5">
        <v>56400</v>
      </c>
      <c r="J2133">
        <v>1</v>
      </c>
    </row>
    <row r="2134" spans="1:10" x14ac:dyDescent="0.25">
      <c r="A2134" t="str">
        <f t="shared" si="66"/>
        <v>JacRa25298</v>
      </c>
      <c r="B2134" t="str">
        <f t="shared" si="67"/>
        <v>JacobRagsdale25298</v>
      </c>
      <c r="C2134" t="s">
        <v>117</v>
      </c>
      <c r="D2134" t="s">
        <v>729</v>
      </c>
      <c r="E2134" t="s">
        <v>2698</v>
      </c>
      <c r="F2134" s="1">
        <v>25298</v>
      </c>
      <c r="G2134" t="s">
        <v>3029</v>
      </c>
      <c r="H2134" t="s">
        <v>2702</v>
      </c>
      <c r="I2134" s="5">
        <v>134100</v>
      </c>
      <c r="J2134">
        <v>16</v>
      </c>
    </row>
    <row r="2135" spans="1:10" x14ac:dyDescent="0.25">
      <c r="A2135" t="str">
        <f t="shared" si="66"/>
        <v>JamRa26494</v>
      </c>
      <c r="B2135" t="str">
        <f t="shared" si="67"/>
        <v>JamesRaiford26494</v>
      </c>
      <c r="C2135" t="s">
        <v>147</v>
      </c>
      <c r="D2135" t="s">
        <v>1295</v>
      </c>
      <c r="E2135" t="s">
        <v>2698</v>
      </c>
      <c r="F2135" s="1">
        <v>26494</v>
      </c>
      <c r="G2135" t="s">
        <v>3027</v>
      </c>
      <c r="H2135" t="s">
        <v>2702</v>
      </c>
      <c r="I2135" s="5">
        <v>79200</v>
      </c>
      <c r="J2135">
        <v>10</v>
      </c>
    </row>
    <row r="2136" spans="1:10" x14ac:dyDescent="0.25">
      <c r="A2136" t="str">
        <f t="shared" si="66"/>
        <v>JohRa33740</v>
      </c>
      <c r="B2136" t="str">
        <f t="shared" si="67"/>
        <v>JohnRakestraw33740</v>
      </c>
      <c r="C2136" t="s">
        <v>213</v>
      </c>
      <c r="D2136" t="s">
        <v>1165</v>
      </c>
      <c r="E2136" t="s">
        <v>2698</v>
      </c>
      <c r="F2136" s="1">
        <v>33740</v>
      </c>
      <c r="G2136" t="s">
        <v>3019</v>
      </c>
      <c r="H2136" t="s">
        <v>2702</v>
      </c>
      <c r="I2136" s="5">
        <v>32300</v>
      </c>
      <c r="J2136">
        <v>0</v>
      </c>
    </row>
    <row r="2137" spans="1:10" x14ac:dyDescent="0.25">
      <c r="A2137" t="str">
        <f t="shared" si="66"/>
        <v>LarRa31622</v>
      </c>
      <c r="B2137" t="str">
        <f t="shared" si="67"/>
        <v>LarryRalston31622</v>
      </c>
      <c r="C2137" t="s">
        <v>73</v>
      </c>
      <c r="D2137" t="s">
        <v>1768</v>
      </c>
      <c r="E2137" t="s">
        <v>2698</v>
      </c>
      <c r="F2137" s="1">
        <v>31622</v>
      </c>
      <c r="G2137" t="s">
        <v>3023</v>
      </c>
      <c r="H2137" t="s">
        <v>2700</v>
      </c>
      <c r="I2137" s="5">
        <v>44500</v>
      </c>
      <c r="J2137">
        <v>1</v>
      </c>
    </row>
    <row r="2138" spans="1:10" x14ac:dyDescent="0.25">
      <c r="A2138" t="str">
        <f t="shared" si="66"/>
        <v>ChaRa26885</v>
      </c>
      <c r="B2138" t="str">
        <f t="shared" si="67"/>
        <v>CharlesRamage26885</v>
      </c>
      <c r="C2138" t="s">
        <v>82</v>
      </c>
      <c r="D2138" t="s">
        <v>2475</v>
      </c>
      <c r="E2138" t="s">
        <v>2698</v>
      </c>
      <c r="F2138" s="1">
        <v>26885</v>
      </c>
      <c r="G2138" t="s">
        <v>3027</v>
      </c>
      <c r="H2138" t="s">
        <v>2701</v>
      </c>
      <c r="I2138" s="5">
        <v>77000</v>
      </c>
      <c r="J2138">
        <v>14</v>
      </c>
    </row>
    <row r="2139" spans="1:10" x14ac:dyDescent="0.25">
      <c r="A2139" t="str">
        <f t="shared" si="66"/>
        <v>BraRa27932</v>
      </c>
      <c r="B2139" t="str">
        <f t="shared" si="67"/>
        <v>BrandyRamirez27932</v>
      </c>
      <c r="C2139" t="s">
        <v>2653</v>
      </c>
      <c r="D2139" t="s">
        <v>1147</v>
      </c>
      <c r="E2139" t="s">
        <v>2699</v>
      </c>
      <c r="F2139" s="1">
        <v>27932</v>
      </c>
      <c r="G2139" t="s">
        <v>3027</v>
      </c>
      <c r="H2139" t="s">
        <v>2703</v>
      </c>
      <c r="I2139" s="5">
        <v>63300</v>
      </c>
      <c r="J2139">
        <v>6</v>
      </c>
    </row>
    <row r="2140" spans="1:10" x14ac:dyDescent="0.25">
      <c r="A2140" t="str">
        <f t="shared" si="66"/>
        <v>GraRa25269</v>
      </c>
      <c r="B2140" t="str">
        <f t="shared" si="67"/>
        <v>GraceRamirez25269</v>
      </c>
      <c r="C2140" t="s">
        <v>928</v>
      </c>
      <c r="D2140" t="s">
        <v>1147</v>
      </c>
      <c r="E2140" t="s">
        <v>2699</v>
      </c>
      <c r="F2140" s="1">
        <v>25269</v>
      </c>
      <c r="G2140" t="s">
        <v>3028</v>
      </c>
      <c r="H2140" t="s">
        <v>2700</v>
      </c>
      <c r="I2140" s="5">
        <v>74500</v>
      </c>
      <c r="J2140">
        <v>10</v>
      </c>
    </row>
    <row r="2141" spans="1:10" x14ac:dyDescent="0.25">
      <c r="A2141" t="str">
        <f t="shared" si="66"/>
        <v>JohRa32600</v>
      </c>
      <c r="B2141" t="str">
        <f t="shared" si="67"/>
        <v>JohnRamirez32600</v>
      </c>
      <c r="C2141" t="s">
        <v>213</v>
      </c>
      <c r="D2141" t="s">
        <v>1147</v>
      </c>
      <c r="E2141" t="s">
        <v>2698</v>
      </c>
      <c r="F2141" s="1">
        <v>32600</v>
      </c>
      <c r="G2141" t="s">
        <v>3023</v>
      </c>
      <c r="H2141" t="s">
        <v>2702</v>
      </c>
      <c r="I2141" s="5">
        <v>51800</v>
      </c>
      <c r="J2141">
        <v>3</v>
      </c>
    </row>
    <row r="2142" spans="1:10" x14ac:dyDescent="0.25">
      <c r="A2142" t="str">
        <f t="shared" si="66"/>
        <v>LouRa28024</v>
      </c>
      <c r="B2142" t="str">
        <f t="shared" si="67"/>
        <v>LouiseRamirez28024</v>
      </c>
      <c r="C2142" t="s">
        <v>611</v>
      </c>
      <c r="D2142" t="s">
        <v>1147</v>
      </c>
      <c r="E2142" t="s">
        <v>2699</v>
      </c>
      <c r="F2142" s="1">
        <v>28024</v>
      </c>
      <c r="G2142" t="s">
        <v>3027</v>
      </c>
      <c r="H2142" t="s">
        <v>2700</v>
      </c>
      <c r="I2142" s="5">
        <v>76100</v>
      </c>
      <c r="J2142">
        <v>5</v>
      </c>
    </row>
    <row r="2143" spans="1:10" x14ac:dyDescent="0.25">
      <c r="A2143" t="str">
        <f t="shared" si="66"/>
        <v>WalRa24679</v>
      </c>
      <c r="B2143" t="str">
        <f t="shared" si="67"/>
        <v>WalterRamirez24679</v>
      </c>
      <c r="C2143" t="s">
        <v>934</v>
      </c>
      <c r="D2143" t="s">
        <v>1147</v>
      </c>
      <c r="E2143" t="s">
        <v>2698</v>
      </c>
      <c r="F2143" s="1">
        <v>24679</v>
      </c>
      <c r="G2143" t="s">
        <v>3025</v>
      </c>
      <c r="H2143" t="s">
        <v>2700</v>
      </c>
      <c r="I2143" s="5">
        <v>63700</v>
      </c>
      <c r="J2143">
        <v>4</v>
      </c>
    </row>
    <row r="2144" spans="1:10" x14ac:dyDescent="0.25">
      <c r="A2144" t="str">
        <f t="shared" si="66"/>
        <v>BarRa31251</v>
      </c>
      <c r="B2144" t="str">
        <f t="shared" si="67"/>
        <v>BarbaraRamos31251</v>
      </c>
      <c r="C2144" t="s">
        <v>248</v>
      </c>
      <c r="D2144" t="s">
        <v>243</v>
      </c>
      <c r="E2144" t="s">
        <v>2699</v>
      </c>
      <c r="F2144" s="1">
        <v>31251</v>
      </c>
      <c r="G2144" t="s">
        <v>3023</v>
      </c>
      <c r="H2144" t="s">
        <v>2701</v>
      </c>
      <c r="I2144" s="5">
        <v>35300</v>
      </c>
      <c r="J2144">
        <v>1</v>
      </c>
    </row>
    <row r="2145" spans="1:10" x14ac:dyDescent="0.25">
      <c r="A2145" t="str">
        <f t="shared" si="66"/>
        <v>VirRa27150</v>
      </c>
      <c r="B2145" t="str">
        <f t="shared" si="67"/>
        <v>VirginiaRamos27150</v>
      </c>
      <c r="C2145" t="s">
        <v>1424</v>
      </c>
      <c r="D2145" t="s">
        <v>243</v>
      </c>
      <c r="E2145" t="s">
        <v>2699</v>
      </c>
      <c r="F2145" s="1">
        <v>27150</v>
      </c>
      <c r="G2145" t="s">
        <v>3025</v>
      </c>
      <c r="H2145" t="s">
        <v>2700</v>
      </c>
      <c r="I2145" s="5">
        <v>42200</v>
      </c>
      <c r="J2145">
        <v>16</v>
      </c>
    </row>
    <row r="2146" spans="1:10" x14ac:dyDescent="0.25">
      <c r="A2146" t="str">
        <f t="shared" si="66"/>
        <v>MarRa23773</v>
      </c>
      <c r="B2146" t="str">
        <f t="shared" si="67"/>
        <v>MarcelinoRamsey23773</v>
      </c>
      <c r="C2146" t="s">
        <v>967</v>
      </c>
      <c r="D2146" t="s">
        <v>2579</v>
      </c>
      <c r="E2146" t="s">
        <v>2698</v>
      </c>
      <c r="F2146" s="1">
        <v>23773</v>
      </c>
      <c r="G2146" t="s">
        <v>3026</v>
      </c>
      <c r="H2146" t="s">
        <v>2702</v>
      </c>
      <c r="I2146" s="5">
        <v>92000</v>
      </c>
      <c r="J2146">
        <v>21</v>
      </c>
    </row>
    <row r="2147" spans="1:10" x14ac:dyDescent="0.25">
      <c r="A2147" t="str">
        <f t="shared" si="66"/>
        <v>RobRa25153</v>
      </c>
      <c r="B2147" t="str">
        <f t="shared" si="67"/>
        <v>RobertRankin25153</v>
      </c>
      <c r="C2147" t="s">
        <v>25</v>
      </c>
      <c r="D2147" t="s">
        <v>1569</v>
      </c>
      <c r="E2147" t="s">
        <v>2698</v>
      </c>
      <c r="F2147" s="1">
        <v>25153</v>
      </c>
      <c r="G2147" t="s">
        <v>3028</v>
      </c>
      <c r="H2147" t="s">
        <v>2702</v>
      </c>
      <c r="I2147" s="5">
        <v>97500</v>
      </c>
      <c r="J2147">
        <v>13</v>
      </c>
    </row>
    <row r="2148" spans="1:10" x14ac:dyDescent="0.25">
      <c r="A2148" t="str">
        <f t="shared" si="66"/>
        <v>JohRa30391</v>
      </c>
      <c r="B2148" t="str">
        <f t="shared" si="67"/>
        <v>JohnRansom30391</v>
      </c>
      <c r="C2148" t="s">
        <v>213</v>
      </c>
      <c r="D2148" t="s">
        <v>2059</v>
      </c>
      <c r="E2148" t="s">
        <v>2698</v>
      </c>
      <c r="F2148" s="1">
        <v>30391</v>
      </c>
      <c r="G2148" t="s">
        <v>3028</v>
      </c>
      <c r="H2148" t="s">
        <v>2701</v>
      </c>
      <c r="I2148" s="5">
        <v>72700</v>
      </c>
      <c r="J2148">
        <v>0</v>
      </c>
    </row>
    <row r="2149" spans="1:10" x14ac:dyDescent="0.25">
      <c r="A2149" t="str">
        <f t="shared" si="66"/>
        <v>FeRa26715</v>
      </c>
      <c r="B2149" t="str">
        <f t="shared" si="67"/>
        <v>FeRath26715</v>
      </c>
      <c r="C2149" t="s">
        <v>1733</v>
      </c>
      <c r="D2149" t="s">
        <v>1734</v>
      </c>
      <c r="E2149" t="s">
        <v>2699</v>
      </c>
      <c r="F2149" s="1">
        <v>26715</v>
      </c>
      <c r="G2149" t="s">
        <v>3027</v>
      </c>
      <c r="H2149" t="s">
        <v>2702</v>
      </c>
      <c r="I2149" s="5">
        <v>83600</v>
      </c>
      <c r="J2149">
        <v>10</v>
      </c>
    </row>
    <row r="2150" spans="1:10" x14ac:dyDescent="0.25">
      <c r="A2150" t="str">
        <f t="shared" si="66"/>
        <v>LeoRa27747</v>
      </c>
      <c r="B2150" t="str">
        <f t="shared" si="67"/>
        <v>LeonardRathbun27747</v>
      </c>
      <c r="C2150" t="s">
        <v>123</v>
      </c>
      <c r="D2150" t="s">
        <v>1538</v>
      </c>
      <c r="E2150" t="s">
        <v>2698</v>
      </c>
      <c r="F2150" s="1">
        <v>27747</v>
      </c>
      <c r="G2150" t="s">
        <v>3025</v>
      </c>
      <c r="H2150" t="s">
        <v>2701</v>
      </c>
      <c r="I2150" s="5">
        <v>52100</v>
      </c>
      <c r="J2150">
        <v>14</v>
      </c>
    </row>
    <row r="2151" spans="1:10" x14ac:dyDescent="0.25">
      <c r="A2151" t="str">
        <f t="shared" si="66"/>
        <v>HarRa24800</v>
      </c>
      <c r="B2151" t="str">
        <f t="shared" si="67"/>
        <v>HaroldRatley24800</v>
      </c>
      <c r="C2151" t="s">
        <v>842</v>
      </c>
      <c r="D2151" t="s">
        <v>2455</v>
      </c>
      <c r="E2151" t="s">
        <v>2698</v>
      </c>
      <c r="F2151" s="1">
        <v>24800</v>
      </c>
      <c r="G2151" t="s">
        <v>3028</v>
      </c>
      <c r="H2151" t="s">
        <v>2701</v>
      </c>
      <c r="I2151" s="5">
        <v>79400</v>
      </c>
      <c r="J2151">
        <v>22</v>
      </c>
    </row>
    <row r="2152" spans="1:10" x14ac:dyDescent="0.25">
      <c r="A2152" t="str">
        <f t="shared" si="66"/>
        <v>DouRa26533</v>
      </c>
      <c r="B2152" t="str">
        <f t="shared" si="67"/>
        <v>DougRawls26533</v>
      </c>
      <c r="C2152" t="s">
        <v>1042</v>
      </c>
      <c r="D2152" t="s">
        <v>1043</v>
      </c>
      <c r="E2152" t="s">
        <v>2698</v>
      </c>
      <c r="F2152" s="1">
        <v>26533</v>
      </c>
      <c r="G2152" t="s">
        <v>3028</v>
      </c>
      <c r="H2152" t="s">
        <v>2702</v>
      </c>
      <c r="I2152" s="5">
        <v>80900</v>
      </c>
      <c r="J2152">
        <v>17</v>
      </c>
    </row>
    <row r="2153" spans="1:10" x14ac:dyDescent="0.25">
      <c r="A2153" t="str">
        <f t="shared" si="66"/>
        <v>AdeRa30908</v>
      </c>
      <c r="B2153" t="str">
        <f t="shared" si="67"/>
        <v>AdelineRay30908</v>
      </c>
      <c r="C2153" t="s">
        <v>2604</v>
      </c>
      <c r="D2153" t="s">
        <v>1687</v>
      </c>
      <c r="E2153" t="s">
        <v>2699</v>
      </c>
      <c r="F2153" s="1">
        <v>30908</v>
      </c>
      <c r="G2153" t="s">
        <v>3026</v>
      </c>
      <c r="H2153" t="s">
        <v>2702</v>
      </c>
      <c r="I2153" s="5">
        <v>73000</v>
      </c>
      <c r="J2153">
        <v>1</v>
      </c>
    </row>
    <row r="2154" spans="1:10" x14ac:dyDescent="0.25">
      <c r="A2154" t="str">
        <f t="shared" si="66"/>
        <v>DenRa26010</v>
      </c>
      <c r="B2154" t="str">
        <f t="shared" si="67"/>
        <v>DennisRay26010</v>
      </c>
      <c r="C2154" t="s">
        <v>914</v>
      </c>
      <c r="D2154" t="s">
        <v>1687</v>
      </c>
      <c r="E2154" t="s">
        <v>2698</v>
      </c>
      <c r="F2154" s="1">
        <v>26010</v>
      </c>
      <c r="G2154" t="s">
        <v>3025</v>
      </c>
      <c r="H2154" t="s">
        <v>2701</v>
      </c>
      <c r="I2154" s="5">
        <v>38200</v>
      </c>
      <c r="J2154">
        <v>18</v>
      </c>
    </row>
    <row r="2155" spans="1:10" x14ac:dyDescent="0.25">
      <c r="A2155" t="str">
        <f t="shared" si="66"/>
        <v>HenRa24830</v>
      </c>
      <c r="B2155" t="str">
        <f t="shared" si="67"/>
        <v>HenryRay24830</v>
      </c>
      <c r="C2155" t="s">
        <v>23</v>
      </c>
      <c r="D2155" t="s">
        <v>1687</v>
      </c>
      <c r="E2155" t="s">
        <v>2698</v>
      </c>
      <c r="F2155" s="1">
        <v>24830</v>
      </c>
      <c r="G2155" t="s">
        <v>3027</v>
      </c>
      <c r="H2155" t="s">
        <v>2700</v>
      </c>
      <c r="I2155" s="5">
        <v>60500</v>
      </c>
      <c r="J2155">
        <v>15</v>
      </c>
    </row>
    <row r="2156" spans="1:10" x14ac:dyDescent="0.25">
      <c r="A2156" t="str">
        <f t="shared" si="66"/>
        <v>JohRa28289</v>
      </c>
      <c r="B2156" t="str">
        <f t="shared" si="67"/>
        <v>JohnRaymond28289</v>
      </c>
      <c r="C2156" t="s">
        <v>213</v>
      </c>
      <c r="D2156" t="s">
        <v>974</v>
      </c>
      <c r="E2156" t="s">
        <v>2698</v>
      </c>
      <c r="F2156" s="1">
        <v>28289</v>
      </c>
      <c r="G2156" t="s">
        <v>3024</v>
      </c>
      <c r="H2156" t="s">
        <v>2703</v>
      </c>
      <c r="I2156" s="5">
        <v>57400</v>
      </c>
      <c r="J2156">
        <v>7</v>
      </c>
    </row>
    <row r="2157" spans="1:10" x14ac:dyDescent="0.25">
      <c r="A2157" t="str">
        <f t="shared" si="66"/>
        <v>ChaRe29589</v>
      </c>
      <c r="B2157" t="str">
        <f t="shared" si="67"/>
        <v>ChadReal29589</v>
      </c>
      <c r="C2157" t="s">
        <v>530</v>
      </c>
      <c r="D2157" t="s">
        <v>1881</v>
      </c>
      <c r="E2157" t="s">
        <v>2698</v>
      </c>
      <c r="F2157" s="1">
        <v>29589</v>
      </c>
      <c r="G2157" t="s">
        <v>3026</v>
      </c>
      <c r="H2157" t="s">
        <v>2703</v>
      </c>
      <c r="I2157" s="5">
        <v>59900</v>
      </c>
      <c r="J2157">
        <v>8</v>
      </c>
    </row>
    <row r="2158" spans="1:10" x14ac:dyDescent="0.25">
      <c r="A2158" t="str">
        <f t="shared" si="66"/>
        <v>KelRe27988</v>
      </c>
      <c r="B2158" t="str">
        <f t="shared" si="67"/>
        <v>KellyReam27988</v>
      </c>
      <c r="C2158" t="s">
        <v>1095</v>
      </c>
      <c r="D2158" t="s">
        <v>2514</v>
      </c>
      <c r="E2158" t="s">
        <v>2699</v>
      </c>
      <c r="F2158" s="1">
        <v>27988</v>
      </c>
      <c r="G2158" t="s">
        <v>3027</v>
      </c>
      <c r="H2158" t="s">
        <v>2701</v>
      </c>
      <c r="I2158" s="5">
        <v>55800</v>
      </c>
      <c r="J2158">
        <v>4</v>
      </c>
    </row>
    <row r="2159" spans="1:10" x14ac:dyDescent="0.25">
      <c r="A2159" t="str">
        <f t="shared" si="66"/>
        <v>SueRe26557</v>
      </c>
      <c r="B2159" t="str">
        <f t="shared" si="67"/>
        <v>SueReardon26557</v>
      </c>
      <c r="C2159" t="s">
        <v>1231</v>
      </c>
      <c r="D2159" t="s">
        <v>1232</v>
      </c>
      <c r="E2159" t="s">
        <v>2699</v>
      </c>
      <c r="F2159" s="1">
        <v>26557</v>
      </c>
      <c r="G2159" t="s">
        <v>3027</v>
      </c>
      <c r="H2159" t="s">
        <v>2701</v>
      </c>
      <c r="I2159" s="5">
        <v>64700</v>
      </c>
      <c r="J2159">
        <v>8</v>
      </c>
    </row>
    <row r="2160" spans="1:10" x14ac:dyDescent="0.25">
      <c r="A2160" t="str">
        <f t="shared" si="66"/>
        <v>LarRe30770</v>
      </c>
      <c r="B2160" t="str">
        <f t="shared" si="67"/>
        <v>LarryRedding30770</v>
      </c>
      <c r="C2160" t="s">
        <v>73</v>
      </c>
      <c r="D2160" t="s">
        <v>1905</v>
      </c>
      <c r="E2160" t="s">
        <v>2698</v>
      </c>
      <c r="F2160" s="1">
        <v>30770</v>
      </c>
      <c r="G2160" t="s">
        <v>3025</v>
      </c>
      <c r="H2160" t="s">
        <v>2701</v>
      </c>
      <c r="I2160" s="5">
        <v>46600</v>
      </c>
      <c r="J2160">
        <v>8</v>
      </c>
    </row>
    <row r="2161" spans="1:10" x14ac:dyDescent="0.25">
      <c r="A2161" t="str">
        <f t="shared" si="66"/>
        <v>TasRe33948</v>
      </c>
      <c r="B2161" t="str">
        <f t="shared" si="67"/>
        <v>TashaRedmond33948</v>
      </c>
      <c r="C2161" t="s">
        <v>55</v>
      </c>
      <c r="D2161" t="s">
        <v>2814</v>
      </c>
      <c r="E2161" t="s">
        <v>2699</v>
      </c>
      <c r="F2161" s="1">
        <v>33948</v>
      </c>
      <c r="G2161" t="s">
        <v>3020</v>
      </c>
      <c r="H2161" t="s">
        <v>2700</v>
      </c>
      <c r="I2161" s="5">
        <v>36600</v>
      </c>
      <c r="J2161">
        <v>0</v>
      </c>
    </row>
    <row r="2162" spans="1:10" x14ac:dyDescent="0.25">
      <c r="A2162" t="str">
        <f t="shared" si="66"/>
        <v>KenRe34019</v>
      </c>
      <c r="B2162" t="str">
        <f t="shared" si="67"/>
        <v>KennethReed34019</v>
      </c>
      <c r="C2162" t="s">
        <v>139</v>
      </c>
      <c r="D2162" t="s">
        <v>68</v>
      </c>
      <c r="E2162" t="s">
        <v>2698</v>
      </c>
      <c r="F2162" s="1">
        <v>34019</v>
      </c>
      <c r="G2162" t="s">
        <v>3022</v>
      </c>
      <c r="H2162" t="s">
        <v>2702</v>
      </c>
      <c r="I2162" s="5">
        <v>47300</v>
      </c>
      <c r="J2162">
        <v>0</v>
      </c>
    </row>
    <row r="2163" spans="1:10" x14ac:dyDescent="0.25">
      <c r="A2163" t="str">
        <f t="shared" si="66"/>
        <v>KylRe28678</v>
      </c>
      <c r="B2163" t="str">
        <f t="shared" si="67"/>
        <v>KyleReed28678</v>
      </c>
      <c r="C2163" t="s">
        <v>1374</v>
      </c>
      <c r="D2163" t="s">
        <v>68</v>
      </c>
      <c r="E2163" t="s">
        <v>2698</v>
      </c>
      <c r="F2163" s="1">
        <v>28678</v>
      </c>
      <c r="G2163" t="s">
        <v>3025</v>
      </c>
      <c r="H2163" t="s">
        <v>2702</v>
      </c>
      <c r="I2163" s="5">
        <v>67000</v>
      </c>
      <c r="J2163">
        <v>3</v>
      </c>
    </row>
    <row r="2164" spans="1:10" x14ac:dyDescent="0.25">
      <c r="A2164" t="str">
        <f t="shared" si="66"/>
        <v>NorRe26387</v>
      </c>
      <c r="B2164" t="str">
        <f t="shared" si="67"/>
        <v>NoraReed26387</v>
      </c>
      <c r="C2164" t="s">
        <v>2121</v>
      </c>
      <c r="D2164" t="s">
        <v>68</v>
      </c>
      <c r="E2164" t="s">
        <v>2699</v>
      </c>
      <c r="F2164" s="1">
        <v>26387</v>
      </c>
      <c r="G2164" t="s">
        <v>3028</v>
      </c>
      <c r="H2164" t="s">
        <v>2701</v>
      </c>
      <c r="I2164" s="5">
        <v>63700</v>
      </c>
      <c r="J2164">
        <v>0</v>
      </c>
    </row>
    <row r="2165" spans="1:10" x14ac:dyDescent="0.25">
      <c r="A2165" t="str">
        <f t="shared" si="66"/>
        <v>OtiRe27952</v>
      </c>
      <c r="B2165" t="str">
        <f t="shared" si="67"/>
        <v>OtisReed27952</v>
      </c>
      <c r="C2165" t="s">
        <v>67</v>
      </c>
      <c r="D2165" t="s">
        <v>68</v>
      </c>
      <c r="E2165" t="s">
        <v>2698</v>
      </c>
      <c r="F2165" s="1">
        <v>27952</v>
      </c>
      <c r="G2165" t="s">
        <v>3025</v>
      </c>
      <c r="H2165" t="s">
        <v>2703</v>
      </c>
      <c r="I2165" s="5">
        <v>47200</v>
      </c>
      <c r="J2165">
        <v>9</v>
      </c>
    </row>
    <row r="2166" spans="1:10" x14ac:dyDescent="0.25">
      <c r="A2166" t="str">
        <f t="shared" si="66"/>
        <v>JosRe27137</v>
      </c>
      <c r="B2166" t="str">
        <f t="shared" si="67"/>
        <v>JoshuaReedy27137</v>
      </c>
      <c r="C2166" t="s">
        <v>177</v>
      </c>
      <c r="D2166" t="s">
        <v>455</v>
      </c>
      <c r="E2166" t="s">
        <v>2698</v>
      </c>
      <c r="F2166" s="1">
        <v>27137</v>
      </c>
      <c r="G2166" t="s">
        <v>3027</v>
      </c>
      <c r="H2166" t="s">
        <v>2701</v>
      </c>
      <c r="I2166" s="5">
        <v>63400</v>
      </c>
      <c r="J2166">
        <v>11</v>
      </c>
    </row>
    <row r="2167" spans="1:10" x14ac:dyDescent="0.25">
      <c r="A2167" t="str">
        <f t="shared" si="66"/>
        <v>JerRe28045</v>
      </c>
      <c r="B2167" t="str">
        <f t="shared" si="67"/>
        <v>JeremyReese28045</v>
      </c>
      <c r="C2167" t="s">
        <v>225</v>
      </c>
      <c r="D2167" t="s">
        <v>1755</v>
      </c>
      <c r="E2167" t="s">
        <v>2698</v>
      </c>
      <c r="F2167" s="1">
        <v>28045</v>
      </c>
      <c r="G2167" t="s">
        <v>3026</v>
      </c>
      <c r="H2167" t="s">
        <v>2703</v>
      </c>
      <c r="I2167" s="5">
        <v>49100</v>
      </c>
      <c r="J2167">
        <v>8</v>
      </c>
    </row>
    <row r="2168" spans="1:10" x14ac:dyDescent="0.25">
      <c r="A2168" t="str">
        <f t="shared" si="66"/>
        <v>JosRe34150</v>
      </c>
      <c r="B2168" t="str">
        <f t="shared" si="67"/>
        <v>JosephReese34150</v>
      </c>
      <c r="C2168" t="s">
        <v>90</v>
      </c>
      <c r="D2168" t="s">
        <v>1755</v>
      </c>
      <c r="E2168" t="s">
        <v>2698</v>
      </c>
      <c r="F2168" s="1">
        <v>34150</v>
      </c>
      <c r="G2168" t="s">
        <v>3021</v>
      </c>
      <c r="H2168" t="s">
        <v>2700</v>
      </c>
      <c r="I2168" s="5">
        <v>37400</v>
      </c>
      <c r="J2168">
        <v>0</v>
      </c>
    </row>
    <row r="2169" spans="1:10" x14ac:dyDescent="0.25">
      <c r="A2169" t="str">
        <f t="shared" si="66"/>
        <v>SusRe24368</v>
      </c>
      <c r="B2169" t="str">
        <f t="shared" si="67"/>
        <v>SusanReeve24368</v>
      </c>
      <c r="C2169" t="s">
        <v>665</v>
      </c>
      <c r="D2169" t="s">
        <v>2546</v>
      </c>
      <c r="E2169" t="s">
        <v>2699</v>
      </c>
      <c r="F2169" s="1">
        <v>24368</v>
      </c>
      <c r="G2169" t="s">
        <v>3027</v>
      </c>
      <c r="H2169" t="s">
        <v>2701</v>
      </c>
      <c r="I2169" s="5">
        <v>59000</v>
      </c>
      <c r="J2169">
        <v>10</v>
      </c>
    </row>
    <row r="2170" spans="1:10" x14ac:dyDescent="0.25">
      <c r="A2170" t="str">
        <f t="shared" si="66"/>
        <v>MilRe32199</v>
      </c>
      <c r="B2170" t="str">
        <f t="shared" si="67"/>
        <v>MildredReeves32199</v>
      </c>
      <c r="C2170" t="s">
        <v>2249</v>
      </c>
      <c r="D2170" t="s">
        <v>1276</v>
      </c>
      <c r="E2170" t="s">
        <v>2699</v>
      </c>
      <c r="F2170" s="1">
        <v>32199</v>
      </c>
      <c r="G2170" t="s">
        <v>3023</v>
      </c>
      <c r="H2170" t="s">
        <v>2701</v>
      </c>
      <c r="I2170" s="5">
        <v>35700</v>
      </c>
      <c r="J2170">
        <v>5</v>
      </c>
    </row>
    <row r="2171" spans="1:10" x14ac:dyDescent="0.25">
      <c r="A2171" t="str">
        <f t="shared" si="66"/>
        <v>WilRe31021</v>
      </c>
      <c r="B2171" t="str">
        <f t="shared" si="67"/>
        <v>WilliamReeves31021</v>
      </c>
      <c r="C2171" t="s">
        <v>63</v>
      </c>
      <c r="D2171" t="s">
        <v>1276</v>
      </c>
      <c r="E2171" t="s">
        <v>2698</v>
      </c>
      <c r="F2171" s="1">
        <v>31021</v>
      </c>
      <c r="G2171" t="s">
        <v>3025</v>
      </c>
      <c r="H2171" t="s">
        <v>2702</v>
      </c>
      <c r="I2171" s="5">
        <v>50500</v>
      </c>
      <c r="J2171">
        <v>8</v>
      </c>
    </row>
    <row r="2172" spans="1:10" x14ac:dyDescent="0.25">
      <c r="A2172" t="str">
        <f t="shared" si="66"/>
        <v>JamRe26890</v>
      </c>
      <c r="B2172" t="str">
        <f t="shared" si="67"/>
        <v>JamesRehberg26890</v>
      </c>
      <c r="C2172" t="s">
        <v>147</v>
      </c>
      <c r="D2172" t="s">
        <v>1673</v>
      </c>
      <c r="E2172" t="s">
        <v>2698</v>
      </c>
      <c r="F2172" s="1">
        <v>26890</v>
      </c>
      <c r="G2172" t="s">
        <v>3023</v>
      </c>
      <c r="H2172" t="s">
        <v>2700</v>
      </c>
      <c r="I2172" s="5">
        <v>61200</v>
      </c>
      <c r="J2172">
        <v>12</v>
      </c>
    </row>
    <row r="2173" spans="1:10" x14ac:dyDescent="0.25">
      <c r="A2173" t="str">
        <f t="shared" si="66"/>
        <v>BreRe31093</v>
      </c>
      <c r="B2173" t="str">
        <f t="shared" si="67"/>
        <v>BrendaReith31093</v>
      </c>
      <c r="C2173" t="s">
        <v>1437</v>
      </c>
      <c r="D2173" t="s">
        <v>1643</v>
      </c>
      <c r="E2173" t="s">
        <v>2699</v>
      </c>
      <c r="F2173" s="1">
        <v>31093</v>
      </c>
      <c r="G2173" t="s">
        <v>3027</v>
      </c>
      <c r="H2173" t="s">
        <v>2702</v>
      </c>
      <c r="I2173" s="5">
        <v>89900</v>
      </c>
      <c r="J2173">
        <v>6</v>
      </c>
    </row>
    <row r="2174" spans="1:10" x14ac:dyDescent="0.25">
      <c r="A2174" t="str">
        <f t="shared" si="66"/>
        <v>RyaRe26279</v>
      </c>
      <c r="B2174" t="str">
        <f t="shared" si="67"/>
        <v>RyanRemillard26279</v>
      </c>
      <c r="C2174" t="s">
        <v>438</v>
      </c>
      <c r="D2174" t="s">
        <v>1704</v>
      </c>
      <c r="E2174" t="s">
        <v>2698</v>
      </c>
      <c r="F2174" s="1">
        <v>26279</v>
      </c>
      <c r="G2174" t="s">
        <v>3027</v>
      </c>
      <c r="H2174" t="s">
        <v>2702</v>
      </c>
      <c r="I2174" s="5">
        <v>80600</v>
      </c>
      <c r="J2174">
        <v>2</v>
      </c>
    </row>
    <row r="2175" spans="1:10" x14ac:dyDescent="0.25">
      <c r="A2175" t="str">
        <f t="shared" si="66"/>
        <v>EmiRe25321</v>
      </c>
      <c r="B2175" t="str">
        <f t="shared" si="67"/>
        <v>EmilyRemy25321</v>
      </c>
      <c r="C2175" t="s">
        <v>145</v>
      </c>
      <c r="D2175" t="s">
        <v>2034</v>
      </c>
      <c r="E2175" t="s">
        <v>2699</v>
      </c>
      <c r="F2175" s="1">
        <v>25321</v>
      </c>
      <c r="G2175" t="s">
        <v>3027</v>
      </c>
      <c r="H2175" t="s">
        <v>2703</v>
      </c>
      <c r="I2175" s="5">
        <v>59400</v>
      </c>
      <c r="J2175">
        <v>11</v>
      </c>
    </row>
    <row r="2176" spans="1:10" x14ac:dyDescent="0.25">
      <c r="A2176" t="str">
        <f t="shared" si="66"/>
        <v>BryRe29510</v>
      </c>
      <c r="B2176" t="str">
        <f t="shared" si="67"/>
        <v>BryanReplogle29510</v>
      </c>
      <c r="C2176" t="s">
        <v>268</v>
      </c>
      <c r="D2176" t="s">
        <v>1915</v>
      </c>
      <c r="E2176" t="s">
        <v>2698</v>
      </c>
      <c r="F2176" s="1">
        <v>29510</v>
      </c>
      <c r="G2176" t="s">
        <v>3028</v>
      </c>
      <c r="H2176" t="s">
        <v>2700</v>
      </c>
      <c r="I2176" s="5">
        <v>74000</v>
      </c>
      <c r="J2176">
        <v>12</v>
      </c>
    </row>
    <row r="2177" spans="1:10" x14ac:dyDescent="0.25">
      <c r="A2177" t="str">
        <f t="shared" si="66"/>
        <v>RicRe25573</v>
      </c>
      <c r="B2177" t="str">
        <f t="shared" si="67"/>
        <v>RichardRethman25573</v>
      </c>
      <c r="C2177" t="s">
        <v>9</v>
      </c>
      <c r="D2177" t="s">
        <v>2245</v>
      </c>
      <c r="E2177" t="s">
        <v>2698</v>
      </c>
      <c r="F2177" s="1">
        <v>25573</v>
      </c>
      <c r="G2177" t="s">
        <v>3026</v>
      </c>
      <c r="H2177" t="s">
        <v>2701</v>
      </c>
      <c r="I2177" s="5">
        <v>42000</v>
      </c>
      <c r="J2177">
        <v>12</v>
      </c>
    </row>
    <row r="2178" spans="1:10" x14ac:dyDescent="0.25">
      <c r="A2178" t="str">
        <f t="shared" ref="A2178:A2241" si="68">_xlfn.CONCAT(LEFT(C2178,3),LEFT(D2178,2),F2178)</f>
        <v>RonRe24671</v>
      </c>
      <c r="B2178" t="str">
        <f t="shared" ref="B2178:B2241" si="69">_xlfn.CONCAT(C2178,D2178,F2178)</f>
        <v>RonaldReyes24671</v>
      </c>
      <c r="C2178" t="s">
        <v>32</v>
      </c>
      <c r="D2178" t="s">
        <v>528</v>
      </c>
      <c r="E2178" t="s">
        <v>2698</v>
      </c>
      <c r="F2178" s="1">
        <v>24671</v>
      </c>
      <c r="G2178" t="s">
        <v>3024</v>
      </c>
      <c r="H2178" t="s">
        <v>2702</v>
      </c>
      <c r="I2178" s="5">
        <v>59600</v>
      </c>
      <c r="J2178">
        <v>18</v>
      </c>
    </row>
    <row r="2179" spans="1:10" x14ac:dyDescent="0.25">
      <c r="A2179" t="str">
        <f t="shared" si="68"/>
        <v>TerRe29325</v>
      </c>
      <c r="B2179" t="str">
        <f t="shared" si="69"/>
        <v>TerriReyes29325</v>
      </c>
      <c r="C2179" t="s">
        <v>1402</v>
      </c>
      <c r="D2179" t="s">
        <v>528</v>
      </c>
      <c r="E2179" t="s">
        <v>2699</v>
      </c>
      <c r="F2179" s="1">
        <v>29325</v>
      </c>
      <c r="G2179" t="s">
        <v>3027</v>
      </c>
      <c r="H2179" t="s">
        <v>2701</v>
      </c>
      <c r="I2179" s="5">
        <v>58300</v>
      </c>
      <c r="J2179">
        <v>12</v>
      </c>
    </row>
    <row r="2180" spans="1:10" x14ac:dyDescent="0.25">
      <c r="A2180" t="str">
        <f t="shared" si="68"/>
        <v>EstRe33501</v>
      </c>
      <c r="B2180" t="str">
        <f t="shared" si="69"/>
        <v>EstelleReynolds33501</v>
      </c>
      <c r="C2180" t="s">
        <v>246</v>
      </c>
      <c r="D2180" t="s">
        <v>26</v>
      </c>
      <c r="E2180" t="s">
        <v>2699</v>
      </c>
      <c r="F2180" s="1">
        <v>33501</v>
      </c>
      <c r="G2180" t="s">
        <v>3020</v>
      </c>
      <c r="H2180" t="s">
        <v>2701</v>
      </c>
      <c r="I2180" s="5">
        <v>32100</v>
      </c>
      <c r="J2180">
        <v>1</v>
      </c>
    </row>
    <row r="2181" spans="1:10" x14ac:dyDescent="0.25">
      <c r="A2181" t="str">
        <f t="shared" si="68"/>
        <v>JamRe28006</v>
      </c>
      <c r="B2181" t="str">
        <f t="shared" si="69"/>
        <v>JamesReynolds28006</v>
      </c>
      <c r="C2181" t="s">
        <v>147</v>
      </c>
      <c r="D2181" t="s">
        <v>26</v>
      </c>
      <c r="E2181" t="s">
        <v>2698</v>
      </c>
      <c r="F2181" s="1">
        <v>28006</v>
      </c>
      <c r="G2181" t="s">
        <v>3027</v>
      </c>
      <c r="H2181" t="s">
        <v>2702</v>
      </c>
      <c r="I2181" s="5">
        <v>78300</v>
      </c>
      <c r="J2181">
        <v>8</v>
      </c>
    </row>
    <row r="2182" spans="1:10" x14ac:dyDescent="0.25">
      <c r="A2182" t="str">
        <f t="shared" si="68"/>
        <v>JesRe33102</v>
      </c>
      <c r="B2182" t="str">
        <f t="shared" si="69"/>
        <v>JessieReynolds33102</v>
      </c>
      <c r="C2182" t="s">
        <v>998</v>
      </c>
      <c r="D2182" t="s">
        <v>26</v>
      </c>
      <c r="E2182" t="s">
        <v>2698</v>
      </c>
      <c r="F2182" s="1">
        <v>33102</v>
      </c>
      <c r="G2182" t="s">
        <v>3021</v>
      </c>
      <c r="H2182" t="s">
        <v>2701</v>
      </c>
      <c r="I2182" s="5">
        <v>31600</v>
      </c>
      <c r="J2182">
        <v>2</v>
      </c>
    </row>
    <row r="2183" spans="1:10" x14ac:dyDescent="0.25">
      <c r="A2183" t="str">
        <f t="shared" si="68"/>
        <v>JoyRe33966</v>
      </c>
      <c r="B2183" t="str">
        <f t="shared" si="69"/>
        <v>JoyceReynolds33966</v>
      </c>
      <c r="C2183" t="s">
        <v>368</v>
      </c>
      <c r="D2183" t="s">
        <v>26</v>
      </c>
      <c r="E2183" t="s">
        <v>2699</v>
      </c>
      <c r="F2183" s="1">
        <v>33966</v>
      </c>
      <c r="G2183" t="s">
        <v>3022</v>
      </c>
      <c r="H2183" t="s">
        <v>2701</v>
      </c>
      <c r="I2183" s="5">
        <v>36100</v>
      </c>
      <c r="J2183">
        <v>0</v>
      </c>
    </row>
    <row r="2184" spans="1:10" x14ac:dyDescent="0.25">
      <c r="A2184" t="str">
        <f t="shared" si="68"/>
        <v>MigRe32995</v>
      </c>
      <c r="B2184" t="str">
        <f t="shared" si="69"/>
        <v>MiguelReynolds32995</v>
      </c>
      <c r="C2184" t="s">
        <v>2141</v>
      </c>
      <c r="D2184" t="s">
        <v>26</v>
      </c>
      <c r="E2184" t="s">
        <v>2698</v>
      </c>
      <c r="F2184" s="1">
        <v>32995</v>
      </c>
      <c r="G2184" t="s">
        <v>3021</v>
      </c>
      <c r="H2184" t="s">
        <v>2701</v>
      </c>
      <c r="I2184" s="5">
        <v>31900</v>
      </c>
      <c r="J2184">
        <v>2</v>
      </c>
    </row>
    <row r="2185" spans="1:10" x14ac:dyDescent="0.25">
      <c r="A2185" t="str">
        <f t="shared" si="68"/>
        <v>RobRe30939</v>
      </c>
      <c r="B2185" t="str">
        <f t="shared" si="69"/>
        <v>RobertReynolds30939</v>
      </c>
      <c r="C2185" t="s">
        <v>25</v>
      </c>
      <c r="D2185" t="s">
        <v>26</v>
      </c>
      <c r="E2185" t="s">
        <v>2698</v>
      </c>
      <c r="F2185" s="1">
        <v>30939</v>
      </c>
      <c r="G2185" t="s">
        <v>3027</v>
      </c>
      <c r="H2185" t="s">
        <v>2701</v>
      </c>
      <c r="I2185" s="5">
        <v>58100</v>
      </c>
      <c r="J2185">
        <v>1</v>
      </c>
    </row>
    <row r="2186" spans="1:10" x14ac:dyDescent="0.25">
      <c r="A2186" t="str">
        <f t="shared" si="68"/>
        <v>BonRh28055</v>
      </c>
      <c r="B2186" t="str">
        <f t="shared" si="69"/>
        <v>BonnieRhymer28055</v>
      </c>
      <c r="C2186" t="s">
        <v>655</v>
      </c>
      <c r="D2186" t="s">
        <v>2374</v>
      </c>
      <c r="E2186" t="s">
        <v>2699</v>
      </c>
      <c r="F2186" s="1">
        <v>28055</v>
      </c>
      <c r="G2186" t="s">
        <v>3026</v>
      </c>
      <c r="H2186" t="s">
        <v>2703</v>
      </c>
      <c r="I2186" s="5">
        <v>53100</v>
      </c>
      <c r="J2186">
        <v>2</v>
      </c>
    </row>
    <row r="2187" spans="1:10" x14ac:dyDescent="0.25">
      <c r="A2187" t="str">
        <f t="shared" si="68"/>
        <v>TifRi25959</v>
      </c>
      <c r="B2187" t="str">
        <f t="shared" si="69"/>
        <v>TiffanyRich25959</v>
      </c>
      <c r="C2187" t="s">
        <v>1464</v>
      </c>
      <c r="D2187" t="s">
        <v>2357</v>
      </c>
      <c r="E2187" t="s">
        <v>2699</v>
      </c>
      <c r="F2187" s="1">
        <v>25959</v>
      </c>
      <c r="G2187" t="s">
        <v>3025</v>
      </c>
      <c r="H2187" t="s">
        <v>2700</v>
      </c>
      <c r="I2187" s="5">
        <v>48300</v>
      </c>
      <c r="J2187">
        <v>6</v>
      </c>
    </row>
    <row r="2188" spans="1:10" x14ac:dyDescent="0.25">
      <c r="A2188" t="str">
        <f t="shared" si="68"/>
        <v>RosRi30048</v>
      </c>
      <c r="B2188" t="str">
        <f t="shared" si="69"/>
        <v>RosaRichards30048</v>
      </c>
      <c r="C2188" t="s">
        <v>487</v>
      </c>
      <c r="D2188" t="s">
        <v>488</v>
      </c>
      <c r="E2188" t="s">
        <v>2699</v>
      </c>
      <c r="F2188" s="1">
        <v>30048</v>
      </c>
      <c r="G2188" t="s">
        <v>3025</v>
      </c>
      <c r="H2188" t="s">
        <v>2702</v>
      </c>
      <c r="I2188" s="5">
        <v>80500</v>
      </c>
      <c r="J2188">
        <v>7</v>
      </c>
    </row>
    <row r="2189" spans="1:10" x14ac:dyDescent="0.25">
      <c r="A2189" t="str">
        <f t="shared" si="68"/>
        <v>EllRi33214</v>
      </c>
      <c r="B2189" t="str">
        <f t="shared" si="69"/>
        <v>EllaRichardson33214</v>
      </c>
      <c r="C2189" t="s">
        <v>1367</v>
      </c>
      <c r="D2189" t="s">
        <v>920</v>
      </c>
      <c r="E2189" t="s">
        <v>2699</v>
      </c>
      <c r="F2189" s="1">
        <v>33214</v>
      </c>
      <c r="G2189" t="s">
        <v>3020</v>
      </c>
      <c r="H2189" t="s">
        <v>2700</v>
      </c>
      <c r="I2189" s="5">
        <v>36000</v>
      </c>
      <c r="J2189">
        <v>3</v>
      </c>
    </row>
    <row r="2190" spans="1:10" x14ac:dyDescent="0.25">
      <c r="A2190" t="str">
        <f t="shared" si="68"/>
        <v>WilRi32371</v>
      </c>
      <c r="B2190" t="str">
        <f t="shared" si="69"/>
        <v>WilliamRichardson32371</v>
      </c>
      <c r="C2190" t="s">
        <v>63</v>
      </c>
      <c r="D2190" t="s">
        <v>920</v>
      </c>
      <c r="E2190" t="s">
        <v>2698</v>
      </c>
      <c r="F2190" s="1">
        <v>32371</v>
      </c>
      <c r="G2190" t="s">
        <v>3021</v>
      </c>
      <c r="H2190" t="s">
        <v>2702</v>
      </c>
      <c r="I2190" s="5">
        <v>46900</v>
      </c>
      <c r="J2190">
        <v>3</v>
      </c>
    </row>
    <row r="2191" spans="1:10" x14ac:dyDescent="0.25">
      <c r="A2191" t="str">
        <f t="shared" si="68"/>
        <v>LinRi26770</v>
      </c>
      <c r="B2191" t="str">
        <f t="shared" si="69"/>
        <v>LindaRichmond26770</v>
      </c>
      <c r="C2191" t="s">
        <v>491</v>
      </c>
      <c r="D2191" t="s">
        <v>863</v>
      </c>
      <c r="E2191" t="s">
        <v>2699</v>
      </c>
      <c r="F2191" s="1">
        <v>26770</v>
      </c>
      <c r="G2191" t="s">
        <v>3026</v>
      </c>
      <c r="H2191" t="s">
        <v>2702</v>
      </c>
      <c r="I2191" s="5">
        <v>53900</v>
      </c>
      <c r="J2191">
        <v>15</v>
      </c>
    </row>
    <row r="2192" spans="1:10" x14ac:dyDescent="0.25">
      <c r="A2192" t="str">
        <f t="shared" si="68"/>
        <v>DanRi30995</v>
      </c>
      <c r="B2192" t="str">
        <f t="shared" si="69"/>
        <v>DanielRiddick30995</v>
      </c>
      <c r="C2192" t="s">
        <v>105</v>
      </c>
      <c r="D2192" t="s">
        <v>1906</v>
      </c>
      <c r="E2192" t="s">
        <v>2698</v>
      </c>
      <c r="F2192" s="1">
        <v>30995</v>
      </c>
      <c r="G2192" t="s">
        <v>3026</v>
      </c>
      <c r="H2192" t="s">
        <v>2700</v>
      </c>
      <c r="I2192" s="5">
        <v>70800</v>
      </c>
      <c r="J2192">
        <v>8</v>
      </c>
    </row>
    <row r="2193" spans="1:10" x14ac:dyDescent="0.25">
      <c r="A2193" t="str">
        <f t="shared" si="68"/>
        <v>KenRi25329</v>
      </c>
      <c r="B2193" t="str">
        <f t="shared" si="69"/>
        <v>KennethRider25329</v>
      </c>
      <c r="C2193" t="s">
        <v>139</v>
      </c>
      <c r="D2193" t="s">
        <v>2534</v>
      </c>
      <c r="E2193" t="s">
        <v>2698</v>
      </c>
      <c r="F2193" s="1">
        <v>25329</v>
      </c>
      <c r="G2193" t="s">
        <v>3027</v>
      </c>
      <c r="H2193" t="s">
        <v>2701</v>
      </c>
      <c r="I2193" s="5">
        <v>64200</v>
      </c>
      <c r="J2193">
        <v>6</v>
      </c>
    </row>
    <row r="2194" spans="1:10" x14ac:dyDescent="0.25">
      <c r="A2194" t="str">
        <f t="shared" si="68"/>
        <v>EmmRi31555</v>
      </c>
      <c r="B2194" t="str">
        <f t="shared" si="69"/>
        <v>EmmaRidgley31555</v>
      </c>
      <c r="C2194" t="s">
        <v>896</v>
      </c>
      <c r="D2194" t="s">
        <v>2955</v>
      </c>
      <c r="E2194" t="s">
        <v>2699</v>
      </c>
      <c r="F2194" s="1">
        <v>31555</v>
      </c>
      <c r="G2194" t="s">
        <v>3020</v>
      </c>
      <c r="H2194" t="s">
        <v>2700</v>
      </c>
      <c r="I2194" s="5">
        <v>39000</v>
      </c>
      <c r="J2194">
        <v>7</v>
      </c>
    </row>
    <row r="2195" spans="1:10" x14ac:dyDescent="0.25">
      <c r="A2195" t="str">
        <f t="shared" si="68"/>
        <v>EliRi23634</v>
      </c>
      <c r="B2195" t="str">
        <f t="shared" si="69"/>
        <v>ElizabethRidgway23634</v>
      </c>
      <c r="C2195" t="s">
        <v>699</v>
      </c>
      <c r="D2195" t="s">
        <v>1445</v>
      </c>
      <c r="E2195" t="s">
        <v>2699</v>
      </c>
      <c r="F2195" s="1">
        <v>23634</v>
      </c>
      <c r="G2195" t="s">
        <v>3025</v>
      </c>
      <c r="H2195" t="s">
        <v>2701</v>
      </c>
      <c r="I2195" s="5">
        <v>60000</v>
      </c>
      <c r="J2195">
        <v>25</v>
      </c>
    </row>
    <row r="2196" spans="1:10" x14ac:dyDescent="0.25">
      <c r="A2196" t="str">
        <f t="shared" si="68"/>
        <v>DebRi31109</v>
      </c>
      <c r="B2196" t="str">
        <f t="shared" si="69"/>
        <v>DebbieRiemer31109</v>
      </c>
      <c r="C2196" t="s">
        <v>986</v>
      </c>
      <c r="D2196" t="s">
        <v>1162</v>
      </c>
      <c r="E2196" t="s">
        <v>2699</v>
      </c>
      <c r="F2196" s="1">
        <v>31109</v>
      </c>
      <c r="G2196" t="s">
        <v>3026</v>
      </c>
      <c r="H2196" t="s">
        <v>2701</v>
      </c>
      <c r="I2196" s="5">
        <v>49900</v>
      </c>
      <c r="J2196">
        <v>7</v>
      </c>
    </row>
    <row r="2197" spans="1:10" x14ac:dyDescent="0.25">
      <c r="A2197" t="str">
        <f t="shared" si="68"/>
        <v>AbbRi32290</v>
      </c>
      <c r="B2197" t="str">
        <f t="shared" si="69"/>
        <v>AbbyRigby32290</v>
      </c>
      <c r="C2197" t="s">
        <v>80</v>
      </c>
      <c r="D2197" t="s">
        <v>81</v>
      </c>
      <c r="E2197" t="s">
        <v>2699</v>
      </c>
      <c r="F2197" s="1">
        <v>32290</v>
      </c>
      <c r="G2197" t="s">
        <v>3023</v>
      </c>
      <c r="H2197" t="s">
        <v>2700</v>
      </c>
      <c r="I2197" s="5">
        <v>50800</v>
      </c>
      <c r="J2197">
        <v>3</v>
      </c>
    </row>
    <row r="2198" spans="1:10" x14ac:dyDescent="0.25">
      <c r="A2198" t="str">
        <f t="shared" si="68"/>
        <v>TonRi33669</v>
      </c>
      <c r="B2198" t="str">
        <f t="shared" si="69"/>
        <v>TonyRiley33669</v>
      </c>
      <c r="C2198" t="s">
        <v>482</v>
      </c>
      <c r="D2198" t="s">
        <v>1230</v>
      </c>
      <c r="E2198" t="s">
        <v>2698</v>
      </c>
      <c r="F2198" s="1">
        <v>33669</v>
      </c>
      <c r="G2198" t="s">
        <v>3020</v>
      </c>
      <c r="H2198" t="s">
        <v>2701</v>
      </c>
      <c r="I2198" s="5">
        <v>32400</v>
      </c>
      <c r="J2198">
        <v>0</v>
      </c>
    </row>
    <row r="2199" spans="1:10" x14ac:dyDescent="0.25">
      <c r="A2199" t="str">
        <f t="shared" si="68"/>
        <v>CarRi26424</v>
      </c>
      <c r="B2199" t="str">
        <f t="shared" si="69"/>
        <v>CarlosRingler26424</v>
      </c>
      <c r="C2199" t="s">
        <v>1223</v>
      </c>
      <c r="D2199" t="s">
        <v>1639</v>
      </c>
      <c r="E2199" t="s">
        <v>2698</v>
      </c>
      <c r="F2199" s="1">
        <v>26424</v>
      </c>
      <c r="G2199" t="s">
        <v>3027</v>
      </c>
      <c r="H2199" t="s">
        <v>2703</v>
      </c>
      <c r="I2199" s="5">
        <v>53900</v>
      </c>
      <c r="J2199">
        <v>14</v>
      </c>
    </row>
    <row r="2200" spans="1:10" x14ac:dyDescent="0.25">
      <c r="A2200" t="str">
        <f t="shared" si="68"/>
        <v>DanRi30615</v>
      </c>
      <c r="B2200" t="str">
        <f t="shared" si="69"/>
        <v>DanielRios30615</v>
      </c>
      <c r="C2200" t="s">
        <v>105</v>
      </c>
      <c r="D2200" t="s">
        <v>783</v>
      </c>
      <c r="E2200" t="s">
        <v>2698</v>
      </c>
      <c r="F2200" s="1">
        <v>30615</v>
      </c>
      <c r="G2200" t="s">
        <v>3027</v>
      </c>
      <c r="H2200" t="s">
        <v>2703</v>
      </c>
      <c r="I2200" s="5">
        <v>97100</v>
      </c>
      <c r="J2200">
        <v>7</v>
      </c>
    </row>
    <row r="2201" spans="1:10" x14ac:dyDescent="0.25">
      <c r="A2201" t="str">
        <f t="shared" si="68"/>
        <v>LouRi27206</v>
      </c>
      <c r="B2201" t="str">
        <f t="shared" si="69"/>
        <v>LouisRivas27206</v>
      </c>
      <c r="C2201" t="s">
        <v>727</v>
      </c>
      <c r="D2201" t="s">
        <v>2065</v>
      </c>
      <c r="E2201" t="s">
        <v>2698</v>
      </c>
      <c r="F2201" s="1">
        <v>27206</v>
      </c>
      <c r="G2201" t="s">
        <v>3028</v>
      </c>
      <c r="H2201" t="s">
        <v>2700</v>
      </c>
      <c r="I2201" s="5">
        <v>77900</v>
      </c>
      <c r="J2201">
        <v>11</v>
      </c>
    </row>
    <row r="2202" spans="1:10" x14ac:dyDescent="0.25">
      <c r="A2202" t="str">
        <f t="shared" si="68"/>
        <v>MarRi27771</v>
      </c>
      <c r="B2202" t="str">
        <f t="shared" si="69"/>
        <v>MarkRivera27771</v>
      </c>
      <c r="C2202" t="s">
        <v>252</v>
      </c>
      <c r="D2202" t="s">
        <v>835</v>
      </c>
      <c r="E2202" t="s">
        <v>2698</v>
      </c>
      <c r="F2202" s="1">
        <v>27771</v>
      </c>
      <c r="G2202" t="s">
        <v>3027</v>
      </c>
      <c r="H2202" t="s">
        <v>2702</v>
      </c>
      <c r="I2202" s="5">
        <v>71000</v>
      </c>
      <c r="J2202">
        <v>8</v>
      </c>
    </row>
    <row r="2203" spans="1:10" x14ac:dyDescent="0.25">
      <c r="A2203" t="str">
        <f t="shared" si="68"/>
        <v>MicRi28106</v>
      </c>
      <c r="B2203" t="str">
        <f t="shared" si="69"/>
        <v>MichaelRivera28106</v>
      </c>
      <c r="C2203" t="s">
        <v>205</v>
      </c>
      <c r="D2203" t="s">
        <v>835</v>
      </c>
      <c r="E2203" t="s">
        <v>2698</v>
      </c>
      <c r="F2203" s="1">
        <v>28106</v>
      </c>
      <c r="G2203" t="s">
        <v>3027</v>
      </c>
      <c r="H2203" t="s">
        <v>2701</v>
      </c>
      <c r="I2203" s="5">
        <v>62000</v>
      </c>
      <c r="J2203">
        <v>8</v>
      </c>
    </row>
    <row r="2204" spans="1:10" x14ac:dyDescent="0.25">
      <c r="A2204" t="str">
        <f t="shared" si="68"/>
        <v>RicRi25030</v>
      </c>
      <c r="B2204" t="str">
        <f t="shared" si="69"/>
        <v>RichardRivera25030</v>
      </c>
      <c r="C2204" t="s">
        <v>9</v>
      </c>
      <c r="D2204" t="s">
        <v>835</v>
      </c>
      <c r="E2204" t="s">
        <v>2698</v>
      </c>
      <c r="F2204" s="1">
        <v>25030</v>
      </c>
      <c r="G2204" t="s">
        <v>3025</v>
      </c>
      <c r="H2204" t="s">
        <v>2703</v>
      </c>
      <c r="I2204" s="5">
        <v>43000</v>
      </c>
      <c r="J2204">
        <v>11</v>
      </c>
    </row>
    <row r="2205" spans="1:10" x14ac:dyDescent="0.25">
      <c r="A2205" t="str">
        <f t="shared" si="68"/>
        <v>RogRi23749</v>
      </c>
      <c r="B2205" t="str">
        <f t="shared" si="69"/>
        <v>RogelioRivera23749</v>
      </c>
      <c r="C2205" t="s">
        <v>2580</v>
      </c>
      <c r="D2205" t="s">
        <v>835</v>
      </c>
      <c r="E2205" t="s">
        <v>2698</v>
      </c>
      <c r="F2205" s="1">
        <v>23749</v>
      </c>
      <c r="G2205" t="s">
        <v>3026</v>
      </c>
      <c r="H2205" t="s">
        <v>2702</v>
      </c>
      <c r="I2205" s="5">
        <v>81200</v>
      </c>
      <c r="J2205">
        <v>16</v>
      </c>
    </row>
    <row r="2206" spans="1:10" x14ac:dyDescent="0.25">
      <c r="A2206" t="str">
        <f t="shared" si="68"/>
        <v>RutRi32980</v>
      </c>
      <c r="B2206" t="str">
        <f t="shared" si="69"/>
        <v>RuthRivera32980</v>
      </c>
      <c r="C2206" t="s">
        <v>430</v>
      </c>
      <c r="D2206" t="s">
        <v>835</v>
      </c>
      <c r="E2206" t="s">
        <v>2699</v>
      </c>
      <c r="F2206" s="1">
        <v>32980</v>
      </c>
      <c r="G2206" t="s">
        <v>3020</v>
      </c>
      <c r="H2206" t="s">
        <v>2701</v>
      </c>
      <c r="I2206" s="5">
        <v>29000</v>
      </c>
      <c r="J2206">
        <v>2</v>
      </c>
    </row>
    <row r="2207" spans="1:10" x14ac:dyDescent="0.25">
      <c r="A2207" t="str">
        <f t="shared" si="68"/>
        <v>ShaRi31844</v>
      </c>
      <c r="B2207" t="str">
        <f t="shared" si="69"/>
        <v>ShawnRivera31844</v>
      </c>
      <c r="C2207" t="s">
        <v>711</v>
      </c>
      <c r="D2207" t="s">
        <v>835</v>
      </c>
      <c r="E2207" t="s">
        <v>2698</v>
      </c>
      <c r="F2207" s="1">
        <v>31844</v>
      </c>
      <c r="G2207" t="s">
        <v>3023</v>
      </c>
      <c r="H2207" t="s">
        <v>2702</v>
      </c>
      <c r="I2207" s="5">
        <v>51000</v>
      </c>
      <c r="J2207">
        <v>0</v>
      </c>
    </row>
    <row r="2208" spans="1:10" x14ac:dyDescent="0.25">
      <c r="A2208" t="str">
        <f t="shared" si="68"/>
        <v>SheRi33297</v>
      </c>
      <c r="B2208" t="str">
        <f t="shared" si="69"/>
        <v>SherryRivers33297</v>
      </c>
      <c r="C2208" t="s">
        <v>730</v>
      </c>
      <c r="D2208" t="s">
        <v>2799</v>
      </c>
      <c r="E2208" t="s">
        <v>2699</v>
      </c>
      <c r="F2208" s="1">
        <v>33297</v>
      </c>
      <c r="G2208" t="s">
        <v>3019</v>
      </c>
      <c r="H2208" t="s">
        <v>2701</v>
      </c>
      <c r="I2208" s="5">
        <v>29400</v>
      </c>
      <c r="J2208">
        <v>2</v>
      </c>
    </row>
    <row r="2209" spans="1:10" x14ac:dyDescent="0.25">
      <c r="A2209" t="str">
        <f t="shared" si="68"/>
        <v>BraRi25231</v>
      </c>
      <c r="B2209" t="str">
        <f t="shared" si="69"/>
        <v>BrandonRizzo25231</v>
      </c>
      <c r="C2209" t="s">
        <v>572</v>
      </c>
      <c r="D2209" t="s">
        <v>1212</v>
      </c>
      <c r="E2209" t="s">
        <v>2698</v>
      </c>
      <c r="F2209" s="1">
        <v>25231</v>
      </c>
      <c r="G2209" t="s">
        <v>3026</v>
      </c>
      <c r="H2209" t="s">
        <v>2702</v>
      </c>
      <c r="I2209" s="5">
        <v>52700</v>
      </c>
      <c r="J2209">
        <v>6</v>
      </c>
    </row>
    <row r="2210" spans="1:10" x14ac:dyDescent="0.25">
      <c r="A2210" t="str">
        <f t="shared" si="68"/>
        <v>AmaRo23889</v>
      </c>
      <c r="B2210" t="str">
        <f t="shared" si="69"/>
        <v>AmandaRobbins23889</v>
      </c>
      <c r="C2210" t="s">
        <v>30</v>
      </c>
      <c r="D2210" t="s">
        <v>819</v>
      </c>
      <c r="E2210" t="s">
        <v>2699</v>
      </c>
      <c r="F2210" s="1">
        <v>23889</v>
      </c>
      <c r="G2210" t="s">
        <v>3028</v>
      </c>
      <c r="H2210" t="s">
        <v>2701</v>
      </c>
      <c r="I2210" s="5">
        <v>72000</v>
      </c>
      <c r="J2210">
        <v>17</v>
      </c>
    </row>
    <row r="2211" spans="1:10" x14ac:dyDescent="0.25">
      <c r="A2211" t="str">
        <f t="shared" si="68"/>
        <v>NanRo28362</v>
      </c>
      <c r="B2211" t="str">
        <f t="shared" si="69"/>
        <v>NancyRobbins28362</v>
      </c>
      <c r="C2211" t="s">
        <v>687</v>
      </c>
      <c r="D2211" t="s">
        <v>819</v>
      </c>
      <c r="E2211" t="s">
        <v>2699</v>
      </c>
      <c r="F2211" s="1">
        <v>28362</v>
      </c>
      <c r="G2211" t="s">
        <v>3024</v>
      </c>
      <c r="H2211" t="s">
        <v>2702</v>
      </c>
      <c r="I2211" s="5">
        <v>63900</v>
      </c>
      <c r="J2211">
        <v>6</v>
      </c>
    </row>
    <row r="2212" spans="1:10" x14ac:dyDescent="0.25">
      <c r="A2212" t="str">
        <f t="shared" si="68"/>
        <v>CynRo31840</v>
      </c>
      <c r="B2212" t="str">
        <f t="shared" si="69"/>
        <v>CynthiaRobbs31840</v>
      </c>
      <c r="C2212" t="s">
        <v>442</v>
      </c>
      <c r="D2212" t="s">
        <v>2915</v>
      </c>
      <c r="E2212" t="s">
        <v>2699</v>
      </c>
      <c r="F2212" s="1">
        <v>31840</v>
      </c>
      <c r="G2212" t="s">
        <v>3021</v>
      </c>
      <c r="H2212" t="s">
        <v>2700</v>
      </c>
      <c r="I2212" s="5">
        <v>49300</v>
      </c>
      <c r="J2212">
        <v>2</v>
      </c>
    </row>
    <row r="2213" spans="1:10" x14ac:dyDescent="0.25">
      <c r="A2213" t="str">
        <f t="shared" si="68"/>
        <v>LinRo24638</v>
      </c>
      <c r="B2213" t="str">
        <f t="shared" si="69"/>
        <v>LindsayRoberson24638</v>
      </c>
      <c r="C2213" t="s">
        <v>51</v>
      </c>
      <c r="D2213" t="s">
        <v>52</v>
      </c>
      <c r="E2213" t="s">
        <v>2699</v>
      </c>
      <c r="F2213" s="1">
        <v>24638</v>
      </c>
      <c r="G2213" t="s">
        <v>3028</v>
      </c>
      <c r="H2213" t="s">
        <v>2701</v>
      </c>
      <c r="I2213" s="5">
        <v>75000</v>
      </c>
      <c r="J2213">
        <v>13</v>
      </c>
    </row>
    <row r="2214" spans="1:10" x14ac:dyDescent="0.25">
      <c r="A2214" t="str">
        <f t="shared" si="68"/>
        <v>EriRo24637</v>
      </c>
      <c r="B2214" t="str">
        <f t="shared" si="69"/>
        <v>EricRoberts24637</v>
      </c>
      <c r="C2214" t="s">
        <v>121</v>
      </c>
      <c r="D2214" t="s">
        <v>654</v>
      </c>
      <c r="E2214" t="s">
        <v>2698</v>
      </c>
      <c r="F2214" s="1">
        <v>24637</v>
      </c>
      <c r="G2214" t="s">
        <v>3026</v>
      </c>
      <c r="H2214" t="s">
        <v>2702</v>
      </c>
      <c r="I2214" s="5">
        <v>63400</v>
      </c>
      <c r="J2214">
        <v>11</v>
      </c>
    </row>
    <row r="2215" spans="1:10" x14ac:dyDescent="0.25">
      <c r="A2215" t="str">
        <f t="shared" si="68"/>
        <v>KatRo29624</v>
      </c>
      <c r="B2215" t="str">
        <f t="shared" si="69"/>
        <v>KatieRoberts29624</v>
      </c>
      <c r="C2215" t="s">
        <v>2177</v>
      </c>
      <c r="D2215" t="s">
        <v>654</v>
      </c>
      <c r="E2215" t="s">
        <v>2699</v>
      </c>
      <c r="F2215" s="1">
        <v>29624</v>
      </c>
      <c r="G2215" t="s">
        <v>3025</v>
      </c>
      <c r="H2215" t="s">
        <v>2703</v>
      </c>
      <c r="I2215" s="5">
        <v>40000</v>
      </c>
      <c r="J2215">
        <v>6</v>
      </c>
    </row>
    <row r="2216" spans="1:10" x14ac:dyDescent="0.25">
      <c r="A2216" t="str">
        <f t="shared" si="68"/>
        <v>KeiRo26276</v>
      </c>
      <c r="B2216" t="str">
        <f t="shared" si="69"/>
        <v>KeishaRoberts26276</v>
      </c>
      <c r="C2216" t="s">
        <v>1024</v>
      </c>
      <c r="D2216" t="s">
        <v>654</v>
      </c>
      <c r="E2216" t="s">
        <v>2699</v>
      </c>
      <c r="F2216" s="1">
        <v>26276</v>
      </c>
      <c r="G2216" t="s">
        <v>3024</v>
      </c>
      <c r="H2216" t="s">
        <v>2701</v>
      </c>
      <c r="I2216" s="5">
        <v>39200</v>
      </c>
      <c r="J2216">
        <v>14</v>
      </c>
    </row>
    <row r="2217" spans="1:10" x14ac:dyDescent="0.25">
      <c r="A2217" t="str">
        <f t="shared" si="68"/>
        <v>WesRo24708</v>
      </c>
      <c r="B2217" t="str">
        <f t="shared" si="69"/>
        <v>WesRoberts24708</v>
      </c>
      <c r="C2217" t="s">
        <v>1775</v>
      </c>
      <c r="D2217" t="s">
        <v>654</v>
      </c>
      <c r="E2217" t="s">
        <v>2698</v>
      </c>
      <c r="F2217" s="1">
        <v>24708</v>
      </c>
      <c r="G2217" t="s">
        <v>3024</v>
      </c>
      <c r="H2217" t="s">
        <v>2702</v>
      </c>
      <c r="I2217" s="5">
        <v>60700</v>
      </c>
      <c r="J2217">
        <v>23</v>
      </c>
    </row>
    <row r="2218" spans="1:10" x14ac:dyDescent="0.25">
      <c r="A2218" t="str">
        <f t="shared" si="68"/>
        <v>EdwRo30966</v>
      </c>
      <c r="B2218" t="str">
        <f t="shared" si="69"/>
        <v>EdwardRobinson30966</v>
      </c>
      <c r="C2218" t="s">
        <v>1040</v>
      </c>
      <c r="D2218" t="s">
        <v>271</v>
      </c>
      <c r="E2218" t="s">
        <v>2698</v>
      </c>
      <c r="F2218" s="1">
        <v>30966</v>
      </c>
      <c r="G2218" t="s">
        <v>3025</v>
      </c>
      <c r="H2218" t="s">
        <v>2701</v>
      </c>
      <c r="I2218" s="5">
        <v>45900</v>
      </c>
      <c r="J2218">
        <v>1</v>
      </c>
    </row>
    <row r="2219" spans="1:10" x14ac:dyDescent="0.25">
      <c r="A2219" t="str">
        <f t="shared" si="68"/>
        <v>EmiRo25780</v>
      </c>
      <c r="B2219" t="str">
        <f t="shared" si="69"/>
        <v>EmilyRobinson25780</v>
      </c>
      <c r="C2219" t="s">
        <v>145</v>
      </c>
      <c r="D2219" t="s">
        <v>271</v>
      </c>
      <c r="E2219" t="s">
        <v>2699</v>
      </c>
      <c r="F2219" s="1">
        <v>25780</v>
      </c>
      <c r="G2219" t="s">
        <v>3024</v>
      </c>
      <c r="H2219" t="s">
        <v>2703</v>
      </c>
      <c r="I2219" s="5">
        <v>52700</v>
      </c>
      <c r="J2219">
        <v>5</v>
      </c>
    </row>
    <row r="2220" spans="1:10" x14ac:dyDescent="0.25">
      <c r="A2220" t="str">
        <f t="shared" si="68"/>
        <v>FraRo26717</v>
      </c>
      <c r="B2220" t="str">
        <f t="shared" si="69"/>
        <v>FrankRobinson26717</v>
      </c>
      <c r="C2220" t="s">
        <v>987</v>
      </c>
      <c r="D2220" t="s">
        <v>271</v>
      </c>
      <c r="E2220" t="s">
        <v>2698</v>
      </c>
      <c r="F2220" s="1">
        <v>26717</v>
      </c>
      <c r="G2220" t="s">
        <v>3027</v>
      </c>
      <c r="H2220" t="s">
        <v>2700</v>
      </c>
      <c r="I2220" s="5">
        <v>67000</v>
      </c>
      <c r="J2220">
        <v>7</v>
      </c>
    </row>
    <row r="2221" spans="1:10" x14ac:dyDescent="0.25">
      <c r="A2221" t="str">
        <f t="shared" si="68"/>
        <v>JamRo24276</v>
      </c>
      <c r="B2221" t="str">
        <f t="shared" si="69"/>
        <v>JamesRobinson24276</v>
      </c>
      <c r="C2221" t="s">
        <v>147</v>
      </c>
      <c r="D2221" t="s">
        <v>271</v>
      </c>
      <c r="E2221" t="s">
        <v>2698</v>
      </c>
      <c r="F2221" s="1">
        <v>24276</v>
      </c>
      <c r="G2221" t="s">
        <v>3026</v>
      </c>
      <c r="H2221" t="s">
        <v>2700</v>
      </c>
      <c r="I2221" s="5">
        <v>79700</v>
      </c>
      <c r="J2221">
        <v>7</v>
      </c>
    </row>
    <row r="2222" spans="1:10" x14ac:dyDescent="0.25">
      <c r="A2222" t="str">
        <f t="shared" si="68"/>
        <v>LinRo30286</v>
      </c>
      <c r="B2222" t="str">
        <f t="shared" si="69"/>
        <v>LindaRobinson30286</v>
      </c>
      <c r="C2222" t="s">
        <v>491</v>
      </c>
      <c r="D2222" t="s">
        <v>271</v>
      </c>
      <c r="E2222" t="s">
        <v>2699</v>
      </c>
      <c r="F2222" s="1">
        <v>30286</v>
      </c>
      <c r="G2222" t="s">
        <v>3027</v>
      </c>
      <c r="H2222" t="s">
        <v>2701</v>
      </c>
      <c r="I2222" s="5">
        <v>48800</v>
      </c>
      <c r="J2222">
        <v>10</v>
      </c>
    </row>
    <row r="2223" spans="1:10" x14ac:dyDescent="0.25">
      <c r="A2223" t="str">
        <f t="shared" si="68"/>
        <v>MarRo25998</v>
      </c>
      <c r="B2223" t="str">
        <f t="shared" si="69"/>
        <v>MarkRobinson25998</v>
      </c>
      <c r="C2223" t="s">
        <v>252</v>
      </c>
      <c r="D2223" t="s">
        <v>271</v>
      </c>
      <c r="E2223" t="s">
        <v>2698</v>
      </c>
      <c r="F2223" s="1">
        <v>25998</v>
      </c>
      <c r="G2223" t="s">
        <v>3027</v>
      </c>
      <c r="H2223" t="s">
        <v>2701</v>
      </c>
      <c r="I2223" s="5">
        <v>72800</v>
      </c>
      <c r="J2223">
        <v>21</v>
      </c>
    </row>
    <row r="2224" spans="1:10" x14ac:dyDescent="0.25">
      <c r="A2224" t="str">
        <f t="shared" si="68"/>
        <v>RobRo27657</v>
      </c>
      <c r="B2224" t="str">
        <f t="shared" si="69"/>
        <v>RobertRobinson27657</v>
      </c>
      <c r="C2224" t="s">
        <v>25</v>
      </c>
      <c r="D2224" t="s">
        <v>271</v>
      </c>
      <c r="E2224" t="s">
        <v>2698</v>
      </c>
      <c r="F2224" s="1">
        <v>27657</v>
      </c>
      <c r="G2224" t="s">
        <v>3025</v>
      </c>
      <c r="H2224" t="s">
        <v>2703</v>
      </c>
      <c r="I2224" s="5">
        <v>62200</v>
      </c>
      <c r="J2224">
        <v>4</v>
      </c>
    </row>
    <row r="2225" spans="1:10" x14ac:dyDescent="0.25">
      <c r="A2225" t="str">
        <f t="shared" si="68"/>
        <v>SeaRo25088</v>
      </c>
      <c r="B2225" t="str">
        <f t="shared" si="69"/>
        <v>SeanRobinson25088</v>
      </c>
      <c r="C2225" t="s">
        <v>2014</v>
      </c>
      <c r="D2225" t="s">
        <v>271</v>
      </c>
      <c r="E2225" t="s">
        <v>2698</v>
      </c>
      <c r="F2225" s="1">
        <v>25088</v>
      </c>
      <c r="G2225" t="s">
        <v>3027</v>
      </c>
      <c r="H2225" t="s">
        <v>2701</v>
      </c>
      <c r="I2225" s="5">
        <v>83200</v>
      </c>
      <c r="J2225">
        <v>13</v>
      </c>
    </row>
    <row r="2226" spans="1:10" x14ac:dyDescent="0.25">
      <c r="A2226" t="str">
        <f t="shared" si="68"/>
        <v>TamRo28050</v>
      </c>
      <c r="B2226" t="str">
        <f t="shared" si="69"/>
        <v>TammyRobinson28050</v>
      </c>
      <c r="C2226" t="s">
        <v>376</v>
      </c>
      <c r="D2226" t="s">
        <v>271</v>
      </c>
      <c r="E2226" t="s">
        <v>2699</v>
      </c>
      <c r="F2226" s="1">
        <v>28050</v>
      </c>
      <c r="G2226" t="s">
        <v>3026</v>
      </c>
      <c r="H2226" t="s">
        <v>2702</v>
      </c>
      <c r="I2226" s="5">
        <v>84900</v>
      </c>
      <c r="J2226">
        <v>13</v>
      </c>
    </row>
    <row r="2227" spans="1:10" x14ac:dyDescent="0.25">
      <c r="A2227" t="str">
        <f t="shared" si="68"/>
        <v>TylRo34293</v>
      </c>
      <c r="B2227" t="str">
        <f t="shared" si="69"/>
        <v>TylerRobinson34293</v>
      </c>
      <c r="C2227" t="s">
        <v>1603</v>
      </c>
      <c r="D2227" t="s">
        <v>271</v>
      </c>
      <c r="E2227" t="s">
        <v>2698</v>
      </c>
      <c r="F2227" s="1">
        <v>34293</v>
      </c>
      <c r="G2227" t="s">
        <v>3020</v>
      </c>
      <c r="H2227" t="s">
        <v>2700</v>
      </c>
      <c r="I2227" s="5">
        <v>34000</v>
      </c>
      <c r="J2227">
        <v>0</v>
      </c>
    </row>
    <row r="2228" spans="1:10" x14ac:dyDescent="0.25">
      <c r="A2228" t="str">
        <f t="shared" si="68"/>
        <v>BevRo31909</v>
      </c>
      <c r="B2228" t="str">
        <f t="shared" si="69"/>
        <v>BeverlyRobles31909</v>
      </c>
      <c r="C2228" t="s">
        <v>1105</v>
      </c>
      <c r="D2228" t="s">
        <v>1106</v>
      </c>
      <c r="E2228" t="s">
        <v>2699</v>
      </c>
      <c r="F2228" s="1">
        <v>31909</v>
      </c>
      <c r="G2228" t="s">
        <v>3023</v>
      </c>
      <c r="H2228" t="s">
        <v>2700</v>
      </c>
      <c r="I2228" s="5">
        <v>47500</v>
      </c>
      <c r="J2228">
        <v>3</v>
      </c>
    </row>
    <row r="2229" spans="1:10" x14ac:dyDescent="0.25">
      <c r="A2229" t="str">
        <f t="shared" si="68"/>
        <v>DavRo24419</v>
      </c>
      <c r="B2229" t="str">
        <f t="shared" si="69"/>
        <v>DavidRobles24419</v>
      </c>
      <c r="C2229" t="s">
        <v>65</v>
      </c>
      <c r="D2229" t="s">
        <v>1106</v>
      </c>
      <c r="E2229" t="s">
        <v>2698</v>
      </c>
      <c r="F2229" s="1">
        <v>24419</v>
      </c>
      <c r="G2229" t="s">
        <v>3027</v>
      </c>
      <c r="H2229" t="s">
        <v>2701</v>
      </c>
      <c r="I2229" s="5">
        <v>62200</v>
      </c>
      <c r="J2229">
        <v>24</v>
      </c>
    </row>
    <row r="2230" spans="1:10" x14ac:dyDescent="0.25">
      <c r="A2230" t="str">
        <f t="shared" si="68"/>
        <v>VicRo27071</v>
      </c>
      <c r="B2230" t="str">
        <f t="shared" si="69"/>
        <v>VictoriaRobles27071</v>
      </c>
      <c r="C2230" t="s">
        <v>313</v>
      </c>
      <c r="D2230" t="s">
        <v>1106</v>
      </c>
      <c r="E2230" t="s">
        <v>2699</v>
      </c>
      <c r="F2230" s="1">
        <v>27071</v>
      </c>
      <c r="G2230" t="s">
        <v>3025</v>
      </c>
      <c r="H2230" t="s">
        <v>2702</v>
      </c>
      <c r="I2230" s="5">
        <v>70100</v>
      </c>
      <c r="J2230">
        <v>7</v>
      </c>
    </row>
    <row r="2231" spans="1:10" x14ac:dyDescent="0.25">
      <c r="A2231" t="str">
        <f t="shared" si="68"/>
        <v>TerRo29625</v>
      </c>
      <c r="B2231" t="str">
        <f t="shared" si="69"/>
        <v>TerrellRoby29625</v>
      </c>
      <c r="C2231" t="s">
        <v>1342</v>
      </c>
      <c r="D2231" t="s">
        <v>2678</v>
      </c>
      <c r="E2231" t="s">
        <v>2698</v>
      </c>
      <c r="F2231" s="1">
        <v>29625</v>
      </c>
      <c r="G2231" t="s">
        <v>3026</v>
      </c>
      <c r="H2231" t="s">
        <v>2700</v>
      </c>
      <c r="I2231" s="5">
        <v>52400</v>
      </c>
      <c r="J2231">
        <v>8</v>
      </c>
    </row>
    <row r="2232" spans="1:10" x14ac:dyDescent="0.25">
      <c r="A2232" t="str">
        <f t="shared" si="68"/>
        <v>RosRo24101</v>
      </c>
      <c r="B2232" t="str">
        <f t="shared" si="69"/>
        <v>RoseRocha24101</v>
      </c>
      <c r="C2232" t="s">
        <v>456</v>
      </c>
      <c r="D2232" t="s">
        <v>779</v>
      </c>
      <c r="E2232" t="s">
        <v>2699</v>
      </c>
      <c r="F2232" s="1">
        <v>24101</v>
      </c>
      <c r="G2232" t="s">
        <v>3024</v>
      </c>
      <c r="H2232" t="s">
        <v>2701</v>
      </c>
      <c r="I2232" s="5">
        <v>54500</v>
      </c>
      <c r="J2232">
        <v>2</v>
      </c>
    </row>
    <row r="2233" spans="1:10" x14ac:dyDescent="0.25">
      <c r="A2233" t="str">
        <f t="shared" si="68"/>
        <v>ChrRo32124</v>
      </c>
      <c r="B2233" t="str">
        <f t="shared" si="69"/>
        <v>ChristopherRochelle32124</v>
      </c>
      <c r="C2233" t="s">
        <v>71</v>
      </c>
      <c r="D2233" t="s">
        <v>2931</v>
      </c>
      <c r="E2233" t="s">
        <v>2698</v>
      </c>
      <c r="F2233" s="1">
        <v>32124</v>
      </c>
      <c r="G2233" t="s">
        <v>3021</v>
      </c>
      <c r="H2233" t="s">
        <v>2701</v>
      </c>
      <c r="I2233" s="5">
        <v>34700</v>
      </c>
      <c r="J2233">
        <v>3</v>
      </c>
    </row>
    <row r="2234" spans="1:10" x14ac:dyDescent="0.25">
      <c r="A2234" t="str">
        <f t="shared" si="68"/>
        <v>GleRo30947</v>
      </c>
      <c r="B2234" t="str">
        <f t="shared" si="69"/>
        <v>GlendaRockwell30947</v>
      </c>
      <c r="C2234" t="s">
        <v>1097</v>
      </c>
      <c r="D2234" t="s">
        <v>1098</v>
      </c>
      <c r="E2234" t="s">
        <v>2699</v>
      </c>
      <c r="F2234" s="1">
        <v>30947</v>
      </c>
      <c r="G2234" t="s">
        <v>3028</v>
      </c>
      <c r="H2234" t="s">
        <v>2702</v>
      </c>
      <c r="I2234" s="5">
        <v>86000</v>
      </c>
      <c r="J2234">
        <v>4</v>
      </c>
    </row>
    <row r="2235" spans="1:10" x14ac:dyDescent="0.25">
      <c r="A2235" t="str">
        <f t="shared" si="68"/>
        <v>DavRo32816</v>
      </c>
      <c r="B2235" t="str">
        <f t="shared" si="69"/>
        <v>DavidRodas32816</v>
      </c>
      <c r="C2235" t="s">
        <v>65</v>
      </c>
      <c r="D2235" t="s">
        <v>2307</v>
      </c>
      <c r="E2235" t="s">
        <v>2698</v>
      </c>
      <c r="F2235" s="1">
        <v>32816</v>
      </c>
      <c r="G2235" t="s">
        <v>3022</v>
      </c>
      <c r="H2235" t="s">
        <v>2701</v>
      </c>
      <c r="I2235" s="5">
        <v>42900</v>
      </c>
      <c r="J2235">
        <v>0</v>
      </c>
    </row>
    <row r="2236" spans="1:10" x14ac:dyDescent="0.25">
      <c r="A2236" t="str">
        <f t="shared" si="68"/>
        <v>GarRo30933</v>
      </c>
      <c r="B2236" t="str">
        <f t="shared" si="69"/>
        <v>GarlandRoder30933</v>
      </c>
      <c r="C2236" t="s">
        <v>1171</v>
      </c>
      <c r="D2236" t="s">
        <v>1172</v>
      </c>
      <c r="E2236" t="s">
        <v>2698</v>
      </c>
      <c r="F2236" s="1">
        <v>30933</v>
      </c>
      <c r="G2236" t="s">
        <v>3024</v>
      </c>
      <c r="H2236" t="s">
        <v>2700</v>
      </c>
      <c r="I2236" s="5">
        <v>53800</v>
      </c>
      <c r="J2236">
        <v>1</v>
      </c>
    </row>
    <row r="2237" spans="1:10" x14ac:dyDescent="0.25">
      <c r="A2237" t="str">
        <f t="shared" si="68"/>
        <v>DavRo25208</v>
      </c>
      <c r="B2237" t="str">
        <f t="shared" si="69"/>
        <v>DavidRodgers25208</v>
      </c>
      <c r="C2237" t="s">
        <v>65</v>
      </c>
      <c r="D2237" t="s">
        <v>2222</v>
      </c>
      <c r="E2237" t="s">
        <v>2698</v>
      </c>
      <c r="F2237" s="1">
        <v>25208</v>
      </c>
      <c r="G2237" t="s">
        <v>3028</v>
      </c>
      <c r="H2237" t="s">
        <v>2702</v>
      </c>
      <c r="I2237" s="5">
        <v>109400</v>
      </c>
      <c r="J2237">
        <v>24</v>
      </c>
    </row>
    <row r="2238" spans="1:10" x14ac:dyDescent="0.25">
      <c r="A2238" t="str">
        <f t="shared" si="68"/>
        <v>ChaRo31039</v>
      </c>
      <c r="B2238" t="str">
        <f t="shared" si="69"/>
        <v>CharlesRodriguez31039</v>
      </c>
      <c r="C2238" t="s">
        <v>82</v>
      </c>
      <c r="D2238" t="s">
        <v>868</v>
      </c>
      <c r="E2238" t="s">
        <v>2698</v>
      </c>
      <c r="F2238" s="1">
        <v>31039</v>
      </c>
      <c r="G2238" t="s">
        <v>3026</v>
      </c>
      <c r="H2238" t="s">
        <v>2702</v>
      </c>
      <c r="I2238" s="5">
        <v>59300</v>
      </c>
      <c r="J2238">
        <v>8</v>
      </c>
    </row>
    <row r="2239" spans="1:10" x14ac:dyDescent="0.25">
      <c r="A2239" t="str">
        <f t="shared" si="68"/>
        <v>ChrRo33711</v>
      </c>
      <c r="B2239" t="str">
        <f t="shared" si="69"/>
        <v>ChristianRodriguez33711</v>
      </c>
      <c r="C2239" t="s">
        <v>31</v>
      </c>
      <c r="D2239" t="s">
        <v>868</v>
      </c>
      <c r="E2239" t="s">
        <v>2698</v>
      </c>
      <c r="F2239" s="1">
        <v>33711</v>
      </c>
      <c r="G2239" t="s">
        <v>3020</v>
      </c>
      <c r="H2239" t="s">
        <v>2702</v>
      </c>
      <c r="I2239" s="5">
        <v>41900</v>
      </c>
      <c r="J2239">
        <v>2</v>
      </c>
    </row>
    <row r="2240" spans="1:10" x14ac:dyDescent="0.25">
      <c r="A2240" t="str">
        <f t="shared" si="68"/>
        <v>DonRo30378</v>
      </c>
      <c r="B2240" t="str">
        <f t="shared" si="69"/>
        <v>DonnyRodriguez30378</v>
      </c>
      <c r="C2240" t="s">
        <v>1524</v>
      </c>
      <c r="D2240" t="s">
        <v>868</v>
      </c>
      <c r="E2240" t="s">
        <v>2698</v>
      </c>
      <c r="F2240" s="1">
        <v>30378</v>
      </c>
      <c r="G2240" t="s">
        <v>3027</v>
      </c>
      <c r="H2240" t="s">
        <v>2701</v>
      </c>
      <c r="I2240" s="5">
        <v>61800</v>
      </c>
      <c r="J2240">
        <v>0</v>
      </c>
    </row>
    <row r="2241" spans="1:10" x14ac:dyDescent="0.25">
      <c r="A2241" t="str">
        <f t="shared" si="68"/>
        <v>GarRo25633</v>
      </c>
      <c r="B2241" t="str">
        <f t="shared" si="69"/>
        <v>GaryRodriguez25633</v>
      </c>
      <c r="C2241" t="s">
        <v>1271</v>
      </c>
      <c r="D2241" t="s">
        <v>868</v>
      </c>
      <c r="E2241" t="s">
        <v>2698</v>
      </c>
      <c r="F2241" s="1">
        <v>25633</v>
      </c>
      <c r="G2241" t="s">
        <v>3025</v>
      </c>
      <c r="H2241" t="s">
        <v>2701</v>
      </c>
      <c r="I2241" s="5">
        <v>35300</v>
      </c>
      <c r="J2241">
        <v>20</v>
      </c>
    </row>
    <row r="2242" spans="1:10" x14ac:dyDescent="0.25">
      <c r="A2242" t="str">
        <f t="shared" ref="A2242:A2305" si="70">_xlfn.CONCAT(LEFT(C2242,3),LEFT(D2242,2),F2242)</f>
        <v>JamRo24645</v>
      </c>
      <c r="B2242" t="str">
        <f t="shared" ref="B2242:B2305" si="71">_xlfn.CONCAT(C2242,D2242,F2242)</f>
        <v>JamesRodriguez24645</v>
      </c>
      <c r="C2242" t="s">
        <v>147</v>
      </c>
      <c r="D2242" t="s">
        <v>868</v>
      </c>
      <c r="E2242" t="s">
        <v>2698</v>
      </c>
      <c r="F2242" s="1">
        <v>24645</v>
      </c>
      <c r="G2242" t="s">
        <v>3026</v>
      </c>
      <c r="H2242" t="s">
        <v>2703</v>
      </c>
      <c r="I2242" s="5">
        <v>61000</v>
      </c>
      <c r="J2242">
        <v>0</v>
      </c>
    </row>
    <row r="2243" spans="1:10" x14ac:dyDescent="0.25">
      <c r="A2243" t="str">
        <f t="shared" si="70"/>
        <v>MirRo24048</v>
      </c>
      <c r="B2243" t="str">
        <f t="shared" si="71"/>
        <v>MireilleRodriguez24048</v>
      </c>
      <c r="C2243" t="s">
        <v>1321</v>
      </c>
      <c r="D2243" t="s">
        <v>868</v>
      </c>
      <c r="E2243" t="s">
        <v>2699</v>
      </c>
      <c r="F2243" s="1">
        <v>24048</v>
      </c>
      <c r="G2243" t="s">
        <v>3025</v>
      </c>
      <c r="H2243" t="s">
        <v>2702</v>
      </c>
      <c r="I2243" s="5">
        <v>62800</v>
      </c>
      <c r="J2243">
        <v>18</v>
      </c>
    </row>
    <row r="2244" spans="1:10" x14ac:dyDescent="0.25">
      <c r="A2244" t="str">
        <f t="shared" si="70"/>
        <v>SheRo33763</v>
      </c>
      <c r="B2244" t="str">
        <f t="shared" si="71"/>
        <v>SheilaRodriguez33763</v>
      </c>
      <c r="C2244" t="s">
        <v>1058</v>
      </c>
      <c r="D2244" t="s">
        <v>868</v>
      </c>
      <c r="E2244" t="s">
        <v>2699</v>
      </c>
      <c r="F2244" s="1">
        <v>33763</v>
      </c>
      <c r="G2244" t="s">
        <v>3020</v>
      </c>
      <c r="H2244" t="s">
        <v>2702</v>
      </c>
      <c r="I2244" s="5">
        <v>36400</v>
      </c>
      <c r="J2244">
        <v>0</v>
      </c>
    </row>
    <row r="2245" spans="1:10" x14ac:dyDescent="0.25">
      <c r="A2245" t="str">
        <f t="shared" si="70"/>
        <v>SteRo25166</v>
      </c>
      <c r="B2245" t="str">
        <f t="shared" si="71"/>
        <v>StephenRodriguez25166</v>
      </c>
      <c r="C2245" t="s">
        <v>401</v>
      </c>
      <c r="D2245" t="s">
        <v>868</v>
      </c>
      <c r="E2245" t="s">
        <v>2698</v>
      </c>
      <c r="F2245" s="1">
        <v>25166</v>
      </c>
      <c r="G2245" t="s">
        <v>3025</v>
      </c>
      <c r="H2245" t="s">
        <v>2701</v>
      </c>
      <c r="I2245" s="5">
        <v>48200</v>
      </c>
      <c r="J2245">
        <v>0</v>
      </c>
    </row>
    <row r="2246" spans="1:10" x14ac:dyDescent="0.25">
      <c r="A2246" t="str">
        <f t="shared" si="70"/>
        <v>ThoRo29832</v>
      </c>
      <c r="B2246" t="str">
        <f t="shared" si="71"/>
        <v>ThomasRodriguez29832</v>
      </c>
      <c r="C2246" t="s">
        <v>269</v>
      </c>
      <c r="D2246" t="s">
        <v>868</v>
      </c>
      <c r="E2246" t="s">
        <v>2698</v>
      </c>
      <c r="F2246" s="1">
        <v>29832</v>
      </c>
      <c r="G2246" t="s">
        <v>3027</v>
      </c>
      <c r="H2246" t="s">
        <v>2701</v>
      </c>
      <c r="I2246" s="5">
        <v>52900</v>
      </c>
      <c r="J2246">
        <v>6</v>
      </c>
    </row>
    <row r="2247" spans="1:10" x14ac:dyDescent="0.25">
      <c r="A2247" t="str">
        <f t="shared" si="70"/>
        <v>TimRo27764</v>
      </c>
      <c r="B2247" t="str">
        <f t="shared" si="71"/>
        <v>TimRoe27764</v>
      </c>
      <c r="C2247" t="s">
        <v>996</v>
      </c>
      <c r="D2247" t="s">
        <v>2105</v>
      </c>
      <c r="E2247" t="s">
        <v>2698</v>
      </c>
      <c r="F2247" s="1">
        <v>27764</v>
      </c>
      <c r="G2247" t="s">
        <v>3027</v>
      </c>
      <c r="H2247" t="s">
        <v>2702</v>
      </c>
      <c r="I2247" s="5">
        <v>86500</v>
      </c>
      <c r="J2247">
        <v>3</v>
      </c>
    </row>
    <row r="2248" spans="1:10" x14ac:dyDescent="0.25">
      <c r="A2248" t="str">
        <f t="shared" si="70"/>
        <v>MarRo31331</v>
      </c>
      <c r="B2248" t="str">
        <f t="shared" si="71"/>
        <v>MaryRogers31331</v>
      </c>
      <c r="C2248" t="s">
        <v>156</v>
      </c>
      <c r="D2248" t="s">
        <v>1241</v>
      </c>
      <c r="E2248" t="s">
        <v>2699</v>
      </c>
      <c r="F2248" s="1">
        <v>31331</v>
      </c>
      <c r="G2248" t="s">
        <v>3023</v>
      </c>
      <c r="H2248" t="s">
        <v>2702</v>
      </c>
      <c r="I2248" s="5">
        <v>54000</v>
      </c>
      <c r="J2248">
        <v>3</v>
      </c>
    </row>
    <row r="2249" spans="1:10" x14ac:dyDescent="0.25">
      <c r="A2249" t="str">
        <f t="shared" si="70"/>
        <v>WilRo30645</v>
      </c>
      <c r="B2249" t="str">
        <f t="shared" si="71"/>
        <v>WillieRogers30645</v>
      </c>
      <c r="C2249" t="s">
        <v>817</v>
      </c>
      <c r="D2249" t="s">
        <v>1241</v>
      </c>
      <c r="E2249" t="s">
        <v>2698</v>
      </c>
      <c r="F2249" s="1">
        <v>30645</v>
      </c>
      <c r="G2249" t="s">
        <v>3028</v>
      </c>
      <c r="H2249" t="s">
        <v>2702</v>
      </c>
      <c r="I2249" s="5">
        <v>86500</v>
      </c>
      <c r="J2249">
        <v>9</v>
      </c>
    </row>
    <row r="2250" spans="1:10" x14ac:dyDescent="0.25">
      <c r="A2250" t="str">
        <f t="shared" si="70"/>
        <v>IreRo29899</v>
      </c>
      <c r="B2250" t="str">
        <f t="shared" si="71"/>
        <v>IreneRogerson29899</v>
      </c>
      <c r="C2250" t="s">
        <v>13</v>
      </c>
      <c r="D2250" t="s">
        <v>2228</v>
      </c>
      <c r="E2250" t="s">
        <v>2699</v>
      </c>
      <c r="F2250" s="1">
        <v>29899</v>
      </c>
      <c r="G2250" t="s">
        <v>3024</v>
      </c>
      <c r="H2250" t="s">
        <v>2701</v>
      </c>
      <c r="I2250" s="5">
        <v>49100</v>
      </c>
      <c r="J2250">
        <v>3</v>
      </c>
    </row>
    <row r="2251" spans="1:10" x14ac:dyDescent="0.25">
      <c r="A2251" t="str">
        <f t="shared" si="70"/>
        <v>JudRo32692</v>
      </c>
      <c r="B2251" t="str">
        <f t="shared" si="71"/>
        <v>JudsonRohrbach32692</v>
      </c>
      <c r="C2251" t="s">
        <v>2495</v>
      </c>
      <c r="D2251" t="s">
        <v>2496</v>
      </c>
      <c r="E2251" t="s">
        <v>2698</v>
      </c>
      <c r="F2251" s="1">
        <v>32692</v>
      </c>
      <c r="G2251" t="s">
        <v>3024</v>
      </c>
      <c r="H2251" t="s">
        <v>2700</v>
      </c>
      <c r="I2251" s="5">
        <v>52600</v>
      </c>
      <c r="J2251">
        <v>0</v>
      </c>
    </row>
    <row r="2252" spans="1:10" x14ac:dyDescent="0.25">
      <c r="A2252" t="str">
        <f t="shared" si="70"/>
        <v>MelRo24826</v>
      </c>
      <c r="B2252" t="str">
        <f t="shared" si="71"/>
        <v>MelissaRojas24826</v>
      </c>
      <c r="C2252" t="s">
        <v>136</v>
      </c>
      <c r="D2252" t="s">
        <v>1393</v>
      </c>
      <c r="E2252" t="s">
        <v>2699</v>
      </c>
      <c r="F2252" s="1">
        <v>24826</v>
      </c>
      <c r="G2252" t="s">
        <v>3025</v>
      </c>
      <c r="H2252" t="s">
        <v>2702</v>
      </c>
      <c r="I2252" s="5">
        <v>74300</v>
      </c>
      <c r="J2252">
        <v>0</v>
      </c>
    </row>
    <row r="2253" spans="1:10" x14ac:dyDescent="0.25">
      <c r="A2253" t="str">
        <f t="shared" si="70"/>
        <v>SanRo27475</v>
      </c>
      <c r="B2253" t="str">
        <f t="shared" si="71"/>
        <v>SandraRoldan27475</v>
      </c>
      <c r="C2253" t="s">
        <v>319</v>
      </c>
      <c r="D2253" t="s">
        <v>320</v>
      </c>
      <c r="E2253" t="s">
        <v>2699</v>
      </c>
      <c r="F2253" s="1">
        <v>27475</v>
      </c>
      <c r="G2253" t="s">
        <v>3027</v>
      </c>
      <c r="H2253" t="s">
        <v>2700</v>
      </c>
      <c r="I2253" s="5">
        <v>64000</v>
      </c>
      <c r="J2253">
        <v>4</v>
      </c>
    </row>
    <row r="2254" spans="1:10" x14ac:dyDescent="0.25">
      <c r="A2254" t="str">
        <f t="shared" si="70"/>
        <v>PauRo27794</v>
      </c>
      <c r="B2254" t="str">
        <f t="shared" si="71"/>
        <v>PaulRolfes27794</v>
      </c>
      <c r="C2254" t="s">
        <v>119</v>
      </c>
      <c r="D2254" t="s">
        <v>1868</v>
      </c>
      <c r="E2254" t="s">
        <v>2698</v>
      </c>
      <c r="F2254" s="1">
        <v>27794</v>
      </c>
      <c r="G2254" t="s">
        <v>3024</v>
      </c>
      <c r="H2254" t="s">
        <v>2701</v>
      </c>
      <c r="I2254" s="5">
        <v>52200</v>
      </c>
      <c r="J2254">
        <v>1</v>
      </c>
    </row>
    <row r="2255" spans="1:10" x14ac:dyDescent="0.25">
      <c r="A2255" t="str">
        <f t="shared" si="70"/>
        <v>DusRo24378</v>
      </c>
      <c r="B2255" t="str">
        <f t="shared" si="71"/>
        <v>DustinRoling24378</v>
      </c>
      <c r="C2255" t="s">
        <v>40</v>
      </c>
      <c r="D2255" t="s">
        <v>1358</v>
      </c>
      <c r="E2255" t="s">
        <v>2698</v>
      </c>
      <c r="F2255" s="1">
        <v>24378</v>
      </c>
      <c r="G2255" t="s">
        <v>3027</v>
      </c>
      <c r="H2255" t="s">
        <v>2701</v>
      </c>
      <c r="I2255" s="5">
        <v>54900</v>
      </c>
      <c r="J2255">
        <v>14</v>
      </c>
    </row>
    <row r="2256" spans="1:10" x14ac:dyDescent="0.25">
      <c r="A2256" t="str">
        <f t="shared" si="70"/>
        <v>ManRo27742</v>
      </c>
      <c r="B2256" t="str">
        <f t="shared" si="71"/>
        <v>ManuelRoling27742</v>
      </c>
      <c r="C2256" t="s">
        <v>915</v>
      </c>
      <c r="D2256" t="s">
        <v>1358</v>
      </c>
      <c r="E2256" t="s">
        <v>2698</v>
      </c>
      <c r="F2256" s="1">
        <v>27742</v>
      </c>
      <c r="G2256" t="s">
        <v>3026</v>
      </c>
      <c r="H2256" t="s">
        <v>2700</v>
      </c>
      <c r="I2256" s="5">
        <v>72700</v>
      </c>
      <c r="J2256">
        <v>1</v>
      </c>
    </row>
    <row r="2257" spans="1:10" x14ac:dyDescent="0.25">
      <c r="A2257" t="str">
        <f t="shared" si="70"/>
        <v>DavRo30159</v>
      </c>
      <c r="B2257" t="str">
        <f t="shared" si="71"/>
        <v>DavidRollins30159</v>
      </c>
      <c r="C2257" t="s">
        <v>65</v>
      </c>
      <c r="D2257" t="s">
        <v>2067</v>
      </c>
      <c r="E2257" t="s">
        <v>2698</v>
      </c>
      <c r="F2257" s="1">
        <v>30159</v>
      </c>
      <c r="G2257" t="s">
        <v>3024</v>
      </c>
      <c r="H2257" t="s">
        <v>2702</v>
      </c>
      <c r="I2257" s="5">
        <v>73800</v>
      </c>
      <c r="J2257">
        <v>1</v>
      </c>
    </row>
    <row r="2258" spans="1:10" x14ac:dyDescent="0.25">
      <c r="A2258" t="str">
        <f t="shared" si="70"/>
        <v>SusRo33888</v>
      </c>
      <c r="B2258" t="str">
        <f t="shared" si="71"/>
        <v>SusanRollins33888</v>
      </c>
      <c r="C2258" t="s">
        <v>665</v>
      </c>
      <c r="D2258" t="s">
        <v>2067</v>
      </c>
      <c r="E2258" t="s">
        <v>2699</v>
      </c>
      <c r="F2258" s="1">
        <v>33888</v>
      </c>
      <c r="G2258" t="s">
        <v>3023</v>
      </c>
      <c r="H2258" t="s">
        <v>2703</v>
      </c>
      <c r="I2258" s="5">
        <v>32300</v>
      </c>
      <c r="J2258">
        <v>1</v>
      </c>
    </row>
    <row r="2259" spans="1:10" x14ac:dyDescent="0.25">
      <c r="A2259" t="str">
        <f t="shared" si="70"/>
        <v>VicRo26439</v>
      </c>
      <c r="B2259" t="str">
        <f t="shared" si="71"/>
        <v>VickiRoman26439</v>
      </c>
      <c r="C2259" t="s">
        <v>337</v>
      </c>
      <c r="D2259" t="s">
        <v>1753</v>
      </c>
      <c r="E2259" t="s">
        <v>2699</v>
      </c>
      <c r="F2259" s="1">
        <v>26439</v>
      </c>
      <c r="G2259" t="s">
        <v>3026</v>
      </c>
      <c r="H2259" t="s">
        <v>2702</v>
      </c>
      <c r="I2259" s="5">
        <v>56300</v>
      </c>
      <c r="J2259">
        <v>3</v>
      </c>
    </row>
    <row r="2260" spans="1:10" x14ac:dyDescent="0.25">
      <c r="A2260" t="str">
        <f t="shared" si="70"/>
        <v>NanRo29499</v>
      </c>
      <c r="B2260" t="str">
        <f t="shared" si="71"/>
        <v>NancyRomano29499</v>
      </c>
      <c r="C2260" t="s">
        <v>687</v>
      </c>
      <c r="D2260" t="s">
        <v>2292</v>
      </c>
      <c r="E2260" t="s">
        <v>2699</v>
      </c>
      <c r="F2260" s="1">
        <v>29499</v>
      </c>
      <c r="G2260" t="s">
        <v>3026</v>
      </c>
      <c r="H2260" t="s">
        <v>2702</v>
      </c>
      <c r="I2260" s="5">
        <v>66100</v>
      </c>
      <c r="J2260">
        <v>7</v>
      </c>
    </row>
    <row r="2261" spans="1:10" x14ac:dyDescent="0.25">
      <c r="A2261" t="str">
        <f t="shared" si="70"/>
        <v>RutRo30849</v>
      </c>
      <c r="B2261" t="str">
        <f t="shared" si="71"/>
        <v>RuthRomano30849</v>
      </c>
      <c r="C2261" t="s">
        <v>430</v>
      </c>
      <c r="D2261" t="s">
        <v>2292</v>
      </c>
      <c r="E2261" t="s">
        <v>2699</v>
      </c>
      <c r="F2261" s="1">
        <v>30849</v>
      </c>
      <c r="G2261" t="s">
        <v>3026</v>
      </c>
      <c r="H2261" t="s">
        <v>2702</v>
      </c>
      <c r="I2261" s="5">
        <v>80600</v>
      </c>
      <c r="J2261">
        <v>7</v>
      </c>
    </row>
    <row r="2262" spans="1:10" x14ac:dyDescent="0.25">
      <c r="A2262" t="str">
        <f t="shared" si="70"/>
        <v>MicRo29510</v>
      </c>
      <c r="B2262" t="str">
        <f t="shared" si="71"/>
        <v>MichaelRomero29510</v>
      </c>
      <c r="C2262" t="s">
        <v>205</v>
      </c>
      <c r="D2262" t="s">
        <v>386</v>
      </c>
      <c r="E2262" t="s">
        <v>2698</v>
      </c>
      <c r="F2262" s="1">
        <v>29510</v>
      </c>
      <c r="G2262" t="s">
        <v>3025</v>
      </c>
      <c r="H2262" t="s">
        <v>2701</v>
      </c>
      <c r="I2262" s="5">
        <v>50900</v>
      </c>
      <c r="J2262">
        <v>2</v>
      </c>
    </row>
    <row r="2263" spans="1:10" x14ac:dyDescent="0.25">
      <c r="A2263" t="str">
        <f t="shared" si="70"/>
        <v>FosRo24648</v>
      </c>
      <c r="B2263" t="str">
        <f t="shared" si="71"/>
        <v>FosterRomine24648</v>
      </c>
      <c r="C2263" t="s">
        <v>407</v>
      </c>
      <c r="D2263" t="s">
        <v>2416</v>
      </c>
      <c r="E2263" t="s">
        <v>2698</v>
      </c>
      <c r="F2263" s="1">
        <v>24648</v>
      </c>
      <c r="G2263" t="s">
        <v>3025</v>
      </c>
      <c r="H2263" t="s">
        <v>2700</v>
      </c>
      <c r="I2263" s="5">
        <v>52600</v>
      </c>
      <c r="J2263">
        <v>23</v>
      </c>
    </row>
    <row r="2264" spans="1:10" x14ac:dyDescent="0.25">
      <c r="A2264" t="str">
        <f t="shared" si="70"/>
        <v>LauRo32821</v>
      </c>
      <c r="B2264" t="str">
        <f t="shared" si="71"/>
        <v>LauraRomriell32821</v>
      </c>
      <c r="C2264" t="s">
        <v>646</v>
      </c>
      <c r="D2264" t="s">
        <v>1916</v>
      </c>
      <c r="E2264" t="s">
        <v>2699</v>
      </c>
      <c r="F2264" s="1">
        <v>32821</v>
      </c>
      <c r="G2264" t="s">
        <v>3022</v>
      </c>
      <c r="H2264" t="s">
        <v>2700</v>
      </c>
      <c r="I2264" s="5">
        <v>45900</v>
      </c>
      <c r="J2264">
        <v>0</v>
      </c>
    </row>
    <row r="2265" spans="1:10" x14ac:dyDescent="0.25">
      <c r="A2265" t="str">
        <f t="shared" si="70"/>
        <v>MarRo27942</v>
      </c>
      <c r="B2265" t="str">
        <f t="shared" si="71"/>
        <v>MarilynRonan27942</v>
      </c>
      <c r="C2265" t="s">
        <v>503</v>
      </c>
      <c r="D2265" t="s">
        <v>2045</v>
      </c>
      <c r="E2265" t="s">
        <v>2699</v>
      </c>
      <c r="F2265" s="1">
        <v>27942</v>
      </c>
      <c r="G2265" t="s">
        <v>3027</v>
      </c>
      <c r="H2265" t="s">
        <v>2700</v>
      </c>
      <c r="I2265" s="5">
        <v>77500</v>
      </c>
      <c r="J2265">
        <v>1</v>
      </c>
    </row>
    <row r="2266" spans="1:10" x14ac:dyDescent="0.25">
      <c r="A2266" t="str">
        <f t="shared" si="70"/>
        <v>TheRo25151</v>
      </c>
      <c r="B2266" t="str">
        <f t="shared" si="71"/>
        <v>ThelmaRoquemore25151</v>
      </c>
      <c r="C2266" t="s">
        <v>2215</v>
      </c>
      <c r="D2266" t="s">
        <v>2216</v>
      </c>
      <c r="E2266" t="s">
        <v>2699</v>
      </c>
      <c r="F2266" s="1">
        <v>25151</v>
      </c>
      <c r="G2266" t="s">
        <v>3028</v>
      </c>
      <c r="H2266" t="s">
        <v>2701</v>
      </c>
      <c r="I2266" s="5">
        <v>87800</v>
      </c>
      <c r="J2266">
        <v>1</v>
      </c>
    </row>
    <row r="2267" spans="1:10" x14ac:dyDescent="0.25">
      <c r="A2267" t="str">
        <f t="shared" si="70"/>
        <v>WarRo23957</v>
      </c>
      <c r="B2267" t="str">
        <f t="shared" si="71"/>
        <v>WarrenRosa23957</v>
      </c>
      <c r="C2267" t="s">
        <v>98</v>
      </c>
      <c r="D2267" t="s">
        <v>487</v>
      </c>
      <c r="E2267" t="s">
        <v>2698</v>
      </c>
      <c r="F2267" s="1">
        <v>23957</v>
      </c>
      <c r="G2267" t="s">
        <v>3026</v>
      </c>
      <c r="H2267" t="s">
        <v>2702</v>
      </c>
      <c r="I2267" s="5">
        <v>53900</v>
      </c>
      <c r="J2267">
        <v>19</v>
      </c>
    </row>
    <row r="2268" spans="1:10" x14ac:dyDescent="0.25">
      <c r="A2268" t="str">
        <f t="shared" si="70"/>
        <v>PauRo29363</v>
      </c>
      <c r="B2268" t="str">
        <f t="shared" si="71"/>
        <v>PaulRosado29363</v>
      </c>
      <c r="C2268" t="s">
        <v>119</v>
      </c>
      <c r="D2268" t="s">
        <v>227</v>
      </c>
      <c r="E2268" t="s">
        <v>2698</v>
      </c>
      <c r="F2268" s="1">
        <v>29363</v>
      </c>
      <c r="G2268" t="s">
        <v>3026</v>
      </c>
      <c r="H2268" t="s">
        <v>2701</v>
      </c>
      <c r="I2268" s="5">
        <v>51500</v>
      </c>
      <c r="J2268">
        <v>3</v>
      </c>
    </row>
    <row r="2269" spans="1:10" x14ac:dyDescent="0.25">
      <c r="A2269" t="str">
        <f t="shared" si="70"/>
        <v>BraRo24877</v>
      </c>
      <c r="B2269" t="str">
        <f t="shared" si="71"/>
        <v>BradleyRosalez24877</v>
      </c>
      <c r="C2269" t="s">
        <v>956</v>
      </c>
      <c r="D2269" t="s">
        <v>2656</v>
      </c>
      <c r="E2269" t="s">
        <v>2698</v>
      </c>
      <c r="F2269" s="1">
        <v>24877</v>
      </c>
      <c r="G2269" t="s">
        <v>3025</v>
      </c>
      <c r="H2269" t="s">
        <v>2700</v>
      </c>
      <c r="I2269" s="5">
        <v>49300</v>
      </c>
      <c r="J2269">
        <v>20</v>
      </c>
    </row>
    <row r="2270" spans="1:10" x14ac:dyDescent="0.25">
      <c r="A2270" t="str">
        <f t="shared" si="70"/>
        <v>MarRo27639</v>
      </c>
      <c r="B2270" t="str">
        <f t="shared" si="71"/>
        <v>MarkRosborough27639</v>
      </c>
      <c r="C2270" t="s">
        <v>252</v>
      </c>
      <c r="D2270" t="s">
        <v>253</v>
      </c>
      <c r="E2270" t="s">
        <v>2698</v>
      </c>
      <c r="F2270" s="1">
        <v>27639</v>
      </c>
      <c r="G2270" t="s">
        <v>3028</v>
      </c>
      <c r="H2270" t="s">
        <v>2702</v>
      </c>
      <c r="I2270" s="5">
        <v>105700</v>
      </c>
      <c r="J2270">
        <v>14</v>
      </c>
    </row>
    <row r="2271" spans="1:10" x14ac:dyDescent="0.25">
      <c r="A2271" t="str">
        <f t="shared" si="70"/>
        <v>AdaRo28190</v>
      </c>
      <c r="B2271" t="str">
        <f t="shared" si="71"/>
        <v>AdamRose28190</v>
      </c>
      <c r="C2271" t="s">
        <v>1836</v>
      </c>
      <c r="D2271" t="s">
        <v>456</v>
      </c>
      <c r="E2271" t="s">
        <v>2698</v>
      </c>
      <c r="F2271" s="1">
        <v>28190</v>
      </c>
      <c r="G2271" t="s">
        <v>3027</v>
      </c>
      <c r="H2271" t="s">
        <v>2701</v>
      </c>
      <c r="I2271" s="5">
        <v>60000</v>
      </c>
      <c r="J2271">
        <v>12</v>
      </c>
    </row>
    <row r="2272" spans="1:10" x14ac:dyDescent="0.25">
      <c r="A2272" t="str">
        <f t="shared" si="70"/>
        <v>JamRo29972</v>
      </c>
      <c r="B2272" t="str">
        <f t="shared" si="71"/>
        <v>JamesRose29972</v>
      </c>
      <c r="C2272" t="s">
        <v>147</v>
      </c>
      <c r="D2272" t="s">
        <v>456</v>
      </c>
      <c r="E2272" t="s">
        <v>2698</v>
      </c>
      <c r="F2272" s="1">
        <v>29972</v>
      </c>
      <c r="G2272" t="s">
        <v>3027</v>
      </c>
      <c r="H2272" t="s">
        <v>2700</v>
      </c>
      <c r="I2272" s="5">
        <v>87400</v>
      </c>
      <c r="J2272">
        <v>10</v>
      </c>
    </row>
    <row r="2273" spans="1:10" x14ac:dyDescent="0.25">
      <c r="A2273" t="str">
        <f t="shared" si="70"/>
        <v>MicRo28041</v>
      </c>
      <c r="B2273" t="str">
        <f t="shared" si="71"/>
        <v>MicheleRose28041</v>
      </c>
      <c r="C2273" t="s">
        <v>1543</v>
      </c>
      <c r="D2273" t="s">
        <v>456</v>
      </c>
      <c r="E2273" t="s">
        <v>2699</v>
      </c>
      <c r="F2273" s="1">
        <v>28041</v>
      </c>
      <c r="G2273" t="s">
        <v>3025</v>
      </c>
      <c r="H2273" t="s">
        <v>2702</v>
      </c>
      <c r="I2273" s="5">
        <v>62400</v>
      </c>
      <c r="J2273">
        <v>7</v>
      </c>
    </row>
    <row r="2274" spans="1:10" x14ac:dyDescent="0.25">
      <c r="A2274" t="str">
        <f t="shared" si="70"/>
        <v>NicRo28543</v>
      </c>
      <c r="B2274" t="str">
        <f t="shared" si="71"/>
        <v>NicoleRose28543</v>
      </c>
      <c r="C2274" t="s">
        <v>1221</v>
      </c>
      <c r="D2274" t="s">
        <v>456</v>
      </c>
      <c r="E2274" t="s">
        <v>2699</v>
      </c>
      <c r="F2274" s="1">
        <v>28543</v>
      </c>
      <c r="G2274" t="s">
        <v>3026</v>
      </c>
      <c r="H2274" t="s">
        <v>2701</v>
      </c>
      <c r="I2274" s="5">
        <v>55800</v>
      </c>
      <c r="J2274">
        <v>10</v>
      </c>
    </row>
    <row r="2275" spans="1:10" x14ac:dyDescent="0.25">
      <c r="A2275" t="str">
        <f t="shared" si="70"/>
        <v>PauRo32537</v>
      </c>
      <c r="B2275" t="str">
        <f t="shared" si="71"/>
        <v>PaulRosenbaum32537</v>
      </c>
      <c r="C2275" t="s">
        <v>119</v>
      </c>
      <c r="D2275" t="s">
        <v>2036</v>
      </c>
      <c r="E2275" t="s">
        <v>2698</v>
      </c>
      <c r="F2275" s="1">
        <v>32537</v>
      </c>
      <c r="G2275" t="s">
        <v>3022</v>
      </c>
      <c r="H2275" t="s">
        <v>2700</v>
      </c>
      <c r="I2275" s="5">
        <v>41200</v>
      </c>
      <c r="J2275">
        <v>4</v>
      </c>
    </row>
    <row r="2276" spans="1:10" x14ac:dyDescent="0.25">
      <c r="A2276" t="str">
        <f t="shared" si="70"/>
        <v>JohRo33168</v>
      </c>
      <c r="B2276" t="str">
        <f t="shared" si="71"/>
        <v>JohnRosenberger33168</v>
      </c>
      <c r="C2276" t="s">
        <v>213</v>
      </c>
      <c r="D2276" t="s">
        <v>2892</v>
      </c>
      <c r="E2276" t="s">
        <v>2698</v>
      </c>
      <c r="F2276" s="1">
        <v>33168</v>
      </c>
      <c r="G2276" t="s">
        <v>3020</v>
      </c>
      <c r="H2276" t="s">
        <v>2702</v>
      </c>
      <c r="I2276" s="5">
        <v>35400</v>
      </c>
      <c r="J2276">
        <v>0</v>
      </c>
    </row>
    <row r="2277" spans="1:10" x14ac:dyDescent="0.25">
      <c r="A2277" t="str">
        <f t="shared" si="70"/>
        <v>JoyRo31937</v>
      </c>
      <c r="B2277" t="str">
        <f t="shared" si="71"/>
        <v>JoyceRoss31937</v>
      </c>
      <c r="C2277" t="s">
        <v>368</v>
      </c>
      <c r="D2277" t="s">
        <v>2288</v>
      </c>
      <c r="E2277" t="s">
        <v>2699</v>
      </c>
      <c r="F2277" s="1">
        <v>31937</v>
      </c>
      <c r="G2277" t="s">
        <v>3023</v>
      </c>
      <c r="H2277" t="s">
        <v>2701</v>
      </c>
      <c r="I2277" s="5">
        <v>34800</v>
      </c>
      <c r="J2277">
        <v>1</v>
      </c>
    </row>
    <row r="2278" spans="1:10" x14ac:dyDescent="0.25">
      <c r="A2278" t="str">
        <f t="shared" si="70"/>
        <v>SteRo28012</v>
      </c>
      <c r="B2278" t="str">
        <f t="shared" si="71"/>
        <v>StevenRoss28012</v>
      </c>
      <c r="C2278" t="s">
        <v>786</v>
      </c>
      <c r="D2278" t="s">
        <v>2288</v>
      </c>
      <c r="E2278" t="s">
        <v>2698</v>
      </c>
      <c r="F2278" s="1">
        <v>28012</v>
      </c>
      <c r="G2278" t="s">
        <v>3027</v>
      </c>
      <c r="H2278" t="s">
        <v>2702</v>
      </c>
      <c r="I2278" s="5">
        <v>109100</v>
      </c>
      <c r="J2278">
        <v>13</v>
      </c>
    </row>
    <row r="2279" spans="1:10" x14ac:dyDescent="0.25">
      <c r="A2279" t="str">
        <f t="shared" si="70"/>
        <v>BerRo26868</v>
      </c>
      <c r="B2279" t="str">
        <f t="shared" si="71"/>
        <v>BernadineRosser26868</v>
      </c>
      <c r="C2279" t="s">
        <v>2147</v>
      </c>
      <c r="D2279" t="s">
        <v>2148</v>
      </c>
      <c r="E2279" t="s">
        <v>2699</v>
      </c>
      <c r="F2279" s="1">
        <v>26868</v>
      </c>
      <c r="G2279" t="s">
        <v>3026</v>
      </c>
      <c r="H2279" t="s">
        <v>2700</v>
      </c>
      <c r="I2279" s="5">
        <v>55300</v>
      </c>
      <c r="J2279">
        <v>3</v>
      </c>
    </row>
    <row r="2280" spans="1:10" x14ac:dyDescent="0.25">
      <c r="A2280" t="str">
        <f t="shared" si="70"/>
        <v>RubRo32342</v>
      </c>
      <c r="B2280" t="str">
        <f t="shared" si="71"/>
        <v>RubyRosser32342</v>
      </c>
      <c r="C2280" t="s">
        <v>203</v>
      </c>
      <c r="D2280" t="s">
        <v>2148</v>
      </c>
      <c r="E2280" t="s">
        <v>2699</v>
      </c>
      <c r="F2280" s="1">
        <v>32342</v>
      </c>
      <c r="G2280" t="s">
        <v>3023</v>
      </c>
      <c r="H2280" t="s">
        <v>2702</v>
      </c>
      <c r="I2280" s="5">
        <v>39600</v>
      </c>
      <c r="J2280">
        <v>0</v>
      </c>
    </row>
    <row r="2281" spans="1:10" x14ac:dyDescent="0.25">
      <c r="A2281" t="str">
        <f t="shared" si="70"/>
        <v>AntRo32161</v>
      </c>
      <c r="B2281" t="str">
        <f t="shared" si="71"/>
        <v>AntonioRost32161</v>
      </c>
      <c r="C2281" t="s">
        <v>1144</v>
      </c>
      <c r="D2281" t="s">
        <v>1281</v>
      </c>
      <c r="E2281" t="s">
        <v>2698</v>
      </c>
      <c r="F2281" s="1">
        <v>32161</v>
      </c>
      <c r="G2281" t="s">
        <v>3020</v>
      </c>
      <c r="H2281" t="s">
        <v>2701</v>
      </c>
      <c r="I2281" s="5">
        <v>28900</v>
      </c>
      <c r="J2281">
        <v>0</v>
      </c>
    </row>
    <row r="2282" spans="1:10" x14ac:dyDescent="0.25">
      <c r="A2282" t="str">
        <f t="shared" si="70"/>
        <v>JamRo29813</v>
      </c>
      <c r="B2282" t="str">
        <f t="shared" si="71"/>
        <v>JamesRoth29813</v>
      </c>
      <c r="C2282" t="s">
        <v>147</v>
      </c>
      <c r="D2282" t="s">
        <v>1656</v>
      </c>
      <c r="E2282" t="s">
        <v>2698</v>
      </c>
      <c r="F2282" s="1">
        <v>29813</v>
      </c>
      <c r="G2282" t="s">
        <v>3024</v>
      </c>
      <c r="H2282" t="s">
        <v>2701</v>
      </c>
      <c r="I2282" s="5">
        <v>51600</v>
      </c>
      <c r="J2282">
        <v>4</v>
      </c>
    </row>
    <row r="2283" spans="1:10" x14ac:dyDescent="0.25">
      <c r="A2283" t="str">
        <f t="shared" si="70"/>
        <v>RyaRo28207</v>
      </c>
      <c r="B2283" t="str">
        <f t="shared" si="71"/>
        <v>RyanRoth28207</v>
      </c>
      <c r="C2283" t="s">
        <v>438</v>
      </c>
      <c r="D2283" t="s">
        <v>1656</v>
      </c>
      <c r="E2283" t="s">
        <v>2698</v>
      </c>
      <c r="F2283" s="1">
        <v>28207</v>
      </c>
      <c r="G2283" t="s">
        <v>3028</v>
      </c>
      <c r="H2283" t="s">
        <v>2700</v>
      </c>
      <c r="I2283" s="5">
        <v>73800</v>
      </c>
      <c r="J2283">
        <v>12</v>
      </c>
    </row>
    <row r="2284" spans="1:10" x14ac:dyDescent="0.25">
      <c r="A2284" t="str">
        <f t="shared" si="70"/>
        <v>MicRo31527</v>
      </c>
      <c r="B2284" t="str">
        <f t="shared" si="71"/>
        <v>MichaelRouse31527</v>
      </c>
      <c r="C2284" t="s">
        <v>205</v>
      </c>
      <c r="D2284" t="s">
        <v>1380</v>
      </c>
      <c r="E2284" t="s">
        <v>2698</v>
      </c>
      <c r="F2284" s="1">
        <v>31527</v>
      </c>
      <c r="G2284" t="s">
        <v>3023</v>
      </c>
      <c r="H2284" t="s">
        <v>2702</v>
      </c>
      <c r="I2284" s="5">
        <v>44100</v>
      </c>
      <c r="J2284">
        <v>2</v>
      </c>
    </row>
    <row r="2285" spans="1:10" x14ac:dyDescent="0.25">
      <c r="A2285" t="str">
        <f t="shared" si="70"/>
        <v>RobRo31087</v>
      </c>
      <c r="B2285" t="str">
        <f t="shared" si="71"/>
        <v>RobertRowe31087</v>
      </c>
      <c r="C2285" t="s">
        <v>25</v>
      </c>
      <c r="D2285" t="s">
        <v>1283</v>
      </c>
      <c r="E2285" t="s">
        <v>2698</v>
      </c>
      <c r="F2285" s="1">
        <v>31087</v>
      </c>
      <c r="G2285" t="s">
        <v>3027</v>
      </c>
      <c r="H2285" t="s">
        <v>2700</v>
      </c>
      <c r="I2285" s="5">
        <v>63700</v>
      </c>
      <c r="J2285">
        <v>4</v>
      </c>
    </row>
    <row r="2286" spans="1:10" x14ac:dyDescent="0.25">
      <c r="A2286" t="str">
        <f t="shared" si="70"/>
        <v>MarRo30454</v>
      </c>
      <c r="B2286" t="str">
        <f t="shared" si="71"/>
        <v>MarvinRoybal30454</v>
      </c>
      <c r="C2286" t="s">
        <v>2008</v>
      </c>
      <c r="D2286" t="s">
        <v>2009</v>
      </c>
      <c r="E2286" t="s">
        <v>2698</v>
      </c>
      <c r="F2286" s="1">
        <v>30454</v>
      </c>
      <c r="G2286" t="s">
        <v>3028</v>
      </c>
      <c r="H2286" t="s">
        <v>2700</v>
      </c>
      <c r="I2286" s="5">
        <v>84200</v>
      </c>
      <c r="J2286">
        <v>9</v>
      </c>
    </row>
    <row r="2287" spans="1:10" x14ac:dyDescent="0.25">
      <c r="A2287" t="str">
        <f t="shared" si="70"/>
        <v>VirRu30336</v>
      </c>
      <c r="B2287" t="str">
        <f t="shared" si="71"/>
        <v>VirginiaRudolph30336</v>
      </c>
      <c r="C2287" t="s">
        <v>1424</v>
      </c>
      <c r="D2287" t="s">
        <v>1514</v>
      </c>
      <c r="E2287" t="s">
        <v>2699</v>
      </c>
      <c r="F2287" s="1">
        <v>30336</v>
      </c>
      <c r="G2287" t="s">
        <v>3024</v>
      </c>
      <c r="H2287" t="s">
        <v>2702</v>
      </c>
      <c r="I2287" s="5">
        <v>63400</v>
      </c>
      <c r="J2287">
        <v>10</v>
      </c>
    </row>
    <row r="2288" spans="1:10" x14ac:dyDescent="0.25">
      <c r="A2288" t="str">
        <f t="shared" si="70"/>
        <v>AntRu28544</v>
      </c>
      <c r="B2288" t="str">
        <f t="shared" si="71"/>
        <v>AnthonyRue28544</v>
      </c>
      <c r="C2288" t="s">
        <v>109</v>
      </c>
      <c r="D2288" t="s">
        <v>1029</v>
      </c>
      <c r="E2288" t="s">
        <v>2698</v>
      </c>
      <c r="F2288" s="1">
        <v>28544</v>
      </c>
      <c r="G2288" t="s">
        <v>3025</v>
      </c>
      <c r="H2288" t="s">
        <v>2700</v>
      </c>
      <c r="I2288" s="5">
        <v>50300</v>
      </c>
      <c r="J2288">
        <v>10</v>
      </c>
    </row>
    <row r="2289" spans="1:10" x14ac:dyDescent="0.25">
      <c r="A2289" t="str">
        <f t="shared" si="70"/>
        <v>HubRu28827</v>
      </c>
      <c r="B2289" t="str">
        <f t="shared" si="71"/>
        <v>HubertRuff28827</v>
      </c>
      <c r="C2289" t="s">
        <v>411</v>
      </c>
      <c r="D2289" t="s">
        <v>412</v>
      </c>
      <c r="E2289" t="s">
        <v>2698</v>
      </c>
      <c r="F2289" s="1">
        <v>28827</v>
      </c>
      <c r="G2289" t="s">
        <v>3027</v>
      </c>
      <c r="H2289" t="s">
        <v>2701</v>
      </c>
      <c r="I2289" s="5">
        <v>65100</v>
      </c>
      <c r="J2289">
        <v>4</v>
      </c>
    </row>
    <row r="2290" spans="1:10" x14ac:dyDescent="0.25">
      <c r="A2290" t="str">
        <f t="shared" si="70"/>
        <v>BreRu26858</v>
      </c>
      <c r="B2290" t="str">
        <f t="shared" si="71"/>
        <v>BrettRuggles26858</v>
      </c>
      <c r="C2290" t="s">
        <v>1396</v>
      </c>
      <c r="D2290" t="s">
        <v>1397</v>
      </c>
      <c r="E2290" t="s">
        <v>2698</v>
      </c>
      <c r="F2290" s="1">
        <v>26858</v>
      </c>
      <c r="G2290" t="s">
        <v>3028</v>
      </c>
      <c r="H2290" t="s">
        <v>2700</v>
      </c>
      <c r="I2290" s="5">
        <v>77500</v>
      </c>
      <c r="J2290">
        <v>4</v>
      </c>
    </row>
    <row r="2291" spans="1:10" x14ac:dyDescent="0.25">
      <c r="A2291" t="str">
        <f t="shared" si="70"/>
        <v>RobRu26877</v>
      </c>
      <c r="B2291" t="str">
        <f t="shared" si="71"/>
        <v>RobertRuis26877</v>
      </c>
      <c r="C2291" t="s">
        <v>25</v>
      </c>
      <c r="D2291" t="s">
        <v>592</v>
      </c>
      <c r="E2291" t="s">
        <v>2698</v>
      </c>
      <c r="F2291" s="1">
        <v>26877</v>
      </c>
      <c r="G2291" t="s">
        <v>3026</v>
      </c>
      <c r="H2291" t="s">
        <v>2701</v>
      </c>
      <c r="I2291" s="5">
        <v>48700</v>
      </c>
      <c r="J2291">
        <v>19</v>
      </c>
    </row>
    <row r="2292" spans="1:10" x14ac:dyDescent="0.25">
      <c r="A2292" t="str">
        <f t="shared" si="70"/>
        <v>FraRu29843</v>
      </c>
      <c r="B2292" t="str">
        <f t="shared" si="71"/>
        <v>FrankRuiz29843</v>
      </c>
      <c r="C2292" t="s">
        <v>987</v>
      </c>
      <c r="D2292" t="s">
        <v>879</v>
      </c>
      <c r="E2292" t="s">
        <v>2698</v>
      </c>
      <c r="F2292" s="1">
        <v>29843</v>
      </c>
      <c r="G2292" t="s">
        <v>3025</v>
      </c>
      <c r="H2292" t="s">
        <v>2701</v>
      </c>
      <c r="I2292" s="5">
        <v>53400</v>
      </c>
      <c r="J2292">
        <v>4</v>
      </c>
    </row>
    <row r="2293" spans="1:10" x14ac:dyDescent="0.25">
      <c r="A2293" t="str">
        <f t="shared" si="70"/>
        <v>GavRu24769</v>
      </c>
      <c r="B2293" t="str">
        <f t="shared" si="71"/>
        <v>GavinRuiz24769</v>
      </c>
      <c r="C2293" t="s">
        <v>878</v>
      </c>
      <c r="D2293" t="s">
        <v>879</v>
      </c>
      <c r="E2293" t="s">
        <v>2698</v>
      </c>
      <c r="F2293" s="1">
        <v>24769</v>
      </c>
      <c r="G2293" t="s">
        <v>3027</v>
      </c>
      <c r="H2293" t="s">
        <v>2701</v>
      </c>
      <c r="I2293" s="5">
        <v>52500</v>
      </c>
      <c r="J2293">
        <v>20</v>
      </c>
    </row>
    <row r="2294" spans="1:10" x14ac:dyDescent="0.25">
      <c r="A2294" t="str">
        <f t="shared" si="70"/>
        <v>KeiRu26780</v>
      </c>
      <c r="B2294" t="str">
        <f t="shared" si="71"/>
        <v>KeithRuiz26780</v>
      </c>
      <c r="C2294" t="s">
        <v>162</v>
      </c>
      <c r="D2294" t="s">
        <v>879</v>
      </c>
      <c r="E2294" t="s">
        <v>2698</v>
      </c>
      <c r="F2294" s="1">
        <v>26780</v>
      </c>
      <c r="G2294" t="s">
        <v>3028</v>
      </c>
      <c r="H2294" t="s">
        <v>2701</v>
      </c>
      <c r="I2294" s="5">
        <v>82600</v>
      </c>
      <c r="J2294">
        <v>16</v>
      </c>
    </row>
    <row r="2295" spans="1:10" x14ac:dyDescent="0.25">
      <c r="A2295" t="str">
        <f t="shared" si="70"/>
        <v>AlaRu23106</v>
      </c>
      <c r="B2295" t="str">
        <f t="shared" si="71"/>
        <v>AlanRunyan23106</v>
      </c>
      <c r="C2295" t="s">
        <v>345</v>
      </c>
      <c r="D2295" t="s">
        <v>2349</v>
      </c>
      <c r="E2295" t="s">
        <v>2698</v>
      </c>
      <c r="F2295" s="1">
        <v>23106</v>
      </c>
      <c r="G2295" t="s">
        <v>3029</v>
      </c>
      <c r="H2295" t="s">
        <v>2700</v>
      </c>
      <c r="I2295" s="5">
        <v>82100</v>
      </c>
      <c r="J2295">
        <v>23</v>
      </c>
    </row>
    <row r="2296" spans="1:10" x14ac:dyDescent="0.25">
      <c r="A2296" t="str">
        <f t="shared" si="70"/>
        <v>JohRu24559</v>
      </c>
      <c r="B2296" t="str">
        <f t="shared" si="71"/>
        <v>JohnRunyon24559</v>
      </c>
      <c r="C2296" t="s">
        <v>213</v>
      </c>
      <c r="D2296" t="s">
        <v>2922</v>
      </c>
      <c r="E2296" t="s">
        <v>2698</v>
      </c>
      <c r="F2296" s="1">
        <v>24559</v>
      </c>
      <c r="G2296" t="s">
        <v>3025</v>
      </c>
      <c r="H2296" t="s">
        <v>2701</v>
      </c>
      <c r="I2296" s="5">
        <v>55300</v>
      </c>
      <c r="J2296">
        <v>21</v>
      </c>
    </row>
    <row r="2297" spans="1:10" x14ac:dyDescent="0.25">
      <c r="A2297" t="str">
        <f t="shared" si="70"/>
        <v>AshRu34048</v>
      </c>
      <c r="B2297" t="str">
        <f t="shared" si="71"/>
        <v>AshleeRupert34048</v>
      </c>
      <c r="C2297" t="s">
        <v>2821</v>
      </c>
      <c r="D2297" t="s">
        <v>2822</v>
      </c>
      <c r="E2297" t="s">
        <v>2699</v>
      </c>
      <c r="F2297" s="1">
        <v>34048</v>
      </c>
      <c r="G2297" t="s">
        <v>3019</v>
      </c>
      <c r="H2297" t="s">
        <v>2701</v>
      </c>
      <c r="I2297" s="5">
        <v>29300</v>
      </c>
      <c r="J2297">
        <v>1</v>
      </c>
    </row>
    <row r="2298" spans="1:10" x14ac:dyDescent="0.25">
      <c r="A2298" t="str">
        <f t="shared" si="70"/>
        <v>DonRu29794</v>
      </c>
      <c r="B2298" t="str">
        <f t="shared" si="71"/>
        <v>DonaldRush29794</v>
      </c>
      <c r="C2298" t="s">
        <v>133</v>
      </c>
      <c r="D2298" t="s">
        <v>706</v>
      </c>
      <c r="E2298" t="s">
        <v>2698</v>
      </c>
      <c r="F2298" s="1">
        <v>29794</v>
      </c>
      <c r="G2298" t="s">
        <v>3024</v>
      </c>
      <c r="H2298" t="s">
        <v>2702</v>
      </c>
      <c r="I2298" s="5">
        <v>72700</v>
      </c>
      <c r="J2298">
        <v>9</v>
      </c>
    </row>
    <row r="2299" spans="1:10" x14ac:dyDescent="0.25">
      <c r="A2299" t="str">
        <f t="shared" si="70"/>
        <v>TamRu28182</v>
      </c>
      <c r="B2299" t="str">
        <f t="shared" si="71"/>
        <v>TammyRush28182</v>
      </c>
      <c r="C2299" t="s">
        <v>376</v>
      </c>
      <c r="D2299" t="s">
        <v>706</v>
      </c>
      <c r="E2299" t="s">
        <v>2699</v>
      </c>
      <c r="F2299" s="1">
        <v>28182</v>
      </c>
      <c r="G2299" t="s">
        <v>3026</v>
      </c>
      <c r="H2299" t="s">
        <v>2702</v>
      </c>
      <c r="I2299" s="5">
        <v>94200</v>
      </c>
      <c r="J2299">
        <v>2</v>
      </c>
    </row>
    <row r="2300" spans="1:10" x14ac:dyDescent="0.25">
      <c r="A2300" t="str">
        <f t="shared" si="70"/>
        <v>TerRu33932</v>
      </c>
      <c r="B2300" t="str">
        <f t="shared" si="71"/>
        <v>TerriRushing33932</v>
      </c>
      <c r="C2300" t="s">
        <v>1402</v>
      </c>
      <c r="D2300" t="s">
        <v>2972</v>
      </c>
      <c r="E2300" t="s">
        <v>2699</v>
      </c>
      <c r="F2300" s="1">
        <v>33932</v>
      </c>
      <c r="G2300" t="s">
        <v>3022</v>
      </c>
      <c r="H2300" t="s">
        <v>2700</v>
      </c>
      <c r="I2300" s="5">
        <v>39700</v>
      </c>
      <c r="J2300">
        <v>2</v>
      </c>
    </row>
    <row r="2301" spans="1:10" x14ac:dyDescent="0.25">
      <c r="A2301" t="str">
        <f t="shared" si="70"/>
        <v>GuyRu31638</v>
      </c>
      <c r="B2301" t="str">
        <f t="shared" si="71"/>
        <v>GuyRussell31638</v>
      </c>
      <c r="C2301" t="s">
        <v>583</v>
      </c>
      <c r="D2301" t="s">
        <v>459</v>
      </c>
      <c r="E2301" t="s">
        <v>2698</v>
      </c>
      <c r="F2301" s="1">
        <v>31638</v>
      </c>
      <c r="G2301" t="s">
        <v>3022</v>
      </c>
      <c r="H2301" t="s">
        <v>2703</v>
      </c>
      <c r="I2301" s="5">
        <v>28900</v>
      </c>
      <c r="J2301">
        <v>2</v>
      </c>
    </row>
    <row r="2302" spans="1:10" x14ac:dyDescent="0.25">
      <c r="A2302" t="str">
        <f t="shared" si="70"/>
        <v>AnnRu29812</v>
      </c>
      <c r="B2302" t="str">
        <f t="shared" si="71"/>
        <v>AnnaRust29812</v>
      </c>
      <c r="C2302" t="s">
        <v>419</v>
      </c>
      <c r="D2302" t="s">
        <v>1815</v>
      </c>
      <c r="E2302" t="s">
        <v>2699</v>
      </c>
      <c r="F2302" s="1">
        <v>29812</v>
      </c>
      <c r="G2302" t="s">
        <v>3025</v>
      </c>
      <c r="H2302" t="s">
        <v>2702</v>
      </c>
      <c r="I2302" s="5">
        <v>76700</v>
      </c>
      <c r="J2302">
        <v>5</v>
      </c>
    </row>
    <row r="2303" spans="1:10" x14ac:dyDescent="0.25">
      <c r="A2303" t="str">
        <f t="shared" si="70"/>
        <v>RobRu28891</v>
      </c>
      <c r="B2303" t="str">
        <f t="shared" si="71"/>
        <v>RobertRuth28891</v>
      </c>
      <c r="C2303" t="s">
        <v>25</v>
      </c>
      <c r="D2303" t="s">
        <v>430</v>
      </c>
      <c r="E2303" t="s">
        <v>2698</v>
      </c>
      <c r="F2303" s="1">
        <v>28891</v>
      </c>
      <c r="G2303" t="s">
        <v>3027</v>
      </c>
      <c r="H2303" t="s">
        <v>2701</v>
      </c>
      <c r="I2303" s="5">
        <v>51400</v>
      </c>
      <c r="J2303">
        <v>0</v>
      </c>
    </row>
    <row r="2304" spans="1:10" x14ac:dyDescent="0.25">
      <c r="A2304" t="str">
        <f t="shared" si="70"/>
        <v>ChrRu28712</v>
      </c>
      <c r="B2304" t="str">
        <f t="shared" si="71"/>
        <v>ChristineRutherford28712</v>
      </c>
      <c r="C2304" t="s">
        <v>433</v>
      </c>
      <c r="D2304" t="s">
        <v>953</v>
      </c>
      <c r="E2304" t="s">
        <v>2699</v>
      </c>
      <c r="F2304" s="1">
        <v>28712</v>
      </c>
      <c r="G2304" t="s">
        <v>3027</v>
      </c>
      <c r="H2304" t="s">
        <v>2700</v>
      </c>
      <c r="I2304" s="5">
        <v>55300</v>
      </c>
      <c r="J2304">
        <v>4</v>
      </c>
    </row>
    <row r="2305" spans="1:10" x14ac:dyDescent="0.25">
      <c r="A2305" t="str">
        <f t="shared" si="70"/>
        <v>TimRu29111</v>
      </c>
      <c r="B2305" t="str">
        <f t="shared" si="71"/>
        <v>TimothyRutherford29111</v>
      </c>
      <c r="C2305" t="s">
        <v>501</v>
      </c>
      <c r="D2305" t="s">
        <v>953</v>
      </c>
      <c r="E2305" t="s">
        <v>2698</v>
      </c>
      <c r="F2305" s="1">
        <v>29111</v>
      </c>
      <c r="G2305" t="s">
        <v>3027</v>
      </c>
      <c r="H2305" t="s">
        <v>2701</v>
      </c>
      <c r="I2305" s="5">
        <v>55500</v>
      </c>
      <c r="J2305">
        <v>9</v>
      </c>
    </row>
    <row r="2306" spans="1:10" x14ac:dyDescent="0.25">
      <c r="A2306" t="str">
        <f t="shared" ref="A2306:A2369" si="72">_xlfn.CONCAT(LEFT(C2306,3),LEFT(D2306,2),F2306)</f>
        <v>HolRu24149</v>
      </c>
      <c r="B2306" t="str">
        <f t="shared" ref="B2306:B2369" si="73">_xlfn.CONCAT(C2306,D2306,F2306)</f>
        <v>HollyRutland24149</v>
      </c>
      <c r="C2306" t="s">
        <v>244</v>
      </c>
      <c r="D2306" t="s">
        <v>245</v>
      </c>
      <c r="E2306" t="s">
        <v>2699</v>
      </c>
      <c r="F2306" s="1">
        <v>24149</v>
      </c>
      <c r="G2306" t="s">
        <v>3027</v>
      </c>
      <c r="H2306" t="s">
        <v>2702</v>
      </c>
      <c r="I2306" s="5">
        <v>70200</v>
      </c>
      <c r="J2306">
        <v>17</v>
      </c>
    </row>
    <row r="2307" spans="1:10" x14ac:dyDescent="0.25">
      <c r="A2307" t="str">
        <f t="shared" si="72"/>
        <v>MarRu24224</v>
      </c>
      <c r="B2307" t="str">
        <f t="shared" si="73"/>
        <v>MarkRutledge24224</v>
      </c>
      <c r="C2307" t="s">
        <v>252</v>
      </c>
      <c r="D2307" t="s">
        <v>2082</v>
      </c>
      <c r="E2307" t="s">
        <v>2698</v>
      </c>
      <c r="F2307" s="1">
        <v>24224</v>
      </c>
      <c r="G2307" t="s">
        <v>3028</v>
      </c>
      <c r="H2307" t="s">
        <v>2701</v>
      </c>
      <c r="I2307" s="5">
        <v>76600</v>
      </c>
      <c r="J2307">
        <v>23</v>
      </c>
    </row>
    <row r="2308" spans="1:10" x14ac:dyDescent="0.25">
      <c r="A2308" t="str">
        <f t="shared" si="72"/>
        <v>RayRu29031</v>
      </c>
      <c r="B2308" t="str">
        <f t="shared" si="73"/>
        <v>RaymondRutledge29031</v>
      </c>
      <c r="C2308" t="s">
        <v>974</v>
      </c>
      <c r="D2308" t="s">
        <v>2082</v>
      </c>
      <c r="E2308" t="s">
        <v>2698</v>
      </c>
      <c r="F2308" s="1">
        <v>29031</v>
      </c>
      <c r="G2308" t="s">
        <v>3025</v>
      </c>
      <c r="H2308" t="s">
        <v>2703</v>
      </c>
      <c r="I2308" s="5">
        <v>37500</v>
      </c>
      <c r="J2308">
        <v>8</v>
      </c>
    </row>
    <row r="2309" spans="1:10" x14ac:dyDescent="0.25">
      <c r="A2309" t="str">
        <f t="shared" si="72"/>
        <v>AllRy24431</v>
      </c>
      <c r="B2309" t="str">
        <f t="shared" si="73"/>
        <v>AllanRyan24431</v>
      </c>
      <c r="C2309" t="s">
        <v>2722</v>
      </c>
      <c r="D2309" t="s">
        <v>438</v>
      </c>
      <c r="E2309" t="s">
        <v>2698</v>
      </c>
      <c r="F2309" s="1">
        <v>24431</v>
      </c>
      <c r="G2309" t="s">
        <v>3027</v>
      </c>
      <c r="H2309" t="s">
        <v>2700</v>
      </c>
      <c r="I2309" s="5">
        <v>72300</v>
      </c>
      <c r="J2309">
        <v>2</v>
      </c>
    </row>
    <row r="2310" spans="1:10" x14ac:dyDescent="0.25">
      <c r="A2310" t="str">
        <f t="shared" si="72"/>
        <v>WilRy31885</v>
      </c>
      <c r="B2310" t="str">
        <f t="shared" si="73"/>
        <v>WilliamRyan31885</v>
      </c>
      <c r="C2310" t="s">
        <v>63</v>
      </c>
      <c r="D2310" t="s">
        <v>438</v>
      </c>
      <c r="E2310" t="s">
        <v>2698</v>
      </c>
      <c r="F2310" s="1">
        <v>31885</v>
      </c>
      <c r="G2310" t="s">
        <v>3021</v>
      </c>
      <c r="H2310" t="s">
        <v>2703</v>
      </c>
      <c r="I2310" s="5">
        <v>30100</v>
      </c>
      <c r="J2310">
        <v>1</v>
      </c>
    </row>
    <row r="2311" spans="1:10" x14ac:dyDescent="0.25">
      <c r="A2311" t="str">
        <f t="shared" si="72"/>
        <v>DavSa24198</v>
      </c>
      <c r="B2311" t="str">
        <f t="shared" si="73"/>
        <v>DavidSaavedra24198</v>
      </c>
      <c r="C2311" t="s">
        <v>65</v>
      </c>
      <c r="D2311" t="s">
        <v>2545</v>
      </c>
      <c r="E2311" t="s">
        <v>2698</v>
      </c>
      <c r="F2311" s="1">
        <v>24198</v>
      </c>
      <c r="G2311" t="s">
        <v>3027</v>
      </c>
      <c r="H2311" t="s">
        <v>2701</v>
      </c>
      <c r="I2311" s="5">
        <v>59600</v>
      </c>
      <c r="J2311">
        <v>15</v>
      </c>
    </row>
    <row r="2312" spans="1:10" x14ac:dyDescent="0.25">
      <c r="A2312" t="str">
        <f t="shared" si="72"/>
        <v>WilSa23727</v>
      </c>
      <c r="B2312" t="str">
        <f t="shared" si="73"/>
        <v>WilliamSabo23727</v>
      </c>
      <c r="C2312" t="s">
        <v>63</v>
      </c>
      <c r="D2312" t="s">
        <v>862</v>
      </c>
      <c r="E2312" t="s">
        <v>2698</v>
      </c>
      <c r="F2312" s="1">
        <v>23727</v>
      </c>
      <c r="G2312" t="s">
        <v>3027</v>
      </c>
      <c r="H2312" t="s">
        <v>2701</v>
      </c>
      <c r="I2312" s="5">
        <v>49600</v>
      </c>
      <c r="J2312">
        <v>11</v>
      </c>
    </row>
    <row r="2313" spans="1:10" x14ac:dyDescent="0.25">
      <c r="A2313" t="str">
        <f t="shared" si="72"/>
        <v>JohSa24409</v>
      </c>
      <c r="B2313" t="str">
        <f t="shared" si="73"/>
        <v>JohnSabol24409</v>
      </c>
      <c r="C2313" t="s">
        <v>213</v>
      </c>
      <c r="D2313" t="s">
        <v>1430</v>
      </c>
      <c r="E2313" t="s">
        <v>2698</v>
      </c>
      <c r="F2313" s="1">
        <v>24409</v>
      </c>
      <c r="G2313" t="s">
        <v>3027</v>
      </c>
      <c r="H2313" t="s">
        <v>2703</v>
      </c>
      <c r="I2313" s="5">
        <v>88200</v>
      </c>
      <c r="J2313">
        <v>4</v>
      </c>
    </row>
    <row r="2314" spans="1:10" x14ac:dyDescent="0.25">
      <c r="A2314" t="str">
        <f t="shared" si="72"/>
        <v>CheSa33431</v>
      </c>
      <c r="B2314" t="str">
        <f t="shared" si="73"/>
        <v>ChesterSaenz33431</v>
      </c>
      <c r="C2314" t="s">
        <v>1590</v>
      </c>
      <c r="D2314" t="s">
        <v>2813</v>
      </c>
      <c r="E2314" t="s">
        <v>2698</v>
      </c>
      <c r="F2314" s="1">
        <v>33431</v>
      </c>
      <c r="G2314" t="s">
        <v>3022</v>
      </c>
      <c r="H2314" t="s">
        <v>2700</v>
      </c>
      <c r="I2314" s="5">
        <v>36000</v>
      </c>
      <c r="J2314">
        <v>3</v>
      </c>
    </row>
    <row r="2315" spans="1:10" x14ac:dyDescent="0.25">
      <c r="A2315" t="str">
        <f t="shared" si="72"/>
        <v>GeoSa32903</v>
      </c>
      <c r="B2315" t="str">
        <f t="shared" si="73"/>
        <v>GeorgeSaephan32903</v>
      </c>
      <c r="C2315" t="s">
        <v>92</v>
      </c>
      <c r="D2315" t="s">
        <v>2372</v>
      </c>
      <c r="E2315" t="s">
        <v>2698</v>
      </c>
      <c r="F2315" s="1">
        <v>32903</v>
      </c>
      <c r="G2315" t="s">
        <v>3023</v>
      </c>
      <c r="H2315" t="s">
        <v>2701</v>
      </c>
      <c r="I2315" s="5">
        <v>39300</v>
      </c>
      <c r="J2315">
        <v>3</v>
      </c>
    </row>
    <row r="2316" spans="1:10" x14ac:dyDescent="0.25">
      <c r="A2316" t="str">
        <f t="shared" si="72"/>
        <v>MicSa28598</v>
      </c>
      <c r="B2316" t="str">
        <f t="shared" si="73"/>
        <v>MichaelSage28598</v>
      </c>
      <c r="C2316" t="s">
        <v>205</v>
      </c>
      <c r="D2316" t="s">
        <v>888</v>
      </c>
      <c r="E2316" t="s">
        <v>2698</v>
      </c>
      <c r="F2316" s="1">
        <v>28598</v>
      </c>
      <c r="G2316" t="s">
        <v>3027</v>
      </c>
      <c r="H2316" t="s">
        <v>2702</v>
      </c>
      <c r="I2316" s="5">
        <v>97000</v>
      </c>
      <c r="J2316">
        <v>11</v>
      </c>
    </row>
    <row r="2317" spans="1:10" x14ac:dyDescent="0.25">
      <c r="A2317" t="str">
        <f t="shared" si="72"/>
        <v>JamSa28955</v>
      </c>
      <c r="B2317" t="str">
        <f t="shared" si="73"/>
        <v>JamesSailor28955</v>
      </c>
      <c r="C2317" t="s">
        <v>147</v>
      </c>
      <c r="D2317" t="s">
        <v>2522</v>
      </c>
      <c r="E2317" t="s">
        <v>2698</v>
      </c>
      <c r="F2317" s="1">
        <v>28955</v>
      </c>
      <c r="G2317" t="s">
        <v>3027</v>
      </c>
      <c r="H2317" t="s">
        <v>2701</v>
      </c>
      <c r="I2317" s="5">
        <v>60800</v>
      </c>
      <c r="J2317">
        <v>3</v>
      </c>
    </row>
    <row r="2318" spans="1:10" x14ac:dyDescent="0.25">
      <c r="A2318" t="str">
        <f t="shared" si="72"/>
        <v>PamSa33699</v>
      </c>
      <c r="B2318" t="str">
        <f t="shared" si="73"/>
        <v>PamelaSakamoto33699</v>
      </c>
      <c r="C2318" t="s">
        <v>290</v>
      </c>
      <c r="D2318" t="s">
        <v>2294</v>
      </c>
      <c r="E2318" t="s">
        <v>2699</v>
      </c>
      <c r="F2318" s="1">
        <v>33699</v>
      </c>
      <c r="G2318" t="s">
        <v>3020</v>
      </c>
      <c r="H2318" t="s">
        <v>2700</v>
      </c>
      <c r="I2318" s="5">
        <v>37300</v>
      </c>
      <c r="J2318">
        <v>0</v>
      </c>
    </row>
    <row r="2319" spans="1:10" x14ac:dyDescent="0.25">
      <c r="A2319" t="str">
        <f t="shared" si="72"/>
        <v>JuaSa31345</v>
      </c>
      <c r="B2319" t="str">
        <f t="shared" si="73"/>
        <v>JuanSalazar31345</v>
      </c>
      <c r="C2319" t="s">
        <v>567</v>
      </c>
      <c r="D2319" t="s">
        <v>1156</v>
      </c>
      <c r="E2319" t="s">
        <v>2698</v>
      </c>
      <c r="F2319" s="1">
        <v>31345</v>
      </c>
      <c r="G2319" t="s">
        <v>3022</v>
      </c>
      <c r="H2319" t="s">
        <v>2701</v>
      </c>
      <c r="I2319" s="5">
        <v>36400</v>
      </c>
      <c r="J2319">
        <v>4</v>
      </c>
    </row>
    <row r="2320" spans="1:10" x14ac:dyDescent="0.25">
      <c r="A2320" t="str">
        <f t="shared" si="72"/>
        <v>AshSa33023</v>
      </c>
      <c r="B2320" t="str">
        <f t="shared" si="73"/>
        <v>AshleySaldana33023</v>
      </c>
      <c r="C2320" t="s">
        <v>1606</v>
      </c>
      <c r="D2320" t="s">
        <v>2117</v>
      </c>
      <c r="E2320" t="s">
        <v>2699</v>
      </c>
      <c r="F2320" s="1">
        <v>33023</v>
      </c>
      <c r="G2320" t="s">
        <v>3021</v>
      </c>
      <c r="H2320" t="s">
        <v>2701</v>
      </c>
      <c r="I2320" s="5">
        <v>33100</v>
      </c>
      <c r="J2320">
        <v>0</v>
      </c>
    </row>
    <row r="2321" spans="1:10" x14ac:dyDescent="0.25">
      <c r="A2321" t="str">
        <f t="shared" si="72"/>
        <v>AshSa34134</v>
      </c>
      <c r="B2321" t="str">
        <f t="shared" si="73"/>
        <v>AshleySalerno34134</v>
      </c>
      <c r="C2321" t="s">
        <v>1606</v>
      </c>
      <c r="D2321" t="s">
        <v>2764</v>
      </c>
      <c r="E2321" t="s">
        <v>2699</v>
      </c>
      <c r="F2321" s="1">
        <v>34134</v>
      </c>
      <c r="G2321" t="s">
        <v>3020</v>
      </c>
      <c r="H2321" t="s">
        <v>2701</v>
      </c>
      <c r="I2321" s="5">
        <v>29000</v>
      </c>
      <c r="J2321">
        <v>0</v>
      </c>
    </row>
    <row r="2322" spans="1:10" x14ac:dyDescent="0.25">
      <c r="A2322" t="str">
        <f t="shared" si="72"/>
        <v>TheSa34351</v>
      </c>
      <c r="B2322" t="str">
        <f t="shared" si="73"/>
        <v>TheresaSales34351</v>
      </c>
      <c r="C2322" t="s">
        <v>2728</v>
      </c>
      <c r="D2322" t="s">
        <v>2729</v>
      </c>
      <c r="E2322" t="s">
        <v>2699</v>
      </c>
      <c r="F2322" s="1">
        <v>34351</v>
      </c>
      <c r="G2322" t="s">
        <v>3023</v>
      </c>
      <c r="H2322" t="s">
        <v>2700</v>
      </c>
      <c r="I2322" s="5">
        <v>39200</v>
      </c>
      <c r="J2322">
        <v>0</v>
      </c>
    </row>
    <row r="2323" spans="1:10" x14ac:dyDescent="0.25">
      <c r="A2323" t="str">
        <f t="shared" si="72"/>
        <v>RalSa24155</v>
      </c>
      <c r="B2323" t="str">
        <f t="shared" si="73"/>
        <v>RalphSalinas24155</v>
      </c>
      <c r="C2323" t="s">
        <v>649</v>
      </c>
      <c r="D2323" t="s">
        <v>2106</v>
      </c>
      <c r="E2323" t="s">
        <v>2698</v>
      </c>
      <c r="F2323" s="1">
        <v>24155</v>
      </c>
      <c r="G2323" t="s">
        <v>3027</v>
      </c>
      <c r="H2323" t="s">
        <v>2701</v>
      </c>
      <c r="I2323" s="5">
        <v>58000</v>
      </c>
      <c r="J2323">
        <v>13</v>
      </c>
    </row>
    <row r="2324" spans="1:10" x14ac:dyDescent="0.25">
      <c r="A2324" t="str">
        <f t="shared" si="72"/>
        <v>GeoSa27192</v>
      </c>
      <c r="B2324" t="str">
        <f t="shared" si="73"/>
        <v>GeorgeSamford27192</v>
      </c>
      <c r="C2324" t="s">
        <v>92</v>
      </c>
      <c r="D2324" t="s">
        <v>1480</v>
      </c>
      <c r="E2324" t="s">
        <v>2698</v>
      </c>
      <c r="F2324" s="1">
        <v>27192</v>
      </c>
      <c r="G2324" t="s">
        <v>3027</v>
      </c>
      <c r="H2324" t="s">
        <v>2702</v>
      </c>
      <c r="I2324" s="5">
        <v>119700</v>
      </c>
      <c r="J2324">
        <v>12</v>
      </c>
    </row>
    <row r="2325" spans="1:10" x14ac:dyDescent="0.25">
      <c r="A2325" t="str">
        <f t="shared" si="72"/>
        <v>ElsSa30452</v>
      </c>
      <c r="B2325" t="str">
        <f t="shared" si="73"/>
        <v>ElsieSample30452</v>
      </c>
      <c r="C2325" t="s">
        <v>617</v>
      </c>
      <c r="D2325" t="s">
        <v>618</v>
      </c>
      <c r="E2325" t="s">
        <v>2699</v>
      </c>
      <c r="F2325" s="1">
        <v>30452</v>
      </c>
      <c r="G2325" t="s">
        <v>3027</v>
      </c>
      <c r="H2325" t="s">
        <v>2701</v>
      </c>
      <c r="I2325" s="5">
        <v>57500</v>
      </c>
      <c r="J2325">
        <v>1</v>
      </c>
    </row>
    <row r="2326" spans="1:10" x14ac:dyDescent="0.25">
      <c r="A2326" t="str">
        <f t="shared" si="72"/>
        <v>DonSa24233</v>
      </c>
      <c r="B2326" t="str">
        <f t="shared" si="73"/>
        <v>DonaldSampley24233</v>
      </c>
      <c r="C2326" t="s">
        <v>133</v>
      </c>
      <c r="D2326" t="s">
        <v>1597</v>
      </c>
      <c r="E2326" t="s">
        <v>2698</v>
      </c>
      <c r="F2326" s="1">
        <v>24233</v>
      </c>
      <c r="G2326" t="s">
        <v>3028</v>
      </c>
      <c r="H2326" t="s">
        <v>2700</v>
      </c>
      <c r="I2326" s="5">
        <v>92100</v>
      </c>
      <c r="J2326">
        <v>10</v>
      </c>
    </row>
    <row r="2327" spans="1:10" x14ac:dyDescent="0.25">
      <c r="A2327" t="str">
        <f t="shared" si="72"/>
        <v>DavSa32783</v>
      </c>
      <c r="B2327" t="str">
        <f t="shared" si="73"/>
        <v>DavidSampson32783</v>
      </c>
      <c r="C2327" t="s">
        <v>65</v>
      </c>
      <c r="D2327" t="s">
        <v>2611</v>
      </c>
      <c r="E2327" t="s">
        <v>2698</v>
      </c>
      <c r="F2327" s="1">
        <v>32783</v>
      </c>
      <c r="G2327" t="s">
        <v>3022</v>
      </c>
      <c r="H2327" t="s">
        <v>2701</v>
      </c>
      <c r="I2327" s="5">
        <v>46900</v>
      </c>
      <c r="J2327">
        <v>1</v>
      </c>
    </row>
    <row r="2328" spans="1:10" x14ac:dyDescent="0.25">
      <c r="A2328" t="str">
        <f t="shared" si="72"/>
        <v>DavSa28961</v>
      </c>
      <c r="B2328" t="str">
        <f t="shared" si="73"/>
        <v>DavidSanchez28961</v>
      </c>
      <c r="C2328" t="s">
        <v>65</v>
      </c>
      <c r="D2328" t="s">
        <v>14</v>
      </c>
      <c r="E2328" t="s">
        <v>2698</v>
      </c>
      <c r="F2328" s="1">
        <v>28961</v>
      </c>
      <c r="G2328" t="s">
        <v>3027</v>
      </c>
      <c r="H2328" t="s">
        <v>2701</v>
      </c>
      <c r="I2328" s="5">
        <v>68000</v>
      </c>
      <c r="J2328">
        <v>4</v>
      </c>
    </row>
    <row r="2329" spans="1:10" x14ac:dyDescent="0.25">
      <c r="A2329" t="str">
        <f t="shared" si="72"/>
        <v>DavSa28961</v>
      </c>
      <c r="B2329" t="str">
        <f t="shared" si="73"/>
        <v>DavidSanchez28961</v>
      </c>
      <c r="C2329" t="s">
        <v>65</v>
      </c>
      <c r="D2329" t="s">
        <v>14</v>
      </c>
      <c r="E2329" t="s">
        <v>2698</v>
      </c>
      <c r="F2329" s="1">
        <v>28961</v>
      </c>
      <c r="G2329" t="s">
        <v>3022</v>
      </c>
      <c r="H2329" t="s">
        <v>2700</v>
      </c>
      <c r="I2329" s="5">
        <v>43100</v>
      </c>
      <c r="J2329">
        <v>2</v>
      </c>
    </row>
    <row r="2330" spans="1:10" x14ac:dyDescent="0.25">
      <c r="A2330" t="str">
        <f t="shared" si="72"/>
        <v>IreSa30982</v>
      </c>
      <c r="B2330" t="str">
        <f t="shared" si="73"/>
        <v>IreneSanchez30982</v>
      </c>
      <c r="C2330" t="s">
        <v>13</v>
      </c>
      <c r="D2330" t="s">
        <v>14</v>
      </c>
      <c r="E2330" t="s">
        <v>2699</v>
      </c>
      <c r="F2330" s="1">
        <v>30982</v>
      </c>
      <c r="G2330" t="s">
        <v>3028</v>
      </c>
      <c r="H2330" t="s">
        <v>2700</v>
      </c>
      <c r="I2330" s="5">
        <v>82800</v>
      </c>
      <c r="J2330">
        <v>8</v>
      </c>
    </row>
    <row r="2331" spans="1:10" x14ac:dyDescent="0.25">
      <c r="A2331" t="str">
        <f t="shared" si="72"/>
        <v>JulSa23764</v>
      </c>
      <c r="B2331" t="str">
        <f t="shared" si="73"/>
        <v>JulieSanchez23764</v>
      </c>
      <c r="C2331" t="s">
        <v>171</v>
      </c>
      <c r="D2331" t="s">
        <v>14</v>
      </c>
      <c r="E2331" t="s">
        <v>2699</v>
      </c>
      <c r="F2331" s="1">
        <v>23764</v>
      </c>
      <c r="G2331" t="s">
        <v>3028</v>
      </c>
      <c r="H2331" t="s">
        <v>2701</v>
      </c>
      <c r="I2331" s="5">
        <v>68500</v>
      </c>
      <c r="J2331">
        <v>28</v>
      </c>
    </row>
    <row r="2332" spans="1:10" x14ac:dyDescent="0.25">
      <c r="A2332" t="str">
        <f t="shared" si="72"/>
        <v>MatSa34296</v>
      </c>
      <c r="B2332" t="str">
        <f t="shared" si="73"/>
        <v>MatthewSanchez34296</v>
      </c>
      <c r="C2332" t="s">
        <v>130</v>
      </c>
      <c r="D2332" t="s">
        <v>14</v>
      </c>
      <c r="E2332" t="s">
        <v>2698</v>
      </c>
      <c r="F2332" s="1">
        <v>34296</v>
      </c>
      <c r="G2332" t="s">
        <v>3021</v>
      </c>
      <c r="H2332" t="s">
        <v>2701</v>
      </c>
      <c r="I2332" s="5">
        <v>39700</v>
      </c>
      <c r="J2332">
        <v>1</v>
      </c>
    </row>
    <row r="2333" spans="1:10" x14ac:dyDescent="0.25">
      <c r="A2333" t="str">
        <f t="shared" si="72"/>
        <v>TerSa32547</v>
      </c>
      <c r="B2333" t="str">
        <f t="shared" si="73"/>
        <v>TerrellSanchez32547</v>
      </c>
      <c r="C2333" t="s">
        <v>1342</v>
      </c>
      <c r="D2333" t="s">
        <v>14</v>
      </c>
      <c r="E2333" t="s">
        <v>2698</v>
      </c>
      <c r="F2333" s="1">
        <v>32547</v>
      </c>
      <c r="G2333" t="s">
        <v>3023</v>
      </c>
      <c r="H2333" t="s">
        <v>2702</v>
      </c>
      <c r="I2333" s="5">
        <v>52100</v>
      </c>
      <c r="J2333">
        <v>2</v>
      </c>
    </row>
    <row r="2334" spans="1:10" x14ac:dyDescent="0.25">
      <c r="A2334" t="str">
        <f t="shared" si="72"/>
        <v>WilSa29886</v>
      </c>
      <c r="B2334" t="str">
        <f t="shared" si="73"/>
        <v>WilliamSanchez29886</v>
      </c>
      <c r="C2334" t="s">
        <v>63</v>
      </c>
      <c r="D2334" t="s">
        <v>14</v>
      </c>
      <c r="E2334" t="s">
        <v>2698</v>
      </c>
      <c r="F2334" s="1">
        <v>29886</v>
      </c>
      <c r="G2334" t="s">
        <v>3027</v>
      </c>
      <c r="H2334" t="s">
        <v>2701</v>
      </c>
      <c r="I2334" s="5">
        <v>71400</v>
      </c>
      <c r="J2334">
        <v>3</v>
      </c>
    </row>
    <row r="2335" spans="1:10" x14ac:dyDescent="0.25">
      <c r="A2335" t="str">
        <f t="shared" si="72"/>
        <v>LarSa24328</v>
      </c>
      <c r="B2335" t="str">
        <f t="shared" si="73"/>
        <v>LarrySanders24328</v>
      </c>
      <c r="C2335" t="s">
        <v>73</v>
      </c>
      <c r="D2335" t="s">
        <v>722</v>
      </c>
      <c r="E2335" t="s">
        <v>2698</v>
      </c>
      <c r="F2335" s="1">
        <v>24328</v>
      </c>
      <c r="G2335" t="s">
        <v>3026</v>
      </c>
      <c r="H2335" t="s">
        <v>2700</v>
      </c>
      <c r="I2335" s="5">
        <v>66900</v>
      </c>
      <c r="J2335">
        <v>9</v>
      </c>
    </row>
    <row r="2336" spans="1:10" x14ac:dyDescent="0.25">
      <c r="A2336" t="str">
        <f t="shared" si="72"/>
        <v>SanSa29875</v>
      </c>
      <c r="B2336" t="str">
        <f t="shared" si="73"/>
        <v>SandraSanders29875</v>
      </c>
      <c r="C2336" t="s">
        <v>319</v>
      </c>
      <c r="D2336" t="s">
        <v>722</v>
      </c>
      <c r="E2336" t="s">
        <v>2699</v>
      </c>
      <c r="F2336" s="1">
        <v>29875</v>
      </c>
      <c r="G2336" t="s">
        <v>3027</v>
      </c>
      <c r="H2336" t="s">
        <v>2702</v>
      </c>
      <c r="I2336" s="5">
        <v>69200</v>
      </c>
      <c r="J2336">
        <v>11</v>
      </c>
    </row>
    <row r="2337" spans="1:10" x14ac:dyDescent="0.25">
      <c r="A2337" t="str">
        <f t="shared" si="72"/>
        <v>VioSa26127</v>
      </c>
      <c r="B2337" t="str">
        <f t="shared" si="73"/>
        <v>ViolaSandin26127</v>
      </c>
      <c r="C2337" t="s">
        <v>101</v>
      </c>
      <c r="D2337" t="s">
        <v>2231</v>
      </c>
      <c r="E2337" t="s">
        <v>2699</v>
      </c>
      <c r="F2337" s="1">
        <v>26127</v>
      </c>
      <c r="G2337" t="s">
        <v>3027</v>
      </c>
      <c r="H2337" t="s">
        <v>2700</v>
      </c>
      <c r="I2337" s="5">
        <v>73200</v>
      </c>
      <c r="J2337">
        <v>21</v>
      </c>
    </row>
    <row r="2338" spans="1:10" x14ac:dyDescent="0.25">
      <c r="A2338" t="str">
        <f t="shared" si="72"/>
        <v>GleSa25862</v>
      </c>
      <c r="B2338" t="str">
        <f t="shared" si="73"/>
        <v>GlennSandoval25862</v>
      </c>
      <c r="C2338" t="s">
        <v>364</v>
      </c>
      <c r="D2338" t="s">
        <v>365</v>
      </c>
      <c r="E2338" t="s">
        <v>2698</v>
      </c>
      <c r="F2338" s="1">
        <v>25862</v>
      </c>
      <c r="G2338" t="s">
        <v>3025</v>
      </c>
      <c r="H2338" t="s">
        <v>2703</v>
      </c>
      <c r="I2338" s="5">
        <v>52500</v>
      </c>
      <c r="J2338">
        <v>22</v>
      </c>
    </row>
    <row r="2339" spans="1:10" x14ac:dyDescent="0.25">
      <c r="A2339" t="str">
        <f t="shared" si="72"/>
        <v>BriSa27905</v>
      </c>
      <c r="B2339" t="str">
        <f t="shared" si="73"/>
        <v>BrianSansbury27905</v>
      </c>
      <c r="C2339" t="s">
        <v>643</v>
      </c>
      <c r="D2339" t="s">
        <v>1556</v>
      </c>
      <c r="E2339" t="s">
        <v>2698</v>
      </c>
      <c r="F2339" s="1">
        <v>27905</v>
      </c>
      <c r="G2339" t="s">
        <v>3027</v>
      </c>
      <c r="H2339" t="s">
        <v>2703</v>
      </c>
      <c r="I2339" s="5">
        <v>66000</v>
      </c>
      <c r="J2339">
        <v>4</v>
      </c>
    </row>
    <row r="2340" spans="1:10" x14ac:dyDescent="0.25">
      <c r="A2340" t="str">
        <f t="shared" si="72"/>
        <v>PauSa24897</v>
      </c>
      <c r="B2340" t="str">
        <f t="shared" si="73"/>
        <v>PaulSantana24897</v>
      </c>
      <c r="C2340" t="s">
        <v>119</v>
      </c>
      <c r="D2340" t="s">
        <v>2483</v>
      </c>
      <c r="E2340" t="s">
        <v>2698</v>
      </c>
      <c r="F2340" s="1">
        <v>24897</v>
      </c>
      <c r="G2340" t="s">
        <v>3027</v>
      </c>
      <c r="H2340" t="s">
        <v>2701</v>
      </c>
      <c r="I2340" s="5">
        <v>76200</v>
      </c>
      <c r="J2340">
        <v>15</v>
      </c>
    </row>
    <row r="2341" spans="1:10" x14ac:dyDescent="0.25">
      <c r="A2341" t="str">
        <f t="shared" si="72"/>
        <v>GerSa29196</v>
      </c>
      <c r="B2341" t="str">
        <f t="shared" si="73"/>
        <v>GeraldSantangelo29196</v>
      </c>
      <c r="C2341" t="s">
        <v>766</v>
      </c>
      <c r="D2341" t="s">
        <v>884</v>
      </c>
      <c r="E2341" t="s">
        <v>2698</v>
      </c>
      <c r="F2341" s="1">
        <v>29196</v>
      </c>
      <c r="G2341" t="s">
        <v>3025</v>
      </c>
      <c r="H2341" t="s">
        <v>2700</v>
      </c>
      <c r="I2341" s="5">
        <v>57100</v>
      </c>
      <c r="J2341">
        <v>12</v>
      </c>
    </row>
    <row r="2342" spans="1:10" x14ac:dyDescent="0.25">
      <c r="A2342" t="str">
        <f t="shared" si="72"/>
        <v>IvaSa33657</v>
      </c>
      <c r="B2342" t="str">
        <f t="shared" si="73"/>
        <v>IvanSantiago33657</v>
      </c>
      <c r="C2342" t="s">
        <v>673</v>
      </c>
      <c r="D2342" t="s">
        <v>1922</v>
      </c>
      <c r="E2342" t="s">
        <v>2698</v>
      </c>
      <c r="F2342" s="1">
        <v>33657</v>
      </c>
      <c r="G2342" t="s">
        <v>3020</v>
      </c>
      <c r="H2342" t="s">
        <v>2701</v>
      </c>
      <c r="I2342" s="5">
        <v>29300</v>
      </c>
      <c r="J2342">
        <v>0</v>
      </c>
    </row>
    <row r="2343" spans="1:10" x14ac:dyDescent="0.25">
      <c r="A2343" t="str">
        <f t="shared" si="72"/>
        <v>KenSa24403</v>
      </c>
      <c r="B2343" t="str">
        <f t="shared" si="73"/>
        <v>KennethSantillan24403</v>
      </c>
      <c r="C2343" t="s">
        <v>139</v>
      </c>
      <c r="D2343" t="s">
        <v>1585</v>
      </c>
      <c r="E2343" t="s">
        <v>2698</v>
      </c>
      <c r="F2343" s="1">
        <v>24403</v>
      </c>
      <c r="G2343" t="s">
        <v>3026</v>
      </c>
      <c r="H2343" t="s">
        <v>2702</v>
      </c>
      <c r="I2343" s="5">
        <v>67000</v>
      </c>
      <c r="J2343">
        <v>18</v>
      </c>
    </row>
    <row r="2344" spans="1:10" x14ac:dyDescent="0.25">
      <c r="A2344" t="str">
        <f t="shared" si="72"/>
        <v>MyrSa23734</v>
      </c>
      <c r="B2344" t="str">
        <f t="shared" si="73"/>
        <v>MyrtleSantos23734</v>
      </c>
      <c r="C2344" t="s">
        <v>1012</v>
      </c>
      <c r="D2344" t="s">
        <v>1013</v>
      </c>
      <c r="E2344" t="s">
        <v>2699</v>
      </c>
      <c r="F2344" s="1">
        <v>23734</v>
      </c>
      <c r="G2344" t="s">
        <v>3029</v>
      </c>
      <c r="H2344" t="s">
        <v>2702</v>
      </c>
      <c r="I2344" s="5">
        <v>126900</v>
      </c>
      <c r="J2344">
        <v>7</v>
      </c>
    </row>
    <row r="2345" spans="1:10" x14ac:dyDescent="0.25">
      <c r="A2345" t="str">
        <f t="shared" si="72"/>
        <v>ChrSa23089</v>
      </c>
      <c r="B2345" t="str">
        <f t="shared" si="73"/>
        <v>ChristineSapienza23089</v>
      </c>
      <c r="C2345" t="s">
        <v>433</v>
      </c>
      <c r="D2345" t="s">
        <v>2208</v>
      </c>
      <c r="E2345" t="s">
        <v>2699</v>
      </c>
      <c r="F2345" s="1">
        <v>23089</v>
      </c>
      <c r="G2345" t="s">
        <v>3029</v>
      </c>
      <c r="H2345" t="s">
        <v>2702</v>
      </c>
      <c r="I2345" s="5">
        <v>138200</v>
      </c>
      <c r="J2345">
        <v>17</v>
      </c>
    </row>
    <row r="2346" spans="1:10" x14ac:dyDescent="0.25">
      <c r="A2346" t="str">
        <f t="shared" si="72"/>
        <v>WilSa28802</v>
      </c>
      <c r="B2346" t="str">
        <f t="shared" si="73"/>
        <v>WillardSaucier28802</v>
      </c>
      <c r="C2346" t="s">
        <v>1218</v>
      </c>
      <c r="D2346" t="s">
        <v>1979</v>
      </c>
      <c r="E2346" t="s">
        <v>2698</v>
      </c>
      <c r="F2346" s="1">
        <v>28802</v>
      </c>
      <c r="G2346" t="s">
        <v>3028</v>
      </c>
      <c r="H2346" t="s">
        <v>2702</v>
      </c>
      <c r="I2346" s="5">
        <v>79800</v>
      </c>
      <c r="J2346">
        <v>13</v>
      </c>
    </row>
    <row r="2347" spans="1:10" x14ac:dyDescent="0.25">
      <c r="A2347" t="str">
        <f t="shared" si="72"/>
        <v>MicSa28906</v>
      </c>
      <c r="B2347" t="str">
        <f t="shared" si="73"/>
        <v>MichaelSavage28906</v>
      </c>
      <c r="C2347" t="s">
        <v>205</v>
      </c>
      <c r="D2347" t="s">
        <v>1052</v>
      </c>
      <c r="E2347" t="s">
        <v>2698</v>
      </c>
      <c r="F2347" s="1">
        <v>28906</v>
      </c>
      <c r="G2347" t="s">
        <v>3027</v>
      </c>
      <c r="H2347" t="s">
        <v>2701</v>
      </c>
      <c r="I2347" s="5">
        <v>66300</v>
      </c>
      <c r="J2347">
        <v>12</v>
      </c>
    </row>
    <row r="2348" spans="1:10" x14ac:dyDescent="0.25">
      <c r="A2348" t="str">
        <f t="shared" si="72"/>
        <v>JerSa29617</v>
      </c>
      <c r="B2348" t="str">
        <f t="shared" si="73"/>
        <v>JeromeSawyer29617</v>
      </c>
      <c r="C2348" t="s">
        <v>476</v>
      </c>
      <c r="D2348" t="s">
        <v>2214</v>
      </c>
      <c r="E2348" t="s">
        <v>2698</v>
      </c>
      <c r="F2348" s="1">
        <v>29617</v>
      </c>
      <c r="G2348" t="s">
        <v>3028</v>
      </c>
      <c r="H2348" t="s">
        <v>2701</v>
      </c>
      <c r="I2348" s="5">
        <v>76400</v>
      </c>
      <c r="J2348">
        <v>10</v>
      </c>
    </row>
    <row r="2349" spans="1:10" x14ac:dyDescent="0.25">
      <c r="A2349" t="str">
        <f t="shared" si="72"/>
        <v>SamSa33360</v>
      </c>
      <c r="B2349" t="str">
        <f t="shared" si="73"/>
        <v>SamuelSawyer33360</v>
      </c>
      <c r="C2349" t="s">
        <v>666</v>
      </c>
      <c r="D2349" t="s">
        <v>2214</v>
      </c>
      <c r="E2349" t="s">
        <v>2698</v>
      </c>
      <c r="F2349" s="1">
        <v>33360</v>
      </c>
      <c r="G2349" t="s">
        <v>3019</v>
      </c>
      <c r="H2349" t="s">
        <v>2700</v>
      </c>
      <c r="I2349" s="5">
        <v>30800</v>
      </c>
      <c r="J2349">
        <v>0</v>
      </c>
    </row>
    <row r="2350" spans="1:10" x14ac:dyDescent="0.25">
      <c r="A2350" t="str">
        <f t="shared" si="72"/>
        <v>ChaSa32228</v>
      </c>
      <c r="B2350" t="str">
        <f t="shared" si="73"/>
        <v>CharlesSay32228</v>
      </c>
      <c r="C2350" t="s">
        <v>82</v>
      </c>
      <c r="D2350" t="s">
        <v>1968</v>
      </c>
      <c r="E2350" t="s">
        <v>2698</v>
      </c>
      <c r="F2350" s="1">
        <v>32228</v>
      </c>
      <c r="G2350" t="s">
        <v>3023</v>
      </c>
      <c r="H2350" t="s">
        <v>2701</v>
      </c>
      <c r="I2350" s="5">
        <v>43900</v>
      </c>
      <c r="J2350">
        <v>2</v>
      </c>
    </row>
    <row r="2351" spans="1:10" x14ac:dyDescent="0.25">
      <c r="A2351" t="str">
        <f t="shared" si="72"/>
        <v>JesSc27705</v>
      </c>
      <c r="B2351" t="str">
        <f t="shared" si="73"/>
        <v>JessicaScarlett27705</v>
      </c>
      <c r="C2351" t="s">
        <v>668</v>
      </c>
      <c r="D2351" t="s">
        <v>669</v>
      </c>
      <c r="E2351" t="s">
        <v>2699</v>
      </c>
      <c r="F2351" s="1">
        <v>27705</v>
      </c>
      <c r="G2351" t="s">
        <v>3025</v>
      </c>
      <c r="H2351" t="s">
        <v>2701</v>
      </c>
      <c r="I2351" s="5">
        <v>38900</v>
      </c>
      <c r="J2351">
        <v>7</v>
      </c>
    </row>
    <row r="2352" spans="1:10" x14ac:dyDescent="0.25">
      <c r="A2352" t="str">
        <f t="shared" si="72"/>
        <v>ScoSc26025</v>
      </c>
      <c r="B2352" t="str">
        <f t="shared" si="73"/>
        <v>ScottSchaeffer26025</v>
      </c>
      <c r="C2352" t="s">
        <v>341</v>
      </c>
      <c r="D2352" t="s">
        <v>1612</v>
      </c>
      <c r="E2352" t="s">
        <v>2698</v>
      </c>
      <c r="F2352" s="1">
        <v>26025</v>
      </c>
      <c r="G2352" t="s">
        <v>3024</v>
      </c>
      <c r="H2352" t="s">
        <v>2703</v>
      </c>
      <c r="I2352" s="5">
        <v>40400</v>
      </c>
      <c r="J2352">
        <v>21</v>
      </c>
    </row>
    <row r="2353" spans="1:10" x14ac:dyDescent="0.25">
      <c r="A2353" t="str">
        <f t="shared" si="72"/>
        <v>MarSc31447</v>
      </c>
      <c r="B2353" t="str">
        <f t="shared" si="73"/>
        <v>MarySchafer31447</v>
      </c>
      <c r="C2353" t="s">
        <v>156</v>
      </c>
      <c r="D2353" t="s">
        <v>2185</v>
      </c>
      <c r="E2353" t="s">
        <v>2699</v>
      </c>
      <c r="F2353" s="1">
        <v>31447</v>
      </c>
      <c r="G2353" t="s">
        <v>3023</v>
      </c>
      <c r="H2353" t="s">
        <v>2702</v>
      </c>
      <c r="I2353" s="5">
        <v>42100</v>
      </c>
      <c r="J2353">
        <v>4</v>
      </c>
    </row>
    <row r="2354" spans="1:10" x14ac:dyDescent="0.25">
      <c r="A2354" t="str">
        <f t="shared" si="72"/>
        <v>JohSc31797</v>
      </c>
      <c r="B2354" t="str">
        <f t="shared" si="73"/>
        <v>JohnnySchaff31797</v>
      </c>
      <c r="C2354" t="s">
        <v>1858</v>
      </c>
      <c r="D2354" t="s">
        <v>2017</v>
      </c>
      <c r="E2354" t="s">
        <v>2699</v>
      </c>
      <c r="F2354" s="1">
        <v>31797</v>
      </c>
      <c r="G2354" t="s">
        <v>3023</v>
      </c>
      <c r="H2354" t="s">
        <v>2702</v>
      </c>
      <c r="I2354" s="5">
        <v>48300</v>
      </c>
      <c r="J2354">
        <v>2</v>
      </c>
    </row>
    <row r="2355" spans="1:10" x14ac:dyDescent="0.25">
      <c r="A2355" t="str">
        <f t="shared" si="72"/>
        <v>DonSc26397</v>
      </c>
      <c r="B2355" t="str">
        <f t="shared" si="73"/>
        <v>DonSchantz26397</v>
      </c>
      <c r="C2355" t="s">
        <v>1891</v>
      </c>
      <c r="D2355" t="s">
        <v>2816</v>
      </c>
      <c r="E2355" t="s">
        <v>2698</v>
      </c>
      <c r="F2355" s="1">
        <v>26397</v>
      </c>
      <c r="G2355" t="s">
        <v>3024</v>
      </c>
      <c r="H2355" t="s">
        <v>2701</v>
      </c>
      <c r="I2355" s="5">
        <v>55700</v>
      </c>
      <c r="J2355">
        <v>21</v>
      </c>
    </row>
    <row r="2356" spans="1:10" x14ac:dyDescent="0.25">
      <c r="A2356" t="str">
        <f t="shared" si="72"/>
        <v>LilSc28291</v>
      </c>
      <c r="B2356" t="str">
        <f t="shared" si="73"/>
        <v>LilianaScheel28291</v>
      </c>
      <c r="C2356" t="s">
        <v>1997</v>
      </c>
      <c r="D2356" t="s">
        <v>1998</v>
      </c>
      <c r="E2356" t="s">
        <v>2699</v>
      </c>
      <c r="F2356" s="1">
        <v>28291</v>
      </c>
      <c r="G2356" t="s">
        <v>3024</v>
      </c>
      <c r="H2356" t="s">
        <v>2700</v>
      </c>
      <c r="I2356" s="5">
        <v>57500</v>
      </c>
      <c r="J2356">
        <v>0</v>
      </c>
    </row>
    <row r="2357" spans="1:10" x14ac:dyDescent="0.25">
      <c r="A2357" t="str">
        <f t="shared" si="72"/>
        <v>PauSc27453</v>
      </c>
      <c r="B2357" t="str">
        <f t="shared" si="73"/>
        <v>PaulinaSchell27453</v>
      </c>
      <c r="C2357" t="s">
        <v>1287</v>
      </c>
      <c r="D2357" t="s">
        <v>1288</v>
      </c>
      <c r="E2357" t="s">
        <v>2699</v>
      </c>
      <c r="F2357" s="1">
        <v>27453</v>
      </c>
      <c r="G2357" t="s">
        <v>3027</v>
      </c>
      <c r="H2357" t="s">
        <v>2702</v>
      </c>
      <c r="I2357" s="5">
        <v>85400</v>
      </c>
      <c r="J2357">
        <v>0</v>
      </c>
    </row>
    <row r="2358" spans="1:10" x14ac:dyDescent="0.25">
      <c r="A2358" t="str">
        <f t="shared" si="72"/>
        <v>HubSc31573</v>
      </c>
      <c r="B2358" t="str">
        <f t="shared" si="73"/>
        <v>HubertSchexnayder31573</v>
      </c>
      <c r="C2358" t="s">
        <v>411</v>
      </c>
      <c r="D2358" t="s">
        <v>899</v>
      </c>
      <c r="E2358" t="s">
        <v>2698</v>
      </c>
      <c r="F2358" s="1">
        <v>31573</v>
      </c>
      <c r="G2358" t="s">
        <v>3022</v>
      </c>
      <c r="H2358" t="s">
        <v>2702</v>
      </c>
      <c r="I2358" s="5">
        <v>41000</v>
      </c>
      <c r="J2358">
        <v>1</v>
      </c>
    </row>
    <row r="2359" spans="1:10" x14ac:dyDescent="0.25">
      <c r="A2359" t="str">
        <f t="shared" si="72"/>
        <v>ColSc29414</v>
      </c>
      <c r="B2359" t="str">
        <f t="shared" si="73"/>
        <v>ColleenSchimke29414</v>
      </c>
      <c r="C2359" t="s">
        <v>113</v>
      </c>
      <c r="D2359" t="s">
        <v>2857</v>
      </c>
      <c r="E2359" t="s">
        <v>2699</v>
      </c>
      <c r="F2359" s="1">
        <v>29414</v>
      </c>
      <c r="G2359" t="s">
        <v>3024</v>
      </c>
      <c r="H2359" t="s">
        <v>2701</v>
      </c>
      <c r="I2359" s="5">
        <v>43700</v>
      </c>
      <c r="J2359">
        <v>11</v>
      </c>
    </row>
    <row r="2360" spans="1:10" x14ac:dyDescent="0.25">
      <c r="A2360" t="str">
        <f t="shared" si="72"/>
        <v>SanSc32399</v>
      </c>
      <c r="B2360" t="str">
        <f t="shared" si="73"/>
        <v>SandraSchlesinger32399</v>
      </c>
      <c r="C2360" t="s">
        <v>319</v>
      </c>
      <c r="D2360" t="s">
        <v>2750</v>
      </c>
      <c r="E2360" t="s">
        <v>2699</v>
      </c>
      <c r="F2360" s="1">
        <v>32399</v>
      </c>
      <c r="G2360" t="s">
        <v>3022</v>
      </c>
      <c r="H2360" t="s">
        <v>2702</v>
      </c>
      <c r="I2360" s="5">
        <v>44900</v>
      </c>
      <c r="J2360">
        <v>1</v>
      </c>
    </row>
    <row r="2361" spans="1:10" x14ac:dyDescent="0.25">
      <c r="A2361" t="str">
        <f t="shared" si="72"/>
        <v>LorSc24286</v>
      </c>
      <c r="B2361" t="str">
        <f t="shared" si="73"/>
        <v>LorraineSchmeltzer24286</v>
      </c>
      <c r="C2361" t="s">
        <v>626</v>
      </c>
      <c r="D2361" t="s">
        <v>627</v>
      </c>
      <c r="E2361" t="s">
        <v>2699</v>
      </c>
      <c r="F2361" s="1">
        <v>24286</v>
      </c>
      <c r="G2361" t="s">
        <v>3027</v>
      </c>
      <c r="H2361" t="s">
        <v>2701</v>
      </c>
      <c r="I2361" s="5">
        <v>75300</v>
      </c>
      <c r="J2361">
        <v>24</v>
      </c>
    </row>
    <row r="2362" spans="1:10" x14ac:dyDescent="0.25">
      <c r="A2362" t="str">
        <f t="shared" si="72"/>
        <v>CarSc29899</v>
      </c>
      <c r="B2362" t="str">
        <f t="shared" si="73"/>
        <v>CarolineSchmidt29899</v>
      </c>
      <c r="C2362" t="s">
        <v>1880</v>
      </c>
      <c r="D2362" t="s">
        <v>1676</v>
      </c>
      <c r="E2362" t="s">
        <v>2699</v>
      </c>
      <c r="F2362" s="1">
        <v>29899</v>
      </c>
      <c r="G2362" t="s">
        <v>3026</v>
      </c>
      <c r="H2362" t="s">
        <v>2700</v>
      </c>
      <c r="I2362" s="5">
        <v>60600</v>
      </c>
      <c r="J2362">
        <v>9</v>
      </c>
    </row>
    <row r="2363" spans="1:10" x14ac:dyDescent="0.25">
      <c r="A2363" t="str">
        <f t="shared" si="72"/>
        <v>CinSc30820</v>
      </c>
      <c r="B2363" t="str">
        <f t="shared" si="73"/>
        <v>CindySchmidt30820</v>
      </c>
      <c r="C2363" t="s">
        <v>489</v>
      </c>
      <c r="D2363" t="s">
        <v>1676</v>
      </c>
      <c r="E2363" t="s">
        <v>2699</v>
      </c>
      <c r="F2363" s="1">
        <v>30820</v>
      </c>
      <c r="G2363" t="s">
        <v>3024</v>
      </c>
      <c r="H2363" t="s">
        <v>2701</v>
      </c>
      <c r="I2363" s="5">
        <v>36800</v>
      </c>
      <c r="J2363">
        <v>8</v>
      </c>
    </row>
    <row r="2364" spans="1:10" x14ac:dyDescent="0.25">
      <c r="A2364" t="str">
        <f t="shared" si="72"/>
        <v>JamSc23931</v>
      </c>
      <c r="B2364" t="str">
        <f t="shared" si="73"/>
        <v>JamesSchmidt23931</v>
      </c>
      <c r="C2364" t="s">
        <v>147</v>
      </c>
      <c r="D2364" t="s">
        <v>1676</v>
      </c>
      <c r="E2364" t="s">
        <v>2698</v>
      </c>
      <c r="F2364" s="1">
        <v>23931</v>
      </c>
      <c r="G2364" t="s">
        <v>3028</v>
      </c>
      <c r="H2364" t="s">
        <v>2701</v>
      </c>
      <c r="I2364" s="5">
        <v>91900</v>
      </c>
      <c r="J2364">
        <v>13</v>
      </c>
    </row>
    <row r="2365" spans="1:10" x14ac:dyDescent="0.25">
      <c r="A2365" t="str">
        <f t="shared" si="72"/>
        <v>KatSc24771</v>
      </c>
      <c r="B2365" t="str">
        <f t="shared" si="73"/>
        <v>KatrinaSchmidt24771</v>
      </c>
      <c r="C2365" t="s">
        <v>422</v>
      </c>
      <c r="D2365" t="s">
        <v>1676</v>
      </c>
      <c r="E2365" t="s">
        <v>2699</v>
      </c>
      <c r="F2365" s="1">
        <v>24771</v>
      </c>
      <c r="G2365" t="s">
        <v>3025</v>
      </c>
      <c r="H2365" t="s">
        <v>2700</v>
      </c>
      <c r="I2365" s="5">
        <v>60100</v>
      </c>
      <c r="J2365">
        <v>17</v>
      </c>
    </row>
    <row r="2366" spans="1:10" x14ac:dyDescent="0.25">
      <c r="A2366" t="str">
        <f t="shared" si="72"/>
        <v>RonSc33416</v>
      </c>
      <c r="B2366" t="str">
        <f t="shared" si="73"/>
        <v>RonaldSchmidt33416</v>
      </c>
      <c r="C2366" t="s">
        <v>32</v>
      </c>
      <c r="D2366" t="s">
        <v>1676</v>
      </c>
      <c r="E2366" t="s">
        <v>2698</v>
      </c>
      <c r="F2366" s="1">
        <v>33416</v>
      </c>
      <c r="G2366" t="s">
        <v>3022</v>
      </c>
      <c r="H2366" t="s">
        <v>2701</v>
      </c>
      <c r="I2366" s="5">
        <v>33500</v>
      </c>
      <c r="J2366">
        <v>0</v>
      </c>
    </row>
    <row r="2367" spans="1:10" x14ac:dyDescent="0.25">
      <c r="A2367" t="str">
        <f t="shared" si="72"/>
        <v>JosSc30924</v>
      </c>
      <c r="B2367" t="str">
        <f t="shared" si="73"/>
        <v>JoseSchmitz30924</v>
      </c>
      <c r="C2367" t="s">
        <v>284</v>
      </c>
      <c r="D2367" t="s">
        <v>1508</v>
      </c>
      <c r="E2367" t="s">
        <v>2698</v>
      </c>
      <c r="F2367" s="1">
        <v>30924</v>
      </c>
      <c r="G2367" t="s">
        <v>3027</v>
      </c>
      <c r="H2367" t="s">
        <v>2700</v>
      </c>
      <c r="I2367" s="5">
        <v>79400</v>
      </c>
      <c r="J2367">
        <v>8</v>
      </c>
    </row>
    <row r="2368" spans="1:10" x14ac:dyDescent="0.25">
      <c r="A2368" t="str">
        <f t="shared" si="72"/>
        <v>EdwSc31920</v>
      </c>
      <c r="B2368" t="str">
        <f t="shared" si="73"/>
        <v>EdwardSchoen31920</v>
      </c>
      <c r="C2368" t="s">
        <v>1040</v>
      </c>
      <c r="D2368" t="s">
        <v>1041</v>
      </c>
      <c r="E2368" t="s">
        <v>2698</v>
      </c>
      <c r="F2368" s="1">
        <v>31920</v>
      </c>
      <c r="G2368" t="s">
        <v>3022</v>
      </c>
      <c r="H2368" t="s">
        <v>2702</v>
      </c>
      <c r="I2368" s="5">
        <v>52400</v>
      </c>
      <c r="J2368">
        <v>3</v>
      </c>
    </row>
    <row r="2369" spans="1:10" x14ac:dyDescent="0.25">
      <c r="A2369" t="str">
        <f t="shared" si="72"/>
        <v>AnnSc29324</v>
      </c>
      <c r="B2369" t="str">
        <f t="shared" si="73"/>
        <v>AnnScholl29324</v>
      </c>
      <c r="C2369" t="s">
        <v>480</v>
      </c>
      <c r="D2369" t="s">
        <v>2779</v>
      </c>
      <c r="E2369" t="s">
        <v>2699</v>
      </c>
      <c r="F2369" s="1">
        <v>29324</v>
      </c>
      <c r="G2369" t="s">
        <v>3026</v>
      </c>
      <c r="H2369" t="s">
        <v>2701</v>
      </c>
      <c r="I2369" s="5">
        <v>57300</v>
      </c>
      <c r="J2369">
        <v>3</v>
      </c>
    </row>
    <row r="2370" spans="1:10" x14ac:dyDescent="0.25">
      <c r="A2370" t="str">
        <f t="shared" ref="A2370:A2433" si="74">_xlfn.CONCAT(LEFT(C2370,3),LEFT(D2370,2),F2370)</f>
        <v>DebSc33553</v>
      </c>
      <c r="B2370" t="str">
        <f t="shared" ref="B2370:B2433" si="75">_xlfn.CONCAT(C2370,D2370,F2370)</f>
        <v>DebraScholten33553</v>
      </c>
      <c r="C2370" t="s">
        <v>406</v>
      </c>
      <c r="D2370" t="s">
        <v>2934</v>
      </c>
      <c r="E2370" t="s">
        <v>2699</v>
      </c>
      <c r="F2370" s="1">
        <v>33553</v>
      </c>
      <c r="G2370" t="s">
        <v>3021</v>
      </c>
      <c r="H2370" t="s">
        <v>2701</v>
      </c>
      <c r="I2370" s="5">
        <v>34600</v>
      </c>
      <c r="J2370">
        <v>2</v>
      </c>
    </row>
    <row r="2371" spans="1:10" x14ac:dyDescent="0.25">
      <c r="A2371" t="str">
        <f t="shared" si="74"/>
        <v>EveSc29068</v>
      </c>
      <c r="B2371" t="str">
        <f t="shared" si="75"/>
        <v>EveretteSchrack29068</v>
      </c>
      <c r="C2371" t="s">
        <v>1415</v>
      </c>
      <c r="D2371" t="s">
        <v>1416</v>
      </c>
      <c r="E2371" t="s">
        <v>2698</v>
      </c>
      <c r="F2371" s="1">
        <v>29068</v>
      </c>
      <c r="G2371" t="s">
        <v>3027</v>
      </c>
      <c r="H2371" t="s">
        <v>2700</v>
      </c>
      <c r="I2371" s="5">
        <v>79800</v>
      </c>
      <c r="J2371">
        <v>13</v>
      </c>
    </row>
    <row r="2372" spans="1:10" x14ac:dyDescent="0.25">
      <c r="A2372" t="str">
        <f t="shared" si="74"/>
        <v>RicSc32565</v>
      </c>
      <c r="B2372" t="str">
        <f t="shared" si="75"/>
        <v>RichardSchreiber32565</v>
      </c>
      <c r="C2372" t="s">
        <v>9</v>
      </c>
      <c r="D2372" t="s">
        <v>2933</v>
      </c>
      <c r="E2372" t="s">
        <v>2698</v>
      </c>
      <c r="F2372" s="1">
        <v>32565</v>
      </c>
      <c r="G2372" t="s">
        <v>3023</v>
      </c>
      <c r="H2372" t="s">
        <v>2701</v>
      </c>
      <c r="I2372" s="5">
        <v>42500</v>
      </c>
      <c r="J2372">
        <v>3</v>
      </c>
    </row>
    <row r="2373" spans="1:10" x14ac:dyDescent="0.25">
      <c r="A2373" t="str">
        <f t="shared" si="74"/>
        <v>JefSc31485</v>
      </c>
      <c r="B2373" t="str">
        <f t="shared" si="75"/>
        <v>JeffreySchrupp31485</v>
      </c>
      <c r="C2373" t="s">
        <v>536</v>
      </c>
      <c r="D2373" t="s">
        <v>2923</v>
      </c>
      <c r="E2373" t="s">
        <v>2698</v>
      </c>
      <c r="F2373" s="1">
        <v>31485</v>
      </c>
      <c r="G2373" t="s">
        <v>3022</v>
      </c>
      <c r="H2373" t="s">
        <v>2701</v>
      </c>
      <c r="I2373" s="5">
        <v>37600</v>
      </c>
      <c r="J2373">
        <v>2</v>
      </c>
    </row>
    <row r="2374" spans="1:10" x14ac:dyDescent="0.25">
      <c r="A2374" t="str">
        <f t="shared" si="74"/>
        <v>RicSc32047</v>
      </c>
      <c r="B2374" t="str">
        <f t="shared" si="75"/>
        <v>RichardSchulman32047</v>
      </c>
      <c r="C2374" t="s">
        <v>9</v>
      </c>
      <c r="D2374" t="s">
        <v>1373</v>
      </c>
      <c r="E2374" t="s">
        <v>2698</v>
      </c>
      <c r="F2374" s="1">
        <v>32047</v>
      </c>
      <c r="G2374" t="s">
        <v>3023</v>
      </c>
      <c r="H2374" t="s">
        <v>2700</v>
      </c>
      <c r="I2374" s="5">
        <v>48200</v>
      </c>
      <c r="J2374">
        <v>3</v>
      </c>
    </row>
    <row r="2375" spans="1:10" x14ac:dyDescent="0.25">
      <c r="A2375" t="str">
        <f t="shared" si="74"/>
        <v>RicSc24416</v>
      </c>
      <c r="B2375" t="str">
        <f t="shared" si="75"/>
        <v>RichardSchulze24416</v>
      </c>
      <c r="C2375" t="s">
        <v>9</v>
      </c>
      <c r="D2375" t="s">
        <v>1964</v>
      </c>
      <c r="E2375" t="s">
        <v>2698</v>
      </c>
      <c r="F2375" s="1">
        <v>24416</v>
      </c>
      <c r="G2375" t="s">
        <v>3028</v>
      </c>
      <c r="H2375" t="s">
        <v>2701</v>
      </c>
      <c r="I2375" s="5">
        <v>65800</v>
      </c>
      <c r="J2375">
        <v>16</v>
      </c>
    </row>
    <row r="2376" spans="1:10" x14ac:dyDescent="0.25">
      <c r="A2376" t="str">
        <f t="shared" si="74"/>
        <v>DorSc32301</v>
      </c>
      <c r="B2376" t="str">
        <f t="shared" si="75"/>
        <v>DorothySchumacher32301</v>
      </c>
      <c r="C2376" t="s">
        <v>512</v>
      </c>
      <c r="D2376" t="s">
        <v>2390</v>
      </c>
      <c r="E2376" t="s">
        <v>2699</v>
      </c>
      <c r="F2376" s="1">
        <v>32301</v>
      </c>
      <c r="G2376" t="s">
        <v>3024</v>
      </c>
      <c r="H2376" t="s">
        <v>2701</v>
      </c>
      <c r="I2376" s="5">
        <v>37600</v>
      </c>
      <c r="J2376">
        <v>0</v>
      </c>
    </row>
    <row r="2377" spans="1:10" x14ac:dyDescent="0.25">
      <c r="A2377" t="str">
        <f t="shared" si="74"/>
        <v>AlbSc31564</v>
      </c>
      <c r="B2377" t="str">
        <f t="shared" si="75"/>
        <v>AlbertScott31564</v>
      </c>
      <c r="C2377" t="s">
        <v>507</v>
      </c>
      <c r="D2377" t="s">
        <v>341</v>
      </c>
      <c r="E2377" t="s">
        <v>2698</v>
      </c>
      <c r="F2377" s="1">
        <v>31564</v>
      </c>
      <c r="G2377" t="s">
        <v>3021</v>
      </c>
      <c r="H2377" t="s">
        <v>2700</v>
      </c>
      <c r="I2377" s="5">
        <v>36700</v>
      </c>
      <c r="J2377">
        <v>1</v>
      </c>
    </row>
    <row r="2378" spans="1:10" x14ac:dyDescent="0.25">
      <c r="A2378" t="str">
        <f t="shared" si="74"/>
        <v>BraSc26931</v>
      </c>
      <c r="B2378" t="str">
        <f t="shared" si="75"/>
        <v>BradleyScott26931</v>
      </c>
      <c r="C2378" t="s">
        <v>956</v>
      </c>
      <c r="D2378" t="s">
        <v>341</v>
      </c>
      <c r="E2378" t="s">
        <v>2698</v>
      </c>
      <c r="F2378" s="1">
        <v>26931</v>
      </c>
      <c r="G2378" t="s">
        <v>3024</v>
      </c>
      <c r="H2378" t="s">
        <v>2702</v>
      </c>
      <c r="I2378" s="5">
        <v>59700</v>
      </c>
      <c r="J2378">
        <v>19</v>
      </c>
    </row>
    <row r="2379" spans="1:10" x14ac:dyDescent="0.25">
      <c r="A2379" t="str">
        <f t="shared" si="74"/>
        <v>BraSc28368</v>
      </c>
      <c r="B2379" t="str">
        <f t="shared" si="75"/>
        <v>BrandiScott28368</v>
      </c>
      <c r="C2379" t="s">
        <v>1781</v>
      </c>
      <c r="D2379" t="s">
        <v>341</v>
      </c>
      <c r="E2379" t="s">
        <v>2699</v>
      </c>
      <c r="F2379" s="1">
        <v>28368</v>
      </c>
      <c r="G2379" t="s">
        <v>3025</v>
      </c>
      <c r="H2379" t="s">
        <v>2702</v>
      </c>
      <c r="I2379" s="5">
        <v>71100</v>
      </c>
      <c r="J2379">
        <v>1</v>
      </c>
    </row>
    <row r="2380" spans="1:10" x14ac:dyDescent="0.25">
      <c r="A2380" t="str">
        <f t="shared" si="74"/>
        <v>DerSc32238</v>
      </c>
      <c r="B2380" t="str">
        <f t="shared" si="75"/>
        <v>DerrickScott32238</v>
      </c>
      <c r="C2380" t="s">
        <v>316</v>
      </c>
      <c r="D2380" t="s">
        <v>341</v>
      </c>
      <c r="E2380" t="s">
        <v>2698</v>
      </c>
      <c r="F2380" s="1">
        <v>32238</v>
      </c>
      <c r="G2380" t="s">
        <v>3021</v>
      </c>
      <c r="H2380" t="s">
        <v>2701</v>
      </c>
      <c r="I2380" s="5">
        <v>33700</v>
      </c>
      <c r="J2380">
        <v>0</v>
      </c>
    </row>
    <row r="2381" spans="1:10" x14ac:dyDescent="0.25">
      <c r="A2381" t="str">
        <f t="shared" si="74"/>
        <v>EliSc24902</v>
      </c>
      <c r="B2381" t="str">
        <f t="shared" si="75"/>
        <v>ElizabethScott24902</v>
      </c>
      <c r="C2381" t="s">
        <v>699</v>
      </c>
      <c r="D2381" t="s">
        <v>341</v>
      </c>
      <c r="E2381" t="s">
        <v>2699</v>
      </c>
      <c r="F2381" s="1">
        <v>24902</v>
      </c>
      <c r="G2381" t="s">
        <v>3026</v>
      </c>
      <c r="H2381" t="s">
        <v>2700</v>
      </c>
      <c r="I2381" s="5">
        <v>67000</v>
      </c>
      <c r="J2381">
        <v>24</v>
      </c>
    </row>
    <row r="2382" spans="1:10" x14ac:dyDescent="0.25">
      <c r="A2382" t="str">
        <f t="shared" si="74"/>
        <v>JohSc34079</v>
      </c>
      <c r="B2382" t="str">
        <f t="shared" si="75"/>
        <v>JohnScott34079</v>
      </c>
      <c r="C2382" t="s">
        <v>213</v>
      </c>
      <c r="D2382" t="s">
        <v>341</v>
      </c>
      <c r="E2382" t="s">
        <v>2698</v>
      </c>
      <c r="F2382" s="1">
        <v>34079</v>
      </c>
      <c r="G2382" t="s">
        <v>3022</v>
      </c>
      <c r="H2382" t="s">
        <v>2701</v>
      </c>
      <c r="I2382" s="5">
        <v>36500</v>
      </c>
      <c r="J2382">
        <v>4</v>
      </c>
    </row>
    <row r="2383" spans="1:10" x14ac:dyDescent="0.25">
      <c r="A2383" t="str">
        <f t="shared" si="74"/>
        <v>MarSc29716</v>
      </c>
      <c r="B2383" t="str">
        <f t="shared" si="75"/>
        <v>MarieScott29716</v>
      </c>
      <c r="C2383" t="s">
        <v>340</v>
      </c>
      <c r="D2383" t="s">
        <v>341</v>
      </c>
      <c r="E2383" t="s">
        <v>2699</v>
      </c>
      <c r="F2383" s="1">
        <v>29716</v>
      </c>
      <c r="G2383" t="s">
        <v>3025</v>
      </c>
      <c r="H2383" t="s">
        <v>2701</v>
      </c>
      <c r="I2383" s="5">
        <v>41900</v>
      </c>
      <c r="J2383">
        <v>5</v>
      </c>
    </row>
    <row r="2384" spans="1:10" x14ac:dyDescent="0.25">
      <c r="A2384" t="str">
        <f t="shared" si="74"/>
        <v>TwySc27282</v>
      </c>
      <c r="B2384" t="str">
        <f t="shared" si="75"/>
        <v>TwylaScott27282</v>
      </c>
      <c r="C2384" t="s">
        <v>1954</v>
      </c>
      <c r="D2384" t="s">
        <v>341</v>
      </c>
      <c r="E2384" t="s">
        <v>2699</v>
      </c>
      <c r="F2384" s="1">
        <v>27282</v>
      </c>
      <c r="G2384" t="s">
        <v>3027</v>
      </c>
      <c r="H2384" t="s">
        <v>2700</v>
      </c>
      <c r="I2384" s="5">
        <v>88800</v>
      </c>
      <c r="J2384">
        <v>10</v>
      </c>
    </row>
    <row r="2385" spans="1:10" x14ac:dyDescent="0.25">
      <c r="A2385" t="str">
        <f t="shared" si="74"/>
        <v>GaiSc26793</v>
      </c>
      <c r="B2385" t="str">
        <f t="shared" si="75"/>
        <v>GailScroggins26793</v>
      </c>
      <c r="C2385" t="s">
        <v>2453</v>
      </c>
      <c r="D2385" t="s">
        <v>2454</v>
      </c>
      <c r="E2385" t="s">
        <v>2699</v>
      </c>
      <c r="F2385" s="1">
        <v>26793</v>
      </c>
      <c r="G2385" t="s">
        <v>3024</v>
      </c>
      <c r="H2385" t="s">
        <v>2701</v>
      </c>
      <c r="I2385" s="5">
        <v>50800</v>
      </c>
      <c r="J2385">
        <v>3</v>
      </c>
    </row>
    <row r="2386" spans="1:10" x14ac:dyDescent="0.25">
      <c r="A2386" t="str">
        <f t="shared" si="74"/>
        <v>JosSc33461</v>
      </c>
      <c r="B2386" t="str">
        <f t="shared" si="75"/>
        <v>JosephScurlock33461</v>
      </c>
      <c r="C2386" t="s">
        <v>90</v>
      </c>
      <c r="D2386" t="s">
        <v>2232</v>
      </c>
      <c r="E2386" t="s">
        <v>2698</v>
      </c>
      <c r="F2386" s="1">
        <v>33461</v>
      </c>
      <c r="G2386" t="s">
        <v>3021</v>
      </c>
      <c r="H2386" t="s">
        <v>2701</v>
      </c>
      <c r="I2386" s="5">
        <v>33900</v>
      </c>
      <c r="J2386">
        <v>0</v>
      </c>
    </row>
    <row r="2387" spans="1:10" x14ac:dyDescent="0.25">
      <c r="A2387" t="str">
        <f t="shared" si="74"/>
        <v>JohSe33658</v>
      </c>
      <c r="B2387" t="str">
        <f t="shared" si="75"/>
        <v>JohnSears33658</v>
      </c>
      <c r="C2387" t="s">
        <v>213</v>
      </c>
      <c r="D2387" t="s">
        <v>1229</v>
      </c>
      <c r="E2387" t="s">
        <v>2698</v>
      </c>
      <c r="F2387" s="1">
        <v>33658</v>
      </c>
      <c r="G2387" t="s">
        <v>3021</v>
      </c>
      <c r="H2387" t="s">
        <v>2702</v>
      </c>
      <c r="I2387" s="5">
        <v>37900</v>
      </c>
      <c r="J2387">
        <v>0</v>
      </c>
    </row>
    <row r="2388" spans="1:10" x14ac:dyDescent="0.25">
      <c r="A2388" t="str">
        <f t="shared" si="74"/>
        <v>JoaSe34095</v>
      </c>
      <c r="B2388" t="str">
        <f t="shared" si="75"/>
        <v>JoanSelf34095</v>
      </c>
      <c r="C2388" t="s">
        <v>1345</v>
      </c>
      <c r="D2388" t="s">
        <v>2706</v>
      </c>
      <c r="E2388" t="s">
        <v>2699</v>
      </c>
      <c r="F2388" s="1">
        <v>34095</v>
      </c>
      <c r="G2388" t="s">
        <v>3022</v>
      </c>
      <c r="H2388" t="s">
        <v>2700</v>
      </c>
      <c r="I2388" s="5">
        <v>41500</v>
      </c>
      <c r="J2388">
        <v>0</v>
      </c>
    </row>
    <row r="2389" spans="1:10" x14ac:dyDescent="0.25">
      <c r="A2389" t="str">
        <f t="shared" si="74"/>
        <v>DavSe32746</v>
      </c>
      <c r="B2389" t="str">
        <f t="shared" si="75"/>
        <v>DavidSellers32746</v>
      </c>
      <c r="C2389" t="s">
        <v>65</v>
      </c>
      <c r="D2389" t="s">
        <v>304</v>
      </c>
      <c r="E2389" t="s">
        <v>2698</v>
      </c>
      <c r="F2389" s="1">
        <v>32746</v>
      </c>
      <c r="G2389" t="s">
        <v>3022</v>
      </c>
      <c r="H2389" t="s">
        <v>2701</v>
      </c>
      <c r="I2389" s="5">
        <v>35500</v>
      </c>
      <c r="J2389">
        <v>2</v>
      </c>
    </row>
    <row r="2390" spans="1:10" x14ac:dyDescent="0.25">
      <c r="A2390" t="str">
        <f t="shared" si="74"/>
        <v>WilSe25640</v>
      </c>
      <c r="B2390" t="str">
        <f t="shared" si="75"/>
        <v>WilliamSenn25640</v>
      </c>
      <c r="C2390" t="s">
        <v>63</v>
      </c>
      <c r="D2390" t="s">
        <v>1214</v>
      </c>
      <c r="E2390" t="s">
        <v>2698</v>
      </c>
      <c r="F2390" s="1">
        <v>25640</v>
      </c>
      <c r="G2390" t="s">
        <v>3026</v>
      </c>
      <c r="H2390" t="s">
        <v>2701</v>
      </c>
      <c r="I2390" s="5">
        <v>62800</v>
      </c>
      <c r="J2390">
        <v>21</v>
      </c>
    </row>
    <row r="2391" spans="1:10" x14ac:dyDescent="0.25">
      <c r="A2391" t="str">
        <f t="shared" si="74"/>
        <v>MatSe29247</v>
      </c>
      <c r="B2391" t="str">
        <f t="shared" si="75"/>
        <v>MatthewSenter29247</v>
      </c>
      <c r="C2391" t="s">
        <v>130</v>
      </c>
      <c r="D2391" t="s">
        <v>2456</v>
      </c>
      <c r="E2391" t="s">
        <v>2698</v>
      </c>
      <c r="F2391" s="1">
        <v>29247</v>
      </c>
      <c r="G2391" t="s">
        <v>3027</v>
      </c>
      <c r="H2391" t="s">
        <v>2702</v>
      </c>
      <c r="I2391" s="5">
        <v>95800</v>
      </c>
      <c r="J2391">
        <v>6</v>
      </c>
    </row>
    <row r="2392" spans="1:10" x14ac:dyDescent="0.25">
      <c r="A2392" t="str">
        <f t="shared" si="74"/>
        <v>MarSe25248</v>
      </c>
      <c r="B2392" t="str">
        <f t="shared" si="75"/>
        <v>MargaretSenters25248</v>
      </c>
      <c r="C2392" t="s">
        <v>554</v>
      </c>
      <c r="D2392" t="s">
        <v>720</v>
      </c>
      <c r="E2392" t="s">
        <v>2699</v>
      </c>
      <c r="F2392" s="1">
        <v>25248</v>
      </c>
      <c r="G2392" t="s">
        <v>3025</v>
      </c>
      <c r="H2392" t="s">
        <v>2702</v>
      </c>
      <c r="I2392" s="5">
        <v>53700</v>
      </c>
      <c r="J2392">
        <v>7</v>
      </c>
    </row>
    <row r="2393" spans="1:10" x14ac:dyDescent="0.25">
      <c r="A2393" t="str">
        <f t="shared" si="74"/>
        <v>JamSe27612</v>
      </c>
      <c r="B2393" t="str">
        <f t="shared" si="75"/>
        <v>JamesSequeira27612</v>
      </c>
      <c r="C2393" t="s">
        <v>147</v>
      </c>
      <c r="D2393" t="s">
        <v>635</v>
      </c>
      <c r="E2393" t="s">
        <v>2698</v>
      </c>
      <c r="F2393" s="1">
        <v>27612</v>
      </c>
      <c r="G2393" t="s">
        <v>3027</v>
      </c>
      <c r="H2393" t="s">
        <v>2700</v>
      </c>
      <c r="I2393" s="5">
        <v>74000</v>
      </c>
      <c r="J2393">
        <v>14</v>
      </c>
    </row>
    <row r="2394" spans="1:10" x14ac:dyDescent="0.25">
      <c r="A2394" t="str">
        <f t="shared" si="74"/>
        <v>JamSe31364</v>
      </c>
      <c r="B2394" t="str">
        <f t="shared" si="75"/>
        <v>JamesSevers31364</v>
      </c>
      <c r="C2394" t="s">
        <v>147</v>
      </c>
      <c r="D2394" t="s">
        <v>2413</v>
      </c>
      <c r="E2394" t="s">
        <v>2698</v>
      </c>
      <c r="F2394" s="1">
        <v>31364</v>
      </c>
      <c r="G2394" t="s">
        <v>3022</v>
      </c>
      <c r="H2394" t="s">
        <v>2702</v>
      </c>
      <c r="I2394" s="5">
        <v>42400</v>
      </c>
      <c r="J2394">
        <v>3</v>
      </c>
    </row>
    <row r="2395" spans="1:10" x14ac:dyDescent="0.25">
      <c r="A2395" t="str">
        <f t="shared" si="74"/>
        <v>DonSe32415</v>
      </c>
      <c r="B2395" t="str">
        <f t="shared" si="75"/>
        <v>DonnaSeymour32415</v>
      </c>
      <c r="C2395" t="s">
        <v>15</v>
      </c>
      <c r="D2395" t="s">
        <v>2092</v>
      </c>
      <c r="E2395" t="s">
        <v>2699</v>
      </c>
      <c r="F2395" s="1">
        <v>32415</v>
      </c>
      <c r="G2395" t="s">
        <v>3021</v>
      </c>
      <c r="H2395" t="s">
        <v>2702</v>
      </c>
      <c r="I2395" s="5">
        <v>42900</v>
      </c>
      <c r="J2395">
        <v>4</v>
      </c>
    </row>
    <row r="2396" spans="1:10" x14ac:dyDescent="0.25">
      <c r="A2396" t="str">
        <f t="shared" si="74"/>
        <v>GeoSh33559</v>
      </c>
      <c r="B2396" t="str">
        <f t="shared" si="75"/>
        <v>GeorgeShaffer33559</v>
      </c>
      <c r="C2396" t="s">
        <v>92</v>
      </c>
      <c r="D2396" t="s">
        <v>1133</v>
      </c>
      <c r="E2396" t="s">
        <v>2698</v>
      </c>
      <c r="F2396" s="1">
        <v>33559</v>
      </c>
      <c r="G2396" t="s">
        <v>3020</v>
      </c>
      <c r="H2396" t="s">
        <v>2700</v>
      </c>
      <c r="I2396" s="5">
        <v>36400</v>
      </c>
      <c r="J2396">
        <v>1</v>
      </c>
    </row>
    <row r="2397" spans="1:10" x14ac:dyDescent="0.25">
      <c r="A2397" t="str">
        <f t="shared" si="74"/>
        <v>PenSh23897</v>
      </c>
      <c r="B2397" t="str">
        <f t="shared" si="75"/>
        <v>PennyShannon23897</v>
      </c>
      <c r="C2397" t="s">
        <v>1807</v>
      </c>
      <c r="D2397" t="s">
        <v>981</v>
      </c>
      <c r="E2397" t="s">
        <v>2699</v>
      </c>
      <c r="F2397" s="1">
        <v>23897</v>
      </c>
      <c r="G2397" t="s">
        <v>3026</v>
      </c>
      <c r="H2397" t="s">
        <v>2700</v>
      </c>
      <c r="I2397" s="5">
        <v>59500</v>
      </c>
      <c r="J2397">
        <v>16</v>
      </c>
    </row>
    <row r="2398" spans="1:10" x14ac:dyDescent="0.25">
      <c r="A2398" t="str">
        <f t="shared" si="74"/>
        <v>BonSh28622</v>
      </c>
      <c r="B2398" t="str">
        <f t="shared" si="75"/>
        <v>BonnyShapiro28622</v>
      </c>
      <c r="C2398" t="s">
        <v>1982</v>
      </c>
      <c r="D2398" t="s">
        <v>1983</v>
      </c>
      <c r="E2398" t="s">
        <v>2699</v>
      </c>
      <c r="F2398" s="1">
        <v>28622</v>
      </c>
      <c r="G2398" t="s">
        <v>3024</v>
      </c>
      <c r="H2398" t="s">
        <v>2700</v>
      </c>
      <c r="I2398" s="5">
        <v>59200</v>
      </c>
      <c r="J2398">
        <v>8</v>
      </c>
    </row>
    <row r="2399" spans="1:10" x14ac:dyDescent="0.25">
      <c r="A2399" t="str">
        <f t="shared" si="74"/>
        <v>AndSh26409</v>
      </c>
      <c r="B2399" t="str">
        <f t="shared" si="75"/>
        <v>AndrewSharkey26409</v>
      </c>
      <c r="C2399" t="s">
        <v>874</v>
      </c>
      <c r="D2399" t="s">
        <v>1047</v>
      </c>
      <c r="E2399" t="s">
        <v>2698</v>
      </c>
      <c r="F2399" s="1">
        <v>26409</v>
      </c>
      <c r="G2399" t="s">
        <v>3028</v>
      </c>
      <c r="H2399" t="s">
        <v>2702</v>
      </c>
      <c r="I2399" s="5">
        <v>86400</v>
      </c>
      <c r="J2399">
        <v>1</v>
      </c>
    </row>
    <row r="2400" spans="1:10" x14ac:dyDescent="0.25">
      <c r="A2400" t="str">
        <f t="shared" si="74"/>
        <v>AleSh31008</v>
      </c>
      <c r="B2400" t="str">
        <f t="shared" si="75"/>
        <v>AlexanderSharp31008</v>
      </c>
      <c r="C2400" t="s">
        <v>708</v>
      </c>
      <c r="D2400" t="s">
        <v>709</v>
      </c>
      <c r="E2400" t="s">
        <v>2698</v>
      </c>
      <c r="F2400" s="1">
        <v>31008</v>
      </c>
      <c r="G2400" t="s">
        <v>3024</v>
      </c>
      <c r="H2400" t="s">
        <v>2700</v>
      </c>
      <c r="I2400" s="5">
        <v>62400</v>
      </c>
      <c r="J2400">
        <v>6</v>
      </c>
    </row>
    <row r="2401" spans="1:10" x14ac:dyDescent="0.25">
      <c r="A2401" t="str">
        <f t="shared" si="74"/>
        <v>ArtSh26444</v>
      </c>
      <c r="B2401" t="str">
        <f t="shared" si="75"/>
        <v>ArthurSharpe26444</v>
      </c>
      <c r="C2401" t="s">
        <v>103</v>
      </c>
      <c r="D2401" t="s">
        <v>104</v>
      </c>
      <c r="E2401" t="s">
        <v>2698</v>
      </c>
      <c r="F2401" s="1">
        <v>26444</v>
      </c>
      <c r="G2401" t="s">
        <v>3025</v>
      </c>
      <c r="H2401" t="s">
        <v>2703</v>
      </c>
      <c r="I2401" s="5">
        <v>50800</v>
      </c>
      <c r="J2401">
        <v>19</v>
      </c>
    </row>
    <row r="2402" spans="1:10" x14ac:dyDescent="0.25">
      <c r="A2402" t="str">
        <f t="shared" si="74"/>
        <v>BarSh23557</v>
      </c>
      <c r="B2402" t="str">
        <f t="shared" si="75"/>
        <v>BarbaraShaw23557</v>
      </c>
      <c r="C2402" t="s">
        <v>248</v>
      </c>
      <c r="D2402" t="s">
        <v>518</v>
      </c>
      <c r="E2402" t="s">
        <v>2699</v>
      </c>
      <c r="F2402" s="1">
        <v>23557</v>
      </c>
      <c r="G2402" t="s">
        <v>3024</v>
      </c>
      <c r="H2402" t="s">
        <v>2700</v>
      </c>
      <c r="I2402" s="5">
        <v>57100</v>
      </c>
      <c r="J2402">
        <v>16</v>
      </c>
    </row>
    <row r="2403" spans="1:10" x14ac:dyDescent="0.25">
      <c r="A2403" t="str">
        <f t="shared" si="74"/>
        <v>CorSh25129</v>
      </c>
      <c r="B2403" t="str">
        <f t="shared" si="75"/>
        <v>CoraShaw25129</v>
      </c>
      <c r="C2403" t="s">
        <v>517</v>
      </c>
      <c r="D2403" t="s">
        <v>518</v>
      </c>
      <c r="E2403" t="s">
        <v>2699</v>
      </c>
      <c r="F2403" s="1">
        <v>25129</v>
      </c>
      <c r="G2403" t="s">
        <v>3025</v>
      </c>
      <c r="H2403" t="s">
        <v>2700</v>
      </c>
      <c r="I2403" s="5">
        <v>59300</v>
      </c>
      <c r="J2403">
        <v>20</v>
      </c>
    </row>
    <row r="2404" spans="1:10" x14ac:dyDescent="0.25">
      <c r="A2404" t="str">
        <f t="shared" si="74"/>
        <v>JefSh31653</v>
      </c>
      <c r="B2404" t="str">
        <f t="shared" si="75"/>
        <v>JefferyShaw31653</v>
      </c>
      <c r="C2404" t="s">
        <v>600</v>
      </c>
      <c r="D2404" t="s">
        <v>518</v>
      </c>
      <c r="E2404" t="s">
        <v>2698</v>
      </c>
      <c r="F2404" s="1">
        <v>31653</v>
      </c>
      <c r="G2404" t="s">
        <v>3021</v>
      </c>
      <c r="H2404" t="s">
        <v>2701</v>
      </c>
      <c r="I2404" s="5">
        <v>31600</v>
      </c>
      <c r="J2404">
        <v>5</v>
      </c>
    </row>
    <row r="2405" spans="1:10" x14ac:dyDescent="0.25">
      <c r="A2405" t="str">
        <f t="shared" si="74"/>
        <v>JamSh27522</v>
      </c>
      <c r="B2405" t="str">
        <f t="shared" si="75"/>
        <v>JamesSheffield27522</v>
      </c>
      <c r="C2405" t="s">
        <v>147</v>
      </c>
      <c r="D2405" t="s">
        <v>2676</v>
      </c>
      <c r="E2405" t="s">
        <v>2698</v>
      </c>
      <c r="F2405" s="1">
        <v>27522</v>
      </c>
      <c r="G2405" t="s">
        <v>3025</v>
      </c>
      <c r="H2405" t="s">
        <v>2700</v>
      </c>
      <c r="I2405" s="5">
        <v>57500</v>
      </c>
      <c r="J2405">
        <v>8</v>
      </c>
    </row>
    <row r="2406" spans="1:10" x14ac:dyDescent="0.25">
      <c r="A2406" t="str">
        <f t="shared" si="74"/>
        <v>WilSh32599</v>
      </c>
      <c r="B2406" t="str">
        <f t="shared" si="75"/>
        <v>WilliamSheldon32599</v>
      </c>
      <c r="C2406" t="s">
        <v>63</v>
      </c>
      <c r="D2406" t="s">
        <v>1879</v>
      </c>
      <c r="E2406" t="s">
        <v>2698</v>
      </c>
      <c r="F2406" s="1">
        <v>32599</v>
      </c>
      <c r="G2406" t="s">
        <v>3021</v>
      </c>
      <c r="H2406" t="s">
        <v>2702</v>
      </c>
      <c r="I2406" s="5">
        <v>47400</v>
      </c>
      <c r="J2406">
        <v>0</v>
      </c>
    </row>
    <row r="2407" spans="1:10" x14ac:dyDescent="0.25">
      <c r="A2407" t="str">
        <f t="shared" si="74"/>
        <v>RicSh29333</v>
      </c>
      <c r="B2407" t="str">
        <f t="shared" si="75"/>
        <v>RickyShell29333</v>
      </c>
      <c r="C2407" t="s">
        <v>1016</v>
      </c>
      <c r="D2407" t="s">
        <v>2352</v>
      </c>
      <c r="E2407" t="s">
        <v>2698</v>
      </c>
      <c r="F2407" s="1">
        <v>29333</v>
      </c>
      <c r="G2407" t="s">
        <v>3025</v>
      </c>
      <c r="H2407" t="s">
        <v>2702</v>
      </c>
      <c r="I2407" s="5">
        <v>94300</v>
      </c>
      <c r="J2407">
        <v>6</v>
      </c>
    </row>
    <row r="2408" spans="1:10" x14ac:dyDescent="0.25">
      <c r="A2408" t="str">
        <f t="shared" si="74"/>
        <v>WilSh33459</v>
      </c>
      <c r="B2408" t="str">
        <f t="shared" si="75"/>
        <v>WilliamShelton33459</v>
      </c>
      <c r="C2408" t="s">
        <v>63</v>
      </c>
      <c r="D2408" t="s">
        <v>2745</v>
      </c>
      <c r="E2408" t="s">
        <v>2698</v>
      </c>
      <c r="F2408" s="1">
        <v>33459</v>
      </c>
      <c r="G2408" t="s">
        <v>3021</v>
      </c>
      <c r="H2408" t="s">
        <v>2700</v>
      </c>
      <c r="I2408" s="5">
        <v>44600</v>
      </c>
      <c r="J2408">
        <v>1</v>
      </c>
    </row>
    <row r="2409" spans="1:10" x14ac:dyDescent="0.25">
      <c r="A2409" t="str">
        <f t="shared" si="74"/>
        <v>MauSh32614</v>
      </c>
      <c r="B2409" t="str">
        <f t="shared" si="75"/>
        <v>MauriceShepard32614</v>
      </c>
      <c r="C2409" t="s">
        <v>209</v>
      </c>
      <c r="D2409" t="s">
        <v>1420</v>
      </c>
      <c r="E2409" t="s">
        <v>2698</v>
      </c>
      <c r="F2409" s="1">
        <v>32614</v>
      </c>
      <c r="G2409" t="s">
        <v>3022</v>
      </c>
      <c r="H2409" t="s">
        <v>2700</v>
      </c>
      <c r="I2409" s="5">
        <v>43000</v>
      </c>
      <c r="J2409">
        <v>0</v>
      </c>
    </row>
    <row r="2410" spans="1:10" x14ac:dyDescent="0.25">
      <c r="A2410" t="str">
        <f t="shared" si="74"/>
        <v>MaxSh26159</v>
      </c>
      <c r="B2410" t="str">
        <f t="shared" si="75"/>
        <v>MaxSherrer26159</v>
      </c>
      <c r="C2410" t="s">
        <v>1625</v>
      </c>
      <c r="D2410" t="s">
        <v>1626</v>
      </c>
      <c r="E2410" t="s">
        <v>2698</v>
      </c>
      <c r="F2410" s="1">
        <v>26159</v>
      </c>
      <c r="G2410" t="s">
        <v>3028</v>
      </c>
      <c r="H2410" t="s">
        <v>2700</v>
      </c>
      <c r="I2410" s="5">
        <v>97000</v>
      </c>
      <c r="J2410">
        <v>20</v>
      </c>
    </row>
    <row r="2411" spans="1:10" x14ac:dyDescent="0.25">
      <c r="A2411" t="str">
        <f t="shared" si="74"/>
        <v>JohSh32857</v>
      </c>
      <c r="B2411" t="str">
        <f t="shared" si="75"/>
        <v>JohnathanShinkle32857</v>
      </c>
      <c r="C2411" t="s">
        <v>2645</v>
      </c>
      <c r="D2411" t="s">
        <v>2646</v>
      </c>
      <c r="E2411" t="s">
        <v>2698</v>
      </c>
      <c r="F2411" s="1">
        <v>32857</v>
      </c>
      <c r="G2411" t="s">
        <v>3024</v>
      </c>
      <c r="H2411" t="s">
        <v>2702</v>
      </c>
      <c r="I2411" s="5">
        <v>49400</v>
      </c>
      <c r="J2411">
        <v>3</v>
      </c>
    </row>
    <row r="2412" spans="1:10" x14ac:dyDescent="0.25">
      <c r="A2412" t="str">
        <f t="shared" si="74"/>
        <v>GerSh28393</v>
      </c>
      <c r="B2412" t="str">
        <f t="shared" si="75"/>
        <v>GeraldShipman28393</v>
      </c>
      <c r="C2412" t="s">
        <v>766</v>
      </c>
      <c r="D2412" t="s">
        <v>1004</v>
      </c>
      <c r="E2412" t="s">
        <v>2698</v>
      </c>
      <c r="F2412" s="1">
        <v>28393</v>
      </c>
      <c r="G2412" t="s">
        <v>3026</v>
      </c>
      <c r="H2412" t="s">
        <v>2701</v>
      </c>
      <c r="I2412" s="5">
        <v>49300</v>
      </c>
      <c r="J2412">
        <v>5</v>
      </c>
    </row>
    <row r="2413" spans="1:10" x14ac:dyDescent="0.25">
      <c r="A2413" t="str">
        <f t="shared" si="74"/>
        <v>DonSh23663</v>
      </c>
      <c r="B2413" t="str">
        <f t="shared" si="75"/>
        <v>DonaldShirley23663</v>
      </c>
      <c r="C2413" t="s">
        <v>133</v>
      </c>
      <c r="D2413" t="s">
        <v>1132</v>
      </c>
      <c r="E2413" t="s">
        <v>2698</v>
      </c>
      <c r="F2413" s="1">
        <v>23663</v>
      </c>
      <c r="G2413" t="s">
        <v>3027</v>
      </c>
      <c r="H2413" t="s">
        <v>2703</v>
      </c>
      <c r="I2413" s="5">
        <v>93000</v>
      </c>
      <c r="J2413">
        <v>25</v>
      </c>
    </row>
    <row r="2414" spans="1:10" x14ac:dyDescent="0.25">
      <c r="A2414" t="str">
        <f t="shared" si="74"/>
        <v>CliSh33428</v>
      </c>
      <c r="B2414" t="str">
        <f t="shared" si="75"/>
        <v>CliffordShively33428</v>
      </c>
      <c r="C2414" t="s">
        <v>762</v>
      </c>
      <c r="D2414" t="s">
        <v>2338</v>
      </c>
      <c r="E2414" t="s">
        <v>2698</v>
      </c>
      <c r="F2414" s="1">
        <v>33428</v>
      </c>
      <c r="G2414" t="s">
        <v>3021</v>
      </c>
      <c r="H2414" t="s">
        <v>2703</v>
      </c>
      <c r="I2414" s="5">
        <v>26700</v>
      </c>
      <c r="J2414">
        <v>0</v>
      </c>
    </row>
    <row r="2415" spans="1:10" x14ac:dyDescent="0.25">
      <c r="A2415" t="str">
        <f t="shared" si="74"/>
        <v>JesSh27046</v>
      </c>
      <c r="B2415" t="str">
        <f t="shared" si="75"/>
        <v>JessieShivers27046</v>
      </c>
      <c r="C2415" t="s">
        <v>998</v>
      </c>
      <c r="D2415" t="s">
        <v>999</v>
      </c>
      <c r="E2415" t="s">
        <v>2699</v>
      </c>
      <c r="F2415" s="1">
        <v>27046</v>
      </c>
      <c r="G2415" t="s">
        <v>3026</v>
      </c>
      <c r="H2415" t="s">
        <v>2701</v>
      </c>
      <c r="I2415" s="5">
        <v>45200</v>
      </c>
      <c r="J2415">
        <v>19</v>
      </c>
    </row>
    <row r="2416" spans="1:10" x14ac:dyDescent="0.25">
      <c r="A2416" t="str">
        <f t="shared" si="74"/>
        <v>LisSh28265</v>
      </c>
      <c r="B2416" t="str">
        <f t="shared" si="75"/>
        <v>LisaShock28265</v>
      </c>
      <c r="C2416" t="s">
        <v>493</v>
      </c>
      <c r="D2416" t="s">
        <v>741</v>
      </c>
      <c r="E2416" t="s">
        <v>2699</v>
      </c>
      <c r="F2416" s="1">
        <v>28265</v>
      </c>
      <c r="G2416" t="s">
        <v>3028</v>
      </c>
      <c r="H2416" t="s">
        <v>2702</v>
      </c>
      <c r="I2416" s="5">
        <v>99500</v>
      </c>
      <c r="J2416">
        <v>0</v>
      </c>
    </row>
    <row r="2417" spans="1:10" x14ac:dyDescent="0.25">
      <c r="A2417" t="str">
        <f t="shared" si="74"/>
        <v>DanSh29856</v>
      </c>
      <c r="B2417" t="str">
        <f t="shared" si="75"/>
        <v>DanaShook29856</v>
      </c>
      <c r="C2417" t="s">
        <v>2225</v>
      </c>
      <c r="D2417" t="s">
        <v>2583</v>
      </c>
      <c r="E2417" t="s">
        <v>2699</v>
      </c>
      <c r="F2417" s="1">
        <v>29856</v>
      </c>
      <c r="G2417" t="s">
        <v>3025</v>
      </c>
      <c r="H2417" t="s">
        <v>2700</v>
      </c>
      <c r="I2417" s="5">
        <v>50800</v>
      </c>
      <c r="J2417">
        <v>5</v>
      </c>
    </row>
    <row r="2418" spans="1:10" x14ac:dyDescent="0.25">
      <c r="A2418" t="str">
        <f t="shared" si="74"/>
        <v>WilSh30761</v>
      </c>
      <c r="B2418" t="str">
        <f t="shared" si="75"/>
        <v>WilliamShort30761</v>
      </c>
      <c r="C2418" t="s">
        <v>63</v>
      </c>
      <c r="D2418" t="s">
        <v>1945</v>
      </c>
      <c r="E2418" t="s">
        <v>2698</v>
      </c>
      <c r="F2418" s="1">
        <v>30761</v>
      </c>
      <c r="G2418" t="s">
        <v>3026</v>
      </c>
      <c r="H2418" t="s">
        <v>2700</v>
      </c>
      <c r="I2418" s="5">
        <v>78100</v>
      </c>
      <c r="J2418">
        <v>0</v>
      </c>
    </row>
    <row r="2419" spans="1:10" x14ac:dyDescent="0.25">
      <c r="A2419" t="str">
        <f t="shared" si="74"/>
        <v>AlbSh25194</v>
      </c>
      <c r="B2419" t="str">
        <f t="shared" si="75"/>
        <v>AlbertShouse25194</v>
      </c>
      <c r="C2419" t="s">
        <v>507</v>
      </c>
      <c r="D2419" t="s">
        <v>802</v>
      </c>
      <c r="E2419" t="s">
        <v>2698</v>
      </c>
      <c r="F2419" s="1">
        <v>25194</v>
      </c>
      <c r="G2419" t="s">
        <v>3028</v>
      </c>
      <c r="H2419" t="s">
        <v>2703</v>
      </c>
      <c r="I2419" s="5">
        <v>113600</v>
      </c>
      <c r="J2419">
        <v>20</v>
      </c>
    </row>
    <row r="2420" spans="1:10" x14ac:dyDescent="0.25">
      <c r="A2420" t="str">
        <f t="shared" si="74"/>
        <v>MagSh27873</v>
      </c>
      <c r="B2420" t="str">
        <f t="shared" si="75"/>
        <v>MaggieShunk27873</v>
      </c>
      <c r="C2420" t="s">
        <v>1032</v>
      </c>
      <c r="D2420" t="s">
        <v>1033</v>
      </c>
      <c r="E2420" t="s">
        <v>2699</v>
      </c>
      <c r="F2420" s="1">
        <v>27873</v>
      </c>
      <c r="G2420" t="s">
        <v>3025</v>
      </c>
      <c r="H2420" t="s">
        <v>2703</v>
      </c>
      <c r="I2420" s="5">
        <v>49700</v>
      </c>
      <c r="J2420">
        <v>13</v>
      </c>
    </row>
    <row r="2421" spans="1:10" x14ac:dyDescent="0.25">
      <c r="A2421" t="str">
        <f t="shared" si="74"/>
        <v>JamSi31723</v>
      </c>
      <c r="B2421" t="str">
        <f t="shared" si="75"/>
        <v>JamesSidwell31723</v>
      </c>
      <c r="C2421" t="s">
        <v>147</v>
      </c>
      <c r="D2421" t="s">
        <v>1798</v>
      </c>
      <c r="E2421" t="s">
        <v>2698</v>
      </c>
      <c r="F2421" s="1">
        <v>31723</v>
      </c>
      <c r="G2421" t="s">
        <v>3021</v>
      </c>
      <c r="H2421" t="s">
        <v>2701</v>
      </c>
      <c r="I2421" s="5">
        <v>36900</v>
      </c>
      <c r="J2421">
        <v>4</v>
      </c>
    </row>
    <row r="2422" spans="1:10" x14ac:dyDescent="0.25">
      <c r="A2422" t="str">
        <f t="shared" si="74"/>
        <v>FraSi23007</v>
      </c>
      <c r="B2422" t="str">
        <f t="shared" si="75"/>
        <v>FrankSierra23007</v>
      </c>
      <c r="C2422" t="s">
        <v>987</v>
      </c>
      <c r="D2422" t="s">
        <v>1441</v>
      </c>
      <c r="E2422" t="s">
        <v>2698</v>
      </c>
      <c r="F2422" s="1">
        <v>23007</v>
      </c>
      <c r="G2422" t="s">
        <v>3028</v>
      </c>
      <c r="H2422" t="s">
        <v>2701</v>
      </c>
      <c r="I2422" s="5">
        <v>92800</v>
      </c>
      <c r="J2422">
        <v>24</v>
      </c>
    </row>
    <row r="2423" spans="1:10" x14ac:dyDescent="0.25">
      <c r="A2423" t="str">
        <f t="shared" si="74"/>
        <v>DanSi31724</v>
      </c>
      <c r="B2423" t="str">
        <f t="shared" si="75"/>
        <v>DanielSigler31724</v>
      </c>
      <c r="C2423" t="s">
        <v>105</v>
      </c>
      <c r="D2423" t="s">
        <v>613</v>
      </c>
      <c r="E2423" t="s">
        <v>2698</v>
      </c>
      <c r="F2423" s="1">
        <v>31724</v>
      </c>
      <c r="G2423" t="s">
        <v>3023</v>
      </c>
      <c r="H2423" t="s">
        <v>2702</v>
      </c>
      <c r="I2423" s="5">
        <v>54000</v>
      </c>
      <c r="J2423">
        <v>0</v>
      </c>
    </row>
    <row r="2424" spans="1:10" x14ac:dyDescent="0.25">
      <c r="A2424" t="str">
        <f t="shared" si="74"/>
        <v>MegSi25319</v>
      </c>
      <c r="B2424" t="str">
        <f t="shared" si="75"/>
        <v>MeganSignorelli25319</v>
      </c>
      <c r="C2424" t="s">
        <v>1614</v>
      </c>
      <c r="D2424" t="s">
        <v>1615</v>
      </c>
      <c r="E2424" t="s">
        <v>2699</v>
      </c>
      <c r="F2424" s="1">
        <v>25319</v>
      </c>
      <c r="G2424" t="s">
        <v>3027</v>
      </c>
      <c r="H2424" t="s">
        <v>2701</v>
      </c>
      <c r="I2424" s="5">
        <v>49700</v>
      </c>
      <c r="J2424">
        <v>11</v>
      </c>
    </row>
    <row r="2425" spans="1:10" x14ac:dyDescent="0.25">
      <c r="A2425" t="str">
        <f t="shared" si="74"/>
        <v>JenSi32358</v>
      </c>
      <c r="B2425" t="str">
        <f t="shared" si="75"/>
        <v>JenniferSiler32358</v>
      </c>
      <c r="C2425" t="s">
        <v>461</v>
      </c>
      <c r="D2425" t="s">
        <v>1335</v>
      </c>
      <c r="E2425" t="s">
        <v>2699</v>
      </c>
      <c r="F2425" s="1">
        <v>32358</v>
      </c>
      <c r="G2425" t="s">
        <v>3022</v>
      </c>
      <c r="H2425" t="s">
        <v>2703</v>
      </c>
      <c r="I2425" s="5">
        <v>28400</v>
      </c>
      <c r="J2425">
        <v>4</v>
      </c>
    </row>
    <row r="2426" spans="1:10" x14ac:dyDescent="0.25">
      <c r="A2426" t="str">
        <f t="shared" si="74"/>
        <v>NorSi33985</v>
      </c>
      <c r="B2426" t="str">
        <f t="shared" si="75"/>
        <v>NormanSilva33985</v>
      </c>
      <c r="C2426" t="s">
        <v>398</v>
      </c>
      <c r="D2426" t="s">
        <v>2450</v>
      </c>
      <c r="E2426" t="s">
        <v>2698</v>
      </c>
      <c r="F2426" s="1">
        <v>33985</v>
      </c>
      <c r="G2426" t="s">
        <v>3023</v>
      </c>
      <c r="H2426" t="s">
        <v>2703</v>
      </c>
      <c r="I2426" s="5">
        <v>32800</v>
      </c>
      <c r="J2426">
        <v>0</v>
      </c>
    </row>
    <row r="2427" spans="1:10" x14ac:dyDescent="0.25">
      <c r="A2427" t="str">
        <f t="shared" si="74"/>
        <v>RicSi34395</v>
      </c>
      <c r="B2427" t="str">
        <f t="shared" si="75"/>
        <v>RichardSilverman34395</v>
      </c>
      <c r="C2427" t="s">
        <v>9</v>
      </c>
      <c r="D2427" t="s">
        <v>2825</v>
      </c>
      <c r="E2427" t="s">
        <v>2698</v>
      </c>
      <c r="F2427" s="1">
        <v>34395</v>
      </c>
      <c r="G2427" t="s">
        <v>3019</v>
      </c>
      <c r="H2427" t="s">
        <v>2702</v>
      </c>
      <c r="I2427" s="5">
        <v>38200</v>
      </c>
      <c r="J2427">
        <v>0</v>
      </c>
    </row>
    <row r="2428" spans="1:10" x14ac:dyDescent="0.25">
      <c r="A2428" t="str">
        <f t="shared" si="74"/>
        <v>JosSi30773</v>
      </c>
      <c r="B2428" t="str">
        <f t="shared" si="75"/>
        <v>JosephSimmons30773</v>
      </c>
      <c r="C2428" t="s">
        <v>90</v>
      </c>
      <c r="D2428" t="s">
        <v>91</v>
      </c>
      <c r="E2428" t="s">
        <v>2698</v>
      </c>
      <c r="F2428" s="1">
        <v>30773</v>
      </c>
      <c r="G2428" t="s">
        <v>3025</v>
      </c>
      <c r="H2428" t="s">
        <v>2700</v>
      </c>
      <c r="I2428" s="5">
        <v>44100</v>
      </c>
      <c r="J2428">
        <v>2</v>
      </c>
    </row>
    <row r="2429" spans="1:10" x14ac:dyDescent="0.25">
      <c r="A2429" t="str">
        <f t="shared" si="74"/>
        <v>LeeSi23639</v>
      </c>
      <c r="B2429" t="str">
        <f t="shared" si="75"/>
        <v>LeesaSimmons23639</v>
      </c>
      <c r="C2429" t="s">
        <v>2259</v>
      </c>
      <c r="D2429" t="s">
        <v>91</v>
      </c>
      <c r="E2429" t="s">
        <v>2699</v>
      </c>
      <c r="F2429" s="1">
        <v>23639</v>
      </c>
      <c r="G2429" t="s">
        <v>3028</v>
      </c>
      <c r="H2429" t="s">
        <v>2701</v>
      </c>
      <c r="I2429" s="5">
        <v>66400</v>
      </c>
      <c r="J2429">
        <v>28</v>
      </c>
    </row>
    <row r="2430" spans="1:10" x14ac:dyDescent="0.25">
      <c r="A2430" t="str">
        <f t="shared" si="74"/>
        <v>MarSi33286</v>
      </c>
      <c r="B2430" t="str">
        <f t="shared" si="75"/>
        <v>MarilynSimmons33286</v>
      </c>
      <c r="C2430" t="s">
        <v>503</v>
      </c>
      <c r="D2430" t="s">
        <v>91</v>
      </c>
      <c r="E2430" t="s">
        <v>2699</v>
      </c>
      <c r="F2430" s="1">
        <v>33286</v>
      </c>
      <c r="G2430" t="s">
        <v>3020</v>
      </c>
      <c r="H2430" t="s">
        <v>2702</v>
      </c>
      <c r="I2430" s="5">
        <v>37100</v>
      </c>
      <c r="J2430">
        <v>3</v>
      </c>
    </row>
    <row r="2431" spans="1:10" x14ac:dyDescent="0.25">
      <c r="A2431" t="str">
        <f t="shared" si="74"/>
        <v>MitSi24058</v>
      </c>
      <c r="B2431" t="str">
        <f t="shared" si="75"/>
        <v>MitchelSimmons24058</v>
      </c>
      <c r="C2431" t="s">
        <v>551</v>
      </c>
      <c r="D2431" t="s">
        <v>91</v>
      </c>
      <c r="E2431" t="s">
        <v>2698</v>
      </c>
      <c r="F2431" s="1">
        <v>24058</v>
      </c>
      <c r="G2431" t="s">
        <v>3025</v>
      </c>
      <c r="H2431" t="s">
        <v>2700</v>
      </c>
      <c r="I2431" s="5">
        <v>39700</v>
      </c>
      <c r="J2431">
        <v>7</v>
      </c>
    </row>
    <row r="2432" spans="1:10" x14ac:dyDescent="0.25">
      <c r="A2432" t="str">
        <f t="shared" si="74"/>
        <v>TyrSi28917</v>
      </c>
      <c r="B2432" t="str">
        <f t="shared" si="75"/>
        <v>TyroneSimmons28917</v>
      </c>
      <c r="C2432" t="s">
        <v>651</v>
      </c>
      <c r="D2432" t="s">
        <v>91</v>
      </c>
      <c r="E2432" t="s">
        <v>2698</v>
      </c>
      <c r="F2432" s="1">
        <v>28917</v>
      </c>
      <c r="G2432" t="s">
        <v>3026</v>
      </c>
      <c r="H2432" t="s">
        <v>2700</v>
      </c>
      <c r="I2432" s="5">
        <v>69300</v>
      </c>
      <c r="J2432">
        <v>13</v>
      </c>
    </row>
    <row r="2433" spans="1:10" x14ac:dyDescent="0.25">
      <c r="A2433" t="str">
        <f t="shared" si="74"/>
        <v>BrySi31478</v>
      </c>
      <c r="B2433" t="str">
        <f t="shared" si="75"/>
        <v>BryanSimon31478</v>
      </c>
      <c r="C2433" t="s">
        <v>268</v>
      </c>
      <c r="D2433" t="s">
        <v>1942</v>
      </c>
      <c r="E2433" t="s">
        <v>2698</v>
      </c>
      <c r="F2433" s="1">
        <v>31478</v>
      </c>
      <c r="G2433" t="s">
        <v>3022</v>
      </c>
      <c r="H2433" t="s">
        <v>2700</v>
      </c>
      <c r="I2433" s="5">
        <v>49200</v>
      </c>
      <c r="J2433">
        <v>1</v>
      </c>
    </row>
    <row r="2434" spans="1:10" x14ac:dyDescent="0.25">
      <c r="A2434" t="str">
        <f t="shared" ref="A2434:A2497" si="76">_xlfn.CONCAT(LEFT(C2434,3),LEFT(D2434,2),F2434)</f>
        <v>RapSi34385</v>
      </c>
      <c r="B2434" t="str">
        <f t="shared" ref="B2434:B2497" si="77">_xlfn.CONCAT(C2434,D2434,F2434)</f>
        <v>RaphaelSimon34385</v>
      </c>
      <c r="C2434" t="s">
        <v>2815</v>
      </c>
      <c r="D2434" t="s">
        <v>1942</v>
      </c>
      <c r="E2434" t="s">
        <v>2698</v>
      </c>
      <c r="F2434" s="1">
        <v>34385</v>
      </c>
      <c r="G2434" t="s">
        <v>3020</v>
      </c>
      <c r="H2434" t="s">
        <v>2701</v>
      </c>
      <c r="I2434" s="5">
        <v>29100</v>
      </c>
      <c r="J2434">
        <v>0</v>
      </c>
    </row>
    <row r="2435" spans="1:10" x14ac:dyDescent="0.25">
      <c r="A2435" t="str">
        <f t="shared" si="76"/>
        <v>DavSi27238</v>
      </c>
      <c r="B2435" t="str">
        <f t="shared" si="77"/>
        <v>DavidSimpkins27238</v>
      </c>
      <c r="C2435" t="s">
        <v>65</v>
      </c>
      <c r="D2435" t="s">
        <v>1034</v>
      </c>
      <c r="E2435" t="s">
        <v>2698</v>
      </c>
      <c r="F2435" s="1">
        <v>27238</v>
      </c>
      <c r="G2435" t="s">
        <v>3024</v>
      </c>
      <c r="H2435" t="s">
        <v>2700</v>
      </c>
      <c r="I2435" s="5">
        <v>56400</v>
      </c>
      <c r="J2435">
        <v>6</v>
      </c>
    </row>
    <row r="2436" spans="1:10" x14ac:dyDescent="0.25">
      <c r="A2436" t="str">
        <f t="shared" si="76"/>
        <v>AnnSi26035</v>
      </c>
      <c r="B2436" t="str">
        <f t="shared" si="77"/>
        <v>AnnieSimpson26035</v>
      </c>
      <c r="C2436" t="s">
        <v>1783</v>
      </c>
      <c r="D2436" t="s">
        <v>2359</v>
      </c>
      <c r="E2436" t="s">
        <v>2699</v>
      </c>
      <c r="F2436" s="1">
        <v>26035</v>
      </c>
      <c r="G2436" t="s">
        <v>3028</v>
      </c>
      <c r="H2436" t="s">
        <v>2700</v>
      </c>
      <c r="I2436" s="5">
        <v>67600</v>
      </c>
      <c r="J2436">
        <v>11</v>
      </c>
    </row>
    <row r="2437" spans="1:10" x14ac:dyDescent="0.25">
      <c r="A2437" t="str">
        <f t="shared" si="76"/>
        <v>MicSi25426</v>
      </c>
      <c r="B2437" t="str">
        <f t="shared" si="77"/>
        <v>MichaelSims25426</v>
      </c>
      <c r="C2437" t="s">
        <v>205</v>
      </c>
      <c r="D2437" t="s">
        <v>1970</v>
      </c>
      <c r="E2437" t="s">
        <v>2698</v>
      </c>
      <c r="F2437" s="1">
        <v>25426</v>
      </c>
      <c r="G2437" t="s">
        <v>3025</v>
      </c>
      <c r="H2437" t="s">
        <v>2701</v>
      </c>
      <c r="I2437" s="5">
        <v>64900</v>
      </c>
      <c r="J2437">
        <v>19</v>
      </c>
    </row>
    <row r="2438" spans="1:10" x14ac:dyDescent="0.25">
      <c r="A2438" t="str">
        <f t="shared" si="76"/>
        <v>RoySi26572</v>
      </c>
      <c r="B2438" t="str">
        <f t="shared" si="77"/>
        <v>RoySims26572</v>
      </c>
      <c r="C2438" t="s">
        <v>728</v>
      </c>
      <c r="D2438" t="s">
        <v>1970</v>
      </c>
      <c r="E2438" t="s">
        <v>2698</v>
      </c>
      <c r="F2438" s="1">
        <v>26572</v>
      </c>
      <c r="G2438" t="s">
        <v>3026</v>
      </c>
      <c r="H2438" t="s">
        <v>2700</v>
      </c>
      <c r="I2438" s="5">
        <v>72500</v>
      </c>
      <c r="J2438">
        <v>11</v>
      </c>
    </row>
    <row r="2439" spans="1:10" x14ac:dyDescent="0.25">
      <c r="A2439" t="str">
        <f t="shared" si="76"/>
        <v>JimSi28465</v>
      </c>
      <c r="B2439" t="str">
        <f t="shared" si="77"/>
        <v>JimmieSing28465</v>
      </c>
      <c r="C2439" t="s">
        <v>1821</v>
      </c>
      <c r="D2439" t="s">
        <v>1822</v>
      </c>
      <c r="E2439" t="s">
        <v>2698</v>
      </c>
      <c r="F2439" s="1">
        <v>28465</v>
      </c>
      <c r="G2439" t="s">
        <v>3026</v>
      </c>
      <c r="H2439" t="s">
        <v>2701</v>
      </c>
      <c r="I2439" s="5">
        <v>51000</v>
      </c>
      <c r="J2439">
        <v>6</v>
      </c>
    </row>
    <row r="2440" spans="1:10" x14ac:dyDescent="0.25">
      <c r="A2440" t="str">
        <f t="shared" si="76"/>
        <v>NeiSi27511</v>
      </c>
      <c r="B2440" t="str">
        <f t="shared" si="77"/>
        <v>NeilSinger27511</v>
      </c>
      <c r="C2440" t="s">
        <v>851</v>
      </c>
      <c r="D2440" t="s">
        <v>852</v>
      </c>
      <c r="E2440" t="s">
        <v>2698</v>
      </c>
      <c r="F2440" s="1">
        <v>27511</v>
      </c>
      <c r="G2440" t="s">
        <v>3025</v>
      </c>
      <c r="H2440" t="s">
        <v>2701</v>
      </c>
      <c r="I2440" s="5">
        <v>37700</v>
      </c>
      <c r="J2440">
        <v>13</v>
      </c>
    </row>
    <row r="2441" spans="1:10" x14ac:dyDescent="0.25">
      <c r="A2441" t="str">
        <f t="shared" si="76"/>
        <v>RodSi27865</v>
      </c>
      <c r="B2441" t="str">
        <f t="shared" si="77"/>
        <v>RodrickSingh27865</v>
      </c>
      <c r="C2441" t="s">
        <v>1965</v>
      </c>
      <c r="D2441" t="s">
        <v>1966</v>
      </c>
      <c r="E2441" t="s">
        <v>2698</v>
      </c>
      <c r="F2441" s="1">
        <v>27865</v>
      </c>
      <c r="G2441" t="s">
        <v>3027</v>
      </c>
      <c r="H2441" t="s">
        <v>2700</v>
      </c>
      <c r="I2441" s="5">
        <v>53400</v>
      </c>
      <c r="J2441">
        <v>3</v>
      </c>
    </row>
    <row r="2442" spans="1:10" x14ac:dyDescent="0.25">
      <c r="A2442" t="str">
        <f t="shared" si="76"/>
        <v>NanSi31450</v>
      </c>
      <c r="B2442" t="str">
        <f t="shared" si="77"/>
        <v>NancySingleton31450</v>
      </c>
      <c r="C2442" t="s">
        <v>687</v>
      </c>
      <c r="D2442" t="s">
        <v>688</v>
      </c>
      <c r="E2442" t="s">
        <v>2699</v>
      </c>
      <c r="F2442" s="1">
        <v>31450</v>
      </c>
      <c r="G2442" t="s">
        <v>3022</v>
      </c>
      <c r="H2442" t="s">
        <v>2701</v>
      </c>
      <c r="I2442" s="5">
        <v>44100</v>
      </c>
      <c r="J2442">
        <v>0</v>
      </c>
    </row>
    <row r="2443" spans="1:10" x14ac:dyDescent="0.25">
      <c r="A2443" t="str">
        <f t="shared" si="76"/>
        <v>TinSi27807</v>
      </c>
      <c r="B2443" t="str">
        <f t="shared" si="77"/>
        <v>TinaSingleton27807</v>
      </c>
      <c r="C2443" t="s">
        <v>257</v>
      </c>
      <c r="D2443" t="s">
        <v>688</v>
      </c>
      <c r="E2443" t="s">
        <v>2699</v>
      </c>
      <c r="F2443" s="1">
        <v>27807</v>
      </c>
      <c r="G2443" t="s">
        <v>3028</v>
      </c>
      <c r="H2443" t="s">
        <v>2703</v>
      </c>
      <c r="I2443" s="5">
        <v>95800</v>
      </c>
      <c r="J2443">
        <v>13</v>
      </c>
    </row>
    <row r="2444" spans="1:10" x14ac:dyDescent="0.25">
      <c r="A2444" t="str">
        <f t="shared" si="76"/>
        <v>EugSl31723</v>
      </c>
      <c r="B2444" t="str">
        <f t="shared" si="77"/>
        <v>EugeneSlate31723</v>
      </c>
      <c r="C2444" t="s">
        <v>909</v>
      </c>
      <c r="D2444" t="s">
        <v>2908</v>
      </c>
      <c r="E2444" t="s">
        <v>2698</v>
      </c>
      <c r="F2444" s="1">
        <v>31723</v>
      </c>
      <c r="G2444" t="s">
        <v>3021</v>
      </c>
      <c r="H2444" t="s">
        <v>2700</v>
      </c>
      <c r="I2444" s="5">
        <v>38500</v>
      </c>
      <c r="J2444">
        <v>6</v>
      </c>
    </row>
    <row r="2445" spans="1:10" x14ac:dyDescent="0.25">
      <c r="A2445" t="str">
        <f t="shared" si="76"/>
        <v>AmaSl27970</v>
      </c>
      <c r="B2445" t="str">
        <f t="shared" si="77"/>
        <v>AmandaSlater27970</v>
      </c>
      <c r="C2445" t="s">
        <v>30</v>
      </c>
      <c r="D2445" t="s">
        <v>1481</v>
      </c>
      <c r="E2445" t="s">
        <v>2699</v>
      </c>
      <c r="F2445" s="1">
        <v>27970</v>
      </c>
      <c r="G2445" t="s">
        <v>3026</v>
      </c>
      <c r="H2445" t="s">
        <v>2701</v>
      </c>
      <c r="I2445" s="5">
        <v>63300</v>
      </c>
      <c r="J2445">
        <v>12</v>
      </c>
    </row>
    <row r="2446" spans="1:10" x14ac:dyDescent="0.25">
      <c r="A2446" t="str">
        <f t="shared" si="76"/>
        <v>TamSl28128</v>
      </c>
      <c r="B2446" t="str">
        <f t="shared" si="77"/>
        <v>TamikaSlater28128</v>
      </c>
      <c r="C2446" t="s">
        <v>2126</v>
      </c>
      <c r="D2446" t="s">
        <v>1481</v>
      </c>
      <c r="E2446" t="s">
        <v>2699</v>
      </c>
      <c r="F2446" s="1">
        <v>28128</v>
      </c>
      <c r="G2446" t="s">
        <v>3026</v>
      </c>
      <c r="H2446" t="s">
        <v>2703</v>
      </c>
      <c r="I2446" s="5">
        <v>67400</v>
      </c>
      <c r="J2446">
        <v>1</v>
      </c>
    </row>
    <row r="2447" spans="1:10" x14ac:dyDescent="0.25">
      <c r="A2447" t="str">
        <f t="shared" si="76"/>
        <v>ChrSl33911</v>
      </c>
      <c r="B2447" t="str">
        <f t="shared" si="77"/>
        <v>ChristopherSlattery33911</v>
      </c>
      <c r="C2447" t="s">
        <v>71</v>
      </c>
      <c r="D2447" t="s">
        <v>2382</v>
      </c>
      <c r="E2447" t="s">
        <v>2698</v>
      </c>
      <c r="F2447" s="1">
        <v>33911</v>
      </c>
      <c r="G2447" t="s">
        <v>3021</v>
      </c>
      <c r="H2447" t="s">
        <v>2702</v>
      </c>
      <c r="I2447" s="5">
        <v>39400</v>
      </c>
      <c r="J2447">
        <v>0</v>
      </c>
    </row>
    <row r="2448" spans="1:10" x14ac:dyDescent="0.25">
      <c r="A2448" t="str">
        <f t="shared" si="76"/>
        <v>JohSl28926</v>
      </c>
      <c r="B2448" t="str">
        <f t="shared" si="77"/>
        <v>JohnSlaughter28926</v>
      </c>
      <c r="C2448" t="s">
        <v>213</v>
      </c>
      <c r="D2448" t="s">
        <v>410</v>
      </c>
      <c r="E2448" t="s">
        <v>2698</v>
      </c>
      <c r="F2448" s="1">
        <v>28926</v>
      </c>
      <c r="G2448" t="s">
        <v>3024</v>
      </c>
      <c r="H2448" t="s">
        <v>2701</v>
      </c>
      <c r="I2448" s="5">
        <v>43500</v>
      </c>
      <c r="J2448">
        <v>13</v>
      </c>
    </row>
    <row r="2449" spans="1:10" x14ac:dyDescent="0.25">
      <c r="A2449" t="str">
        <f t="shared" si="76"/>
        <v>HenSl33620</v>
      </c>
      <c r="B2449" t="str">
        <f t="shared" si="77"/>
        <v>HenrySlemp33620</v>
      </c>
      <c r="C2449" t="s">
        <v>23</v>
      </c>
      <c r="D2449" t="s">
        <v>1309</v>
      </c>
      <c r="E2449" t="s">
        <v>2698</v>
      </c>
      <c r="F2449" s="1">
        <v>33620</v>
      </c>
      <c r="G2449" t="s">
        <v>3022</v>
      </c>
      <c r="H2449" t="s">
        <v>2700</v>
      </c>
      <c r="I2449" s="5">
        <v>41300</v>
      </c>
      <c r="J2449">
        <v>0</v>
      </c>
    </row>
    <row r="2450" spans="1:10" x14ac:dyDescent="0.25">
      <c r="A2450" t="str">
        <f t="shared" si="76"/>
        <v>EriSl28252</v>
      </c>
      <c r="B2450" t="str">
        <f t="shared" si="77"/>
        <v>EricSloan28252</v>
      </c>
      <c r="C2450" t="s">
        <v>121</v>
      </c>
      <c r="D2450" t="s">
        <v>1607</v>
      </c>
      <c r="E2450" t="s">
        <v>2698</v>
      </c>
      <c r="F2450" s="1">
        <v>28252</v>
      </c>
      <c r="G2450" t="s">
        <v>3025</v>
      </c>
      <c r="H2450" t="s">
        <v>2700</v>
      </c>
      <c r="I2450" s="5">
        <v>59300</v>
      </c>
      <c r="J2450">
        <v>10</v>
      </c>
    </row>
    <row r="2451" spans="1:10" x14ac:dyDescent="0.25">
      <c r="A2451" t="str">
        <f t="shared" si="76"/>
        <v>GraSm33300</v>
      </c>
      <c r="B2451" t="str">
        <f t="shared" si="77"/>
        <v>GracielaSmall33300</v>
      </c>
      <c r="C2451" t="s">
        <v>2275</v>
      </c>
      <c r="D2451" t="s">
        <v>1311</v>
      </c>
      <c r="E2451" t="s">
        <v>2699</v>
      </c>
      <c r="F2451" s="1">
        <v>33300</v>
      </c>
      <c r="G2451" t="s">
        <v>3021</v>
      </c>
      <c r="H2451" t="s">
        <v>2701</v>
      </c>
      <c r="I2451" s="5">
        <v>31300</v>
      </c>
      <c r="J2451">
        <v>0</v>
      </c>
    </row>
    <row r="2452" spans="1:10" x14ac:dyDescent="0.25">
      <c r="A2452" t="str">
        <f t="shared" si="76"/>
        <v>AliSm31080</v>
      </c>
      <c r="B2452" t="str">
        <f t="shared" si="77"/>
        <v>AliceSmalls31080</v>
      </c>
      <c r="C2452" t="s">
        <v>1071</v>
      </c>
      <c r="D2452" t="s">
        <v>1848</v>
      </c>
      <c r="E2452" t="s">
        <v>2699</v>
      </c>
      <c r="F2452" s="1">
        <v>31080</v>
      </c>
      <c r="G2452" t="s">
        <v>3028</v>
      </c>
      <c r="H2452" t="s">
        <v>2703</v>
      </c>
      <c r="I2452" s="5">
        <v>88000</v>
      </c>
      <c r="J2452">
        <v>8</v>
      </c>
    </row>
    <row r="2453" spans="1:10" x14ac:dyDescent="0.25">
      <c r="A2453" t="str">
        <f t="shared" si="76"/>
        <v>BevSm32903</v>
      </c>
      <c r="B2453" t="str">
        <f t="shared" si="77"/>
        <v>BeverleeSmiley32903</v>
      </c>
      <c r="C2453" t="s">
        <v>2916</v>
      </c>
      <c r="D2453" t="s">
        <v>2917</v>
      </c>
      <c r="E2453" t="s">
        <v>2699</v>
      </c>
      <c r="F2453" s="1">
        <v>32903</v>
      </c>
      <c r="G2453" t="s">
        <v>3023</v>
      </c>
      <c r="H2453" t="s">
        <v>2700</v>
      </c>
      <c r="I2453" s="5">
        <v>40800</v>
      </c>
      <c r="J2453">
        <v>1</v>
      </c>
    </row>
    <row r="2454" spans="1:10" x14ac:dyDescent="0.25">
      <c r="A2454" t="str">
        <f t="shared" si="76"/>
        <v>AdoSm26058</v>
      </c>
      <c r="B2454" t="str">
        <f t="shared" si="77"/>
        <v>AdolphSmith26058</v>
      </c>
      <c r="C2454" t="s">
        <v>2600</v>
      </c>
      <c r="D2454" t="s">
        <v>322</v>
      </c>
      <c r="E2454" t="s">
        <v>2698</v>
      </c>
      <c r="F2454" s="1">
        <v>26058</v>
      </c>
      <c r="G2454" t="s">
        <v>3026</v>
      </c>
      <c r="H2454" t="s">
        <v>2703</v>
      </c>
      <c r="I2454" s="5">
        <v>66100</v>
      </c>
      <c r="J2454">
        <v>16</v>
      </c>
    </row>
    <row r="2455" spans="1:10" x14ac:dyDescent="0.25">
      <c r="A2455" t="str">
        <f t="shared" si="76"/>
        <v>AloSm32236</v>
      </c>
      <c r="B2455" t="str">
        <f t="shared" si="77"/>
        <v>AlonsoSmith32236</v>
      </c>
      <c r="C2455" t="s">
        <v>2568</v>
      </c>
      <c r="D2455" t="s">
        <v>322</v>
      </c>
      <c r="E2455" t="s">
        <v>2698</v>
      </c>
      <c r="F2455" s="1">
        <v>32236</v>
      </c>
      <c r="G2455" t="s">
        <v>3021</v>
      </c>
      <c r="H2455" t="s">
        <v>2701</v>
      </c>
      <c r="I2455" s="5">
        <v>34100</v>
      </c>
      <c r="J2455">
        <v>0</v>
      </c>
    </row>
    <row r="2456" spans="1:10" x14ac:dyDescent="0.25">
      <c r="A2456" t="str">
        <f t="shared" si="76"/>
        <v>AshSm31102</v>
      </c>
      <c r="B2456" t="str">
        <f t="shared" si="77"/>
        <v>AshleySmith31102</v>
      </c>
      <c r="C2456" t="s">
        <v>1606</v>
      </c>
      <c r="D2456" t="s">
        <v>322</v>
      </c>
      <c r="E2456" t="s">
        <v>2699</v>
      </c>
      <c r="F2456" s="1">
        <v>31102</v>
      </c>
      <c r="G2456" t="s">
        <v>3028</v>
      </c>
      <c r="H2456" t="s">
        <v>2700</v>
      </c>
      <c r="I2456" s="5">
        <v>82000</v>
      </c>
      <c r="J2456">
        <v>8</v>
      </c>
    </row>
    <row r="2457" spans="1:10" x14ac:dyDescent="0.25">
      <c r="A2457" t="str">
        <f t="shared" si="76"/>
        <v>CarSm27901</v>
      </c>
      <c r="B2457" t="str">
        <f t="shared" si="77"/>
        <v>CarlSmith27901</v>
      </c>
      <c r="C2457" t="s">
        <v>414</v>
      </c>
      <c r="D2457" t="s">
        <v>322</v>
      </c>
      <c r="E2457" t="s">
        <v>2698</v>
      </c>
      <c r="F2457" s="1">
        <v>27901</v>
      </c>
      <c r="G2457" t="s">
        <v>3025</v>
      </c>
      <c r="H2457" t="s">
        <v>2702</v>
      </c>
      <c r="I2457" s="5">
        <v>72500</v>
      </c>
      <c r="J2457">
        <v>10</v>
      </c>
    </row>
    <row r="2458" spans="1:10" x14ac:dyDescent="0.25">
      <c r="A2458" t="str">
        <f t="shared" si="76"/>
        <v>CraSm33779</v>
      </c>
      <c r="B2458" t="str">
        <f t="shared" si="77"/>
        <v>CraigSmith33779</v>
      </c>
      <c r="C2458" t="s">
        <v>887</v>
      </c>
      <c r="D2458" t="s">
        <v>322</v>
      </c>
      <c r="E2458" t="s">
        <v>2698</v>
      </c>
      <c r="F2458" s="1">
        <v>33779</v>
      </c>
      <c r="G2458" t="s">
        <v>3020</v>
      </c>
      <c r="H2458" t="s">
        <v>2701</v>
      </c>
      <c r="I2458" s="5">
        <v>34800</v>
      </c>
      <c r="J2458">
        <v>0</v>
      </c>
    </row>
    <row r="2459" spans="1:10" x14ac:dyDescent="0.25">
      <c r="A2459" t="str">
        <f t="shared" si="76"/>
        <v>DawSm31123</v>
      </c>
      <c r="B2459" t="str">
        <f t="shared" si="77"/>
        <v>DawnSmith31123</v>
      </c>
      <c r="C2459" t="s">
        <v>532</v>
      </c>
      <c r="D2459" t="s">
        <v>322</v>
      </c>
      <c r="E2459" t="s">
        <v>2699</v>
      </c>
      <c r="F2459" s="1">
        <v>31123</v>
      </c>
      <c r="G2459" t="s">
        <v>3028</v>
      </c>
      <c r="H2459" t="s">
        <v>2701</v>
      </c>
      <c r="I2459" s="5">
        <v>75000</v>
      </c>
      <c r="J2459">
        <v>8</v>
      </c>
    </row>
    <row r="2460" spans="1:10" x14ac:dyDescent="0.25">
      <c r="A2460" t="str">
        <f t="shared" si="76"/>
        <v>DesSm31118</v>
      </c>
      <c r="B2460" t="str">
        <f t="shared" si="77"/>
        <v>DesireeSmith31118</v>
      </c>
      <c r="C2460" t="s">
        <v>808</v>
      </c>
      <c r="D2460" t="s">
        <v>322</v>
      </c>
      <c r="E2460" t="s">
        <v>2699</v>
      </c>
      <c r="F2460" s="1">
        <v>31118</v>
      </c>
      <c r="G2460" t="s">
        <v>3025</v>
      </c>
      <c r="H2460" t="s">
        <v>2703</v>
      </c>
      <c r="I2460" s="5">
        <v>42300</v>
      </c>
      <c r="J2460">
        <v>7</v>
      </c>
    </row>
    <row r="2461" spans="1:10" x14ac:dyDescent="0.25">
      <c r="A2461" t="str">
        <f t="shared" si="76"/>
        <v>FerSm27190</v>
      </c>
      <c r="B2461" t="str">
        <f t="shared" si="77"/>
        <v>FernandoSmith27190</v>
      </c>
      <c r="C2461" t="s">
        <v>2537</v>
      </c>
      <c r="D2461" t="s">
        <v>322</v>
      </c>
      <c r="E2461" t="s">
        <v>2698</v>
      </c>
      <c r="F2461" s="1">
        <v>27190</v>
      </c>
      <c r="G2461" t="s">
        <v>3026</v>
      </c>
      <c r="H2461" t="s">
        <v>2700</v>
      </c>
      <c r="I2461" s="5">
        <v>62300</v>
      </c>
      <c r="J2461">
        <v>0</v>
      </c>
    </row>
    <row r="2462" spans="1:10" x14ac:dyDescent="0.25">
      <c r="A2462" t="str">
        <f t="shared" si="76"/>
        <v>FraSm33893</v>
      </c>
      <c r="B2462" t="str">
        <f t="shared" si="77"/>
        <v>FrancisSmith33893</v>
      </c>
      <c r="C2462" t="s">
        <v>715</v>
      </c>
      <c r="D2462" t="s">
        <v>322</v>
      </c>
      <c r="E2462" t="s">
        <v>2698</v>
      </c>
      <c r="F2462" s="1">
        <v>33893</v>
      </c>
      <c r="G2462" t="s">
        <v>3022</v>
      </c>
      <c r="H2462" t="s">
        <v>2702</v>
      </c>
      <c r="I2462" s="5">
        <v>47200</v>
      </c>
      <c r="J2462">
        <v>0</v>
      </c>
    </row>
    <row r="2463" spans="1:10" x14ac:dyDescent="0.25">
      <c r="A2463" t="str">
        <f t="shared" si="76"/>
        <v>GarSm23198</v>
      </c>
      <c r="B2463" t="str">
        <f t="shared" si="77"/>
        <v>GarySmith23198</v>
      </c>
      <c r="C2463" t="s">
        <v>1271</v>
      </c>
      <c r="D2463" t="s">
        <v>322</v>
      </c>
      <c r="E2463" t="s">
        <v>2698</v>
      </c>
      <c r="F2463" s="1">
        <v>23198</v>
      </c>
      <c r="G2463" t="s">
        <v>3028</v>
      </c>
      <c r="H2463" t="s">
        <v>2702</v>
      </c>
      <c r="I2463" s="5">
        <v>111700</v>
      </c>
      <c r="J2463">
        <v>9</v>
      </c>
    </row>
    <row r="2464" spans="1:10" x14ac:dyDescent="0.25">
      <c r="A2464" t="str">
        <f t="shared" si="76"/>
        <v>GerSm28263</v>
      </c>
      <c r="B2464" t="str">
        <f t="shared" si="77"/>
        <v>GeraldSmith28263</v>
      </c>
      <c r="C2464" t="s">
        <v>766</v>
      </c>
      <c r="D2464" t="s">
        <v>322</v>
      </c>
      <c r="E2464" t="s">
        <v>2698</v>
      </c>
      <c r="F2464" s="1">
        <v>28263</v>
      </c>
      <c r="G2464" t="s">
        <v>3027</v>
      </c>
      <c r="H2464" t="s">
        <v>2701</v>
      </c>
      <c r="I2464" s="5">
        <v>46200</v>
      </c>
      <c r="J2464">
        <v>5</v>
      </c>
    </row>
    <row r="2465" spans="1:10" x14ac:dyDescent="0.25">
      <c r="A2465" t="str">
        <f t="shared" si="76"/>
        <v>JamSm23925</v>
      </c>
      <c r="B2465" t="str">
        <f t="shared" si="77"/>
        <v>JamesSmith23925</v>
      </c>
      <c r="C2465" t="s">
        <v>147</v>
      </c>
      <c r="D2465" t="s">
        <v>322</v>
      </c>
      <c r="E2465" t="s">
        <v>2698</v>
      </c>
      <c r="F2465" s="1">
        <v>23925</v>
      </c>
      <c r="G2465" t="s">
        <v>3025</v>
      </c>
      <c r="H2465" t="s">
        <v>2701</v>
      </c>
      <c r="I2465" s="5">
        <v>41900</v>
      </c>
      <c r="J2465">
        <v>13</v>
      </c>
    </row>
    <row r="2466" spans="1:10" x14ac:dyDescent="0.25">
      <c r="A2466" t="str">
        <f t="shared" si="76"/>
        <v>JamSm23925</v>
      </c>
      <c r="B2466" t="str">
        <f t="shared" si="77"/>
        <v>JamesSmith23925</v>
      </c>
      <c r="C2466" t="s">
        <v>147</v>
      </c>
      <c r="D2466" t="s">
        <v>322</v>
      </c>
      <c r="E2466" t="s">
        <v>2698</v>
      </c>
      <c r="F2466" s="1">
        <v>23925</v>
      </c>
      <c r="G2466" t="s">
        <v>3025</v>
      </c>
      <c r="H2466" t="s">
        <v>2701</v>
      </c>
      <c r="I2466" s="5">
        <v>50900</v>
      </c>
      <c r="J2466">
        <v>13</v>
      </c>
    </row>
    <row r="2467" spans="1:10" x14ac:dyDescent="0.25">
      <c r="A2467" t="str">
        <f t="shared" si="76"/>
        <v>JerSm32332</v>
      </c>
      <c r="B2467" t="str">
        <f t="shared" si="77"/>
        <v>JerrySmith32332</v>
      </c>
      <c r="C2467" t="s">
        <v>632</v>
      </c>
      <c r="D2467" t="s">
        <v>322</v>
      </c>
      <c r="E2467" t="s">
        <v>2698</v>
      </c>
      <c r="F2467" s="1">
        <v>32332</v>
      </c>
      <c r="G2467" t="s">
        <v>3022</v>
      </c>
      <c r="H2467" t="s">
        <v>2700</v>
      </c>
      <c r="I2467" s="5">
        <v>42500</v>
      </c>
      <c r="J2467">
        <v>1</v>
      </c>
    </row>
    <row r="2468" spans="1:10" x14ac:dyDescent="0.25">
      <c r="A2468" t="str">
        <f t="shared" si="76"/>
        <v>JoeSm30466</v>
      </c>
      <c r="B2468" t="str">
        <f t="shared" si="77"/>
        <v>JoeSmith30466</v>
      </c>
      <c r="C2468" t="s">
        <v>585</v>
      </c>
      <c r="D2468" t="s">
        <v>322</v>
      </c>
      <c r="E2468" t="s">
        <v>2698</v>
      </c>
      <c r="F2468" s="1">
        <v>30466</v>
      </c>
      <c r="G2468" t="s">
        <v>3026</v>
      </c>
      <c r="H2468" t="s">
        <v>2701</v>
      </c>
      <c r="I2468" s="5">
        <v>49000</v>
      </c>
      <c r="J2468">
        <v>0</v>
      </c>
    </row>
    <row r="2469" spans="1:10" x14ac:dyDescent="0.25">
      <c r="A2469" t="str">
        <f t="shared" si="76"/>
        <v>JosSm26483</v>
      </c>
      <c r="B2469" t="str">
        <f t="shared" si="77"/>
        <v>JosephSmith26483</v>
      </c>
      <c r="C2469" t="s">
        <v>90</v>
      </c>
      <c r="D2469" t="s">
        <v>322</v>
      </c>
      <c r="E2469" t="s">
        <v>2698</v>
      </c>
      <c r="F2469" s="1">
        <v>26483</v>
      </c>
      <c r="G2469" t="s">
        <v>3024</v>
      </c>
      <c r="H2469" t="s">
        <v>2701</v>
      </c>
      <c r="I2469" s="5">
        <v>34900</v>
      </c>
      <c r="J2469">
        <v>3</v>
      </c>
    </row>
    <row r="2470" spans="1:10" x14ac:dyDescent="0.25">
      <c r="A2470" t="str">
        <f t="shared" si="76"/>
        <v>JosSm26483</v>
      </c>
      <c r="B2470" t="str">
        <f t="shared" si="77"/>
        <v>JosephSmith26483</v>
      </c>
      <c r="C2470" t="s">
        <v>90</v>
      </c>
      <c r="D2470" t="s">
        <v>322</v>
      </c>
      <c r="E2470" t="s">
        <v>2698</v>
      </c>
      <c r="F2470" s="1">
        <v>26483</v>
      </c>
      <c r="G2470" t="s">
        <v>3024</v>
      </c>
      <c r="H2470" t="s">
        <v>2702</v>
      </c>
      <c r="I2470" s="5">
        <v>45500</v>
      </c>
      <c r="J2470">
        <v>20</v>
      </c>
    </row>
    <row r="2471" spans="1:10" x14ac:dyDescent="0.25">
      <c r="A2471" t="str">
        <f t="shared" si="76"/>
        <v>JudSm27648</v>
      </c>
      <c r="B2471" t="str">
        <f t="shared" si="77"/>
        <v>JudithSmith27648</v>
      </c>
      <c r="C2471" t="s">
        <v>107</v>
      </c>
      <c r="D2471" t="s">
        <v>322</v>
      </c>
      <c r="E2471" t="s">
        <v>2699</v>
      </c>
      <c r="F2471" s="1">
        <v>27648</v>
      </c>
      <c r="G2471" t="s">
        <v>3028</v>
      </c>
      <c r="H2471" t="s">
        <v>2701</v>
      </c>
      <c r="I2471" s="5">
        <v>65900</v>
      </c>
      <c r="J2471">
        <v>9</v>
      </c>
    </row>
    <row r="2472" spans="1:10" x14ac:dyDescent="0.25">
      <c r="A2472" t="str">
        <f t="shared" si="76"/>
        <v>KarSm22390</v>
      </c>
      <c r="B2472" t="str">
        <f t="shared" si="77"/>
        <v>KarlSmith22390</v>
      </c>
      <c r="C2472" t="s">
        <v>378</v>
      </c>
      <c r="D2472" t="s">
        <v>322</v>
      </c>
      <c r="E2472" t="s">
        <v>2698</v>
      </c>
      <c r="F2472" s="1">
        <v>22390</v>
      </c>
      <c r="G2472" t="s">
        <v>3029</v>
      </c>
      <c r="H2472" t="s">
        <v>2701</v>
      </c>
      <c r="I2472" s="5">
        <v>82500</v>
      </c>
      <c r="J2472">
        <v>17</v>
      </c>
    </row>
    <row r="2473" spans="1:10" x14ac:dyDescent="0.25">
      <c r="A2473" t="str">
        <f t="shared" si="76"/>
        <v>KriSm28444</v>
      </c>
      <c r="B2473" t="str">
        <f t="shared" si="77"/>
        <v>KristieSmith28444</v>
      </c>
      <c r="C2473" t="s">
        <v>1828</v>
      </c>
      <c r="D2473" t="s">
        <v>322</v>
      </c>
      <c r="E2473" t="s">
        <v>2699</v>
      </c>
      <c r="F2473" s="1">
        <v>28444</v>
      </c>
      <c r="G2473" t="s">
        <v>3026</v>
      </c>
      <c r="H2473" t="s">
        <v>2702</v>
      </c>
      <c r="I2473" s="5">
        <v>73500</v>
      </c>
      <c r="J2473">
        <v>12</v>
      </c>
    </row>
    <row r="2474" spans="1:10" x14ac:dyDescent="0.25">
      <c r="A2474" t="str">
        <f t="shared" si="76"/>
        <v>LarSm25809</v>
      </c>
      <c r="B2474" t="str">
        <f t="shared" si="77"/>
        <v>LarrySmith25809</v>
      </c>
      <c r="C2474" t="s">
        <v>73</v>
      </c>
      <c r="D2474" t="s">
        <v>322</v>
      </c>
      <c r="E2474" t="s">
        <v>2698</v>
      </c>
      <c r="F2474" s="1">
        <v>25809</v>
      </c>
      <c r="G2474" t="s">
        <v>3024</v>
      </c>
      <c r="H2474" t="s">
        <v>2702</v>
      </c>
      <c r="I2474" s="5">
        <v>67200</v>
      </c>
      <c r="J2474">
        <v>19</v>
      </c>
    </row>
    <row r="2475" spans="1:10" x14ac:dyDescent="0.25">
      <c r="A2475" t="str">
        <f t="shared" si="76"/>
        <v>MapSm32981</v>
      </c>
      <c r="B2475" t="str">
        <f t="shared" si="77"/>
        <v>MapleSmith32981</v>
      </c>
      <c r="C2475" t="s">
        <v>2802</v>
      </c>
      <c r="D2475" t="s">
        <v>322</v>
      </c>
      <c r="E2475" t="s">
        <v>2699</v>
      </c>
      <c r="F2475" s="1">
        <v>32981</v>
      </c>
      <c r="G2475" t="s">
        <v>3019</v>
      </c>
      <c r="H2475" t="s">
        <v>2702</v>
      </c>
      <c r="I2475" s="5">
        <v>36000</v>
      </c>
      <c r="J2475">
        <v>1</v>
      </c>
    </row>
    <row r="2476" spans="1:10" x14ac:dyDescent="0.25">
      <c r="A2476" t="str">
        <f t="shared" si="76"/>
        <v>MarSm28636</v>
      </c>
      <c r="B2476" t="str">
        <f t="shared" si="77"/>
        <v>MarioSmith28636</v>
      </c>
      <c r="C2476" t="s">
        <v>1417</v>
      </c>
      <c r="D2476" t="s">
        <v>322</v>
      </c>
      <c r="E2476" t="s">
        <v>2698</v>
      </c>
      <c r="F2476" s="1">
        <v>28636</v>
      </c>
      <c r="G2476" t="s">
        <v>3027</v>
      </c>
      <c r="H2476" t="s">
        <v>2702</v>
      </c>
      <c r="I2476" s="5">
        <v>78500</v>
      </c>
      <c r="J2476">
        <v>2</v>
      </c>
    </row>
    <row r="2477" spans="1:10" x14ac:dyDescent="0.25">
      <c r="A2477" t="str">
        <f t="shared" si="76"/>
        <v>MarSm31566</v>
      </c>
      <c r="B2477" t="str">
        <f t="shared" si="77"/>
        <v>MarjorieSmith31566</v>
      </c>
      <c r="C2477" t="s">
        <v>945</v>
      </c>
      <c r="D2477" t="s">
        <v>322</v>
      </c>
      <c r="E2477" t="s">
        <v>2699</v>
      </c>
      <c r="F2477" s="1">
        <v>31566</v>
      </c>
      <c r="G2477" t="s">
        <v>3020</v>
      </c>
      <c r="H2477" t="s">
        <v>2703</v>
      </c>
      <c r="I2477" s="5">
        <v>28900</v>
      </c>
      <c r="J2477">
        <v>0</v>
      </c>
    </row>
    <row r="2478" spans="1:10" x14ac:dyDescent="0.25">
      <c r="A2478" t="str">
        <f t="shared" si="76"/>
        <v>MarSm29979</v>
      </c>
      <c r="B2478" t="str">
        <f t="shared" si="77"/>
        <v>MarySmith29979</v>
      </c>
      <c r="C2478" t="s">
        <v>156</v>
      </c>
      <c r="D2478" t="s">
        <v>322</v>
      </c>
      <c r="E2478" t="s">
        <v>2699</v>
      </c>
      <c r="F2478" s="1">
        <v>29979</v>
      </c>
      <c r="G2478" t="s">
        <v>3026</v>
      </c>
      <c r="H2478" t="s">
        <v>2703</v>
      </c>
      <c r="I2478" s="5">
        <v>70800</v>
      </c>
      <c r="J2478">
        <v>11</v>
      </c>
    </row>
    <row r="2479" spans="1:10" x14ac:dyDescent="0.25">
      <c r="A2479" t="str">
        <f t="shared" si="76"/>
        <v>NanSm31145</v>
      </c>
      <c r="B2479" t="str">
        <f t="shared" si="77"/>
        <v>NancySmith31145</v>
      </c>
      <c r="C2479" t="s">
        <v>687</v>
      </c>
      <c r="D2479" t="s">
        <v>322</v>
      </c>
      <c r="E2479" t="s">
        <v>2699</v>
      </c>
      <c r="F2479" s="1">
        <v>31145</v>
      </c>
      <c r="G2479" t="s">
        <v>3023</v>
      </c>
      <c r="H2479" t="s">
        <v>2702</v>
      </c>
      <c r="I2479" s="5">
        <v>52800</v>
      </c>
      <c r="J2479">
        <v>9</v>
      </c>
    </row>
    <row r="2480" spans="1:10" x14ac:dyDescent="0.25">
      <c r="A2480" t="str">
        <f t="shared" si="76"/>
        <v>PauSm27070</v>
      </c>
      <c r="B2480" t="str">
        <f t="shared" si="77"/>
        <v>PaulSmith27070</v>
      </c>
      <c r="C2480" t="s">
        <v>119</v>
      </c>
      <c r="D2480" t="s">
        <v>322</v>
      </c>
      <c r="E2480" t="s">
        <v>2698</v>
      </c>
      <c r="F2480" s="1">
        <v>27070</v>
      </c>
      <c r="G2480" t="s">
        <v>3027</v>
      </c>
      <c r="H2480" t="s">
        <v>2703</v>
      </c>
      <c r="I2480" s="5">
        <v>99000</v>
      </c>
      <c r="J2480">
        <v>6</v>
      </c>
    </row>
    <row r="2481" spans="1:10" x14ac:dyDescent="0.25">
      <c r="A2481" t="str">
        <f t="shared" si="76"/>
        <v>RicSm34091</v>
      </c>
      <c r="B2481" t="str">
        <f t="shared" si="77"/>
        <v>RicardoSmith34091</v>
      </c>
      <c r="C2481" t="s">
        <v>1236</v>
      </c>
      <c r="D2481" t="s">
        <v>322</v>
      </c>
      <c r="E2481" t="s">
        <v>2698</v>
      </c>
      <c r="F2481" s="1">
        <v>34091</v>
      </c>
      <c r="G2481" t="s">
        <v>3019</v>
      </c>
      <c r="H2481" t="s">
        <v>2703</v>
      </c>
      <c r="I2481" s="5">
        <v>25300</v>
      </c>
      <c r="J2481">
        <v>0</v>
      </c>
    </row>
    <row r="2482" spans="1:10" x14ac:dyDescent="0.25">
      <c r="A2482" t="str">
        <f t="shared" si="76"/>
        <v>RicSm23809</v>
      </c>
      <c r="B2482" t="str">
        <f t="shared" si="77"/>
        <v>RichardSmith23809</v>
      </c>
      <c r="C2482" t="s">
        <v>9</v>
      </c>
      <c r="D2482" t="s">
        <v>322</v>
      </c>
      <c r="E2482" t="s">
        <v>2698</v>
      </c>
      <c r="F2482" s="1">
        <v>23809</v>
      </c>
      <c r="G2482" t="s">
        <v>3026</v>
      </c>
      <c r="H2482" t="s">
        <v>2701</v>
      </c>
      <c r="I2482" s="5">
        <v>65800</v>
      </c>
      <c r="J2482">
        <v>26</v>
      </c>
    </row>
    <row r="2483" spans="1:10" x14ac:dyDescent="0.25">
      <c r="A2483" t="str">
        <f t="shared" si="76"/>
        <v>RobSm30430</v>
      </c>
      <c r="B2483" t="str">
        <f t="shared" si="77"/>
        <v>RobertSmith30430</v>
      </c>
      <c r="C2483" t="s">
        <v>25</v>
      </c>
      <c r="D2483" t="s">
        <v>322</v>
      </c>
      <c r="E2483" t="s">
        <v>2698</v>
      </c>
      <c r="F2483" s="1">
        <v>30430</v>
      </c>
      <c r="G2483" t="s">
        <v>3024</v>
      </c>
      <c r="H2483" t="s">
        <v>2702</v>
      </c>
      <c r="I2483" s="5">
        <v>59300</v>
      </c>
      <c r="J2483">
        <v>9</v>
      </c>
    </row>
    <row r="2484" spans="1:10" x14ac:dyDescent="0.25">
      <c r="A2484" t="str">
        <f t="shared" si="76"/>
        <v>RobSm30430</v>
      </c>
      <c r="B2484" t="str">
        <f t="shared" si="77"/>
        <v>RobertSmith30430</v>
      </c>
      <c r="C2484" t="s">
        <v>25</v>
      </c>
      <c r="D2484" t="s">
        <v>322</v>
      </c>
      <c r="E2484" t="s">
        <v>2698</v>
      </c>
      <c r="F2484" s="1">
        <v>30430</v>
      </c>
      <c r="G2484" t="s">
        <v>3025</v>
      </c>
      <c r="H2484" t="s">
        <v>2703</v>
      </c>
      <c r="I2484" s="5">
        <v>89000</v>
      </c>
      <c r="J2484">
        <v>14</v>
      </c>
    </row>
    <row r="2485" spans="1:10" x14ac:dyDescent="0.25">
      <c r="A2485" t="str">
        <f t="shared" si="76"/>
        <v>RutSm31944</v>
      </c>
      <c r="B2485" t="str">
        <f t="shared" si="77"/>
        <v>RuthieSmith31944</v>
      </c>
      <c r="C2485" t="s">
        <v>1577</v>
      </c>
      <c r="D2485" t="s">
        <v>322</v>
      </c>
      <c r="E2485" t="s">
        <v>2699</v>
      </c>
      <c r="F2485" s="1">
        <v>31944</v>
      </c>
      <c r="G2485" t="s">
        <v>3022</v>
      </c>
      <c r="H2485" t="s">
        <v>2703</v>
      </c>
      <c r="I2485" s="5">
        <v>33100</v>
      </c>
      <c r="J2485">
        <v>2</v>
      </c>
    </row>
    <row r="2486" spans="1:10" x14ac:dyDescent="0.25">
      <c r="A2486" t="str">
        <f t="shared" si="76"/>
        <v>SalSm23987</v>
      </c>
      <c r="B2486" t="str">
        <f t="shared" si="77"/>
        <v>SalvatoreSmith23987</v>
      </c>
      <c r="C2486" t="s">
        <v>1412</v>
      </c>
      <c r="D2486" t="s">
        <v>322</v>
      </c>
      <c r="E2486" t="s">
        <v>2698</v>
      </c>
      <c r="F2486" s="1">
        <v>23987</v>
      </c>
      <c r="G2486" t="s">
        <v>3025</v>
      </c>
      <c r="H2486" t="s">
        <v>2702</v>
      </c>
      <c r="I2486" s="5">
        <v>55700</v>
      </c>
      <c r="J2486">
        <v>24</v>
      </c>
    </row>
    <row r="2487" spans="1:10" x14ac:dyDescent="0.25">
      <c r="A2487" t="str">
        <f t="shared" si="76"/>
        <v>SamSm23798</v>
      </c>
      <c r="B2487" t="str">
        <f t="shared" si="77"/>
        <v>SamSmith23798</v>
      </c>
      <c r="C2487" t="s">
        <v>2484</v>
      </c>
      <c r="D2487" t="s">
        <v>322</v>
      </c>
      <c r="E2487" t="s">
        <v>2698</v>
      </c>
      <c r="F2487" s="1">
        <v>23798</v>
      </c>
      <c r="G2487" t="s">
        <v>3028</v>
      </c>
      <c r="H2487" t="s">
        <v>2700</v>
      </c>
      <c r="I2487" s="5">
        <v>95600</v>
      </c>
      <c r="J2487">
        <v>10</v>
      </c>
    </row>
    <row r="2488" spans="1:10" x14ac:dyDescent="0.25">
      <c r="A2488" t="str">
        <f t="shared" si="76"/>
        <v>ScoSm32125</v>
      </c>
      <c r="B2488" t="str">
        <f t="shared" si="77"/>
        <v>ScottSmith32125</v>
      </c>
      <c r="C2488" t="s">
        <v>341</v>
      </c>
      <c r="D2488" t="s">
        <v>322</v>
      </c>
      <c r="E2488" t="s">
        <v>2699</v>
      </c>
      <c r="F2488" s="1">
        <v>32125</v>
      </c>
      <c r="G2488" t="s">
        <v>3022</v>
      </c>
      <c r="H2488" t="s">
        <v>2701</v>
      </c>
      <c r="I2488" s="5">
        <v>41500</v>
      </c>
      <c r="J2488">
        <v>0</v>
      </c>
    </row>
    <row r="2489" spans="1:10" x14ac:dyDescent="0.25">
      <c r="A2489" t="str">
        <f t="shared" si="76"/>
        <v>ZacSm30917</v>
      </c>
      <c r="B2489" t="str">
        <f t="shared" si="77"/>
        <v>ZacharySmith30917</v>
      </c>
      <c r="C2489" t="s">
        <v>1838</v>
      </c>
      <c r="D2489" t="s">
        <v>322</v>
      </c>
      <c r="E2489" t="s">
        <v>2698</v>
      </c>
      <c r="F2489" s="1">
        <v>30917</v>
      </c>
      <c r="G2489" t="s">
        <v>3027</v>
      </c>
      <c r="H2489" t="s">
        <v>2702</v>
      </c>
      <c r="I2489" s="5">
        <v>77500</v>
      </c>
      <c r="J2489">
        <v>2</v>
      </c>
    </row>
    <row r="2490" spans="1:10" x14ac:dyDescent="0.25">
      <c r="A2490" t="str">
        <f t="shared" si="76"/>
        <v>MarSn28275</v>
      </c>
      <c r="B2490" t="str">
        <f t="shared" si="77"/>
        <v>MarilynSnell28275</v>
      </c>
      <c r="C2490" t="s">
        <v>503</v>
      </c>
      <c r="D2490" t="s">
        <v>1784</v>
      </c>
      <c r="E2490" t="s">
        <v>2699</v>
      </c>
      <c r="F2490" s="1">
        <v>28275</v>
      </c>
      <c r="G2490" t="s">
        <v>3028</v>
      </c>
      <c r="H2490" t="s">
        <v>2702</v>
      </c>
      <c r="I2490" s="5">
        <v>82500</v>
      </c>
      <c r="J2490">
        <v>11</v>
      </c>
    </row>
    <row r="2491" spans="1:10" x14ac:dyDescent="0.25">
      <c r="A2491" t="str">
        <f t="shared" si="76"/>
        <v>ChaSn29782</v>
      </c>
      <c r="B2491" t="str">
        <f t="shared" si="77"/>
        <v>CharlesSnider29782</v>
      </c>
      <c r="C2491" t="s">
        <v>82</v>
      </c>
      <c r="D2491" t="s">
        <v>279</v>
      </c>
      <c r="E2491" t="s">
        <v>2698</v>
      </c>
      <c r="F2491" s="1">
        <v>29782</v>
      </c>
      <c r="G2491" t="s">
        <v>3024</v>
      </c>
      <c r="H2491" t="s">
        <v>2700</v>
      </c>
      <c r="I2491" s="5">
        <v>41200</v>
      </c>
      <c r="J2491">
        <v>11</v>
      </c>
    </row>
    <row r="2492" spans="1:10" x14ac:dyDescent="0.25">
      <c r="A2492" t="str">
        <f t="shared" si="76"/>
        <v>DenSn27730</v>
      </c>
      <c r="B2492" t="str">
        <f t="shared" si="77"/>
        <v>DeniseSnow27730</v>
      </c>
      <c r="C2492" t="s">
        <v>753</v>
      </c>
      <c r="D2492" t="s">
        <v>2242</v>
      </c>
      <c r="E2492" t="s">
        <v>2699</v>
      </c>
      <c r="F2492" s="1">
        <v>27730</v>
      </c>
      <c r="G2492" t="s">
        <v>3025</v>
      </c>
      <c r="H2492" t="s">
        <v>2703</v>
      </c>
      <c r="I2492" s="5">
        <v>61800</v>
      </c>
      <c r="J2492">
        <v>9</v>
      </c>
    </row>
    <row r="2493" spans="1:10" x14ac:dyDescent="0.25">
      <c r="A2493" t="str">
        <f t="shared" si="76"/>
        <v>PauSn26784</v>
      </c>
      <c r="B2493" t="str">
        <f t="shared" si="77"/>
        <v>PaulSnyder26784</v>
      </c>
      <c r="C2493" t="s">
        <v>119</v>
      </c>
      <c r="D2493" t="s">
        <v>625</v>
      </c>
      <c r="E2493" t="s">
        <v>2698</v>
      </c>
      <c r="F2493" s="1">
        <v>26784</v>
      </c>
      <c r="G2493" t="s">
        <v>3027</v>
      </c>
      <c r="H2493" t="s">
        <v>2700</v>
      </c>
      <c r="I2493" s="5">
        <v>70800</v>
      </c>
      <c r="J2493">
        <v>13</v>
      </c>
    </row>
    <row r="2494" spans="1:10" x14ac:dyDescent="0.25">
      <c r="A2494" t="str">
        <f t="shared" si="76"/>
        <v>RobSn27808</v>
      </c>
      <c r="B2494" t="str">
        <f t="shared" si="77"/>
        <v>RobertSnyder27808</v>
      </c>
      <c r="C2494" t="s">
        <v>25</v>
      </c>
      <c r="D2494" t="s">
        <v>625</v>
      </c>
      <c r="E2494" t="s">
        <v>2698</v>
      </c>
      <c r="F2494" s="1">
        <v>27808</v>
      </c>
      <c r="G2494" t="s">
        <v>3025</v>
      </c>
      <c r="H2494" t="s">
        <v>2701</v>
      </c>
      <c r="I2494" s="5">
        <v>36900</v>
      </c>
      <c r="J2494">
        <v>9</v>
      </c>
    </row>
    <row r="2495" spans="1:10" x14ac:dyDescent="0.25">
      <c r="A2495" t="str">
        <f t="shared" si="76"/>
        <v>ThoSn29251</v>
      </c>
      <c r="B2495" t="str">
        <f t="shared" si="77"/>
        <v>ThomasSnyder29251</v>
      </c>
      <c r="C2495" t="s">
        <v>269</v>
      </c>
      <c r="D2495" t="s">
        <v>625</v>
      </c>
      <c r="E2495" t="s">
        <v>2698</v>
      </c>
      <c r="F2495" s="1">
        <v>29251</v>
      </c>
      <c r="G2495" t="s">
        <v>3026</v>
      </c>
      <c r="H2495" t="s">
        <v>2701</v>
      </c>
      <c r="I2495" s="5">
        <v>46500</v>
      </c>
      <c r="J2495">
        <v>8</v>
      </c>
    </row>
    <row r="2496" spans="1:10" x14ac:dyDescent="0.25">
      <c r="A2496" t="str">
        <f t="shared" si="76"/>
        <v>HecSo27695</v>
      </c>
      <c r="B2496" t="str">
        <f t="shared" si="77"/>
        <v>HectorSoares27695</v>
      </c>
      <c r="C2496" t="s">
        <v>1697</v>
      </c>
      <c r="D2496" t="s">
        <v>1698</v>
      </c>
      <c r="E2496" t="s">
        <v>2698</v>
      </c>
      <c r="F2496" s="1">
        <v>27695</v>
      </c>
      <c r="G2496" t="s">
        <v>3024</v>
      </c>
      <c r="H2496" t="s">
        <v>2703</v>
      </c>
      <c r="I2496" s="5">
        <v>50700</v>
      </c>
      <c r="J2496">
        <v>4</v>
      </c>
    </row>
    <row r="2497" spans="1:10" x14ac:dyDescent="0.25">
      <c r="A2497" t="str">
        <f t="shared" si="76"/>
        <v>ElaSo30952</v>
      </c>
      <c r="B2497" t="str">
        <f t="shared" si="77"/>
        <v>ElaineSolorio30952</v>
      </c>
      <c r="C2497" t="s">
        <v>608</v>
      </c>
      <c r="D2497" t="s">
        <v>2890</v>
      </c>
      <c r="E2497" t="s">
        <v>2699</v>
      </c>
      <c r="F2497" s="1">
        <v>30952</v>
      </c>
      <c r="G2497" t="s">
        <v>3027</v>
      </c>
      <c r="H2497" t="s">
        <v>2702</v>
      </c>
      <c r="I2497" s="5">
        <v>109100</v>
      </c>
      <c r="J2497">
        <v>2</v>
      </c>
    </row>
    <row r="2498" spans="1:10" x14ac:dyDescent="0.25">
      <c r="A2498" t="str">
        <f t="shared" ref="A2498:A2561" si="78">_xlfn.CONCAT(LEFT(C2498,3),LEFT(D2498,2),F2498)</f>
        <v>EdwSo23872</v>
      </c>
      <c r="B2498" t="str">
        <f t="shared" ref="B2498:B2561" si="79">_xlfn.CONCAT(C2498,D2498,F2498)</f>
        <v>EdwardSoto23872</v>
      </c>
      <c r="C2498" t="s">
        <v>1040</v>
      </c>
      <c r="D2498" t="s">
        <v>452</v>
      </c>
      <c r="E2498" t="s">
        <v>2698</v>
      </c>
      <c r="F2498" s="1">
        <v>23872</v>
      </c>
      <c r="G2498" t="s">
        <v>3025</v>
      </c>
      <c r="H2498" t="s">
        <v>2701</v>
      </c>
      <c r="I2498" s="5">
        <v>34500</v>
      </c>
      <c r="J2498">
        <v>18</v>
      </c>
    </row>
    <row r="2499" spans="1:10" x14ac:dyDescent="0.25">
      <c r="A2499" t="str">
        <f t="shared" si="78"/>
        <v>JamSo23542</v>
      </c>
      <c r="B2499" t="str">
        <f t="shared" si="79"/>
        <v>JamesSoto23542</v>
      </c>
      <c r="C2499" t="s">
        <v>147</v>
      </c>
      <c r="D2499" t="s">
        <v>452</v>
      </c>
      <c r="E2499" t="s">
        <v>2698</v>
      </c>
      <c r="F2499" s="1">
        <v>23542</v>
      </c>
      <c r="G2499" t="s">
        <v>3028</v>
      </c>
      <c r="H2499" t="s">
        <v>2700</v>
      </c>
      <c r="I2499" s="5">
        <v>92500</v>
      </c>
      <c r="J2499">
        <v>8</v>
      </c>
    </row>
    <row r="2500" spans="1:10" x14ac:dyDescent="0.25">
      <c r="A2500" t="str">
        <f t="shared" si="78"/>
        <v>SalSo34365</v>
      </c>
      <c r="B2500" t="str">
        <f t="shared" si="79"/>
        <v>SallySoto34365</v>
      </c>
      <c r="C2500" t="s">
        <v>466</v>
      </c>
      <c r="D2500" t="s">
        <v>452</v>
      </c>
      <c r="E2500" t="s">
        <v>2699</v>
      </c>
      <c r="F2500" s="1">
        <v>34365</v>
      </c>
      <c r="G2500" t="s">
        <v>3019</v>
      </c>
      <c r="H2500" t="s">
        <v>2702</v>
      </c>
      <c r="I2500" s="5">
        <v>36800</v>
      </c>
      <c r="J2500">
        <v>0</v>
      </c>
    </row>
    <row r="2501" spans="1:10" x14ac:dyDescent="0.25">
      <c r="A2501" t="str">
        <f t="shared" si="78"/>
        <v>RosSo25682</v>
      </c>
      <c r="B2501" t="str">
        <f t="shared" si="79"/>
        <v>RoseSoucy25682</v>
      </c>
      <c r="C2501" t="s">
        <v>456</v>
      </c>
      <c r="D2501" t="s">
        <v>1031</v>
      </c>
      <c r="E2501" t="s">
        <v>2699</v>
      </c>
      <c r="F2501" s="1">
        <v>25682</v>
      </c>
      <c r="G2501" t="s">
        <v>3027</v>
      </c>
      <c r="H2501" t="s">
        <v>2701</v>
      </c>
      <c r="I2501" s="5">
        <v>67700</v>
      </c>
      <c r="J2501">
        <v>22</v>
      </c>
    </row>
    <row r="2502" spans="1:10" x14ac:dyDescent="0.25">
      <c r="A2502" t="str">
        <f t="shared" si="78"/>
        <v>DavSo29066</v>
      </c>
      <c r="B2502" t="str">
        <f t="shared" si="79"/>
        <v>DavidSouth29066</v>
      </c>
      <c r="C2502" t="s">
        <v>65</v>
      </c>
      <c r="D2502" t="s">
        <v>693</v>
      </c>
      <c r="E2502" t="s">
        <v>2698</v>
      </c>
      <c r="F2502" s="1">
        <v>29066</v>
      </c>
      <c r="G2502" t="s">
        <v>3025</v>
      </c>
      <c r="H2502" t="s">
        <v>2702</v>
      </c>
      <c r="I2502" s="5">
        <v>69700</v>
      </c>
      <c r="J2502">
        <v>5</v>
      </c>
    </row>
    <row r="2503" spans="1:10" x14ac:dyDescent="0.25">
      <c r="A2503" t="str">
        <f t="shared" si="78"/>
        <v>DavSo24220</v>
      </c>
      <c r="B2503" t="str">
        <f t="shared" si="79"/>
        <v>DavidSouthworth24220</v>
      </c>
      <c r="C2503" t="s">
        <v>65</v>
      </c>
      <c r="D2503" t="s">
        <v>1278</v>
      </c>
      <c r="E2503" t="s">
        <v>2698</v>
      </c>
      <c r="F2503" s="1">
        <v>24220</v>
      </c>
      <c r="G2503" t="s">
        <v>3027</v>
      </c>
      <c r="H2503" t="s">
        <v>2701</v>
      </c>
      <c r="I2503" s="5">
        <v>57200</v>
      </c>
      <c r="J2503">
        <v>24</v>
      </c>
    </row>
    <row r="2504" spans="1:10" x14ac:dyDescent="0.25">
      <c r="A2504" t="str">
        <f t="shared" si="78"/>
        <v>HarSo28461</v>
      </c>
      <c r="B2504" t="str">
        <f t="shared" si="79"/>
        <v>HaroldSouthworth28461</v>
      </c>
      <c r="C2504" t="s">
        <v>842</v>
      </c>
      <c r="D2504" t="s">
        <v>1278</v>
      </c>
      <c r="E2504" t="s">
        <v>2698</v>
      </c>
      <c r="F2504" s="1">
        <v>28461</v>
      </c>
      <c r="G2504" t="s">
        <v>3028</v>
      </c>
      <c r="H2504" t="s">
        <v>2700</v>
      </c>
      <c r="I2504" s="5">
        <v>78500</v>
      </c>
      <c r="J2504">
        <v>14</v>
      </c>
    </row>
    <row r="2505" spans="1:10" x14ac:dyDescent="0.25">
      <c r="A2505" t="str">
        <f t="shared" si="78"/>
        <v>MatSo34333</v>
      </c>
      <c r="B2505" t="str">
        <f t="shared" si="79"/>
        <v>MatthewSowers34333</v>
      </c>
      <c r="C2505" t="s">
        <v>130</v>
      </c>
      <c r="D2505" t="s">
        <v>2869</v>
      </c>
      <c r="E2505" t="s">
        <v>2698</v>
      </c>
      <c r="F2505" s="1">
        <v>34333</v>
      </c>
      <c r="G2505" t="s">
        <v>3019</v>
      </c>
      <c r="H2505" t="s">
        <v>2702</v>
      </c>
      <c r="I2505" s="5">
        <v>35000</v>
      </c>
      <c r="J2505">
        <v>1</v>
      </c>
    </row>
    <row r="2506" spans="1:10" x14ac:dyDescent="0.25">
      <c r="A2506" t="str">
        <f t="shared" si="78"/>
        <v>BenSp31385</v>
      </c>
      <c r="B2506" t="str">
        <f t="shared" si="79"/>
        <v>BenjaminSpangler31385</v>
      </c>
      <c r="C2506" t="s">
        <v>927</v>
      </c>
      <c r="D2506" t="s">
        <v>1423</v>
      </c>
      <c r="E2506" t="s">
        <v>2698</v>
      </c>
      <c r="F2506" s="1">
        <v>31385</v>
      </c>
      <c r="G2506" t="s">
        <v>3021</v>
      </c>
      <c r="H2506" t="s">
        <v>2701</v>
      </c>
      <c r="I2506" s="5">
        <v>40700</v>
      </c>
      <c r="J2506">
        <v>3</v>
      </c>
    </row>
    <row r="2507" spans="1:10" x14ac:dyDescent="0.25">
      <c r="A2507" t="str">
        <f t="shared" si="78"/>
        <v>LilSp26186</v>
      </c>
      <c r="B2507" t="str">
        <f t="shared" si="79"/>
        <v>LillianSpangler26186</v>
      </c>
      <c r="C2507" t="s">
        <v>293</v>
      </c>
      <c r="D2507" t="s">
        <v>1423</v>
      </c>
      <c r="E2507" t="s">
        <v>2699</v>
      </c>
      <c r="F2507" s="1">
        <v>26186</v>
      </c>
      <c r="G2507" t="s">
        <v>3027</v>
      </c>
      <c r="H2507" t="s">
        <v>2702</v>
      </c>
      <c r="I2507" s="5">
        <v>96000</v>
      </c>
      <c r="J2507">
        <v>4</v>
      </c>
    </row>
    <row r="2508" spans="1:10" x14ac:dyDescent="0.25">
      <c r="A2508" t="str">
        <f t="shared" si="78"/>
        <v>CarSp34054</v>
      </c>
      <c r="B2508" t="str">
        <f t="shared" si="79"/>
        <v>CarmelinaSpears34054</v>
      </c>
      <c r="C2508" t="s">
        <v>2757</v>
      </c>
      <c r="D2508" t="s">
        <v>2758</v>
      </c>
      <c r="E2508" t="s">
        <v>2699</v>
      </c>
      <c r="F2508" s="1">
        <v>34054</v>
      </c>
      <c r="G2508" t="s">
        <v>3022</v>
      </c>
      <c r="H2508" t="s">
        <v>2702</v>
      </c>
      <c r="I2508" s="5">
        <v>42100</v>
      </c>
      <c r="J2508">
        <v>0</v>
      </c>
    </row>
    <row r="2509" spans="1:10" x14ac:dyDescent="0.25">
      <c r="A2509" t="str">
        <f t="shared" si="78"/>
        <v>JerSp28029</v>
      </c>
      <c r="B2509" t="str">
        <f t="shared" si="79"/>
        <v>JerrySpells28029</v>
      </c>
      <c r="C2509" t="s">
        <v>632</v>
      </c>
      <c r="D2509" t="s">
        <v>2144</v>
      </c>
      <c r="E2509" t="s">
        <v>2698</v>
      </c>
      <c r="F2509" s="1">
        <v>28029</v>
      </c>
      <c r="G2509" t="s">
        <v>3025</v>
      </c>
      <c r="H2509" t="s">
        <v>2703</v>
      </c>
      <c r="I2509" s="5">
        <v>57300</v>
      </c>
      <c r="J2509">
        <v>6</v>
      </c>
    </row>
    <row r="2510" spans="1:10" x14ac:dyDescent="0.25">
      <c r="A2510" t="str">
        <f t="shared" si="78"/>
        <v>MicSp27594</v>
      </c>
      <c r="B2510" t="str">
        <f t="shared" si="79"/>
        <v>MichaelSpence27594</v>
      </c>
      <c r="C2510" t="s">
        <v>205</v>
      </c>
      <c r="D2510" t="s">
        <v>1331</v>
      </c>
      <c r="E2510" t="s">
        <v>2698</v>
      </c>
      <c r="F2510" s="1">
        <v>27594</v>
      </c>
      <c r="G2510" t="s">
        <v>3026</v>
      </c>
      <c r="H2510" t="s">
        <v>2702</v>
      </c>
      <c r="I2510" s="5">
        <v>75800</v>
      </c>
      <c r="J2510">
        <v>2</v>
      </c>
    </row>
    <row r="2511" spans="1:10" x14ac:dyDescent="0.25">
      <c r="A2511" t="str">
        <f t="shared" si="78"/>
        <v>AnnSp26190</v>
      </c>
      <c r="B2511" t="str">
        <f t="shared" si="79"/>
        <v>AnnaSpencer26190</v>
      </c>
      <c r="C2511" t="s">
        <v>419</v>
      </c>
      <c r="D2511" t="s">
        <v>1182</v>
      </c>
      <c r="E2511" t="s">
        <v>2699</v>
      </c>
      <c r="F2511" s="1">
        <v>26190</v>
      </c>
      <c r="G2511" t="s">
        <v>3025</v>
      </c>
      <c r="H2511" t="s">
        <v>2701</v>
      </c>
      <c r="I2511" s="5">
        <v>50000</v>
      </c>
      <c r="J2511">
        <v>0</v>
      </c>
    </row>
    <row r="2512" spans="1:10" x14ac:dyDescent="0.25">
      <c r="A2512" t="str">
        <f t="shared" si="78"/>
        <v>EriSp29126</v>
      </c>
      <c r="B2512" t="str">
        <f t="shared" si="79"/>
        <v>EricSpiva29126</v>
      </c>
      <c r="C2512" t="s">
        <v>121</v>
      </c>
      <c r="D2512" t="s">
        <v>2559</v>
      </c>
      <c r="E2512" t="s">
        <v>2698</v>
      </c>
      <c r="F2512" s="1">
        <v>29126</v>
      </c>
      <c r="G2512" t="s">
        <v>3025</v>
      </c>
      <c r="H2512" t="s">
        <v>2700</v>
      </c>
      <c r="I2512" s="5">
        <v>61900</v>
      </c>
      <c r="J2512">
        <v>11</v>
      </c>
    </row>
    <row r="2513" spans="1:10" x14ac:dyDescent="0.25">
      <c r="A2513" t="str">
        <f t="shared" si="78"/>
        <v>TimSp26203</v>
      </c>
      <c r="B2513" t="str">
        <f t="shared" si="79"/>
        <v>TimothySpivey26203</v>
      </c>
      <c r="C2513" t="s">
        <v>501</v>
      </c>
      <c r="D2513" t="s">
        <v>1567</v>
      </c>
      <c r="E2513" t="s">
        <v>2698</v>
      </c>
      <c r="F2513" s="1">
        <v>26203</v>
      </c>
      <c r="G2513" t="s">
        <v>3025</v>
      </c>
      <c r="H2513" t="s">
        <v>2701</v>
      </c>
      <c r="I2513" s="5">
        <v>62700</v>
      </c>
      <c r="J2513">
        <v>17</v>
      </c>
    </row>
    <row r="2514" spans="1:10" x14ac:dyDescent="0.25">
      <c r="A2514" t="str">
        <f t="shared" si="78"/>
        <v>VicSp34051</v>
      </c>
      <c r="B2514" t="str">
        <f t="shared" si="79"/>
        <v>VictoriaSpratt34051</v>
      </c>
      <c r="C2514" t="s">
        <v>313</v>
      </c>
      <c r="D2514" t="s">
        <v>2391</v>
      </c>
      <c r="E2514" t="s">
        <v>2699</v>
      </c>
      <c r="F2514" s="1">
        <v>34051</v>
      </c>
      <c r="G2514" t="s">
        <v>3022</v>
      </c>
      <c r="H2514" t="s">
        <v>2703</v>
      </c>
      <c r="I2514" s="5">
        <v>31300</v>
      </c>
      <c r="J2514">
        <v>0</v>
      </c>
    </row>
    <row r="2515" spans="1:10" x14ac:dyDescent="0.25">
      <c r="A2515" t="str">
        <f t="shared" si="78"/>
        <v>EmiSp33926</v>
      </c>
      <c r="B2515" t="str">
        <f t="shared" si="79"/>
        <v>EmilySpruill33926</v>
      </c>
      <c r="C2515" t="s">
        <v>145</v>
      </c>
      <c r="D2515" t="s">
        <v>2138</v>
      </c>
      <c r="E2515" t="s">
        <v>2699</v>
      </c>
      <c r="F2515" s="1">
        <v>33926</v>
      </c>
      <c r="G2515" t="s">
        <v>3020</v>
      </c>
      <c r="H2515" t="s">
        <v>2703</v>
      </c>
      <c r="I2515" s="5">
        <v>27100</v>
      </c>
      <c r="J2515">
        <v>0</v>
      </c>
    </row>
    <row r="2516" spans="1:10" x14ac:dyDescent="0.25">
      <c r="A2516" t="str">
        <f t="shared" si="78"/>
        <v>FreSt27260</v>
      </c>
      <c r="B2516" t="str">
        <f t="shared" si="79"/>
        <v>FreddieStaats27260</v>
      </c>
      <c r="C2516" t="s">
        <v>2220</v>
      </c>
      <c r="D2516" t="s">
        <v>2221</v>
      </c>
      <c r="E2516" t="s">
        <v>2698</v>
      </c>
      <c r="F2516" s="1">
        <v>27260</v>
      </c>
      <c r="G2516" t="s">
        <v>3028</v>
      </c>
      <c r="H2516" t="s">
        <v>2701</v>
      </c>
      <c r="I2516" s="5">
        <v>73600</v>
      </c>
      <c r="J2516">
        <v>15</v>
      </c>
    </row>
    <row r="2517" spans="1:10" x14ac:dyDescent="0.25">
      <c r="A2517" t="str">
        <f t="shared" si="78"/>
        <v>LilSt30690</v>
      </c>
      <c r="B2517" t="str">
        <f t="shared" si="79"/>
        <v>LilaStach30690</v>
      </c>
      <c r="C2517" t="s">
        <v>300</v>
      </c>
      <c r="D2517" t="s">
        <v>2417</v>
      </c>
      <c r="E2517" t="s">
        <v>2699</v>
      </c>
      <c r="F2517" s="1">
        <v>30690</v>
      </c>
      <c r="G2517" t="s">
        <v>3025</v>
      </c>
      <c r="H2517" t="s">
        <v>2701</v>
      </c>
      <c r="I2517" s="5">
        <v>49300</v>
      </c>
      <c r="J2517">
        <v>8</v>
      </c>
    </row>
    <row r="2518" spans="1:10" x14ac:dyDescent="0.25">
      <c r="A2518" t="str">
        <f t="shared" si="78"/>
        <v>DavSt32895</v>
      </c>
      <c r="B2518" t="str">
        <f t="shared" si="79"/>
        <v>DavidStafford32895</v>
      </c>
      <c r="C2518" t="s">
        <v>65</v>
      </c>
      <c r="D2518" t="s">
        <v>1564</v>
      </c>
      <c r="E2518" t="s">
        <v>2698</v>
      </c>
      <c r="F2518" s="1">
        <v>32895</v>
      </c>
      <c r="G2518" t="s">
        <v>3024</v>
      </c>
      <c r="H2518" t="s">
        <v>2700</v>
      </c>
      <c r="I2518" s="5">
        <v>45300</v>
      </c>
      <c r="J2518">
        <v>3</v>
      </c>
    </row>
    <row r="2519" spans="1:10" x14ac:dyDescent="0.25">
      <c r="A2519" t="str">
        <f t="shared" si="78"/>
        <v>GeoSt30001</v>
      </c>
      <c r="B2519" t="str">
        <f t="shared" si="79"/>
        <v>GeoffreyStaggs30001</v>
      </c>
      <c r="C2519" t="s">
        <v>1671</v>
      </c>
      <c r="D2519" t="s">
        <v>1672</v>
      </c>
      <c r="E2519" t="s">
        <v>2698</v>
      </c>
      <c r="F2519" s="1">
        <v>30001</v>
      </c>
      <c r="G2519" t="s">
        <v>3026</v>
      </c>
      <c r="H2519" t="s">
        <v>2701</v>
      </c>
      <c r="I2519" s="5">
        <v>53800</v>
      </c>
      <c r="J2519">
        <v>11</v>
      </c>
    </row>
    <row r="2520" spans="1:10" x14ac:dyDescent="0.25">
      <c r="A2520" t="str">
        <f t="shared" si="78"/>
        <v>LorSt31698</v>
      </c>
      <c r="B2520" t="str">
        <f t="shared" si="79"/>
        <v>LoriStallings31698</v>
      </c>
      <c r="C2520" t="s">
        <v>374</v>
      </c>
      <c r="D2520" t="s">
        <v>1515</v>
      </c>
      <c r="E2520" t="s">
        <v>2699</v>
      </c>
      <c r="F2520" s="1">
        <v>31698</v>
      </c>
      <c r="G2520" t="s">
        <v>3023</v>
      </c>
      <c r="H2520" t="s">
        <v>2701</v>
      </c>
      <c r="I2520" s="5">
        <v>37800</v>
      </c>
      <c r="J2520">
        <v>1</v>
      </c>
    </row>
    <row r="2521" spans="1:10" x14ac:dyDescent="0.25">
      <c r="A2521" t="str">
        <f t="shared" si="78"/>
        <v>DanSt26415</v>
      </c>
      <c r="B2521" t="str">
        <f t="shared" si="79"/>
        <v>DanielleStamey26415</v>
      </c>
      <c r="C2521" t="s">
        <v>821</v>
      </c>
      <c r="D2521" t="s">
        <v>822</v>
      </c>
      <c r="E2521" t="s">
        <v>2699</v>
      </c>
      <c r="F2521" s="1">
        <v>26415</v>
      </c>
      <c r="G2521" t="s">
        <v>3028</v>
      </c>
      <c r="H2521" t="s">
        <v>2700</v>
      </c>
      <c r="I2521" s="5">
        <v>71500</v>
      </c>
      <c r="J2521">
        <v>14</v>
      </c>
    </row>
    <row r="2522" spans="1:10" x14ac:dyDescent="0.25">
      <c r="A2522" t="str">
        <f t="shared" si="78"/>
        <v>BobSt23952</v>
      </c>
      <c r="B2522" t="str">
        <f t="shared" si="79"/>
        <v>BobStanley23952</v>
      </c>
      <c r="C2522" t="s">
        <v>614</v>
      </c>
      <c r="D2522" t="s">
        <v>615</v>
      </c>
      <c r="E2522" t="s">
        <v>2698</v>
      </c>
      <c r="F2522" s="1">
        <v>23952</v>
      </c>
      <c r="G2522" t="s">
        <v>3025</v>
      </c>
      <c r="H2522" t="s">
        <v>2701</v>
      </c>
      <c r="I2522" s="5">
        <v>42300</v>
      </c>
      <c r="J2522">
        <v>2</v>
      </c>
    </row>
    <row r="2523" spans="1:10" x14ac:dyDescent="0.25">
      <c r="A2523" t="str">
        <f t="shared" si="78"/>
        <v>DonSt32562</v>
      </c>
      <c r="B2523" t="str">
        <f t="shared" si="79"/>
        <v>DonaldStanley32562</v>
      </c>
      <c r="C2523" t="s">
        <v>133</v>
      </c>
      <c r="D2523" t="s">
        <v>615</v>
      </c>
      <c r="E2523" t="s">
        <v>2698</v>
      </c>
      <c r="F2523" s="1">
        <v>32562</v>
      </c>
      <c r="G2523" t="s">
        <v>3021</v>
      </c>
      <c r="H2523" t="s">
        <v>2701</v>
      </c>
      <c r="I2523" s="5">
        <v>36200</v>
      </c>
      <c r="J2523">
        <v>0</v>
      </c>
    </row>
    <row r="2524" spans="1:10" x14ac:dyDescent="0.25">
      <c r="A2524" t="str">
        <f t="shared" si="78"/>
        <v>LinSt27068</v>
      </c>
      <c r="B2524" t="str">
        <f t="shared" si="79"/>
        <v>LindaStanley27068</v>
      </c>
      <c r="C2524" t="s">
        <v>491</v>
      </c>
      <c r="D2524" t="s">
        <v>615</v>
      </c>
      <c r="E2524" t="s">
        <v>2699</v>
      </c>
      <c r="F2524" s="1">
        <v>27068</v>
      </c>
      <c r="G2524" t="s">
        <v>3027</v>
      </c>
      <c r="H2524" t="s">
        <v>2703</v>
      </c>
      <c r="I2524" s="5">
        <v>86000</v>
      </c>
      <c r="J2524">
        <v>12</v>
      </c>
    </row>
    <row r="2525" spans="1:10" x14ac:dyDescent="0.25">
      <c r="A2525" t="str">
        <f t="shared" si="78"/>
        <v>MilSt23740</v>
      </c>
      <c r="B2525" t="str">
        <f t="shared" si="79"/>
        <v>MiltonStanton23740</v>
      </c>
      <c r="C2525" t="s">
        <v>408</v>
      </c>
      <c r="D2525" t="s">
        <v>409</v>
      </c>
      <c r="E2525" t="s">
        <v>2698</v>
      </c>
      <c r="F2525" s="1">
        <v>23740</v>
      </c>
      <c r="G2525" t="s">
        <v>3028</v>
      </c>
      <c r="H2525" t="s">
        <v>2700</v>
      </c>
      <c r="I2525" s="5">
        <v>80600</v>
      </c>
      <c r="J2525">
        <v>24</v>
      </c>
    </row>
    <row r="2526" spans="1:10" x14ac:dyDescent="0.25">
      <c r="A2526" t="str">
        <f t="shared" si="78"/>
        <v>JesSt29279</v>
      </c>
      <c r="B2526" t="str">
        <f t="shared" si="79"/>
        <v>JesseStaples29279</v>
      </c>
      <c r="C2526" t="s">
        <v>876</v>
      </c>
      <c r="D2526" t="s">
        <v>1137</v>
      </c>
      <c r="E2526" t="s">
        <v>2698</v>
      </c>
      <c r="F2526" s="1">
        <v>29279</v>
      </c>
      <c r="G2526" t="s">
        <v>3026</v>
      </c>
      <c r="H2526" t="s">
        <v>2702</v>
      </c>
      <c r="I2526" s="5">
        <v>79300</v>
      </c>
      <c r="J2526">
        <v>10</v>
      </c>
    </row>
    <row r="2527" spans="1:10" x14ac:dyDescent="0.25">
      <c r="A2527" t="str">
        <f t="shared" si="78"/>
        <v>RobSt32641</v>
      </c>
      <c r="B2527" t="str">
        <f t="shared" si="79"/>
        <v>RobertStapleton32641</v>
      </c>
      <c r="C2527" t="s">
        <v>25</v>
      </c>
      <c r="D2527" t="s">
        <v>168</v>
      </c>
      <c r="E2527" t="s">
        <v>2698</v>
      </c>
      <c r="F2527" s="1">
        <v>32641</v>
      </c>
      <c r="G2527" t="s">
        <v>3023</v>
      </c>
      <c r="H2527" t="s">
        <v>2700</v>
      </c>
      <c r="I2527" s="5">
        <v>49000</v>
      </c>
      <c r="J2527">
        <v>3</v>
      </c>
    </row>
    <row r="2528" spans="1:10" x14ac:dyDescent="0.25">
      <c r="A2528" t="str">
        <f t="shared" si="78"/>
        <v>DerSt28050</v>
      </c>
      <c r="B2528" t="str">
        <f t="shared" si="79"/>
        <v>DerekStarcher28050</v>
      </c>
      <c r="C2528" t="s">
        <v>1279</v>
      </c>
      <c r="D2528" t="s">
        <v>1280</v>
      </c>
      <c r="E2528" t="s">
        <v>2698</v>
      </c>
      <c r="F2528" s="1">
        <v>28050</v>
      </c>
      <c r="G2528" t="s">
        <v>3027</v>
      </c>
      <c r="H2528" t="s">
        <v>2700</v>
      </c>
      <c r="I2528" s="5">
        <v>52500</v>
      </c>
      <c r="J2528">
        <v>7</v>
      </c>
    </row>
    <row r="2529" spans="1:10" x14ac:dyDescent="0.25">
      <c r="A2529" t="str">
        <f t="shared" si="78"/>
        <v>JohSt28706</v>
      </c>
      <c r="B2529" t="str">
        <f t="shared" si="79"/>
        <v>JohnStark28706</v>
      </c>
      <c r="C2529" t="s">
        <v>213</v>
      </c>
      <c r="D2529" t="s">
        <v>381</v>
      </c>
      <c r="E2529" t="s">
        <v>2698</v>
      </c>
      <c r="F2529" s="1">
        <v>28706</v>
      </c>
      <c r="G2529" t="s">
        <v>3026</v>
      </c>
      <c r="H2529" t="s">
        <v>2703</v>
      </c>
      <c r="I2529" s="5">
        <v>67300</v>
      </c>
      <c r="J2529">
        <v>7</v>
      </c>
    </row>
    <row r="2530" spans="1:10" x14ac:dyDescent="0.25">
      <c r="A2530" t="str">
        <f t="shared" si="78"/>
        <v>KimSt32794</v>
      </c>
      <c r="B2530" t="str">
        <f t="shared" si="79"/>
        <v>KimStarnes32794</v>
      </c>
      <c r="C2530" t="s">
        <v>1519</v>
      </c>
      <c r="D2530" t="s">
        <v>2084</v>
      </c>
      <c r="E2530" t="s">
        <v>2698</v>
      </c>
      <c r="F2530" s="1">
        <v>32794</v>
      </c>
      <c r="G2530" t="s">
        <v>3021</v>
      </c>
      <c r="H2530" t="s">
        <v>2700</v>
      </c>
      <c r="I2530" s="5">
        <v>42100</v>
      </c>
      <c r="J2530">
        <v>0</v>
      </c>
    </row>
    <row r="2531" spans="1:10" x14ac:dyDescent="0.25">
      <c r="A2531" t="str">
        <f t="shared" si="78"/>
        <v>MarSt34287</v>
      </c>
      <c r="B2531" t="str">
        <f t="shared" si="79"/>
        <v>MarcellaSteele34287</v>
      </c>
      <c r="C2531" t="s">
        <v>597</v>
      </c>
      <c r="D2531" t="s">
        <v>598</v>
      </c>
      <c r="E2531" t="s">
        <v>2699</v>
      </c>
      <c r="F2531" s="1">
        <v>34287</v>
      </c>
      <c r="G2531" t="s">
        <v>3019</v>
      </c>
      <c r="H2531" t="s">
        <v>2702</v>
      </c>
      <c r="I2531" s="5">
        <v>27600</v>
      </c>
      <c r="J2531">
        <v>0</v>
      </c>
    </row>
    <row r="2532" spans="1:10" x14ac:dyDescent="0.25">
      <c r="A2532" t="str">
        <f t="shared" si="78"/>
        <v>ThoSt32209</v>
      </c>
      <c r="B2532" t="str">
        <f t="shared" si="79"/>
        <v>ThomasSteele32209</v>
      </c>
      <c r="C2532" t="s">
        <v>269</v>
      </c>
      <c r="D2532" t="s">
        <v>598</v>
      </c>
      <c r="E2532" t="s">
        <v>2698</v>
      </c>
      <c r="F2532" s="1">
        <v>32209</v>
      </c>
      <c r="G2532" t="s">
        <v>3022</v>
      </c>
      <c r="H2532" t="s">
        <v>2701</v>
      </c>
      <c r="I2532" s="5">
        <v>41200</v>
      </c>
      <c r="J2532">
        <v>5</v>
      </c>
    </row>
    <row r="2533" spans="1:10" x14ac:dyDescent="0.25">
      <c r="A2533" t="str">
        <f t="shared" si="78"/>
        <v>GuaSt29286</v>
      </c>
      <c r="B2533" t="str">
        <f t="shared" si="79"/>
        <v>GuadalupeSteinberg29286</v>
      </c>
      <c r="C2533" t="s">
        <v>2512</v>
      </c>
      <c r="D2533" t="s">
        <v>2513</v>
      </c>
      <c r="E2533" t="s">
        <v>2698</v>
      </c>
      <c r="F2533" s="1">
        <v>29286</v>
      </c>
      <c r="G2533" t="s">
        <v>3025</v>
      </c>
      <c r="H2533" t="s">
        <v>2702</v>
      </c>
      <c r="I2533" s="5">
        <v>81600</v>
      </c>
      <c r="J2533">
        <v>8</v>
      </c>
    </row>
    <row r="2534" spans="1:10" x14ac:dyDescent="0.25">
      <c r="A2534" t="str">
        <f t="shared" si="78"/>
        <v>WilSt32887</v>
      </c>
      <c r="B2534" t="str">
        <f t="shared" si="79"/>
        <v>WilliamStengel32887</v>
      </c>
      <c r="C2534" t="s">
        <v>63</v>
      </c>
      <c r="D2534" t="s">
        <v>2661</v>
      </c>
      <c r="E2534" t="s">
        <v>2698</v>
      </c>
      <c r="F2534" s="1">
        <v>32887</v>
      </c>
      <c r="G2534" t="s">
        <v>3021</v>
      </c>
      <c r="H2534" t="s">
        <v>2701</v>
      </c>
      <c r="I2534" s="5">
        <v>36700</v>
      </c>
      <c r="J2534">
        <v>2</v>
      </c>
    </row>
    <row r="2535" spans="1:10" x14ac:dyDescent="0.25">
      <c r="A2535" t="str">
        <f t="shared" si="78"/>
        <v>LawSt23242</v>
      </c>
      <c r="B2535" t="str">
        <f t="shared" si="79"/>
        <v>LawrenceStephen23242</v>
      </c>
      <c r="C2535" t="s">
        <v>593</v>
      </c>
      <c r="D2535" t="s">
        <v>401</v>
      </c>
      <c r="E2535" t="s">
        <v>2698</v>
      </c>
      <c r="F2535" s="1">
        <v>23242</v>
      </c>
      <c r="G2535" t="s">
        <v>3028</v>
      </c>
      <c r="H2535" t="s">
        <v>2702</v>
      </c>
      <c r="I2535" s="5">
        <v>108900</v>
      </c>
      <c r="J2535">
        <v>13</v>
      </c>
    </row>
    <row r="2536" spans="1:10" x14ac:dyDescent="0.25">
      <c r="A2536" t="str">
        <f t="shared" si="78"/>
        <v>EriSt31977</v>
      </c>
      <c r="B2536" t="str">
        <f t="shared" si="79"/>
        <v>EricStephens31977</v>
      </c>
      <c r="C2536" t="s">
        <v>121</v>
      </c>
      <c r="D2536" t="s">
        <v>193</v>
      </c>
      <c r="E2536" t="s">
        <v>2698</v>
      </c>
      <c r="F2536" s="1">
        <v>31977</v>
      </c>
      <c r="G2536" t="s">
        <v>3021</v>
      </c>
      <c r="H2536" t="s">
        <v>2700</v>
      </c>
      <c r="I2536" s="5">
        <v>34200</v>
      </c>
      <c r="J2536">
        <v>2</v>
      </c>
    </row>
    <row r="2537" spans="1:10" x14ac:dyDescent="0.25">
      <c r="A2537" t="str">
        <f t="shared" si="78"/>
        <v>JohSt32392</v>
      </c>
      <c r="B2537" t="str">
        <f t="shared" si="79"/>
        <v>JohnStephenson32392</v>
      </c>
      <c r="C2537" t="s">
        <v>213</v>
      </c>
      <c r="D2537" t="s">
        <v>1193</v>
      </c>
      <c r="E2537" t="s">
        <v>2698</v>
      </c>
      <c r="F2537" s="1">
        <v>32392</v>
      </c>
      <c r="G2537" t="s">
        <v>3022</v>
      </c>
      <c r="H2537" t="s">
        <v>2701</v>
      </c>
      <c r="I2537" s="5">
        <v>42700</v>
      </c>
      <c r="J2537">
        <v>2</v>
      </c>
    </row>
    <row r="2538" spans="1:10" x14ac:dyDescent="0.25">
      <c r="A2538" t="str">
        <f t="shared" si="78"/>
        <v>LarSt25248</v>
      </c>
      <c r="B2538" t="str">
        <f t="shared" si="79"/>
        <v>LarrySteppe25248</v>
      </c>
      <c r="C2538" t="s">
        <v>73</v>
      </c>
      <c r="D2538" t="s">
        <v>2254</v>
      </c>
      <c r="E2538" t="s">
        <v>2698</v>
      </c>
      <c r="F2538" s="1">
        <v>25248</v>
      </c>
      <c r="G2538" t="s">
        <v>3026</v>
      </c>
      <c r="H2538" t="s">
        <v>2701</v>
      </c>
      <c r="I2538" s="5">
        <v>58100</v>
      </c>
      <c r="J2538">
        <v>10</v>
      </c>
    </row>
    <row r="2539" spans="1:10" x14ac:dyDescent="0.25">
      <c r="A2539" t="str">
        <f t="shared" si="78"/>
        <v>ChrSt27304</v>
      </c>
      <c r="B2539" t="str">
        <f t="shared" si="79"/>
        <v>ChrisStevens27304</v>
      </c>
      <c r="C2539" t="s">
        <v>184</v>
      </c>
      <c r="D2539" t="s">
        <v>1488</v>
      </c>
      <c r="E2539" t="s">
        <v>2698</v>
      </c>
      <c r="F2539" s="1">
        <v>27304</v>
      </c>
      <c r="G2539" t="s">
        <v>3026</v>
      </c>
      <c r="H2539" t="s">
        <v>2702</v>
      </c>
      <c r="I2539" s="5">
        <v>105900</v>
      </c>
      <c r="J2539">
        <v>0</v>
      </c>
    </row>
    <row r="2540" spans="1:10" x14ac:dyDescent="0.25">
      <c r="A2540" t="str">
        <f t="shared" si="78"/>
        <v>ElaSt26175</v>
      </c>
      <c r="B2540" t="str">
        <f t="shared" si="79"/>
        <v>ElaineStevens26175</v>
      </c>
      <c r="C2540" t="s">
        <v>608</v>
      </c>
      <c r="D2540" t="s">
        <v>1488</v>
      </c>
      <c r="E2540" t="s">
        <v>2699</v>
      </c>
      <c r="F2540" s="1">
        <v>26175</v>
      </c>
      <c r="G2540" t="s">
        <v>3026</v>
      </c>
      <c r="H2540" t="s">
        <v>2702</v>
      </c>
      <c r="I2540" s="5">
        <v>63200</v>
      </c>
      <c r="J2540">
        <v>16</v>
      </c>
    </row>
    <row r="2541" spans="1:10" x14ac:dyDescent="0.25">
      <c r="A2541" t="str">
        <f t="shared" si="78"/>
        <v>GorSt29733</v>
      </c>
      <c r="B2541" t="str">
        <f t="shared" si="79"/>
        <v>GordonStevens29733</v>
      </c>
      <c r="C2541" t="s">
        <v>58</v>
      </c>
      <c r="D2541" t="s">
        <v>1488</v>
      </c>
      <c r="E2541" t="s">
        <v>2698</v>
      </c>
      <c r="F2541" s="1">
        <v>29733</v>
      </c>
      <c r="G2541" t="s">
        <v>3026</v>
      </c>
      <c r="H2541" t="s">
        <v>2703</v>
      </c>
      <c r="I2541" s="5">
        <v>55000</v>
      </c>
      <c r="J2541">
        <v>2</v>
      </c>
    </row>
    <row r="2542" spans="1:10" x14ac:dyDescent="0.25">
      <c r="A2542" t="str">
        <f t="shared" si="78"/>
        <v>JulSt24124</v>
      </c>
      <c r="B2542" t="str">
        <f t="shared" si="79"/>
        <v>JulieStevens24124</v>
      </c>
      <c r="C2542" t="s">
        <v>171</v>
      </c>
      <c r="D2542" t="s">
        <v>1488</v>
      </c>
      <c r="E2542" t="s">
        <v>2699</v>
      </c>
      <c r="F2542" s="1">
        <v>24124</v>
      </c>
      <c r="G2542" t="s">
        <v>3025</v>
      </c>
      <c r="H2542" t="s">
        <v>2702</v>
      </c>
      <c r="I2542" s="5">
        <v>48000</v>
      </c>
      <c r="J2542">
        <v>6</v>
      </c>
    </row>
    <row r="2543" spans="1:10" x14ac:dyDescent="0.25">
      <c r="A2543" t="str">
        <f t="shared" si="78"/>
        <v>LisSt26245</v>
      </c>
      <c r="B2543" t="str">
        <f t="shared" si="79"/>
        <v>LisaStevens26245</v>
      </c>
      <c r="C2543" t="s">
        <v>493</v>
      </c>
      <c r="D2543" t="s">
        <v>1488</v>
      </c>
      <c r="E2543" t="s">
        <v>2699</v>
      </c>
      <c r="F2543" s="1">
        <v>26245</v>
      </c>
      <c r="G2543" t="s">
        <v>3027</v>
      </c>
      <c r="H2543" t="s">
        <v>2702</v>
      </c>
      <c r="I2543" s="5">
        <v>71200</v>
      </c>
      <c r="J2543">
        <v>21</v>
      </c>
    </row>
    <row r="2544" spans="1:10" x14ac:dyDescent="0.25">
      <c r="A2544" t="str">
        <f t="shared" si="78"/>
        <v>JulSt29421</v>
      </c>
      <c r="B2544" t="str">
        <f t="shared" si="79"/>
        <v>JuliusSteward29421</v>
      </c>
      <c r="C2544" t="s">
        <v>2464</v>
      </c>
      <c r="D2544" t="s">
        <v>2465</v>
      </c>
      <c r="E2544" t="s">
        <v>2698</v>
      </c>
      <c r="F2544" s="1">
        <v>29421</v>
      </c>
      <c r="G2544" t="s">
        <v>3027</v>
      </c>
      <c r="H2544" t="s">
        <v>2700</v>
      </c>
      <c r="I2544" s="5">
        <v>69300</v>
      </c>
      <c r="J2544">
        <v>12</v>
      </c>
    </row>
    <row r="2545" spans="1:10" x14ac:dyDescent="0.25">
      <c r="A2545" t="str">
        <f t="shared" si="78"/>
        <v>DavSt34129</v>
      </c>
      <c r="B2545" t="str">
        <f t="shared" si="79"/>
        <v>DavidStewart34129</v>
      </c>
      <c r="C2545" t="s">
        <v>65</v>
      </c>
      <c r="D2545" t="s">
        <v>17</v>
      </c>
      <c r="E2545" t="s">
        <v>2698</v>
      </c>
      <c r="F2545" s="1">
        <v>34129</v>
      </c>
      <c r="G2545" t="s">
        <v>3021</v>
      </c>
      <c r="H2545" t="s">
        <v>2701</v>
      </c>
      <c r="I2545" s="5">
        <v>33900</v>
      </c>
      <c r="J2545">
        <v>0</v>
      </c>
    </row>
    <row r="2546" spans="1:10" x14ac:dyDescent="0.25">
      <c r="A2546" t="str">
        <f t="shared" si="78"/>
        <v>EdwSt27014</v>
      </c>
      <c r="B2546" t="str">
        <f t="shared" si="79"/>
        <v>EdwardStewart27014</v>
      </c>
      <c r="C2546" t="s">
        <v>1040</v>
      </c>
      <c r="D2546" t="s">
        <v>17</v>
      </c>
      <c r="E2546" t="s">
        <v>2698</v>
      </c>
      <c r="F2546" s="1">
        <v>27014</v>
      </c>
      <c r="G2546" t="s">
        <v>3028</v>
      </c>
      <c r="H2546" t="s">
        <v>2700</v>
      </c>
      <c r="I2546" s="5">
        <v>101700</v>
      </c>
      <c r="J2546">
        <v>16</v>
      </c>
    </row>
    <row r="2547" spans="1:10" x14ac:dyDescent="0.25">
      <c r="A2547" t="str">
        <f t="shared" si="78"/>
        <v>JoeSt27582</v>
      </c>
      <c r="B2547" t="str">
        <f t="shared" si="79"/>
        <v>JoeStewart27582</v>
      </c>
      <c r="C2547" t="s">
        <v>585</v>
      </c>
      <c r="D2547" t="s">
        <v>17</v>
      </c>
      <c r="E2547" t="s">
        <v>2698</v>
      </c>
      <c r="F2547" s="1">
        <v>27582</v>
      </c>
      <c r="G2547" t="s">
        <v>3024</v>
      </c>
      <c r="H2547" t="s">
        <v>2703</v>
      </c>
      <c r="I2547" s="5">
        <v>33500</v>
      </c>
      <c r="J2547">
        <v>9</v>
      </c>
    </row>
    <row r="2548" spans="1:10" x14ac:dyDescent="0.25">
      <c r="A2548" t="str">
        <f t="shared" si="78"/>
        <v>TerSt31584</v>
      </c>
      <c r="B2548" t="str">
        <f t="shared" si="79"/>
        <v>TerryStewart31584</v>
      </c>
      <c r="C2548" t="s">
        <v>157</v>
      </c>
      <c r="D2548" t="s">
        <v>17</v>
      </c>
      <c r="E2548" t="s">
        <v>2699</v>
      </c>
      <c r="F2548" s="1">
        <v>31584</v>
      </c>
      <c r="G2548" t="s">
        <v>3023</v>
      </c>
      <c r="H2548" t="s">
        <v>2701</v>
      </c>
      <c r="I2548" s="5">
        <v>44500</v>
      </c>
      <c r="J2548">
        <v>1</v>
      </c>
    </row>
    <row r="2549" spans="1:10" x14ac:dyDescent="0.25">
      <c r="A2549" t="str">
        <f t="shared" si="78"/>
        <v>ThoSt31500</v>
      </c>
      <c r="B2549" t="str">
        <f t="shared" si="79"/>
        <v>ThomasStewart31500</v>
      </c>
      <c r="C2549" t="s">
        <v>269</v>
      </c>
      <c r="D2549" t="s">
        <v>17</v>
      </c>
      <c r="E2549" t="s">
        <v>2698</v>
      </c>
      <c r="F2549" s="1">
        <v>31500</v>
      </c>
      <c r="G2549" t="s">
        <v>3023</v>
      </c>
      <c r="H2549" t="s">
        <v>2702</v>
      </c>
      <c r="I2549" s="5">
        <v>45400</v>
      </c>
      <c r="J2549">
        <v>6</v>
      </c>
    </row>
    <row r="2550" spans="1:10" x14ac:dyDescent="0.25">
      <c r="A2550" t="str">
        <f t="shared" si="78"/>
        <v>ErnSt28141</v>
      </c>
      <c r="B2550" t="str">
        <f t="shared" si="79"/>
        <v>ErnestStickel28141</v>
      </c>
      <c r="C2550" t="s">
        <v>1001</v>
      </c>
      <c r="D2550" t="s">
        <v>1856</v>
      </c>
      <c r="E2550" t="s">
        <v>2698</v>
      </c>
      <c r="F2550" s="1">
        <v>28141</v>
      </c>
      <c r="G2550" t="s">
        <v>3026</v>
      </c>
      <c r="H2550" t="s">
        <v>2700</v>
      </c>
      <c r="I2550" s="5">
        <v>55600</v>
      </c>
      <c r="J2550">
        <v>11</v>
      </c>
    </row>
    <row r="2551" spans="1:10" x14ac:dyDescent="0.25">
      <c r="A2551" t="str">
        <f t="shared" si="78"/>
        <v>JosSt23548</v>
      </c>
      <c r="B2551" t="str">
        <f t="shared" si="79"/>
        <v>JoseStickney23548</v>
      </c>
      <c r="C2551" t="s">
        <v>284</v>
      </c>
      <c r="D2551" t="s">
        <v>299</v>
      </c>
      <c r="E2551" t="s">
        <v>2698</v>
      </c>
      <c r="F2551" s="1">
        <v>23548</v>
      </c>
      <c r="G2551" t="s">
        <v>3028</v>
      </c>
      <c r="H2551" t="s">
        <v>2702</v>
      </c>
      <c r="I2551" s="5">
        <v>102100</v>
      </c>
      <c r="J2551">
        <v>18</v>
      </c>
    </row>
    <row r="2552" spans="1:10" x14ac:dyDescent="0.25">
      <c r="A2552" t="str">
        <f t="shared" si="78"/>
        <v>WilSt31434</v>
      </c>
      <c r="B2552" t="str">
        <f t="shared" si="79"/>
        <v>WilliamStiffler31434</v>
      </c>
      <c r="C2552" t="s">
        <v>63</v>
      </c>
      <c r="D2552" t="s">
        <v>1684</v>
      </c>
      <c r="E2552" t="s">
        <v>2698</v>
      </c>
      <c r="F2552" s="1">
        <v>31434</v>
      </c>
      <c r="G2552" t="s">
        <v>3024</v>
      </c>
      <c r="H2552" t="s">
        <v>2701</v>
      </c>
      <c r="I2552" s="5">
        <v>40200</v>
      </c>
      <c r="J2552">
        <v>3</v>
      </c>
    </row>
    <row r="2553" spans="1:10" x14ac:dyDescent="0.25">
      <c r="A2553" t="str">
        <f t="shared" si="78"/>
        <v>IsmSt26405</v>
      </c>
      <c r="B2553" t="str">
        <f t="shared" si="79"/>
        <v>IsmaelStinson26405</v>
      </c>
      <c r="C2553" t="s">
        <v>2183</v>
      </c>
      <c r="D2553" t="s">
        <v>2184</v>
      </c>
      <c r="E2553" t="s">
        <v>2698</v>
      </c>
      <c r="F2553" s="1">
        <v>26405</v>
      </c>
      <c r="G2553" t="s">
        <v>3026</v>
      </c>
      <c r="H2553" t="s">
        <v>2701</v>
      </c>
      <c r="I2553" s="5">
        <v>54800</v>
      </c>
      <c r="J2553">
        <v>19</v>
      </c>
    </row>
    <row r="2554" spans="1:10" x14ac:dyDescent="0.25">
      <c r="A2554" t="str">
        <f t="shared" si="78"/>
        <v>WilSt25172</v>
      </c>
      <c r="B2554" t="str">
        <f t="shared" si="79"/>
        <v>WilliamStocking25172</v>
      </c>
      <c r="C2554" t="s">
        <v>63</v>
      </c>
      <c r="D2554" t="s">
        <v>2518</v>
      </c>
      <c r="E2554" t="s">
        <v>2698</v>
      </c>
      <c r="F2554" s="1">
        <v>25172</v>
      </c>
      <c r="G2554" t="s">
        <v>3028</v>
      </c>
      <c r="H2554" t="s">
        <v>2701</v>
      </c>
      <c r="I2554" s="5">
        <v>73400</v>
      </c>
      <c r="J2554">
        <v>3</v>
      </c>
    </row>
    <row r="2555" spans="1:10" x14ac:dyDescent="0.25">
      <c r="A2555" t="str">
        <f t="shared" si="78"/>
        <v>KevSt29333</v>
      </c>
      <c r="B2555" t="str">
        <f t="shared" si="79"/>
        <v>KevinStockton29333</v>
      </c>
      <c r="C2555" t="s">
        <v>223</v>
      </c>
      <c r="D2555" t="s">
        <v>1254</v>
      </c>
      <c r="E2555" t="s">
        <v>2698</v>
      </c>
      <c r="F2555" s="1">
        <v>29333</v>
      </c>
      <c r="G2555" t="s">
        <v>3028</v>
      </c>
      <c r="H2555" t="s">
        <v>2702</v>
      </c>
      <c r="I2555" s="5">
        <v>110200</v>
      </c>
      <c r="J2555">
        <v>0</v>
      </c>
    </row>
    <row r="2556" spans="1:10" x14ac:dyDescent="0.25">
      <c r="A2556" t="str">
        <f t="shared" si="78"/>
        <v>AdrSt23524</v>
      </c>
      <c r="B2556" t="str">
        <f t="shared" si="79"/>
        <v>AdrianStoker23524</v>
      </c>
      <c r="C2556" t="s">
        <v>1494</v>
      </c>
      <c r="D2556" t="s">
        <v>1495</v>
      </c>
      <c r="E2556" t="s">
        <v>2698</v>
      </c>
      <c r="F2556" s="1">
        <v>23524</v>
      </c>
      <c r="G2556" t="s">
        <v>3028</v>
      </c>
      <c r="H2556" t="s">
        <v>2702</v>
      </c>
      <c r="I2556" s="5">
        <v>114600</v>
      </c>
      <c r="J2556">
        <v>3</v>
      </c>
    </row>
    <row r="2557" spans="1:10" x14ac:dyDescent="0.25">
      <c r="A2557" t="str">
        <f t="shared" si="78"/>
        <v>JohSt28849</v>
      </c>
      <c r="B2557" t="str">
        <f t="shared" si="79"/>
        <v>JohnStokes28849</v>
      </c>
      <c r="C2557" t="s">
        <v>213</v>
      </c>
      <c r="D2557" t="s">
        <v>1248</v>
      </c>
      <c r="E2557" t="s">
        <v>2698</v>
      </c>
      <c r="F2557" s="1">
        <v>28849</v>
      </c>
      <c r="G2557" t="s">
        <v>3024</v>
      </c>
      <c r="H2557" t="s">
        <v>2702</v>
      </c>
      <c r="I2557" s="5">
        <v>67100</v>
      </c>
      <c r="J2557">
        <v>2</v>
      </c>
    </row>
    <row r="2558" spans="1:10" x14ac:dyDescent="0.25">
      <c r="A2558" t="str">
        <f t="shared" si="78"/>
        <v>JulSt32858</v>
      </c>
      <c r="B2558" t="str">
        <f t="shared" si="79"/>
        <v>JuliaStokes32858</v>
      </c>
      <c r="C2558" t="s">
        <v>1870</v>
      </c>
      <c r="D2558" t="s">
        <v>1248</v>
      </c>
      <c r="E2558" t="s">
        <v>2699</v>
      </c>
      <c r="F2558" s="1">
        <v>32858</v>
      </c>
      <c r="G2558" t="s">
        <v>3022</v>
      </c>
      <c r="H2558" t="s">
        <v>2701</v>
      </c>
      <c r="I2558" s="5">
        <v>40600</v>
      </c>
      <c r="J2558">
        <v>2</v>
      </c>
    </row>
    <row r="2559" spans="1:10" x14ac:dyDescent="0.25">
      <c r="A2559" t="str">
        <f t="shared" si="78"/>
        <v>MitSt27487</v>
      </c>
      <c r="B2559" t="str">
        <f t="shared" si="79"/>
        <v>MitchellStolp27487</v>
      </c>
      <c r="C2559" t="s">
        <v>396</v>
      </c>
      <c r="D2559" t="s">
        <v>2621</v>
      </c>
      <c r="E2559" t="s">
        <v>2698</v>
      </c>
      <c r="F2559" s="1">
        <v>27487</v>
      </c>
      <c r="G2559" t="s">
        <v>3028</v>
      </c>
      <c r="H2559" t="s">
        <v>2703</v>
      </c>
      <c r="I2559" s="5">
        <v>111300</v>
      </c>
      <c r="J2559">
        <v>7</v>
      </c>
    </row>
    <row r="2560" spans="1:10" x14ac:dyDescent="0.25">
      <c r="A2560" t="str">
        <f t="shared" si="78"/>
        <v>AarSt30391</v>
      </c>
      <c r="B2560" t="str">
        <f t="shared" si="79"/>
        <v>AaronStone30391</v>
      </c>
      <c r="C2560" t="s">
        <v>380</v>
      </c>
      <c r="D2560" t="s">
        <v>2182</v>
      </c>
      <c r="E2560" t="s">
        <v>2698</v>
      </c>
      <c r="F2560" s="1">
        <v>30391</v>
      </c>
      <c r="G2560" t="s">
        <v>3026</v>
      </c>
      <c r="H2560" t="s">
        <v>2700</v>
      </c>
      <c r="I2560" s="5">
        <v>46600</v>
      </c>
      <c r="J2560">
        <v>10</v>
      </c>
    </row>
    <row r="2561" spans="1:10" x14ac:dyDescent="0.25">
      <c r="A2561" t="str">
        <f t="shared" si="78"/>
        <v>MarSt33375</v>
      </c>
      <c r="B2561" t="str">
        <f t="shared" si="79"/>
        <v>MarilynStone33375</v>
      </c>
      <c r="C2561" t="s">
        <v>503</v>
      </c>
      <c r="D2561" t="s">
        <v>2182</v>
      </c>
      <c r="E2561" t="s">
        <v>2699</v>
      </c>
      <c r="F2561" s="1">
        <v>33375</v>
      </c>
      <c r="G2561" t="s">
        <v>3021</v>
      </c>
      <c r="H2561" t="s">
        <v>2700</v>
      </c>
      <c r="I2561" s="5">
        <v>36900</v>
      </c>
      <c r="J2561">
        <v>3</v>
      </c>
    </row>
    <row r="2562" spans="1:10" x14ac:dyDescent="0.25">
      <c r="A2562" t="str">
        <f t="shared" ref="A2562:A2625" si="80">_xlfn.CONCAT(LEFT(C2562,3),LEFT(D2562,2),F2562)</f>
        <v>SerSt30912</v>
      </c>
      <c r="B2562" t="str">
        <f t="shared" ref="B2562:B2625" si="81">_xlfn.CONCAT(C2562,D2562,F2562)</f>
        <v>SerafinaStory30912</v>
      </c>
      <c r="C2562" t="s">
        <v>2898</v>
      </c>
      <c r="D2562" t="s">
        <v>2899</v>
      </c>
      <c r="E2562" t="s">
        <v>2699</v>
      </c>
      <c r="F2562" s="1">
        <v>30912</v>
      </c>
      <c r="G2562" t="s">
        <v>3026</v>
      </c>
      <c r="H2562" t="s">
        <v>2701</v>
      </c>
      <c r="I2562" s="5">
        <v>48800</v>
      </c>
      <c r="J2562">
        <v>7</v>
      </c>
    </row>
    <row r="2563" spans="1:10" x14ac:dyDescent="0.25">
      <c r="A2563" t="str">
        <f t="shared" si="80"/>
        <v>RoySt33861</v>
      </c>
      <c r="B2563" t="str">
        <f t="shared" si="81"/>
        <v>RoyStout33861</v>
      </c>
      <c r="C2563" t="s">
        <v>728</v>
      </c>
      <c r="D2563" t="s">
        <v>2524</v>
      </c>
      <c r="E2563" t="s">
        <v>2698</v>
      </c>
      <c r="F2563" s="1">
        <v>33861</v>
      </c>
      <c r="G2563" t="s">
        <v>3022</v>
      </c>
      <c r="H2563" t="s">
        <v>2700</v>
      </c>
      <c r="I2563" s="5">
        <v>38900</v>
      </c>
      <c r="J2563">
        <v>0</v>
      </c>
    </row>
    <row r="2564" spans="1:10" x14ac:dyDescent="0.25">
      <c r="A2564" t="str">
        <f t="shared" si="80"/>
        <v>DanSt28200</v>
      </c>
      <c r="B2564" t="str">
        <f t="shared" si="81"/>
        <v>DanielStraight28200</v>
      </c>
      <c r="C2564" t="s">
        <v>105</v>
      </c>
      <c r="D2564" t="s">
        <v>1779</v>
      </c>
      <c r="E2564" t="s">
        <v>2698</v>
      </c>
      <c r="F2564" s="1">
        <v>28200</v>
      </c>
      <c r="G2564" t="s">
        <v>3026</v>
      </c>
      <c r="H2564" t="s">
        <v>2700</v>
      </c>
      <c r="I2564" s="5">
        <v>50200</v>
      </c>
      <c r="J2564">
        <v>11</v>
      </c>
    </row>
    <row r="2565" spans="1:10" x14ac:dyDescent="0.25">
      <c r="A2565" t="str">
        <f t="shared" si="80"/>
        <v>RonSt31308</v>
      </c>
      <c r="B2565" t="str">
        <f t="shared" si="81"/>
        <v>RonaldStrasser31308</v>
      </c>
      <c r="C2565" t="s">
        <v>32</v>
      </c>
      <c r="D2565" t="s">
        <v>1664</v>
      </c>
      <c r="E2565" t="s">
        <v>2698</v>
      </c>
      <c r="F2565" s="1">
        <v>31308</v>
      </c>
      <c r="G2565" t="s">
        <v>3020</v>
      </c>
      <c r="H2565" t="s">
        <v>2703</v>
      </c>
      <c r="I2565" s="5">
        <v>30100</v>
      </c>
      <c r="J2565">
        <v>4</v>
      </c>
    </row>
    <row r="2566" spans="1:10" x14ac:dyDescent="0.25">
      <c r="A2566" t="str">
        <f t="shared" si="80"/>
        <v>FreSt25073</v>
      </c>
      <c r="B2566" t="str">
        <f t="shared" si="81"/>
        <v>FredStraub25073</v>
      </c>
      <c r="C2566" t="s">
        <v>829</v>
      </c>
      <c r="D2566" t="s">
        <v>1237</v>
      </c>
      <c r="E2566" t="s">
        <v>2698</v>
      </c>
      <c r="F2566" s="1">
        <v>25073</v>
      </c>
      <c r="G2566" t="s">
        <v>3024</v>
      </c>
      <c r="H2566" t="s">
        <v>2700</v>
      </c>
      <c r="I2566" s="5">
        <v>52500</v>
      </c>
      <c r="J2566">
        <v>8</v>
      </c>
    </row>
    <row r="2567" spans="1:10" x14ac:dyDescent="0.25">
      <c r="A2567" t="str">
        <f t="shared" si="80"/>
        <v>EvaSt27691</v>
      </c>
      <c r="B2567" t="str">
        <f t="shared" si="81"/>
        <v>EvaStrayer27691</v>
      </c>
      <c r="C2567" t="s">
        <v>2029</v>
      </c>
      <c r="D2567" t="s">
        <v>2030</v>
      </c>
      <c r="E2567" t="s">
        <v>2699</v>
      </c>
      <c r="F2567" s="1">
        <v>27691</v>
      </c>
      <c r="G2567" t="s">
        <v>3024</v>
      </c>
      <c r="H2567" t="s">
        <v>2702</v>
      </c>
      <c r="I2567" s="5">
        <v>57400</v>
      </c>
      <c r="J2567">
        <v>4</v>
      </c>
    </row>
    <row r="2568" spans="1:10" x14ac:dyDescent="0.25">
      <c r="A2568" t="str">
        <f t="shared" si="80"/>
        <v>LarSt26803</v>
      </c>
      <c r="B2568" t="str">
        <f t="shared" si="81"/>
        <v>LarryStreeter26803</v>
      </c>
      <c r="C2568" t="s">
        <v>73</v>
      </c>
      <c r="D2568" t="s">
        <v>100</v>
      </c>
      <c r="E2568" t="s">
        <v>2698</v>
      </c>
      <c r="F2568" s="1">
        <v>26803</v>
      </c>
      <c r="G2568" t="s">
        <v>3025</v>
      </c>
      <c r="H2568" t="s">
        <v>2700</v>
      </c>
      <c r="I2568" s="5">
        <v>67900</v>
      </c>
      <c r="J2568">
        <v>3</v>
      </c>
    </row>
    <row r="2569" spans="1:10" x14ac:dyDescent="0.25">
      <c r="A2569" t="str">
        <f t="shared" si="80"/>
        <v>AndSt32187</v>
      </c>
      <c r="B2569" t="str">
        <f t="shared" si="81"/>
        <v>AndrewStrickland32187</v>
      </c>
      <c r="C2569" t="s">
        <v>874</v>
      </c>
      <c r="D2569" t="s">
        <v>772</v>
      </c>
      <c r="E2569" t="s">
        <v>2698</v>
      </c>
      <c r="F2569" s="1">
        <v>32187</v>
      </c>
      <c r="G2569" t="s">
        <v>3021</v>
      </c>
      <c r="H2569" t="s">
        <v>2703</v>
      </c>
      <c r="I2569" s="5">
        <v>33300</v>
      </c>
      <c r="J2569">
        <v>0</v>
      </c>
    </row>
    <row r="2570" spans="1:10" x14ac:dyDescent="0.25">
      <c r="A2570" t="str">
        <f t="shared" si="80"/>
        <v>CalSt29117</v>
      </c>
      <c r="B2570" t="str">
        <f t="shared" si="81"/>
        <v>CalvinStrickland29117</v>
      </c>
      <c r="C2570" t="s">
        <v>1861</v>
      </c>
      <c r="D2570" t="s">
        <v>772</v>
      </c>
      <c r="E2570" t="s">
        <v>2698</v>
      </c>
      <c r="F2570" s="1">
        <v>29117</v>
      </c>
      <c r="G2570" t="s">
        <v>3026</v>
      </c>
      <c r="H2570" t="s">
        <v>2701</v>
      </c>
      <c r="I2570" s="5">
        <v>51400</v>
      </c>
      <c r="J2570">
        <v>2</v>
      </c>
    </row>
    <row r="2571" spans="1:10" x14ac:dyDescent="0.25">
      <c r="A2571" t="str">
        <f t="shared" si="80"/>
        <v>JamSt25141</v>
      </c>
      <c r="B2571" t="str">
        <f t="shared" si="81"/>
        <v>JamesStrickland25141</v>
      </c>
      <c r="C2571" t="s">
        <v>147</v>
      </c>
      <c r="D2571" t="s">
        <v>772</v>
      </c>
      <c r="E2571" t="s">
        <v>2698</v>
      </c>
      <c r="F2571" s="1">
        <v>25141</v>
      </c>
      <c r="G2571" t="s">
        <v>3029</v>
      </c>
      <c r="H2571" t="s">
        <v>2700</v>
      </c>
      <c r="I2571" s="5">
        <v>97500</v>
      </c>
      <c r="J2571">
        <v>21</v>
      </c>
    </row>
    <row r="2572" spans="1:10" x14ac:dyDescent="0.25">
      <c r="A2572" t="str">
        <f t="shared" si="80"/>
        <v>LuiSt28892</v>
      </c>
      <c r="B2572" t="str">
        <f t="shared" si="81"/>
        <v>LuigiStrickland28892</v>
      </c>
      <c r="C2572" t="s">
        <v>1949</v>
      </c>
      <c r="D2572" t="s">
        <v>772</v>
      </c>
      <c r="E2572" t="s">
        <v>2698</v>
      </c>
      <c r="F2572" s="1">
        <v>28892</v>
      </c>
      <c r="G2572" t="s">
        <v>3027</v>
      </c>
      <c r="H2572" t="s">
        <v>2700</v>
      </c>
      <c r="I2572" s="5">
        <v>78100</v>
      </c>
      <c r="J2572">
        <v>11</v>
      </c>
    </row>
    <row r="2573" spans="1:10" x14ac:dyDescent="0.25">
      <c r="A2573" t="str">
        <f t="shared" si="80"/>
        <v>YvoSt31795</v>
      </c>
      <c r="B2573" t="str">
        <f t="shared" si="81"/>
        <v>YvonneStrickland31795</v>
      </c>
      <c r="C2573" t="s">
        <v>1413</v>
      </c>
      <c r="D2573" t="s">
        <v>772</v>
      </c>
      <c r="E2573" t="s">
        <v>2699</v>
      </c>
      <c r="F2573" s="1">
        <v>31795</v>
      </c>
      <c r="G2573" t="s">
        <v>3023</v>
      </c>
      <c r="H2573" t="s">
        <v>2700</v>
      </c>
      <c r="I2573" s="5">
        <v>42700</v>
      </c>
      <c r="J2573">
        <v>2</v>
      </c>
    </row>
    <row r="2574" spans="1:10" x14ac:dyDescent="0.25">
      <c r="A2574" t="str">
        <f t="shared" si="80"/>
        <v>LutSt29775</v>
      </c>
      <c r="B2574" t="str">
        <f t="shared" si="81"/>
        <v>LutherStrong29775</v>
      </c>
      <c r="C2574" t="s">
        <v>1647</v>
      </c>
      <c r="D2574" t="s">
        <v>1648</v>
      </c>
      <c r="E2574" t="s">
        <v>2698</v>
      </c>
      <c r="F2574" s="1">
        <v>29775</v>
      </c>
      <c r="G2574" t="s">
        <v>3024</v>
      </c>
      <c r="H2574" t="s">
        <v>2701</v>
      </c>
      <c r="I2574" s="5">
        <v>36600</v>
      </c>
      <c r="J2574">
        <v>3</v>
      </c>
    </row>
    <row r="2575" spans="1:10" x14ac:dyDescent="0.25">
      <c r="A2575" t="str">
        <f t="shared" si="80"/>
        <v>DioSt25680</v>
      </c>
      <c r="B2575" t="str">
        <f t="shared" si="81"/>
        <v>DionStrother25680</v>
      </c>
      <c r="C2575" t="s">
        <v>360</v>
      </c>
      <c r="D2575" t="s">
        <v>361</v>
      </c>
      <c r="E2575" t="s">
        <v>2698</v>
      </c>
      <c r="F2575" s="1">
        <v>25680</v>
      </c>
      <c r="G2575" t="s">
        <v>3026</v>
      </c>
      <c r="H2575" t="s">
        <v>2701</v>
      </c>
      <c r="I2575" s="5">
        <v>50800</v>
      </c>
      <c r="J2575">
        <v>0</v>
      </c>
    </row>
    <row r="2576" spans="1:10" x14ac:dyDescent="0.25">
      <c r="A2576" t="str">
        <f t="shared" si="80"/>
        <v>BrySt32566</v>
      </c>
      <c r="B2576" t="str">
        <f t="shared" si="81"/>
        <v>BryanSturgill32566</v>
      </c>
      <c r="C2576" t="s">
        <v>268</v>
      </c>
      <c r="D2576" t="s">
        <v>549</v>
      </c>
      <c r="E2576" t="s">
        <v>2698</v>
      </c>
      <c r="F2576" s="1">
        <v>32566</v>
      </c>
      <c r="G2576" t="s">
        <v>3022</v>
      </c>
      <c r="H2576" t="s">
        <v>2700</v>
      </c>
      <c r="I2576" s="5">
        <v>36800</v>
      </c>
      <c r="J2576">
        <v>4</v>
      </c>
    </row>
    <row r="2577" spans="1:10" x14ac:dyDescent="0.25">
      <c r="A2577" t="str">
        <f t="shared" si="80"/>
        <v>GerSu28739</v>
      </c>
      <c r="B2577" t="str">
        <f t="shared" si="81"/>
        <v>GerardSuarez28739</v>
      </c>
      <c r="C2577" t="s">
        <v>796</v>
      </c>
      <c r="D2577" t="s">
        <v>2412</v>
      </c>
      <c r="E2577" t="s">
        <v>2698</v>
      </c>
      <c r="F2577" s="1">
        <v>28739</v>
      </c>
      <c r="G2577" t="s">
        <v>3024</v>
      </c>
      <c r="H2577" t="s">
        <v>2700</v>
      </c>
      <c r="I2577" s="5">
        <v>53700</v>
      </c>
      <c r="J2577">
        <v>0</v>
      </c>
    </row>
    <row r="2578" spans="1:10" x14ac:dyDescent="0.25">
      <c r="A2578" t="str">
        <f t="shared" si="80"/>
        <v>EnrSu34302</v>
      </c>
      <c r="B2578" t="str">
        <f t="shared" si="81"/>
        <v>EnriqueSuggs34302</v>
      </c>
      <c r="C2578" t="s">
        <v>932</v>
      </c>
      <c r="D2578" t="s">
        <v>933</v>
      </c>
      <c r="E2578" t="s">
        <v>2698</v>
      </c>
      <c r="F2578" s="1">
        <v>34302</v>
      </c>
      <c r="G2578" t="s">
        <v>3019</v>
      </c>
      <c r="H2578" t="s">
        <v>2702</v>
      </c>
      <c r="I2578" s="5">
        <v>36100</v>
      </c>
      <c r="J2578">
        <v>0</v>
      </c>
    </row>
    <row r="2579" spans="1:10" x14ac:dyDescent="0.25">
      <c r="A2579" t="str">
        <f t="shared" si="80"/>
        <v>KatSu27504</v>
      </c>
      <c r="B2579" t="str">
        <f t="shared" si="81"/>
        <v>KatherineSuggs27504</v>
      </c>
      <c r="C2579" t="s">
        <v>218</v>
      </c>
      <c r="D2579" t="s">
        <v>933</v>
      </c>
      <c r="E2579" t="s">
        <v>2699</v>
      </c>
      <c r="F2579" s="1">
        <v>27504</v>
      </c>
      <c r="G2579" t="s">
        <v>3025</v>
      </c>
      <c r="H2579" t="s">
        <v>2701</v>
      </c>
      <c r="I2579" s="5">
        <v>52800</v>
      </c>
      <c r="J2579">
        <v>7</v>
      </c>
    </row>
    <row r="2580" spans="1:10" x14ac:dyDescent="0.25">
      <c r="A2580" t="str">
        <f t="shared" si="80"/>
        <v>JamSu23628</v>
      </c>
      <c r="B2580" t="str">
        <f t="shared" si="81"/>
        <v>JamesSullivan23628</v>
      </c>
      <c r="C2580" t="s">
        <v>147</v>
      </c>
      <c r="D2580" t="s">
        <v>1164</v>
      </c>
      <c r="E2580" t="s">
        <v>2698</v>
      </c>
      <c r="F2580" s="1">
        <v>23628</v>
      </c>
      <c r="G2580" t="s">
        <v>3029</v>
      </c>
      <c r="H2580" t="s">
        <v>2700</v>
      </c>
      <c r="I2580" s="5">
        <v>110800</v>
      </c>
      <c r="J2580">
        <v>12</v>
      </c>
    </row>
    <row r="2581" spans="1:10" x14ac:dyDescent="0.25">
      <c r="A2581" t="str">
        <f t="shared" si="80"/>
        <v>JanSu34295</v>
      </c>
      <c r="B2581" t="str">
        <f t="shared" si="81"/>
        <v>JanSullivan34295</v>
      </c>
      <c r="C2581" t="s">
        <v>813</v>
      </c>
      <c r="D2581" t="s">
        <v>1164</v>
      </c>
      <c r="E2581" t="s">
        <v>2699</v>
      </c>
      <c r="F2581" s="1">
        <v>34295</v>
      </c>
      <c r="G2581" t="s">
        <v>3022</v>
      </c>
      <c r="H2581" t="s">
        <v>2700</v>
      </c>
      <c r="I2581" s="5">
        <v>40300</v>
      </c>
      <c r="J2581">
        <v>0</v>
      </c>
    </row>
    <row r="2582" spans="1:10" x14ac:dyDescent="0.25">
      <c r="A2582" t="str">
        <f t="shared" si="80"/>
        <v>MarSu32328</v>
      </c>
      <c r="B2582" t="str">
        <f t="shared" si="81"/>
        <v>MargaretSullivan32328</v>
      </c>
      <c r="C2582" t="s">
        <v>554</v>
      </c>
      <c r="D2582" t="s">
        <v>1164</v>
      </c>
      <c r="E2582" t="s">
        <v>2699</v>
      </c>
      <c r="F2582" s="1">
        <v>32328</v>
      </c>
      <c r="G2582" t="s">
        <v>3021</v>
      </c>
      <c r="H2582" t="s">
        <v>2701</v>
      </c>
      <c r="I2582" s="5">
        <v>31300</v>
      </c>
      <c r="J2582">
        <v>2</v>
      </c>
    </row>
    <row r="2583" spans="1:10" x14ac:dyDescent="0.25">
      <c r="A2583" t="str">
        <f t="shared" si="80"/>
        <v>MarSu24766</v>
      </c>
      <c r="B2583" t="str">
        <f t="shared" si="81"/>
        <v>MarisaSullivan24766</v>
      </c>
      <c r="C2583" t="s">
        <v>1163</v>
      </c>
      <c r="D2583" t="s">
        <v>1164</v>
      </c>
      <c r="E2583" t="s">
        <v>2699</v>
      </c>
      <c r="F2583" s="1">
        <v>24766</v>
      </c>
      <c r="G2583" t="s">
        <v>3024</v>
      </c>
      <c r="H2583" t="s">
        <v>2700</v>
      </c>
      <c r="I2583" s="5">
        <v>59300</v>
      </c>
      <c r="J2583">
        <v>17</v>
      </c>
    </row>
    <row r="2584" spans="1:10" x14ac:dyDescent="0.25">
      <c r="A2584" t="str">
        <f t="shared" si="80"/>
        <v>RicSu27597</v>
      </c>
      <c r="B2584" t="str">
        <f t="shared" si="81"/>
        <v>RichardSullivan27597</v>
      </c>
      <c r="C2584" t="s">
        <v>9</v>
      </c>
      <c r="D2584" t="s">
        <v>1164</v>
      </c>
      <c r="E2584" t="s">
        <v>2698</v>
      </c>
      <c r="F2584" s="1">
        <v>27597</v>
      </c>
      <c r="G2584" t="s">
        <v>3027</v>
      </c>
      <c r="H2584" t="s">
        <v>2702</v>
      </c>
      <c r="I2584" s="5">
        <v>88400</v>
      </c>
      <c r="J2584">
        <v>12</v>
      </c>
    </row>
    <row r="2585" spans="1:10" x14ac:dyDescent="0.25">
      <c r="A2585" t="str">
        <f t="shared" si="80"/>
        <v>RobSu33770</v>
      </c>
      <c r="B2585" t="str">
        <f t="shared" si="81"/>
        <v>RobinSullivan33770</v>
      </c>
      <c r="C2585" t="s">
        <v>1139</v>
      </c>
      <c r="D2585" t="s">
        <v>1164</v>
      </c>
      <c r="E2585" t="s">
        <v>2699</v>
      </c>
      <c r="F2585" s="1">
        <v>33770</v>
      </c>
      <c r="G2585" t="s">
        <v>3020</v>
      </c>
      <c r="H2585" t="s">
        <v>2701</v>
      </c>
      <c r="I2585" s="5">
        <v>33700</v>
      </c>
      <c r="J2585">
        <v>0</v>
      </c>
    </row>
    <row r="2586" spans="1:10" x14ac:dyDescent="0.25">
      <c r="A2586" t="str">
        <f t="shared" si="80"/>
        <v>DolSu25637</v>
      </c>
      <c r="B2586" t="str">
        <f t="shared" si="81"/>
        <v>DoloresSumner25637</v>
      </c>
      <c r="C2586" t="s">
        <v>639</v>
      </c>
      <c r="D2586" t="s">
        <v>640</v>
      </c>
      <c r="E2586" t="s">
        <v>2699</v>
      </c>
      <c r="F2586" s="1">
        <v>25637</v>
      </c>
      <c r="G2586" t="s">
        <v>3027</v>
      </c>
      <c r="H2586" t="s">
        <v>2702</v>
      </c>
      <c r="I2586" s="5">
        <v>75700</v>
      </c>
      <c r="J2586">
        <v>18</v>
      </c>
    </row>
    <row r="2587" spans="1:10" x14ac:dyDescent="0.25">
      <c r="A2587" t="str">
        <f t="shared" si="80"/>
        <v>JefSu29536</v>
      </c>
      <c r="B2587" t="str">
        <f t="shared" si="81"/>
        <v>JeffereySumter29536</v>
      </c>
      <c r="C2587" t="s">
        <v>2158</v>
      </c>
      <c r="D2587" t="s">
        <v>2159</v>
      </c>
      <c r="E2587" t="s">
        <v>2698</v>
      </c>
      <c r="F2587" s="1">
        <v>29536</v>
      </c>
      <c r="G2587" t="s">
        <v>3025</v>
      </c>
      <c r="H2587" t="s">
        <v>2702</v>
      </c>
      <c r="I2587" s="5">
        <v>68100</v>
      </c>
      <c r="J2587">
        <v>12</v>
      </c>
    </row>
    <row r="2588" spans="1:10" x14ac:dyDescent="0.25">
      <c r="A2588" t="str">
        <f t="shared" si="80"/>
        <v>LinSu32947</v>
      </c>
      <c r="B2588" t="str">
        <f t="shared" si="81"/>
        <v>LindaSund32947</v>
      </c>
      <c r="C2588" t="s">
        <v>491</v>
      </c>
      <c r="D2588" t="s">
        <v>573</v>
      </c>
      <c r="E2588" t="s">
        <v>2699</v>
      </c>
      <c r="F2588" s="1">
        <v>32947</v>
      </c>
      <c r="G2588" t="s">
        <v>3021</v>
      </c>
      <c r="H2588" t="s">
        <v>2700</v>
      </c>
      <c r="I2588" s="5">
        <v>38000</v>
      </c>
      <c r="J2588">
        <v>2</v>
      </c>
    </row>
    <row r="2589" spans="1:10" x14ac:dyDescent="0.25">
      <c r="A2589" t="str">
        <f t="shared" si="80"/>
        <v>MajSu30398</v>
      </c>
      <c r="B2589" t="str">
        <f t="shared" si="81"/>
        <v>MajorSunderman30398</v>
      </c>
      <c r="C2589" t="s">
        <v>331</v>
      </c>
      <c r="D2589" t="s">
        <v>332</v>
      </c>
      <c r="E2589" t="s">
        <v>2698</v>
      </c>
      <c r="F2589" s="1">
        <v>30398</v>
      </c>
      <c r="G2589" t="s">
        <v>3026</v>
      </c>
      <c r="H2589" t="s">
        <v>2700</v>
      </c>
      <c r="I2589" s="5">
        <v>52800</v>
      </c>
      <c r="J2589">
        <v>9</v>
      </c>
    </row>
    <row r="2590" spans="1:10" x14ac:dyDescent="0.25">
      <c r="A2590" t="str">
        <f t="shared" si="80"/>
        <v>PatSu31489</v>
      </c>
      <c r="B2590" t="str">
        <f t="shared" si="81"/>
        <v>PatriciaSuper31489</v>
      </c>
      <c r="C2590" t="s">
        <v>232</v>
      </c>
      <c r="D2590" t="s">
        <v>2236</v>
      </c>
      <c r="E2590" t="s">
        <v>2699</v>
      </c>
      <c r="F2590" s="1">
        <v>31489</v>
      </c>
      <c r="G2590" t="s">
        <v>3021</v>
      </c>
      <c r="H2590" t="s">
        <v>2702</v>
      </c>
      <c r="I2590" s="5">
        <v>42600</v>
      </c>
      <c r="J2590">
        <v>2</v>
      </c>
    </row>
    <row r="2591" spans="1:10" x14ac:dyDescent="0.25">
      <c r="A2591" t="str">
        <f t="shared" si="80"/>
        <v>CesSu29752</v>
      </c>
      <c r="B2591" t="str">
        <f t="shared" si="81"/>
        <v>CesarSutphin29752</v>
      </c>
      <c r="C2591" t="s">
        <v>1844</v>
      </c>
      <c r="D2591" t="s">
        <v>1845</v>
      </c>
      <c r="E2591" t="s">
        <v>2698</v>
      </c>
      <c r="F2591" s="1">
        <v>29752</v>
      </c>
      <c r="G2591" t="s">
        <v>3026</v>
      </c>
      <c r="H2591" t="s">
        <v>2700</v>
      </c>
      <c r="I2591" s="5">
        <v>53900</v>
      </c>
      <c r="J2591">
        <v>11</v>
      </c>
    </row>
    <row r="2592" spans="1:10" x14ac:dyDescent="0.25">
      <c r="A2592" t="str">
        <f t="shared" si="80"/>
        <v>DouSu31362</v>
      </c>
      <c r="B2592" t="str">
        <f t="shared" si="81"/>
        <v>DougSutton31362</v>
      </c>
      <c r="C2592" t="s">
        <v>1042</v>
      </c>
      <c r="D2592" t="s">
        <v>1659</v>
      </c>
      <c r="E2592" t="s">
        <v>2698</v>
      </c>
      <c r="F2592" s="1">
        <v>31362</v>
      </c>
      <c r="G2592" t="s">
        <v>3021</v>
      </c>
      <c r="H2592" t="s">
        <v>2701</v>
      </c>
      <c r="I2592" s="5">
        <v>40400</v>
      </c>
      <c r="J2592">
        <v>2</v>
      </c>
    </row>
    <row r="2593" spans="1:10" x14ac:dyDescent="0.25">
      <c r="A2593" t="str">
        <f t="shared" si="80"/>
        <v>RobSw23173</v>
      </c>
      <c r="B2593" t="str">
        <f t="shared" si="81"/>
        <v>RobertSwanson23173</v>
      </c>
      <c r="C2593" t="s">
        <v>25</v>
      </c>
      <c r="D2593" t="s">
        <v>571</v>
      </c>
      <c r="E2593" t="s">
        <v>2698</v>
      </c>
      <c r="F2593" s="1">
        <v>23173</v>
      </c>
      <c r="G2593" t="s">
        <v>3028</v>
      </c>
      <c r="H2593" t="s">
        <v>2700</v>
      </c>
      <c r="I2593" s="5">
        <v>106300</v>
      </c>
      <c r="J2593">
        <v>19</v>
      </c>
    </row>
    <row r="2594" spans="1:10" x14ac:dyDescent="0.25">
      <c r="A2594" t="str">
        <f t="shared" si="80"/>
        <v>CarSw24111</v>
      </c>
      <c r="B2594" t="str">
        <f t="shared" si="81"/>
        <v>CarolynSwasey24111</v>
      </c>
      <c r="C2594" t="s">
        <v>234</v>
      </c>
      <c r="D2594" t="s">
        <v>235</v>
      </c>
      <c r="E2594" t="s">
        <v>2699</v>
      </c>
      <c r="F2594" s="1">
        <v>24111</v>
      </c>
      <c r="G2594" t="s">
        <v>3026</v>
      </c>
      <c r="H2594" t="s">
        <v>2701</v>
      </c>
      <c r="I2594" s="5">
        <v>49800</v>
      </c>
      <c r="J2594">
        <v>17</v>
      </c>
    </row>
    <row r="2595" spans="1:10" x14ac:dyDescent="0.25">
      <c r="A2595" t="str">
        <f t="shared" si="80"/>
        <v>JohSw32710</v>
      </c>
      <c r="B2595" t="str">
        <f t="shared" si="81"/>
        <v>JohnSwearingen32710</v>
      </c>
      <c r="C2595" t="s">
        <v>213</v>
      </c>
      <c r="D2595" t="s">
        <v>2076</v>
      </c>
      <c r="E2595" t="s">
        <v>2698</v>
      </c>
      <c r="F2595" s="1">
        <v>32710</v>
      </c>
      <c r="G2595" t="s">
        <v>3021</v>
      </c>
      <c r="H2595" t="s">
        <v>2701</v>
      </c>
      <c r="I2595" s="5">
        <v>36400</v>
      </c>
      <c r="J2595">
        <v>3</v>
      </c>
    </row>
    <row r="2596" spans="1:10" x14ac:dyDescent="0.25">
      <c r="A2596" t="str">
        <f t="shared" si="80"/>
        <v>HelSw22167</v>
      </c>
      <c r="B2596" t="str">
        <f t="shared" si="81"/>
        <v>HelenSweeney22167</v>
      </c>
      <c r="C2596" t="s">
        <v>1205</v>
      </c>
      <c r="D2596" t="s">
        <v>1206</v>
      </c>
      <c r="E2596" t="s">
        <v>2699</v>
      </c>
      <c r="F2596" s="1">
        <v>22167</v>
      </c>
      <c r="G2596" t="s">
        <v>3029</v>
      </c>
      <c r="H2596" t="s">
        <v>2702</v>
      </c>
      <c r="I2596" s="5">
        <v>111600</v>
      </c>
      <c r="J2596">
        <v>21</v>
      </c>
    </row>
    <row r="2597" spans="1:10" x14ac:dyDescent="0.25">
      <c r="A2597" t="str">
        <f t="shared" si="80"/>
        <v>LerSw24844</v>
      </c>
      <c r="B2597" t="str">
        <f t="shared" si="81"/>
        <v>LeroySwinehart24844</v>
      </c>
      <c r="C2597" t="s">
        <v>351</v>
      </c>
      <c r="D2597" t="s">
        <v>1337</v>
      </c>
      <c r="E2597" t="s">
        <v>2698</v>
      </c>
      <c r="F2597" s="1">
        <v>24844</v>
      </c>
      <c r="G2597" t="s">
        <v>3028</v>
      </c>
      <c r="H2597" t="s">
        <v>2702</v>
      </c>
      <c r="I2597" s="5">
        <v>84800</v>
      </c>
      <c r="J2597">
        <v>12</v>
      </c>
    </row>
    <row r="2598" spans="1:10" x14ac:dyDescent="0.25">
      <c r="A2598" t="str">
        <f t="shared" si="80"/>
        <v>BenSy30993</v>
      </c>
      <c r="B2598" t="str">
        <f t="shared" si="81"/>
        <v>BenjaminSy30993</v>
      </c>
      <c r="C2598" t="s">
        <v>927</v>
      </c>
      <c r="D2598" t="s">
        <v>1786</v>
      </c>
      <c r="E2598" t="s">
        <v>2698</v>
      </c>
      <c r="F2598" s="1">
        <v>30993</v>
      </c>
      <c r="G2598" t="s">
        <v>3024</v>
      </c>
      <c r="H2598" t="s">
        <v>2702</v>
      </c>
      <c r="I2598" s="5">
        <v>65700</v>
      </c>
      <c r="J2598">
        <v>5</v>
      </c>
    </row>
    <row r="2599" spans="1:10" x14ac:dyDescent="0.25">
      <c r="A2599" t="str">
        <f t="shared" si="80"/>
        <v>NicSy25886</v>
      </c>
      <c r="B2599" t="str">
        <f t="shared" si="81"/>
        <v>NickieSyed25886</v>
      </c>
      <c r="C2599" t="s">
        <v>2380</v>
      </c>
      <c r="D2599" t="s">
        <v>2381</v>
      </c>
      <c r="E2599" t="s">
        <v>2699</v>
      </c>
      <c r="F2599" s="1">
        <v>25886</v>
      </c>
      <c r="G2599" t="s">
        <v>3026</v>
      </c>
      <c r="H2599" t="s">
        <v>2701</v>
      </c>
      <c r="I2599" s="5">
        <v>58400</v>
      </c>
      <c r="J2599">
        <v>3</v>
      </c>
    </row>
    <row r="2600" spans="1:10" x14ac:dyDescent="0.25">
      <c r="A2600" t="str">
        <f t="shared" si="80"/>
        <v>MicSy29677</v>
      </c>
      <c r="B2600" t="str">
        <f t="shared" si="81"/>
        <v>MichaelSylva29677</v>
      </c>
      <c r="C2600" t="s">
        <v>205</v>
      </c>
      <c r="D2600" t="s">
        <v>2155</v>
      </c>
      <c r="E2600" t="s">
        <v>2698</v>
      </c>
      <c r="F2600" s="1">
        <v>29677</v>
      </c>
      <c r="G2600" t="s">
        <v>3027</v>
      </c>
      <c r="H2600" t="s">
        <v>2700</v>
      </c>
      <c r="I2600" s="5">
        <v>67100</v>
      </c>
      <c r="J2600">
        <v>5</v>
      </c>
    </row>
    <row r="2601" spans="1:10" x14ac:dyDescent="0.25">
      <c r="A2601" t="str">
        <f t="shared" si="80"/>
        <v>MatTa23515</v>
      </c>
      <c r="B2601" t="str">
        <f t="shared" si="81"/>
        <v>MatthewTalbert23515</v>
      </c>
      <c r="C2601" t="s">
        <v>130</v>
      </c>
      <c r="D2601" t="s">
        <v>2001</v>
      </c>
      <c r="E2601" t="s">
        <v>2698</v>
      </c>
      <c r="F2601" s="1">
        <v>23515</v>
      </c>
      <c r="G2601" t="s">
        <v>3026</v>
      </c>
      <c r="H2601" t="s">
        <v>2703</v>
      </c>
      <c r="I2601" s="5">
        <v>49100</v>
      </c>
      <c r="J2601">
        <v>15</v>
      </c>
    </row>
    <row r="2602" spans="1:10" x14ac:dyDescent="0.25">
      <c r="A2602" t="str">
        <f t="shared" si="80"/>
        <v>MarTa33147</v>
      </c>
      <c r="B2602" t="str">
        <f t="shared" si="81"/>
        <v>MaryTalbott33147</v>
      </c>
      <c r="C2602" t="s">
        <v>156</v>
      </c>
      <c r="D2602" t="s">
        <v>2527</v>
      </c>
      <c r="E2602" t="s">
        <v>2699</v>
      </c>
      <c r="F2602" s="1">
        <v>33147</v>
      </c>
      <c r="G2602" t="s">
        <v>3020</v>
      </c>
      <c r="H2602" t="s">
        <v>2703</v>
      </c>
      <c r="I2602" s="5">
        <v>29100</v>
      </c>
      <c r="J2602">
        <v>0</v>
      </c>
    </row>
    <row r="2603" spans="1:10" x14ac:dyDescent="0.25">
      <c r="A2603" t="str">
        <f t="shared" si="80"/>
        <v>DanTa33948</v>
      </c>
      <c r="B2603" t="str">
        <f t="shared" si="81"/>
        <v>DanielTamayo33948</v>
      </c>
      <c r="C2603" t="s">
        <v>105</v>
      </c>
      <c r="D2603" t="s">
        <v>1780</v>
      </c>
      <c r="E2603" t="s">
        <v>2698</v>
      </c>
      <c r="F2603" s="1">
        <v>33948</v>
      </c>
      <c r="G2603" t="s">
        <v>3020</v>
      </c>
      <c r="H2603" t="s">
        <v>2700</v>
      </c>
      <c r="I2603" s="5">
        <v>35600</v>
      </c>
      <c r="J2603">
        <v>0</v>
      </c>
    </row>
    <row r="2604" spans="1:10" x14ac:dyDescent="0.25">
      <c r="A2604" t="str">
        <f t="shared" si="80"/>
        <v>AngTa30184</v>
      </c>
      <c r="B2604" t="str">
        <f t="shared" si="81"/>
        <v>AngelaTanner30184</v>
      </c>
      <c r="C2604" t="s">
        <v>1101</v>
      </c>
      <c r="D2604" t="s">
        <v>2596</v>
      </c>
      <c r="E2604" t="s">
        <v>2699</v>
      </c>
      <c r="F2604" s="1">
        <v>30184</v>
      </c>
      <c r="G2604" t="s">
        <v>3025</v>
      </c>
      <c r="H2604" t="s">
        <v>2701</v>
      </c>
      <c r="I2604" s="5">
        <v>41200</v>
      </c>
      <c r="J2604">
        <v>10</v>
      </c>
    </row>
    <row r="2605" spans="1:10" x14ac:dyDescent="0.25">
      <c r="A2605" t="str">
        <f t="shared" si="80"/>
        <v>JudTa27319</v>
      </c>
      <c r="B2605" t="str">
        <f t="shared" si="81"/>
        <v>JudyTao27319</v>
      </c>
      <c r="C2605" t="s">
        <v>308</v>
      </c>
      <c r="D2605" t="s">
        <v>925</v>
      </c>
      <c r="E2605" t="s">
        <v>2699</v>
      </c>
      <c r="F2605" s="1">
        <v>27319</v>
      </c>
      <c r="G2605" t="s">
        <v>3025</v>
      </c>
      <c r="H2605" t="s">
        <v>2700</v>
      </c>
      <c r="I2605" s="5">
        <v>71800</v>
      </c>
      <c r="J2605">
        <v>0</v>
      </c>
    </row>
    <row r="2606" spans="1:10" x14ac:dyDescent="0.25">
      <c r="A2606" t="str">
        <f t="shared" si="80"/>
        <v>LazTa28326</v>
      </c>
      <c r="B2606" t="str">
        <f t="shared" si="81"/>
        <v>LazaroTarango28326</v>
      </c>
      <c r="C2606" t="s">
        <v>2515</v>
      </c>
      <c r="D2606" t="s">
        <v>2516</v>
      </c>
      <c r="E2606" t="s">
        <v>2698</v>
      </c>
      <c r="F2606" s="1">
        <v>28326</v>
      </c>
      <c r="G2606" t="s">
        <v>3025</v>
      </c>
      <c r="H2606" t="s">
        <v>2701</v>
      </c>
      <c r="I2606" s="5">
        <v>46000</v>
      </c>
      <c r="J2606">
        <v>4</v>
      </c>
    </row>
    <row r="2607" spans="1:10" x14ac:dyDescent="0.25">
      <c r="A2607" t="str">
        <f t="shared" si="80"/>
        <v>RonTa26119</v>
      </c>
      <c r="B2607" t="str">
        <f t="shared" si="81"/>
        <v>RonaldTarr26119</v>
      </c>
      <c r="C2607" t="s">
        <v>32</v>
      </c>
      <c r="D2607" t="s">
        <v>1984</v>
      </c>
      <c r="E2607" t="s">
        <v>2698</v>
      </c>
      <c r="F2607" s="1">
        <v>26119</v>
      </c>
      <c r="G2607" t="s">
        <v>3029</v>
      </c>
      <c r="H2607" t="s">
        <v>2703</v>
      </c>
      <c r="I2607" s="5">
        <v>120500</v>
      </c>
      <c r="J2607">
        <v>18</v>
      </c>
    </row>
    <row r="2608" spans="1:10" x14ac:dyDescent="0.25">
      <c r="A2608" t="str">
        <f t="shared" si="80"/>
        <v>GerTa28939</v>
      </c>
      <c r="B2608" t="str">
        <f t="shared" si="81"/>
        <v>GeraldineTart28939</v>
      </c>
      <c r="C2608" t="s">
        <v>1446</v>
      </c>
      <c r="D2608" t="s">
        <v>2755</v>
      </c>
      <c r="E2608" t="s">
        <v>2699</v>
      </c>
      <c r="F2608" s="1">
        <v>28939</v>
      </c>
      <c r="G2608" t="s">
        <v>3027</v>
      </c>
      <c r="H2608" t="s">
        <v>2701</v>
      </c>
      <c r="I2608" s="5">
        <v>64600</v>
      </c>
      <c r="J2608">
        <v>2</v>
      </c>
    </row>
    <row r="2609" spans="1:10" x14ac:dyDescent="0.25">
      <c r="A2609" t="str">
        <f t="shared" si="80"/>
        <v>ChaTa25722</v>
      </c>
      <c r="B2609" t="str">
        <f t="shared" si="81"/>
        <v>CharlesTate25722</v>
      </c>
      <c r="C2609" t="s">
        <v>82</v>
      </c>
      <c r="D2609" t="s">
        <v>2207</v>
      </c>
      <c r="E2609" t="s">
        <v>2698</v>
      </c>
      <c r="F2609" s="1">
        <v>25722</v>
      </c>
      <c r="G2609" t="s">
        <v>3028</v>
      </c>
      <c r="H2609" t="s">
        <v>2702</v>
      </c>
      <c r="I2609" s="5">
        <v>117400</v>
      </c>
      <c r="J2609">
        <v>6</v>
      </c>
    </row>
    <row r="2610" spans="1:10" x14ac:dyDescent="0.25">
      <c r="A2610" t="str">
        <f t="shared" si="80"/>
        <v>JamTa33170</v>
      </c>
      <c r="B2610" t="str">
        <f t="shared" si="81"/>
        <v>JamesTate33170</v>
      </c>
      <c r="C2610" t="s">
        <v>147</v>
      </c>
      <c r="D2610" t="s">
        <v>2207</v>
      </c>
      <c r="E2610" t="s">
        <v>2698</v>
      </c>
      <c r="F2610" s="1">
        <v>33170</v>
      </c>
      <c r="G2610" t="s">
        <v>3019</v>
      </c>
      <c r="H2610" t="s">
        <v>2701</v>
      </c>
      <c r="I2610" s="5">
        <v>26700</v>
      </c>
      <c r="J2610">
        <v>4</v>
      </c>
    </row>
    <row r="2611" spans="1:10" x14ac:dyDescent="0.25">
      <c r="A2611" t="str">
        <f t="shared" si="80"/>
        <v>WilTa28683</v>
      </c>
      <c r="B2611" t="str">
        <f t="shared" si="81"/>
        <v>WilmaTate28683</v>
      </c>
      <c r="C2611" t="s">
        <v>2206</v>
      </c>
      <c r="D2611" t="s">
        <v>2207</v>
      </c>
      <c r="E2611" t="s">
        <v>2699</v>
      </c>
      <c r="F2611" s="1">
        <v>28683</v>
      </c>
      <c r="G2611" t="s">
        <v>3025</v>
      </c>
      <c r="H2611" t="s">
        <v>2700</v>
      </c>
      <c r="I2611" s="5">
        <v>47400</v>
      </c>
      <c r="J2611">
        <v>0</v>
      </c>
    </row>
    <row r="2612" spans="1:10" x14ac:dyDescent="0.25">
      <c r="A2612" t="str">
        <f t="shared" si="80"/>
        <v>AarTa24604</v>
      </c>
      <c r="B2612" t="str">
        <f t="shared" si="81"/>
        <v>AaronTaylor24604</v>
      </c>
      <c r="C2612" t="s">
        <v>380</v>
      </c>
      <c r="D2612" t="s">
        <v>28</v>
      </c>
      <c r="E2612" t="s">
        <v>2698</v>
      </c>
      <c r="F2612" s="1">
        <v>24604</v>
      </c>
      <c r="G2612" t="s">
        <v>3029</v>
      </c>
      <c r="H2612" t="s">
        <v>2701</v>
      </c>
      <c r="I2612" s="5">
        <v>89800</v>
      </c>
      <c r="J2612">
        <v>22</v>
      </c>
    </row>
    <row r="2613" spans="1:10" x14ac:dyDescent="0.25">
      <c r="A2613" t="str">
        <f t="shared" si="80"/>
        <v>GarTa32962</v>
      </c>
      <c r="B2613" t="str">
        <f t="shared" si="81"/>
        <v>GaryTaylor32962</v>
      </c>
      <c r="C2613" t="s">
        <v>1271</v>
      </c>
      <c r="D2613" t="s">
        <v>28</v>
      </c>
      <c r="E2613" t="s">
        <v>2698</v>
      </c>
      <c r="F2613" s="1">
        <v>32962</v>
      </c>
      <c r="G2613" t="s">
        <v>3019</v>
      </c>
      <c r="H2613" t="s">
        <v>2701</v>
      </c>
      <c r="I2613" s="5">
        <v>27900</v>
      </c>
      <c r="J2613">
        <v>0</v>
      </c>
    </row>
    <row r="2614" spans="1:10" x14ac:dyDescent="0.25">
      <c r="A2614" t="str">
        <f t="shared" si="80"/>
        <v>JonTa27109</v>
      </c>
      <c r="B2614" t="str">
        <f t="shared" si="81"/>
        <v>JonathanTaylor27109</v>
      </c>
      <c r="C2614" t="s">
        <v>716</v>
      </c>
      <c r="D2614" t="s">
        <v>28</v>
      </c>
      <c r="E2614" t="s">
        <v>2698</v>
      </c>
      <c r="F2614" s="1">
        <v>27109</v>
      </c>
      <c r="G2614" t="s">
        <v>3028</v>
      </c>
      <c r="H2614" t="s">
        <v>2700</v>
      </c>
      <c r="I2614" s="5">
        <v>77900</v>
      </c>
      <c r="J2614">
        <v>9</v>
      </c>
    </row>
    <row r="2615" spans="1:10" x14ac:dyDescent="0.25">
      <c r="A2615" t="str">
        <f t="shared" si="80"/>
        <v>LauTa23625</v>
      </c>
      <c r="B2615" t="str">
        <f t="shared" si="81"/>
        <v>LauraTaylor23625</v>
      </c>
      <c r="C2615" t="s">
        <v>646</v>
      </c>
      <c r="D2615" t="s">
        <v>28</v>
      </c>
      <c r="E2615" t="s">
        <v>2699</v>
      </c>
      <c r="F2615" s="1">
        <v>23625</v>
      </c>
      <c r="G2615" t="s">
        <v>3028</v>
      </c>
      <c r="H2615" t="s">
        <v>2703</v>
      </c>
      <c r="I2615" s="5">
        <v>75200</v>
      </c>
      <c r="J2615">
        <v>15</v>
      </c>
    </row>
    <row r="2616" spans="1:10" x14ac:dyDescent="0.25">
      <c r="A2616" t="str">
        <f t="shared" si="80"/>
        <v>MarTa24727</v>
      </c>
      <c r="B2616" t="str">
        <f t="shared" si="81"/>
        <v>MarkTaylor24727</v>
      </c>
      <c r="C2616" t="s">
        <v>252</v>
      </c>
      <c r="D2616" t="s">
        <v>28</v>
      </c>
      <c r="E2616" t="s">
        <v>2698</v>
      </c>
      <c r="F2616" s="1">
        <v>24727</v>
      </c>
      <c r="G2616" t="s">
        <v>3027</v>
      </c>
      <c r="H2616" t="s">
        <v>2700</v>
      </c>
      <c r="I2616" s="5">
        <v>59700</v>
      </c>
      <c r="J2616">
        <v>23</v>
      </c>
    </row>
    <row r="2617" spans="1:10" x14ac:dyDescent="0.25">
      <c r="A2617" t="str">
        <f t="shared" si="80"/>
        <v>MicTa30403</v>
      </c>
      <c r="B2617" t="str">
        <f t="shared" si="81"/>
        <v>MichaelTaylor30403</v>
      </c>
      <c r="C2617" t="s">
        <v>205</v>
      </c>
      <c r="D2617" t="s">
        <v>28</v>
      </c>
      <c r="E2617" t="s">
        <v>2698</v>
      </c>
      <c r="F2617" s="1">
        <v>30403</v>
      </c>
      <c r="G2617" t="s">
        <v>3026</v>
      </c>
      <c r="H2617" t="s">
        <v>2703</v>
      </c>
      <c r="I2617" s="5">
        <v>42200</v>
      </c>
      <c r="J2617">
        <v>9</v>
      </c>
    </row>
    <row r="2618" spans="1:10" x14ac:dyDescent="0.25">
      <c r="A2618" t="str">
        <f t="shared" si="80"/>
        <v>MicTa30403</v>
      </c>
      <c r="B2618" t="str">
        <f t="shared" si="81"/>
        <v>MichaelTaylor30403</v>
      </c>
      <c r="C2618" t="s">
        <v>205</v>
      </c>
      <c r="D2618" t="s">
        <v>28</v>
      </c>
      <c r="E2618" t="s">
        <v>2698</v>
      </c>
      <c r="F2618" s="1">
        <v>30403</v>
      </c>
      <c r="G2618" t="s">
        <v>3026</v>
      </c>
      <c r="H2618" t="s">
        <v>2700</v>
      </c>
      <c r="I2618" s="5">
        <v>53000</v>
      </c>
      <c r="J2618">
        <v>12</v>
      </c>
    </row>
    <row r="2619" spans="1:10" x14ac:dyDescent="0.25">
      <c r="A2619" t="str">
        <f t="shared" si="80"/>
        <v>PamTa34224</v>
      </c>
      <c r="B2619" t="str">
        <f t="shared" si="81"/>
        <v>PamTaylor34224</v>
      </c>
      <c r="C2619" t="s">
        <v>1371</v>
      </c>
      <c r="D2619" t="s">
        <v>28</v>
      </c>
      <c r="E2619" t="s">
        <v>2699</v>
      </c>
      <c r="F2619" s="1">
        <v>34224</v>
      </c>
      <c r="G2619" t="s">
        <v>3020</v>
      </c>
      <c r="H2619" t="s">
        <v>2702</v>
      </c>
      <c r="I2619" s="5">
        <v>37000</v>
      </c>
      <c r="J2619">
        <v>0</v>
      </c>
    </row>
    <row r="2620" spans="1:10" x14ac:dyDescent="0.25">
      <c r="A2620" t="str">
        <f t="shared" si="80"/>
        <v>PauTa27032</v>
      </c>
      <c r="B2620" t="str">
        <f t="shared" si="81"/>
        <v>PaulTaylor27032</v>
      </c>
      <c r="C2620" t="s">
        <v>119</v>
      </c>
      <c r="D2620" t="s">
        <v>28</v>
      </c>
      <c r="E2620" t="s">
        <v>2698</v>
      </c>
      <c r="F2620" s="1">
        <v>27032</v>
      </c>
      <c r="G2620" t="s">
        <v>3029</v>
      </c>
      <c r="H2620" t="s">
        <v>2700</v>
      </c>
      <c r="I2620" s="5">
        <v>102900</v>
      </c>
      <c r="J2620">
        <v>4</v>
      </c>
    </row>
    <row r="2621" spans="1:10" x14ac:dyDescent="0.25">
      <c r="A2621" t="str">
        <f t="shared" si="80"/>
        <v>RosTa34215</v>
      </c>
      <c r="B2621" t="str">
        <f t="shared" si="81"/>
        <v>RosanneTaylor34215</v>
      </c>
      <c r="C2621" t="s">
        <v>2392</v>
      </c>
      <c r="D2621" t="s">
        <v>28</v>
      </c>
      <c r="E2621" t="s">
        <v>2699</v>
      </c>
      <c r="F2621" s="1">
        <v>34215</v>
      </c>
      <c r="G2621" t="s">
        <v>3020</v>
      </c>
      <c r="H2621" t="s">
        <v>2702</v>
      </c>
      <c r="I2621" s="5">
        <v>34400</v>
      </c>
      <c r="J2621">
        <v>0</v>
      </c>
    </row>
    <row r="2622" spans="1:10" x14ac:dyDescent="0.25">
      <c r="A2622" t="str">
        <f t="shared" si="80"/>
        <v>VicTa24988</v>
      </c>
      <c r="B2622" t="str">
        <f t="shared" si="81"/>
        <v>VictorTaylor24988</v>
      </c>
      <c r="C2622" t="s">
        <v>11</v>
      </c>
      <c r="D2622" t="s">
        <v>28</v>
      </c>
      <c r="E2622" t="s">
        <v>2698</v>
      </c>
      <c r="F2622" s="1">
        <v>24988</v>
      </c>
      <c r="G2622" t="s">
        <v>3028</v>
      </c>
      <c r="H2622" t="s">
        <v>2700</v>
      </c>
      <c r="I2622" s="5">
        <v>75000</v>
      </c>
      <c r="J2622">
        <v>24</v>
      </c>
    </row>
    <row r="2623" spans="1:10" x14ac:dyDescent="0.25">
      <c r="A2623" t="str">
        <f t="shared" si="80"/>
        <v>ZacTa29965</v>
      </c>
      <c r="B2623" t="str">
        <f t="shared" si="81"/>
        <v>ZackTaylor29965</v>
      </c>
      <c r="C2623" t="s">
        <v>1150</v>
      </c>
      <c r="D2623" t="s">
        <v>28</v>
      </c>
      <c r="E2623" t="s">
        <v>2698</v>
      </c>
      <c r="F2623" s="1">
        <v>29965</v>
      </c>
      <c r="G2623" t="s">
        <v>3025</v>
      </c>
      <c r="H2623" t="s">
        <v>2702</v>
      </c>
      <c r="I2623" s="5">
        <v>53600</v>
      </c>
      <c r="J2623">
        <v>11</v>
      </c>
    </row>
    <row r="2624" spans="1:10" x14ac:dyDescent="0.25">
      <c r="A2624" t="str">
        <f t="shared" si="80"/>
        <v>DorTe29314</v>
      </c>
      <c r="B2624" t="str">
        <f t="shared" si="81"/>
        <v>DorothyTea29314</v>
      </c>
      <c r="C2624" t="s">
        <v>512</v>
      </c>
      <c r="D2624" t="s">
        <v>1461</v>
      </c>
      <c r="E2624" t="s">
        <v>2699</v>
      </c>
      <c r="F2624" s="1">
        <v>29314</v>
      </c>
      <c r="G2624" t="s">
        <v>3027</v>
      </c>
      <c r="H2624" t="s">
        <v>2702</v>
      </c>
      <c r="I2624" s="5">
        <v>89500</v>
      </c>
      <c r="J2624">
        <v>6</v>
      </c>
    </row>
    <row r="2625" spans="1:10" x14ac:dyDescent="0.25">
      <c r="A2625" t="str">
        <f t="shared" si="80"/>
        <v>JamTe25045</v>
      </c>
      <c r="B2625" t="str">
        <f t="shared" si="81"/>
        <v>JamesTeed25045</v>
      </c>
      <c r="C2625" t="s">
        <v>147</v>
      </c>
      <c r="D2625" t="s">
        <v>1860</v>
      </c>
      <c r="E2625" t="s">
        <v>2698</v>
      </c>
      <c r="F2625" s="1">
        <v>25045</v>
      </c>
      <c r="G2625" t="s">
        <v>3026</v>
      </c>
      <c r="H2625" t="s">
        <v>2703</v>
      </c>
      <c r="I2625" s="5">
        <v>84300</v>
      </c>
      <c r="J2625">
        <v>9</v>
      </c>
    </row>
    <row r="2626" spans="1:10" x14ac:dyDescent="0.25">
      <c r="A2626" t="str">
        <f t="shared" ref="A2626:A2689" si="82">_xlfn.CONCAT(LEFT(C2626,3),LEFT(D2626,2),F2626)</f>
        <v>VicTe31304</v>
      </c>
      <c r="B2626" t="str">
        <f t="shared" ref="B2626:B2689" si="83">_xlfn.CONCAT(C2626,D2626,F2626)</f>
        <v>VictorTeel31304</v>
      </c>
      <c r="C2626" t="s">
        <v>11</v>
      </c>
      <c r="D2626" t="s">
        <v>1496</v>
      </c>
      <c r="E2626" t="s">
        <v>2698</v>
      </c>
      <c r="F2626" s="1">
        <v>31304</v>
      </c>
      <c r="G2626" t="s">
        <v>3021</v>
      </c>
      <c r="H2626" t="s">
        <v>2700</v>
      </c>
      <c r="I2626" s="5">
        <v>35600</v>
      </c>
      <c r="J2626">
        <v>2</v>
      </c>
    </row>
    <row r="2627" spans="1:10" x14ac:dyDescent="0.25">
      <c r="A2627" t="str">
        <f t="shared" si="82"/>
        <v>LinTe32534</v>
      </c>
      <c r="B2627" t="str">
        <f t="shared" si="83"/>
        <v>LindaTempleton32534</v>
      </c>
      <c r="C2627" t="s">
        <v>491</v>
      </c>
      <c r="D2627" t="s">
        <v>2035</v>
      </c>
      <c r="E2627" t="s">
        <v>2699</v>
      </c>
      <c r="F2627" s="1">
        <v>32534</v>
      </c>
      <c r="G2627" t="s">
        <v>3023</v>
      </c>
      <c r="H2627" t="s">
        <v>2701</v>
      </c>
      <c r="I2627" s="5">
        <v>34900</v>
      </c>
      <c r="J2627">
        <v>2</v>
      </c>
    </row>
    <row r="2628" spans="1:10" x14ac:dyDescent="0.25">
      <c r="A2628" t="str">
        <f t="shared" si="82"/>
        <v>EmmTe27550</v>
      </c>
      <c r="B2628" t="str">
        <f t="shared" si="83"/>
        <v>EmmaTerrell27550</v>
      </c>
      <c r="C2628" t="s">
        <v>896</v>
      </c>
      <c r="D2628" t="s">
        <v>1342</v>
      </c>
      <c r="E2628" t="s">
        <v>2699</v>
      </c>
      <c r="F2628" s="1">
        <v>27550</v>
      </c>
      <c r="G2628" t="s">
        <v>3026</v>
      </c>
      <c r="H2628" t="s">
        <v>2702</v>
      </c>
      <c r="I2628" s="5">
        <v>59900</v>
      </c>
      <c r="J2628">
        <v>10</v>
      </c>
    </row>
    <row r="2629" spans="1:10" x14ac:dyDescent="0.25">
      <c r="A2629" t="str">
        <f t="shared" si="82"/>
        <v>LarTe23775</v>
      </c>
      <c r="B2629" t="str">
        <f t="shared" si="83"/>
        <v>LarryTerrell23775</v>
      </c>
      <c r="C2629" t="s">
        <v>73</v>
      </c>
      <c r="D2629" t="s">
        <v>1342</v>
      </c>
      <c r="E2629" t="s">
        <v>2698</v>
      </c>
      <c r="F2629" s="1">
        <v>23775</v>
      </c>
      <c r="G2629" t="s">
        <v>3027</v>
      </c>
      <c r="H2629" t="s">
        <v>2701</v>
      </c>
      <c r="I2629" s="5">
        <v>46600</v>
      </c>
      <c r="J2629">
        <v>22</v>
      </c>
    </row>
    <row r="2630" spans="1:10" x14ac:dyDescent="0.25">
      <c r="A2630" t="str">
        <f t="shared" si="82"/>
        <v>MicTe29669</v>
      </c>
      <c r="B2630" t="str">
        <f t="shared" si="83"/>
        <v>MichaelTerrio29669</v>
      </c>
      <c r="C2630" t="s">
        <v>205</v>
      </c>
      <c r="D2630" t="s">
        <v>1421</v>
      </c>
      <c r="E2630" t="s">
        <v>2698</v>
      </c>
      <c r="F2630" s="1">
        <v>29669</v>
      </c>
      <c r="G2630" t="s">
        <v>3027</v>
      </c>
      <c r="H2630" t="s">
        <v>2703</v>
      </c>
      <c r="I2630" s="5">
        <v>78900</v>
      </c>
      <c r="J2630">
        <v>11</v>
      </c>
    </row>
    <row r="2631" spans="1:10" x14ac:dyDescent="0.25">
      <c r="A2631" t="str">
        <f t="shared" si="82"/>
        <v>ChaTe24830</v>
      </c>
      <c r="B2631" t="str">
        <f t="shared" si="83"/>
        <v>CharlesTerry24830</v>
      </c>
      <c r="C2631" t="s">
        <v>82</v>
      </c>
      <c r="D2631" t="s">
        <v>157</v>
      </c>
      <c r="E2631" t="s">
        <v>2698</v>
      </c>
      <c r="F2631" s="1">
        <v>24830</v>
      </c>
      <c r="G2631" t="s">
        <v>3025</v>
      </c>
      <c r="H2631" t="s">
        <v>2700</v>
      </c>
      <c r="I2631" s="5">
        <v>70000</v>
      </c>
      <c r="J2631">
        <v>19</v>
      </c>
    </row>
    <row r="2632" spans="1:10" x14ac:dyDescent="0.25">
      <c r="A2632" t="str">
        <f t="shared" si="82"/>
        <v>DavTe22733</v>
      </c>
      <c r="B2632" t="str">
        <f t="shared" si="83"/>
        <v>DavidTerry22733</v>
      </c>
      <c r="C2632" t="s">
        <v>65</v>
      </c>
      <c r="D2632" t="s">
        <v>157</v>
      </c>
      <c r="E2632" t="s">
        <v>2698</v>
      </c>
      <c r="F2632" s="1">
        <v>22733</v>
      </c>
      <c r="G2632" t="s">
        <v>3029</v>
      </c>
      <c r="H2632" t="s">
        <v>2702</v>
      </c>
      <c r="I2632" s="5">
        <v>124600</v>
      </c>
      <c r="J2632">
        <v>13</v>
      </c>
    </row>
    <row r="2633" spans="1:10" x14ac:dyDescent="0.25">
      <c r="A2633" t="str">
        <f t="shared" si="82"/>
        <v>MicTe25303</v>
      </c>
      <c r="B2633" t="str">
        <f t="shared" si="83"/>
        <v>MichaelTesch25303</v>
      </c>
      <c r="C2633" t="s">
        <v>205</v>
      </c>
      <c r="D2633" t="s">
        <v>1900</v>
      </c>
      <c r="E2633" t="s">
        <v>2698</v>
      </c>
      <c r="F2633" s="1">
        <v>25303</v>
      </c>
      <c r="G2633" t="s">
        <v>3025</v>
      </c>
      <c r="H2633" t="s">
        <v>2701</v>
      </c>
      <c r="I2633" s="5">
        <v>55300</v>
      </c>
      <c r="J2633">
        <v>7</v>
      </c>
    </row>
    <row r="2634" spans="1:10" x14ac:dyDescent="0.25">
      <c r="A2634" t="str">
        <f t="shared" si="82"/>
        <v>FreTh24164</v>
      </c>
      <c r="B2634" t="str">
        <f t="shared" si="83"/>
        <v>FrederickThai24164</v>
      </c>
      <c r="C2634" t="s">
        <v>508</v>
      </c>
      <c r="D2634" t="s">
        <v>2619</v>
      </c>
      <c r="E2634" t="s">
        <v>2698</v>
      </c>
      <c r="F2634" s="1">
        <v>24164</v>
      </c>
      <c r="G2634" t="s">
        <v>3025</v>
      </c>
      <c r="H2634" t="s">
        <v>2700</v>
      </c>
      <c r="I2634" s="5">
        <v>52900</v>
      </c>
      <c r="J2634">
        <v>6</v>
      </c>
    </row>
    <row r="2635" spans="1:10" x14ac:dyDescent="0.25">
      <c r="A2635" t="str">
        <f t="shared" si="82"/>
        <v>DarTh32014</v>
      </c>
      <c r="B2635" t="str">
        <f t="shared" si="83"/>
        <v>DarylTheriault32014</v>
      </c>
      <c r="C2635" t="s">
        <v>736</v>
      </c>
      <c r="D2635" t="s">
        <v>737</v>
      </c>
      <c r="E2635" t="s">
        <v>2698</v>
      </c>
      <c r="F2635" s="1">
        <v>32014</v>
      </c>
      <c r="G2635" t="s">
        <v>3021</v>
      </c>
      <c r="H2635" t="s">
        <v>2702</v>
      </c>
      <c r="I2635" s="5">
        <v>35600</v>
      </c>
      <c r="J2635">
        <v>3</v>
      </c>
    </row>
    <row r="2636" spans="1:10" x14ac:dyDescent="0.25">
      <c r="A2636" t="str">
        <f t="shared" si="82"/>
        <v>AleTh27160</v>
      </c>
      <c r="B2636" t="str">
        <f t="shared" si="83"/>
        <v>AlexandraThomas27160</v>
      </c>
      <c r="C2636" t="s">
        <v>2075</v>
      </c>
      <c r="D2636" t="s">
        <v>269</v>
      </c>
      <c r="E2636" t="s">
        <v>2699</v>
      </c>
      <c r="F2636" s="1">
        <v>27160</v>
      </c>
      <c r="G2636" t="s">
        <v>3027</v>
      </c>
      <c r="H2636" t="s">
        <v>2703</v>
      </c>
      <c r="I2636" s="5">
        <v>78400</v>
      </c>
      <c r="J2636">
        <v>18</v>
      </c>
    </row>
    <row r="2637" spans="1:10" x14ac:dyDescent="0.25">
      <c r="A2637" t="str">
        <f t="shared" si="82"/>
        <v>BobTh29014</v>
      </c>
      <c r="B2637" t="str">
        <f t="shared" si="83"/>
        <v>BobbyThomas29014</v>
      </c>
      <c r="C2637" t="s">
        <v>61</v>
      </c>
      <c r="D2637" t="s">
        <v>269</v>
      </c>
      <c r="E2637" t="s">
        <v>2698</v>
      </c>
      <c r="F2637" s="1">
        <v>29014</v>
      </c>
      <c r="G2637" t="s">
        <v>3026</v>
      </c>
      <c r="H2637" t="s">
        <v>2700</v>
      </c>
      <c r="I2637" s="5">
        <v>53000</v>
      </c>
      <c r="J2637">
        <v>3</v>
      </c>
    </row>
    <row r="2638" spans="1:10" x14ac:dyDescent="0.25">
      <c r="A2638" t="str">
        <f t="shared" si="82"/>
        <v>CinTh32650</v>
      </c>
      <c r="B2638" t="str">
        <f t="shared" si="83"/>
        <v>CindyThomas32650</v>
      </c>
      <c r="C2638" t="s">
        <v>489</v>
      </c>
      <c r="D2638" t="s">
        <v>269</v>
      </c>
      <c r="E2638" t="s">
        <v>2699</v>
      </c>
      <c r="F2638" s="1">
        <v>32650</v>
      </c>
      <c r="G2638" t="s">
        <v>3020</v>
      </c>
      <c r="H2638" t="s">
        <v>2700</v>
      </c>
      <c r="I2638" s="5">
        <v>37400</v>
      </c>
      <c r="J2638">
        <v>3</v>
      </c>
    </row>
    <row r="2639" spans="1:10" x14ac:dyDescent="0.25">
      <c r="A2639" t="str">
        <f t="shared" si="82"/>
        <v>DaiTh26204</v>
      </c>
      <c r="B2639" t="str">
        <f t="shared" si="83"/>
        <v>DaisyThomas26204</v>
      </c>
      <c r="C2639" t="s">
        <v>479</v>
      </c>
      <c r="D2639" t="s">
        <v>269</v>
      </c>
      <c r="E2639" t="s">
        <v>2699</v>
      </c>
      <c r="F2639" s="1">
        <v>26204</v>
      </c>
      <c r="G2639" t="s">
        <v>3027</v>
      </c>
      <c r="H2639" t="s">
        <v>2701</v>
      </c>
      <c r="I2639" s="5">
        <v>62800</v>
      </c>
      <c r="J2639">
        <v>19</v>
      </c>
    </row>
    <row r="2640" spans="1:10" x14ac:dyDescent="0.25">
      <c r="A2640" t="str">
        <f t="shared" si="82"/>
        <v>DavTh26418</v>
      </c>
      <c r="B2640" t="str">
        <f t="shared" si="83"/>
        <v>DavidThomas26418</v>
      </c>
      <c r="C2640" t="s">
        <v>65</v>
      </c>
      <c r="D2640" t="s">
        <v>269</v>
      </c>
      <c r="E2640" t="s">
        <v>2698</v>
      </c>
      <c r="F2640" s="1">
        <v>26418</v>
      </c>
      <c r="G2640" t="s">
        <v>3025</v>
      </c>
      <c r="H2640" t="s">
        <v>2702</v>
      </c>
      <c r="I2640" s="5">
        <v>61400</v>
      </c>
      <c r="J2640">
        <v>20</v>
      </c>
    </row>
    <row r="2641" spans="1:10" x14ac:dyDescent="0.25">
      <c r="A2641" t="str">
        <f t="shared" si="82"/>
        <v>DemTh30247</v>
      </c>
      <c r="B2641" t="str">
        <f t="shared" si="83"/>
        <v>DemetriusThomas30247</v>
      </c>
      <c r="C2641" t="s">
        <v>529</v>
      </c>
      <c r="D2641" t="s">
        <v>269</v>
      </c>
      <c r="E2641" t="s">
        <v>2698</v>
      </c>
      <c r="F2641" s="1">
        <v>30247</v>
      </c>
      <c r="G2641" t="s">
        <v>3027</v>
      </c>
      <c r="H2641" t="s">
        <v>2701</v>
      </c>
      <c r="I2641" s="5">
        <v>53400</v>
      </c>
      <c r="J2641">
        <v>10</v>
      </c>
    </row>
    <row r="2642" spans="1:10" x14ac:dyDescent="0.25">
      <c r="A2642" t="str">
        <f t="shared" si="82"/>
        <v>DouTh24066</v>
      </c>
      <c r="B2642" t="str">
        <f t="shared" si="83"/>
        <v>DouglasThomas24066</v>
      </c>
      <c r="C2642" t="s">
        <v>499</v>
      </c>
      <c r="D2642" t="s">
        <v>269</v>
      </c>
      <c r="E2642" t="s">
        <v>2698</v>
      </c>
      <c r="F2642" s="1">
        <v>24066</v>
      </c>
      <c r="G2642" t="s">
        <v>3024</v>
      </c>
      <c r="H2642" t="s">
        <v>2701</v>
      </c>
      <c r="I2642" s="5">
        <v>61300</v>
      </c>
      <c r="J2642">
        <v>20</v>
      </c>
    </row>
    <row r="2643" spans="1:10" x14ac:dyDescent="0.25">
      <c r="A2643" t="str">
        <f t="shared" si="82"/>
        <v>JeaTh31229</v>
      </c>
      <c r="B2643" t="str">
        <f t="shared" si="83"/>
        <v>JeanThomas31229</v>
      </c>
      <c r="C2643" t="s">
        <v>125</v>
      </c>
      <c r="D2643" t="s">
        <v>269</v>
      </c>
      <c r="E2643" t="s">
        <v>2699</v>
      </c>
      <c r="F2643" s="1">
        <v>31229</v>
      </c>
      <c r="G2643" t="s">
        <v>3021</v>
      </c>
      <c r="H2643" t="s">
        <v>2700</v>
      </c>
      <c r="I2643" s="5">
        <v>37400</v>
      </c>
      <c r="J2643">
        <v>8</v>
      </c>
    </row>
    <row r="2644" spans="1:10" x14ac:dyDescent="0.25">
      <c r="A2644" t="str">
        <f t="shared" si="82"/>
        <v>MarTh34027</v>
      </c>
      <c r="B2644" t="str">
        <f t="shared" si="83"/>
        <v>MarianThomas34027</v>
      </c>
      <c r="C2644" t="s">
        <v>2168</v>
      </c>
      <c r="D2644" t="s">
        <v>269</v>
      </c>
      <c r="E2644" t="s">
        <v>2699</v>
      </c>
      <c r="F2644" s="1">
        <v>34027</v>
      </c>
      <c r="G2644" t="s">
        <v>3020</v>
      </c>
      <c r="H2644" t="s">
        <v>2701</v>
      </c>
      <c r="I2644" s="5">
        <v>31200</v>
      </c>
      <c r="J2644">
        <v>0</v>
      </c>
    </row>
    <row r="2645" spans="1:10" x14ac:dyDescent="0.25">
      <c r="A2645" t="str">
        <f t="shared" si="82"/>
        <v>MarTh27654</v>
      </c>
      <c r="B2645" t="str">
        <f t="shared" si="83"/>
        <v>MaryThomas27654</v>
      </c>
      <c r="C2645" t="s">
        <v>156</v>
      </c>
      <c r="D2645" t="s">
        <v>269</v>
      </c>
      <c r="E2645" t="s">
        <v>2699</v>
      </c>
      <c r="F2645" s="1">
        <v>27654</v>
      </c>
      <c r="G2645" t="s">
        <v>3026</v>
      </c>
      <c r="H2645" t="s">
        <v>2700</v>
      </c>
      <c r="I2645" s="5">
        <v>46600</v>
      </c>
      <c r="J2645">
        <v>12</v>
      </c>
    </row>
    <row r="2646" spans="1:10" x14ac:dyDescent="0.25">
      <c r="A2646" t="str">
        <f t="shared" si="82"/>
        <v>MatTh25584</v>
      </c>
      <c r="B2646" t="str">
        <f t="shared" si="83"/>
        <v>MatthewThomas25584</v>
      </c>
      <c r="C2646" t="s">
        <v>130</v>
      </c>
      <c r="D2646" t="s">
        <v>269</v>
      </c>
      <c r="E2646" t="s">
        <v>2698</v>
      </c>
      <c r="F2646" s="1">
        <v>25584</v>
      </c>
      <c r="G2646" t="s">
        <v>3025</v>
      </c>
      <c r="H2646" t="s">
        <v>2701</v>
      </c>
      <c r="I2646" s="5">
        <v>54500</v>
      </c>
      <c r="J2646">
        <v>2</v>
      </c>
    </row>
    <row r="2647" spans="1:10" x14ac:dyDescent="0.25">
      <c r="A2647" t="str">
        <f t="shared" si="82"/>
        <v>RobTh29504</v>
      </c>
      <c r="B2647" t="str">
        <f t="shared" si="83"/>
        <v>RobertThomas29504</v>
      </c>
      <c r="C2647" t="s">
        <v>25</v>
      </c>
      <c r="D2647" t="s">
        <v>269</v>
      </c>
      <c r="E2647" t="s">
        <v>2698</v>
      </c>
      <c r="F2647" s="1">
        <v>29504</v>
      </c>
      <c r="G2647" t="s">
        <v>3025</v>
      </c>
      <c r="H2647" t="s">
        <v>2700</v>
      </c>
      <c r="I2647" s="5">
        <v>59800</v>
      </c>
      <c r="J2647">
        <v>10</v>
      </c>
    </row>
    <row r="2648" spans="1:10" x14ac:dyDescent="0.25">
      <c r="A2648" t="str">
        <f t="shared" si="82"/>
        <v>KatTh33902</v>
      </c>
      <c r="B2648" t="str">
        <f t="shared" si="83"/>
        <v>KathyThome33902</v>
      </c>
      <c r="C2648" t="s">
        <v>1215</v>
      </c>
      <c r="D2648" t="s">
        <v>1917</v>
      </c>
      <c r="E2648" t="s">
        <v>2699</v>
      </c>
      <c r="F2648" s="1">
        <v>33902</v>
      </c>
      <c r="G2648" t="s">
        <v>3023</v>
      </c>
      <c r="H2648" t="s">
        <v>2701</v>
      </c>
      <c r="I2648" s="5">
        <v>36100</v>
      </c>
      <c r="J2648">
        <v>0</v>
      </c>
    </row>
    <row r="2649" spans="1:10" x14ac:dyDescent="0.25">
      <c r="A2649" t="str">
        <f t="shared" si="82"/>
        <v>CarTh25811</v>
      </c>
      <c r="B2649" t="str">
        <f t="shared" si="83"/>
        <v>CarlosThompson25811</v>
      </c>
      <c r="C2649" t="s">
        <v>1223</v>
      </c>
      <c r="D2649" t="s">
        <v>789</v>
      </c>
      <c r="E2649" t="s">
        <v>2698</v>
      </c>
      <c r="F2649" s="1">
        <v>25811</v>
      </c>
      <c r="G2649" t="s">
        <v>3027</v>
      </c>
      <c r="H2649" t="s">
        <v>2701</v>
      </c>
      <c r="I2649" s="5">
        <v>61500</v>
      </c>
      <c r="J2649">
        <v>9</v>
      </c>
    </row>
    <row r="2650" spans="1:10" x14ac:dyDescent="0.25">
      <c r="A2650" t="str">
        <f t="shared" si="82"/>
        <v>JacTh32621</v>
      </c>
      <c r="B2650" t="str">
        <f t="shared" si="83"/>
        <v>JacobThompson32621</v>
      </c>
      <c r="C2650" t="s">
        <v>117</v>
      </c>
      <c r="D2650" t="s">
        <v>789</v>
      </c>
      <c r="E2650" t="s">
        <v>2698</v>
      </c>
      <c r="F2650" s="1">
        <v>32621</v>
      </c>
      <c r="G2650" t="s">
        <v>3022</v>
      </c>
      <c r="H2650" t="s">
        <v>2700</v>
      </c>
      <c r="I2650" s="5">
        <v>47200</v>
      </c>
      <c r="J2650">
        <v>2</v>
      </c>
    </row>
    <row r="2651" spans="1:10" x14ac:dyDescent="0.25">
      <c r="A2651" t="str">
        <f t="shared" si="82"/>
        <v>JohTh28066</v>
      </c>
      <c r="B2651" t="str">
        <f t="shared" si="83"/>
        <v>JohnThompson28066</v>
      </c>
      <c r="C2651" t="s">
        <v>213</v>
      </c>
      <c r="D2651" t="s">
        <v>789</v>
      </c>
      <c r="E2651" t="s">
        <v>2698</v>
      </c>
      <c r="F2651" s="1">
        <v>28066</v>
      </c>
      <c r="G2651" t="s">
        <v>3025</v>
      </c>
      <c r="H2651" t="s">
        <v>2702</v>
      </c>
      <c r="I2651" s="5">
        <v>71000</v>
      </c>
      <c r="J2651">
        <v>3</v>
      </c>
    </row>
    <row r="2652" spans="1:10" x14ac:dyDescent="0.25">
      <c r="A2652" t="str">
        <f t="shared" si="82"/>
        <v>JosTh30015</v>
      </c>
      <c r="B2652" t="str">
        <f t="shared" si="83"/>
        <v>JosephThompson30015</v>
      </c>
      <c r="C2652" t="s">
        <v>90</v>
      </c>
      <c r="D2652" t="s">
        <v>789</v>
      </c>
      <c r="E2652" t="s">
        <v>2698</v>
      </c>
      <c r="F2652" s="1">
        <v>30015</v>
      </c>
      <c r="G2652" t="s">
        <v>3027</v>
      </c>
      <c r="H2652" t="s">
        <v>2700</v>
      </c>
      <c r="I2652" s="5">
        <v>77400</v>
      </c>
      <c r="J2652">
        <v>6</v>
      </c>
    </row>
    <row r="2653" spans="1:10" x14ac:dyDescent="0.25">
      <c r="A2653" t="str">
        <f t="shared" si="82"/>
        <v>MarTh26240</v>
      </c>
      <c r="B2653" t="str">
        <f t="shared" si="83"/>
        <v>MarvinThompson26240</v>
      </c>
      <c r="C2653" t="s">
        <v>2008</v>
      </c>
      <c r="D2653" t="s">
        <v>789</v>
      </c>
      <c r="E2653" t="s">
        <v>2698</v>
      </c>
      <c r="F2653" s="1">
        <v>26240</v>
      </c>
      <c r="G2653" t="s">
        <v>3023</v>
      </c>
      <c r="H2653" t="s">
        <v>2701</v>
      </c>
      <c r="I2653" s="5">
        <v>35100</v>
      </c>
      <c r="J2653">
        <v>18</v>
      </c>
    </row>
    <row r="2654" spans="1:10" x14ac:dyDescent="0.25">
      <c r="A2654" t="str">
        <f t="shared" si="82"/>
        <v>RobTh34374</v>
      </c>
      <c r="B2654" t="str">
        <f t="shared" si="83"/>
        <v>RobertThompson34374</v>
      </c>
      <c r="C2654" t="s">
        <v>25</v>
      </c>
      <c r="D2654" t="s">
        <v>789</v>
      </c>
      <c r="E2654" t="s">
        <v>2698</v>
      </c>
      <c r="F2654" s="1">
        <v>34374</v>
      </c>
      <c r="G2654" t="s">
        <v>3020</v>
      </c>
      <c r="H2654" t="s">
        <v>2702</v>
      </c>
      <c r="I2654" s="5">
        <v>38600</v>
      </c>
      <c r="J2654">
        <v>0</v>
      </c>
    </row>
    <row r="2655" spans="1:10" x14ac:dyDescent="0.25">
      <c r="A2655" t="str">
        <f t="shared" si="82"/>
        <v>RobTh34374</v>
      </c>
      <c r="B2655" t="str">
        <f t="shared" si="83"/>
        <v>RobertThompson34374</v>
      </c>
      <c r="C2655" t="s">
        <v>25</v>
      </c>
      <c r="D2655" t="s">
        <v>789</v>
      </c>
      <c r="E2655" t="s">
        <v>2698</v>
      </c>
      <c r="F2655" s="1">
        <v>34374</v>
      </c>
      <c r="G2655" t="s">
        <v>3021</v>
      </c>
      <c r="H2655" t="s">
        <v>2702</v>
      </c>
      <c r="I2655" s="5">
        <v>69700</v>
      </c>
      <c r="J2655">
        <v>16</v>
      </c>
    </row>
    <row r="2656" spans="1:10" x14ac:dyDescent="0.25">
      <c r="A2656" t="str">
        <f t="shared" si="82"/>
        <v>RobTh34374</v>
      </c>
      <c r="B2656" t="str">
        <f t="shared" si="83"/>
        <v>RobertThompson34374</v>
      </c>
      <c r="C2656" t="s">
        <v>25</v>
      </c>
      <c r="D2656" t="s">
        <v>789</v>
      </c>
      <c r="E2656" t="s">
        <v>2698</v>
      </c>
      <c r="F2656" s="1">
        <v>34374</v>
      </c>
      <c r="G2656" t="s">
        <v>3021</v>
      </c>
      <c r="H2656" t="s">
        <v>2702</v>
      </c>
      <c r="I2656" s="5">
        <v>48200</v>
      </c>
      <c r="J2656">
        <v>0</v>
      </c>
    </row>
    <row r="2657" spans="1:10" x14ac:dyDescent="0.25">
      <c r="A2657" t="str">
        <f t="shared" si="82"/>
        <v>RosTh31414</v>
      </c>
      <c r="B2657" t="str">
        <f t="shared" si="83"/>
        <v>RosemarieThompson31414</v>
      </c>
      <c r="C2657" t="s">
        <v>1992</v>
      </c>
      <c r="D2657" t="s">
        <v>789</v>
      </c>
      <c r="E2657" t="s">
        <v>2699</v>
      </c>
      <c r="F2657" s="1">
        <v>31414</v>
      </c>
      <c r="G2657" t="s">
        <v>3022</v>
      </c>
      <c r="H2657" t="s">
        <v>2701</v>
      </c>
      <c r="I2657" s="5">
        <v>41900</v>
      </c>
      <c r="J2657">
        <v>3</v>
      </c>
    </row>
    <row r="2658" spans="1:10" x14ac:dyDescent="0.25">
      <c r="A2658" t="str">
        <f t="shared" si="82"/>
        <v>SalTh32397</v>
      </c>
      <c r="B2658" t="str">
        <f t="shared" si="83"/>
        <v>SalvadorThompson32397</v>
      </c>
      <c r="C2658" t="s">
        <v>1134</v>
      </c>
      <c r="D2658" t="s">
        <v>789</v>
      </c>
      <c r="E2658" t="s">
        <v>2698</v>
      </c>
      <c r="F2658" s="1">
        <v>32397</v>
      </c>
      <c r="G2658" t="s">
        <v>3023</v>
      </c>
      <c r="H2658" t="s">
        <v>2702</v>
      </c>
      <c r="I2658" s="5">
        <v>43600</v>
      </c>
      <c r="J2658">
        <v>0</v>
      </c>
    </row>
    <row r="2659" spans="1:10" x14ac:dyDescent="0.25">
      <c r="A2659" t="str">
        <f t="shared" si="82"/>
        <v>ThoTh23220</v>
      </c>
      <c r="B2659" t="str">
        <f t="shared" si="83"/>
        <v>ThomasThompson23220</v>
      </c>
      <c r="C2659" t="s">
        <v>269</v>
      </c>
      <c r="D2659" t="s">
        <v>789</v>
      </c>
      <c r="E2659" t="s">
        <v>2698</v>
      </c>
      <c r="F2659" s="1">
        <v>23220</v>
      </c>
      <c r="G2659" t="s">
        <v>3026</v>
      </c>
      <c r="H2659" t="s">
        <v>2701</v>
      </c>
      <c r="I2659" s="5">
        <v>59300</v>
      </c>
      <c r="J2659">
        <v>19</v>
      </c>
    </row>
    <row r="2660" spans="1:10" x14ac:dyDescent="0.25">
      <c r="A2660" t="str">
        <f t="shared" si="82"/>
        <v>DonTh28650</v>
      </c>
      <c r="B2660" t="str">
        <f t="shared" si="83"/>
        <v>DonaldThornton28650</v>
      </c>
      <c r="C2660" t="s">
        <v>133</v>
      </c>
      <c r="D2660" t="s">
        <v>187</v>
      </c>
      <c r="E2660" t="s">
        <v>2698</v>
      </c>
      <c r="F2660" s="1">
        <v>28650</v>
      </c>
      <c r="G2660" t="s">
        <v>3026</v>
      </c>
      <c r="H2660" t="s">
        <v>2702</v>
      </c>
      <c r="I2660" s="5">
        <v>65200</v>
      </c>
      <c r="J2660">
        <v>7</v>
      </c>
    </row>
    <row r="2661" spans="1:10" x14ac:dyDescent="0.25">
      <c r="A2661" t="str">
        <f t="shared" si="82"/>
        <v>JilTh27910</v>
      </c>
      <c r="B2661" t="str">
        <f t="shared" si="83"/>
        <v>JillThornton27910</v>
      </c>
      <c r="C2661" t="s">
        <v>186</v>
      </c>
      <c r="D2661" t="s">
        <v>187</v>
      </c>
      <c r="E2661" t="s">
        <v>2699</v>
      </c>
      <c r="F2661" s="1">
        <v>27910</v>
      </c>
      <c r="G2661" t="s">
        <v>3026</v>
      </c>
      <c r="H2661" t="s">
        <v>2701</v>
      </c>
      <c r="I2661" s="5">
        <v>58500</v>
      </c>
      <c r="J2661">
        <v>3</v>
      </c>
    </row>
    <row r="2662" spans="1:10" x14ac:dyDescent="0.25">
      <c r="A2662" t="str">
        <f t="shared" si="82"/>
        <v>RonTh33703</v>
      </c>
      <c r="B2662" t="str">
        <f t="shared" si="83"/>
        <v>RonnieThornton33703</v>
      </c>
      <c r="C2662" t="s">
        <v>505</v>
      </c>
      <c r="D2662" t="s">
        <v>187</v>
      </c>
      <c r="E2662" t="s">
        <v>2698</v>
      </c>
      <c r="F2662" s="1">
        <v>33703</v>
      </c>
      <c r="G2662" t="s">
        <v>3021</v>
      </c>
      <c r="H2662" t="s">
        <v>2702</v>
      </c>
      <c r="I2662" s="5">
        <v>39000</v>
      </c>
      <c r="J2662">
        <v>0</v>
      </c>
    </row>
    <row r="2663" spans="1:10" x14ac:dyDescent="0.25">
      <c r="A2663" t="str">
        <f t="shared" si="82"/>
        <v>HelTh28666</v>
      </c>
      <c r="B2663" t="str">
        <f t="shared" si="83"/>
        <v>HelenThrasher28666</v>
      </c>
      <c r="C2663" t="s">
        <v>1205</v>
      </c>
      <c r="D2663" t="s">
        <v>1895</v>
      </c>
      <c r="E2663" t="s">
        <v>2699</v>
      </c>
      <c r="F2663" s="1">
        <v>28666</v>
      </c>
      <c r="G2663" t="s">
        <v>3024</v>
      </c>
      <c r="H2663" t="s">
        <v>2700</v>
      </c>
      <c r="I2663" s="5">
        <v>52200</v>
      </c>
      <c r="J2663">
        <v>2</v>
      </c>
    </row>
    <row r="2664" spans="1:10" x14ac:dyDescent="0.25">
      <c r="A2664" t="str">
        <f t="shared" si="82"/>
        <v>ChrTh28988</v>
      </c>
      <c r="B2664" t="str">
        <f t="shared" si="83"/>
        <v>ChristopherThurmond28988</v>
      </c>
      <c r="C2664" t="s">
        <v>71</v>
      </c>
      <c r="D2664" t="s">
        <v>343</v>
      </c>
      <c r="E2664" t="s">
        <v>2698</v>
      </c>
      <c r="F2664" s="1">
        <v>28988</v>
      </c>
      <c r="G2664" t="s">
        <v>3026</v>
      </c>
      <c r="H2664" t="s">
        <v>2703</v>
      </c>
      <c r="I2664" s="5">
        <v>60800</v>
      </c>
      <c r="J2664">
        <v>13</v>
      </c>
    </row>
    <row r="2665" spans="1:10" x14ac:dyDescent="0.25">
      <c r="A2665" t="str">
        <f t="shared" si="82"/>
        <v>BarTi33238</v>
      </c>
      <c r="B2665" t="str">
        <f t="shared" si="83"/>
        <v>BarbaraTiernan33238</v>
      </c>
      <c r="C2665" t="s">
        <v>248</v>
      </c>
      <c r="D2665" t="s">
        <v>2907</v>
      </c>
      <c r="E2665" t="s">
        <v>2699</v>
      </c>
      <c r="F2665" s="1">
        <v>33238</v>
      </c>
      <c r="G2665" t="s">
        <v>3021</v>
      </c>
      <c r="H2665" t="s">
        <v>2701</v>
      </c>
      <c r="I2665" s="5">
        <v>38300</v>
      </c>
      <c r="J2665">
        <v>2</v>
      </c>
    </row>
    <row r="2666" spans="1:10" x14ac:dyDescent="0.25">
      <c r="A2666" t="str">
        <f t="shared" si="82"/>
        <v>JesTi31853</v>
      </c>
      <c r="B2666" t="str">
        <f t="shared" si="83"/>
        <v>JessicaTiffany31853</v>
      </c>
      <c r="C2666" t="s">
        <v>668</v>
      </c>
      <c r="D2666" t="s">
        <v>1464</v>
      </c>
      <c r="E2666" t="s">
        <v>2699</v>
      </c>
      <c r="F2666" s="1">
        <v>31853</v>
      </c>
      <c r="G2666" t="s">
        <v>3023</v>
      </c>
      <c r="H2666" t="s">
        <v>2703</v>
      </c>
      <c r="I2666" s="5">
        <v>32700</v>
      </c>
      <c r="J2666">
        <v>3</v>
      </c>
    </row>
    <row r="2667" spans="1:10" x14ac:dyDescent="0.25">
      <c r="A2667" t="str">
        <f t="shared" si="82"/>
        <v>AntTi27021</v>
      </c>
      <c r="B2667" t="str">
        <f t="shared" si="83"/>
        <v>AnthonyTillis27021</v>
      </c>
      <c r="C2667" t="s">
        <v>109</v>
      </c>
      <c r="D2667" t="s">
        <v>2354</v>
      </c>
      <c r="E2667" t="s">
        <v>2698</v>
      </c>
      <c r="F2667" s="1">
        <v>27021</v>
      </c>
      <c r="G2667" t="s">
        <v>3025</v>
      </c>
      <c r="H2667" t="s">
        <v>2701</v>
      </c>
      <c r="I2667" s="5">
        <v>38300</v>
      </c>
      <c r="J2667">
        <v>15</v>
      </c>
    </row>
    <row r="2668" spans="1:10" x14ac:dyDescent="0.25">
      <c r="A2668" t="str">
        <f t="shared" si="82"/>
        <v>StaTi33429</v>
      </c>
      <c r="B2668" t="str">
        <f t="shared" si="83"/>
        <v>StaceyTimberlake33429</v>
      </c>
      <c r="C2668" t="s">
        <v>519</v>
      </c>
      <c r="D2668" t="s">
        <v>2736</v>
      </c>
      <c r="E2668" t="s">
        <v>2699</v>
      </c>
      <c r="F2668" s="1">
        <v>33429</v>
      </c>
      <c r="G2668" t="s">
        <v>3022</v>
      </c>
      <c r="H2668" t="s">
        <v>2702</v>
      </c>
      <c r="I2668" s="5">
        <v>46800</v>
      </c>
      <c r="J2668">
        <v>1</v>
      </c>
    </row>
    <row r="2669" spans="1:10" x14ac:dyDescent="0.25">
      <c r="A2669" t="str">
        <f t="shared" si="82"/>
        <v>DonTi33000</v>
      </c>
      <c r="B2669" t="str">
        <f t="shared" si="83"/>
        <v>DonnaTimmons33000</v>
      </c>
      <c r="C2669" t="s">
        <v>15</v>
      </c>
      <c r="D2669" t="s">
        <v>751</v>
      </c>
      <c r="E2669" t="s">
        <v>2699</v>
      </c>
      <c r="F2669" s="1">
        <v>33000</v>
      </c>
      <c r="G2669" t="s">
        <v>3019</v>
      </c>
      <c r="H2669" t="s">
        <v>2703</v>
      </c>
      <c r="I2669" s="5">
        <v>27000</v>
      </c>
      <c r="J2669">
        <v>0</v>
      </c>
    </row>
    <row r="2670" spans="1:10" x14ac:dyDescent="0.25">
      <c r="A2670" t="str">
        <f t="shared" si="82"/>
        <v>JonTi21711</v>
      </c>
      <c r="B2670" t="str">
        <f t="shared" si="83"/>
        <v>JonasTinker21711</v>
      </c>
      <c r="C2670" t="s">
        <v>2564</v>
      </c>
      <c r="D2670" t="s">
        <v>2565</v>
      </c>
      <c r="E2670" t="s">
        <v>2698</v>
      </c>
      <c r="F2670" s="1">
        <v>21711</v>
      </c>
      <c r="G2670" t="s">
        <v>3029</v>
      </c>
      <c r="H2670" t="s">
        <v>2702</v>
      </c>
      <c r="I2670" s="5">
        <v>106300</v>
      </c>
      <c r="J2670">
        <v>14</v>
      </c>
    </row>
    <row r="2671" spans="1:10" x14ac:dyDescent="0.25">
      <c r="A2671" t="str">
        <f t="shared" si="82"/>
        <v>BriTi27995</v>
      </c>
      <c r="B2671" t="str">
        <f t="shared" si="83"/>
        <v>BrittanyTinney27995</v>
      </c>
      <c r="C2671" t="s">
        <v>1020</v>
      </c>
      <c r="D2671" t="s">
        <v>2968</v>
      </c>
      <c r="E2671" t="s">
        <v>2699</v>
      </c>
      <c r="F2671" s="1">
        <v>27995</v>
      </c>
      <c r="G2671" t="s">
        <v>3024</v>
      </c>
      <c r="H2671" t="s">
        <v>2701</v>
      </c>
      <c r="I2671" s="5">
        <v>35500</v>
      </c>
      <c r="J2671">
        <v>10</v>
      </c>
    </row>
    <row r="2672" spans="1:10" x14ac:dyDescent="0.25">
      <c r="A2672" t="str">
        <f t="shared" si="82"/>
        <v>BilTi31779</v>
      </c>
      <c r="B2672" t="str">
        <f t="shared" si="83"/>
        <v>BillieTinsley31779</v>
      </c>
      <c r="C2672" t="s">
        <v>2791</v>
      </c>
      <c r="D2672" t="s">
        <v>2792</v>
      </c>
      <c r="E2672" t="s">
        <v>2699</v>
      </c>
      <c r="F2672" s="1">
        <v>31779</v>
      </c>
      <c r="G2672" t="s">
        <v>3024</v>
      </c>
      <c r="H2672" t="s">
        <v>2701</v>
      </c>
      <c r="I2672" s="5">
        <v>37900</v>
      </c>
      <c r="J2672">
        <v>2</v>
      </c>
    </row>
    <row r="2673" spans="1:10" x14ac:dyDescent="0.25">
      <c r="A2673" t="str">
        <f t="shared" si="82"/>
        <v>MikTi31431</v>
      </c>
      <c r="B2673" t="str">
        <f t="shared" si="83"/>
        <v>MikeTinsley31431</v>
      </c>
      <c r="C2673" t="s">
        <v>692</v>
      </c>
      <c r="D2673" t="s">
        <v>2792</v>
      </c>
      <c r="E2673" t="s">
        <v>2698</v>
      </c>
      <c r="F2673" s="1">
        <v>31431</v>
      </c>
      <c r="G2673" t="s">
        <v>3023</v>
      </c>
      <c r="H2673" t="s">
        <v>2700</v>
      </c>
      <c r="I2673" s="5">
        <v>46700</v>
      </c>
      <c r="J2673">
        <v>0</v>
      </c>
    </row>
    <row r="2674" spans="1:10" x14ac:dyDescent="0.25">
      <c r="A2674" t="str">
        <f t="shared" si="82"/>
        <v>PatTi29051</v>
      </c>
      <c r="B2674" t="str">
        <f t="shared" si="83"/>
        <v>PatriciaTipton29051</v>
      </c>
      <c r="C2674" t="s">
        <v>232</v>
      </c>
      <c r="D2674" t="s">
        <v>1980</v>
      </c>
      <c r="E2674" t="s">
        <v>2699</v>
      </c>
      <c r="F2674" s="1">
        <v>29051</v>
      </c>
      <c r="G2674" t="s">
        <v>3025</v>
      </c>
      <c r="H2674" t="s">
        <v>2702</v>
      </c>
      <c r="I2674" s="5">
        <v>67900</v>
      </c>
      <c r="J2674">
        <v>12</v>
      </c>
    </row>
    <row r="2675" spans="1:10" x14ac:dyDescent="0.25">
      <c r="A2675" t="str">
        <f t="shared" si="82"/>
        <v>BriTi25952</v>
      </c>
      <c r="B2675" t="str">
        <f t="shared" si="83"/>
        <v>BrianTirrell25952</v>
      </c>
      <c r="C2675" t="s">
        <v>643</v>
      </c>
      <c r="D2675" t="s">
        <v>2528</v>
      </c>
      <c r="E2675" t="s">
        <v>2698</v>
      </c>
      <c r="F2675" s="1">
        <v>25952</v>
      </c>
      <c r="G2675" t="s">
        <v>3026</v>
      </c>
      <c r="H2675" t="s">
        <v>2702</v>
      </c>
      <c r="I2675" s="5">
        <v>57200</v>
      </c>
      <c r="J2675">
        <v>22</v>
      </c>
    </row>
    <row r="2676" spans="1:10" x14ac:dyDescent="0.25">
      <c r="A2676" t="str">
        <f t="shared" si="82"/>
        <v>DwiTo34040</v>
      </c>
      <c r="B2676" t="str">
        <f t="shared" si="83"/>
        <v>DwightTober34040</v>
      </c>
      <c r="C2676" t="s">
        <v>296</v>
      </c>
      <c r="D2676" t="s">
        <v>478</v>
      </c>
      <c r="E2676" t="s">
        <v>2698</v>
      </c>
      <c r="F2676" s="1">
        <v>34040</v>
      </c>
      <c r="G2676" t="s">
        <v>3019</v>
      </c>
      <c r="H2676" t="s">
        <v>2701</v>
      </c>
      <c r="I2676" s="5">
        <v>32400</v>
      </c>
      <c r="J2676">
        <v>0</v>
      </c>
    </row>
    <row r="2677" spans="1:10" x14ac:dyDescent="0.25">
      <c r="A2677" t="str">
        <f t="shared" si="82"/>
        <v>JoeTo31578</v>
      </c>
      <c r="B2677" t="str">
        <f t="shared" si="83"/>
        <v>JoelTolbert31578</v>
      </c>
      <c r="C2677" t="s">
        <v>2047</v>
      </c>
      <c r="D2677" t="s">
        <v>2048</v>
      </c>
      <c r="E2677" t="s">
        <v>2698</v>
      </c>
      <c r="F2677" s="1">
        <v>31578</v>
      </c>
      <c r="G2677" t="s">
        <v>3023</v>
      </c>
      <c r="H2677" t="s">
        <v>2700</v>
      </c>
      <c r="I2677" s="5">
        <v>48600</v>
      </c>
      <c r="J2677">
        <v>2</v>
      </c>
    </row>
    <row r="2678" spans="1:10" x14ac:dyDescent="0.25">
      <c r="A2678" t="str">
        <f t="shared" si="82"/>
        <v>MarTo29183</v>
      </c>
      <c r="B2678" t="str">
        <f t="shared" si="83"/>
        <v>MarieTolle29183</v>
      </c>
      <c r="C2678" t="s">
        <v>340</v>
      </c>
      <c r="D2678" t="s">
        <v>1351</v>
      </c>
      <c r="E2678" t="s">
        <v>2699</v>
      </c>
      <c r="F2678" s="1">
        <v>29183</v>
      </c>
      <c r="G2678" t="s">
        <v>3025</v>
      </c>
      <c r="H2678" t="s">
        <v>2701</v>
      </c>
      <c r="I2678" s="5">
        <v>53400</v>
      </c>
      <c r="J2678">
        <v>7</v>
      </c>
    </row>
    <row r="2679" spans="1:10" x14ac:dyDescent="0.25">
      <c r="A2679" t="str">
        <f t="shared" si="82"/>
        <v>EdwTo32486</v>
      </c>
      <c r="B2679" t="str">
        <f t="shared" si="83"/>
        <v>EdwardTomlin32486</v>
      </c>
      <c r="C2679" t="s">
        <v>1040</v>
      </c>
      <c r="D2679" t="s">
        <v>2725</v>
      </c>
      <c r="E2679" t="s">
        <v>2698</v>
      </c>
      <c r="F2679" s="1">
        <v>32486</v>
      </c>
      <c r="G2679" t="s">
        <v>3023</v>
      </c>
      <c r="H2679" t="s">
        <v>2701</v>
      </c>
      <c r="I2679" s="5">
        <v>39200</v>
      </c>
      <c r="J2679">
        <v>3</v>
      </c>
    </row>
    <row r="2680" spans="1:10" x14ac:dyDescent="0.25">
      <c r="A2680" t="str">
        <f t="shared" si="82"/>
        <v>JosTo25105</v>
      </c>
      <c r="B2680" t="str">
        <f t="shared" si="83"/>
        <v>JosephTomlinson25105</v>
      </c>
      <c r="C2680" t="s">
        <v>90</v>
      </c>
      <c r="D2680" t="s">
        <v>1951</v>
      </c>
      <c r="E2680" t="s">
        <v>2698</v>
      </c>
      <c r="F2680" s="1">
        <v>25105</v>
      </c>
      <c r="G2680" t="s">
        <v>3028</v>
      </c>
      <c r="H2680" t="s">
        <v>2703</v>
      </c>
      <c r="I2680" s="5">
        <v>117100</v>
      </c>
      <c r="J2680">
        <v>10</v>
      </c>
    </row>
    <row r="2681" spans="1:10" x14ac:dyDescent="0.25">
      <c r="A2681" t="str">
        <f t="shared" si="82"/>
        <v>MarTo33141</v>
      </c>
      <c r="B2681" t="str">
        <f t="shared" si="83"/>
        <v>MarcelinoTookes33141</v>
      </c>
      <c r="C2681" t="s">
        <v>967</v>
      </c>
      <c r="D2681" t="s">
        <v>2468</v>
      </c>
      <c r="E2681" t="s">
        <v>2698</v>
      </c>
      <c r="F2681" s="1">
        <v>33141</v>
      </c>
      <c r="G2681" t="s">
        <v>3022</v>
      </c>
      <c r="H2681" t="s">
        <v>2701</v>
      </c>
      <c r="I2681" s="5">
        <v>38000</v>
      </c>
      <c r="J2681">
        <v>0</v>
      </c>
    </row>
    <row r="2682" spans="1:10" x14ac:dyDescent="0.25">
      <c r="A2682" t="str">
        <f t="shared" si="82"/>
        <v>SpeTo25430</v>
      </c>
      <c r="B2682" t="str">
        <f t="shared" si="83"/>
        <v>SpencerToomey25430</v>
      </c>
      <c r="C2682" t="s">
        <v>1182</v>
      </c>
      <c r="D2682" t="s">
        <v>1183</v>
      </c>
      <c r="E2682" t="s">
        <v>2698</v>
      </c>
      <c r="F2682" s="1">
        <v>25430</v>
      </c>
      <c r="G2682" t="s">
        <v>3028</v>
      </c>
      <c r="H2682" t="s">
        <v>2703</v>
      </c>
      <c r="I2682" s="5">
        <v>107800</v>
      </c>
      <c r="J2682">
        <v>5</v>
      </c>
    </row>
    <row r="2683" spans="1:10" x14ac:dyDescent="0.25">
      <c r="A2683" t="str">
        <f t="shared" si="82"/>
        <v>BevTo28449</v>
      </c>
      <c r="B2683" t="str">
        <f t="shared" si="83"/>
        <v>BeverlyTorrance28449</v>
      </c>
      <c r="C2683" t="s">
        <v>1105</v>
      </c>
      <c r="D2683" t="s">
        <v>1499</v>
      </c>
      <c r="E2683" t="s">
        <v>2699</v>
      </c>
      <c r="F2683" s="1">
        <v>28449</v>
      </c>
      <c r="G2683" t="s">
        <v>3027</v>
      </c>
      <c r="H2683" t="s">
        <v>2702</v>
      </c>
      <c r="I2683" s="5">
        <v>94600</v>
      </c>
      <c r="J2683">
        <v>4</v>
      </c>
    </row>
    <row r="2684" spans="1:10" x14ac:dyDescent="0.25">
      <c r="A2684" t="str">
        <f t="shared" si="82"/>
        <v>CarTo28269</v>
      </c>
      <c r="B2684" t="str">
        <f t="shared" si="83"/>
        <v>CarolTorres28269</v>
      </c>
      <c r="C2684" t="s">
        <v>849</v>
      </c>
      <c r="D2684" t="s">
        <v>114</v>
      </c>
      <c r="E2684" t="s">
        <v>2699</v>
      </c>
      <c r="F2684" s="1">
        <v>28269</v>
      </c>
      <c r="G2684" t="s">
        <v>3027</v>
      </c>
      <c r="H2684" t="s">
        <v>2702</v>
      </c>
      <c r="I2684" s="5">
        <v>82900</v>
      </c>
      <c r="J2684">
        <v>0</v>
      </c>
    </row>
    <row r="2685" spans="1:10" x14ac:dyDescent="0.25">
      <c r="A2685" t="str">
        <f t="shared" si="82"/>
        <v>ColTo30796</v>
      </c>
      <c r="B2685" t="str">
        <f t="shared" si="83"/>
        <v>ColleenTorres30796</v>
      </c>
      <c r="C2685" t="s">
        <v>113</v>
      </c>
      <c r="D2685" t="s">
        <v>114</v>
      </c>
      <c r="E2685" t="s">
        <v>2699</v>
      </c>
      <c r="F2685" s="1">
        <v>30796</v>
      </c>
      <c r="G2685" t="s">
        <v>3027</v>
      </c>
      <c r="H2685" t="s">
        <v>2703</v>
      </c>
      <c r="I2685" s="5">
        <v>105400</v>
      </c>
      <c r="J2685">
        <v>3</v>
      </c>
    </row>
    <row r="2686" spans="1:10" x14ac:dyDescent="0.25">
      <c r="A2686" t="str">
        <f t="shared" si="82"/>
        <v>GreTo24809</v>
      </c>
      <c r="B2686" t="str">
        <f t="shared" si="83"/>
        <v>GregoryTow24809</v>
      </c>
      <c r="C2686" t="s">
        <v>806</v>
      </c>
      <c r="D2686" t="s">
        <v>1511</v>
      </c>
      <c r="E2686" t="s">
        <v>2698</v>
      </c>
      <c r="F2686" s="1">
        <v>24809</v>
      </c>
      <c r="G2686" t="s">
        <v>3027</v>
      </c>
      <c r="H2686" t="s">
        <v>2701</v>
      </c>
      <c r="I2686" s="5">
        <v>51000</v>
      </c>
      <c r="J2686">
        <v>8</v>
      </c>
    </row>
    <row r="2687" spans="1:10" x14ac:dyDescent="0.25">
      <c r="A2687" t="str">
        <f t="shared" si="82"/>
        <v>EarTo25626</v>
      </c>
      <c r="B2687" t="str">
        <f t="shared" si="83"/>
        <v>EarlTowers25626</v>
      </c>
      <c r="C2687" t="s">
        <v>1091</v>
      </c>
      <c r="D2687" t="s">
        <v>2053</v>
      </c>
      <c r="E2687" t="s">
        <v>2698</v>
      </c>
      <c r="F2687" s="1">
        <v>25626</v>
      </c>
      <c r="G2687" t="s">
        <v>3025</v>
      </c>
      <c r="H2687" t="s">
        <v>2702</v>
      </c>
      <c r="I2687" s="5">
        <v>68700</v>
      </c>
      <c r="J2687">
        <v>18</v>
      </c>
    </row>
    <row r="2688" spans="1:10" x14ac:dyDescent="0.25">
      <c r="A2688" t="str">
        <f t="shared" si="82"/>
        <v>EdwTr32367</v>
      </c>
      <c r="B2688" t="str">
        <f t="shared" si="83"/>
        <v>EdwardTrader32367</v>
      </c>
      <c r="C2688" t="s">
        <v>1040</v>
      </c>
      <c r="D2688" t="s">
        <v>2302</v>
      </c>
      <c r="E2688" t="s">
        <v>2698</v>
      </c>
      <c r="F2688" s="1">
        <v>32367</v>
      </c>
      <c r="G2688" t="s">
        <v>3020</v>
      </c>
      <c r="H2688" t="s">
        <v>2701</v>
      </c>
      <c r="I2688" s="5">
        <v>30500</v>
      </c>
      <c r="J2688">
        <v>2</v>
      </c>
    </row>
    <row r="2689" spans="1:10" x14ac:dyDescent="0.25">
      <c r="A2689" t="str">
        <f t="shared" si="82"/>
        <v>LauTr32694</v>
      </c>
      <c r="B2689" t="str">
        <f t="shared" si="83"/>
        <v>LauraTriplett32694</v>
      </c>
      <c r="C2689" t="s">
        <v>646</v>
      </c>
      <c r="D2689" t="s">
        <v>2730</v>
      </c>
      <c r="E2689" t="s">
        <v>2699</v>
      </c>
      <c r="F2689" s="1">
        <v>32694</v>
      </c>
      <c r="G2689" t="s">
        <v>3024</v>
      </c>
      <c r="H2689" t="s">
        <v>2700</v>
      </c>
      <c r="I2689" s="5">
        <v>42600</v>
      </c>
      <c r="J2689">
        <v>2</v>
      </c>
    </row>
    <row r="2690" spans="1:10" x14ac:dyDescent="0.25">
      <c r="A2690" t="str">
        <f t="shared" ref="A2690:A2753" si="84">_xlfn.CONCAT(LEFT(C2690,3),LEFT(D2690,2),F2690)</f>
        <v>KatTr25799</v>
      </c>
      <c r="B2690" t="str">
        <f t="shared" ref="B2690:B2753" si="85">_xlfn.CONCAT(C2690,D2690,F2690)</f>
        <v>KathyTrotter25799</v>
      </c>
      <c r="C2690" t="s">
        <v>1215</v>
      </c>
      <c r="D2690" t="s">
        <v>2371</v>
      </c>
      <c r="E2690" t="s">
        <v>2699</v>
      </c>
      <c r="F2690" s="1">
        <v>25799</v>
      </c>
      <c r="G2690" t="s">
        <v>3028</v>
      </c>
      <c r="H2690" t="s">
        <v>2701</v>
      </c>
      <c r="I2690" s="5">
        <v>59800</v>
      </c>
      <c r="J2690">
        <v>8</v>
      </c>
    </row>
    <row r="2691" spans="1:10" x14ac:dyDescent="0.25">
      <c r="A2691" t="str">
        <f t="shared" si="84"/>
        <v>RobTr27411</v>
      </c>
      <c r="B2691" t="str">
        <f t="shared" si="85"/>
        <v>RobertTroupe27411</v>
      </c>
      <c r="C2691" t="s">
        <v>25</v>
      </c>
      <c r="D2691" t="s">
        <v>2506</v>
      </c>
      <c r="E2691" t="s">
        <v>2698</v>
      </c>
      <c r="F2691" s="1">
        <v>27411</v>
      </c>
      <c r="G2691" t="s">
        <v>3024</v>
      </c>
      <c r="H2691" t="s">
        <v>2700</v>
      </c>
      <c r="I2691" s="5">
        <v>56900</v>
      </c>
      <c r="J2691">
        <v>18</v>
      </c>
    </row>
    <row r="2692" spans="1:10" x14ac:dyDescent="0.25">
      <c r="A2692" t="str">
        <f t="shared" si="84"/>
        <v>MarTr32948</v>
      </c>
      <c r="B2692" t="str">
        <f t="shared" si="85"/>
        <v>MarkTroxler32948</v>
      </c>
      <c r="C2692" t="s">
        <v>252</v>
      </c>
      <c r="D2692" t="s">
        <v>1343</v>
      </c>
      <c r="E2692" t="s">
        <v>2698</v>
      </c>
      <c r="F2692" s="1">
        <v>32948</v>
      </c>
      <c r="G2692" t="s">
        <v>3021</v>
      </c>
      <c r="H2692" t="s">
        <v>2703</v>
      </c>
      <c r="I2692" s="5">
        <v>28900</v>
      </c>
      <c r="J2692">
        <v>1</v>
      </c>
    </row>
    <row r="2693" spans="1:10" x14ac:dyDescent="0.25">
      <c r="A2693" t="str">
        <f t="shared" si="84"/>
        <v>AlfTr23651</v>
      </c>
      <c r="B2693" t="str">
        <f t="shared" si="85"/>
        <v>AlfredTruman23651</v>
      </c>
      <c r="C2693" t="s">
        <v>329</v>
      </c>
      <c r="D2693" t="s">
        <v>330</v>
      </c>
      <c r="E2693" t="s">
        <v>2698</v>
      </c>
      <c r="F2693" s="1">
        <v>23651</v>
      </c>
      <c r="G2693" t="s">
        <v>3026</v>
      </c>
      <c r="H2693" t="s">
        <v>2702</v>
      </c>
      <c r="I2693" s="5">
        <v>58900</v>
      </c>
      <c r="J2693">
        <v>15</v>
      </c>
    </row>
    <row r="2694" spans="1:10" x14ac:dyDescent="0.25">
      <c r="A2694" t="str">
        <f t="shared" si="84"/>
        <v>JoyTr28474</v>
      </c>
      <c r="B2694" t="str">
        <f t="shared" si="85"/>
        <v>JoyceTrumble28474</v>
      </c>
      <c r="C2694" t="s">
        <v>368</v>
      </c>
      <c r="D2694" t="s">
        <v>369</v>
      </c>
      <c r="E2694" t="s">
        <v>2699</v>
      </c>
      <c r="F2694" s="1">
        <v>28474</v>
      </c>
      <c r="G2694" t="s">
        <v>3027</v>
      </c>
      <c r="H2694" t="s">
        <v>2701</v>
      </c>
      <c r="I2694" s="5">
        <v>66300</v>
      </c>
      <c r="J2694">
        <v>2</v>
      </c>
    </row>
    <row r="2695" spans="1:10" x14ac:dyDescent="0.25">
      <c r="A2695" t="str">
        <f t="shared" si="84"/>
        <v>RobTu32654</v>
      </c>
      <c r="B2695" t="str">
        <f t="shared" si="85"/>
        <v>RobertTuck32654</v>
      </c>
      <c r="C2695" t="s">
        <v>25</v>
      </c>
      <c r="D2695" t="s">
        <v>1972</v>
      </c>
      <c r="E2695" t="s">
        <v>2698</v>
      </c>
      <c r="F2695" s="1">
        <v>32654</v>
      </c>
      <c r="G2695" t="s">
        <v>3021</v>
      </c>
      <c r="H2695" t="s">
        <v>2702</v>
      </c>
      <c r="I2695" s="5">
        <v>37900</v>
      </c>
      <c r="J2695">
        <v>0</v>
      </c>
    </row>
    <row r="2696" spans="1:10" x14ac:dyDescent="0.25">
      <c r="A2696" t="str">
        <f t="shared" si="84"/>
        <v>JenTu25686</v>
      </c>
      <c r="B2696" t="str">
        <f t="shared" si="85"/>
        <v>JenniferTucker25686</v>
      </c>
      <c r="C2696" t="s">
        <v>461</v>
      </c>
      <c r="D2696" t="s">
        <v>462</v>
      </c>
      <c r="E2696" t="s">
        <v>2699</v>
      </c>
      <c r="F2696" s="1">
        <v>25686</v>
      </c>
      <c r="G2696" t="s">
        <v>3024</v>
      </c>
      <c r="H2696" t="s">
        <v>2700</v>
      </c>
      <c r="I2696" s="5">
        <v>51000</v>
      </c>
      <c r="J2696">
        <v>13</v>
      </c>
    </row>
    <row r="2697" spans="1:10" x14ac:dyDescent="0.25">
      <c r="A2697" t="str">
        <f t="shared" si="84"/>
        <v>RedTu28147</v>
      </c>
      <c r="B2697" t="str">
        <f t="shared" si="85"/>
        <v>RedaTucker28147</v>
      </c>
      <c r="C2697" t="s">
        <v>2477</v>
      </c>
      <c r="D2697" t="s">
        <v>462</v>
      </c>
      <c r="E2697" t="s">
        <v>2699</v>
      </c>
      <c r="F2697" s="1">
        <v>28147</v>
      </c>
      <c r="G2697" t="s">
        <v>3025</v>
      </c>
      <c r="H2697" t="s">
        <v>2703</v>
      </c>
      <c r="I2697" s="5">
        <v>49200</v>
      </c>
      <c r="J2697">
        <v>6</v>
      </c>
    </row>
    <row r="2698" spans="1:10" x14ac:dyDescent="0.25">
      <c r="A2698" t="str">
        <f t="shared" si="84"/>
        <v>SheTu26931</v>
      </c>
      <c r="B2698" t="str">
        <f t="shared" si="85"/>
        <v>SherryTucker26931</v>
      </c>
      <c r="C2698" t="s">
        <v>730</v>
      </c>
      <c r="D2698" t="s">
        <v>462</v>
      </c>
      <c r="E2698" t="s">
        <v>2699</v>
      </c>
      <c r="F2698" s="1">
        <v>26931</v>
      </c>
      <c r="G2698" t="s">
        <v>3025</v>
      </c>
      <c r="H2698" t="s">
        <v>2701</v>
      </c>
      <c r="I2698" s="5">
        <v>51300</v>
      </c>
      <c r="J2698">
        <v>8</v>
      </c>
    </row>
    <row r="2699" spans="1:10" x14ac:dyDescent="0.25">
      <c r="A2699" t="str">
        <f t="shared" si="84"/>
        <v>GerTu33522</v>
      </c>
      <c r="B2699" t="str">
        <f t="shared" si="85"/>
        <v>GeraldTurner33522</v>
      </c>
      <c r="C2699" t="s">
        <v>766</v>
      </c>
      <c r="D2699" t="s">
        <v>1338</v>
      </c>
      <c r="E2699" t="s">
        <v>2698</v>
      </c>
      <c r="F2699" s="1">
        <v>33522</v>
      </c>
      <c r="G2699" t="s">
        <v>3021</v>
      </c>
      <c r="H2699" t="s">
        <v>2701</v>
      </c>
      <c r="I2699" s="5">
        <v>31100</v>
      </c>
      <c r="J2699">
        <v>2</v>
      </c>
    </row>
    <row r="2700" spans="1:10" x14ac:dyDescent="0.25">
      <c r="A2700" t="str">
        <f t="shared" si="84"/>
        <v>RayTu30575</v>
      </c>
      <c r="B2700" t="str">
        <f t="shared" si="85"/>
        <v>RaymondTurpin30575</v>
      </c>
      <c r="C2700" t="s">
        <v>974</v>
      </c>
      <c r="D2700" t="s">
        <v>1305</v>
      </c>
      <c r="E2700" t="s">
        <v>2698</v>
      </c>
      <c r="F2700" s="1">
        <v>30575</v>
      </c>
      <c r="G2700" t="s">
        <v>3027</v>
      </c>
      <c r="H2700" t="s">
        <v>2700</v>
      </c>
      <c r="I2700" s="5">
        <v>77800</v>
      </c>
      <c r="J2700">
        <v>1</v>
      </c>
    </row>
    <row r="2701" spans="1:10" x14ac:dyDescent="0.25">
      <c r="A2701" t="str">
        <f t="shared" si="84"/>
        <v>SetTw25257</v>
      </c>
      <c r="B2701" t="str">
        <f t="shared" si="85"/>
        <v>SethTwilley25257</v>
      </c>
      <c r="C2701" t="s">
        <v>36</v>
      </c>
      <c r="D2701" t="s">
        <v>662</v>
      </c>
      <c r="E2701" t="s">
        <v>2698</v>
      </c>
      <c r="F2701" s="1">
        <v>25257</v>
      </c>
      <c r="G2701" t="s">
        <v>3027</v>
      </c>
      <c r="H2701" t="s">
        <v>2700</v>
      </c>
      <c r="I2701" s="5">
        <v>79600</v>
      </c>
      <c r="J2701">
        <v>9</v>
      </c>
    </row>
    <row r="2702" spans="1:10" x14ac:dyDescent="0.25">
      <c r="A2702" t="str">
        <f t="shared" si="84"/>
        <v>WilTy28641</v>
      </c>
      <c r="B2702" t="str">
        <f t="shared" si="85"/>
        <v>WilliamTyler28641</v>
      </c>
      <c r="C2702" t="s">
        <v>63</v>
      </c>
      <c r="D2702" t="s">
        <v>1603</v>
      </c>
      <c r="E2702" t="s">
        <v>2698</v>
      </c>
      <c r="F2702" s="1">
        <v>28641</v>
      </c>
      <c r="G2702" t="s">
        <v>3026</v>
      </c>
      <c r="H2702" t="s">
        <v>2701</v>
      </c>
      <c r="I2702" s="5">
        <v>74700</v>
      </c>
      <c r="J2702">
        <v>1</v>
      </c>
    </row>
    <row r="2703" spans="1:10" x14ac:dyDescent="0.25">
      <c r="A2703" t="str">
        <f t="shared" si="84"/>
        <v>DonTy30157</v>
      </c>
      <c r="B2703" t="str">
        <f t="shared" si="85"/>
        <v>DonaldTyree30157</v>
      </c>
      <c r="C2703" t="s">
        <v>133</v>
      </c>
      <c r="D2703" t="s">
        <v>531</v>
      </c>
      <c r="E2703" t="s">
        <v>2698</v>
      </c>
      <c r="F2703" s="1">
        <v>30157</v>
      </c>
      <c r="G2703" t="s">
        <v>3027</v>
      </c>
      <c r="H2703" t="s">
        <v>2700</v>
      </c>
      <c r="I2703" s="5">
        <v>87100</v>
      </c>
      <c r="J2703">
        <v>10</v>
      </c>
    </row>
    <row r="2704" spans="1:10" x14ac:dyDescent="0.25">
      <c r="A2704" t="str">
        <f t="shared" si="84"/>
        <v>EstTy33650</v>
      </c>
      <c r="B2704" t="str">
        <f t="shared" si="85"/>
        <v>EstherTyson33650</v>
      </c>
      <c r="C2704" t="s">
        <v>2229</v>
      </c>
      <c r="D2704" t="s">
        <v>2335</v>
      </c>
      <c r="E2704" t="s">
        <v>2699</v>
      </c>
      <c r="F2704" s="1">
        <v>33650</v>
      </c>
      <c r="G2704" t="s">
        <v>3021</v>
      </c>
      <c r="H2704" t="s">
        <v>2703</v>
      </c>
      <c r="I2704" s="5">
        <v>27300</v>
      </c>
      <c r="J2704">
        <v>0</v>
      </c>
    </row>
    <row r="2705" spans="1:10" x14ac:dyDescent="0.25">
      <c r="A2705" t="str">
        <f t="shared" si="84"/>
        <v>NorTy28384</v>
      </c>
      <c r="B2705" t="str">
        <f t="shared" si="85"/>
        <v>NormaTyson28384</v>
      </c>
      <c r="C2705" t="s">
        <v>324</v>
      </c>
      <c r="D2705" t="s">
        <v>2335</v>
      </c>
      <c r="E2705" t="s">
        <v>2699</v>
      </c>
      <c r="F2705" s="1">
        <v>28384</v>
      </c>
      <c r="G2705" t="s">
        <v>3024</v>
      </c>
      <c r="H2705" t="s">
        <v>2702</v>
      </c>
      <c r="I2705" s="5">
        <v>49300</v>
      </c>
      <c r="J2705">
        <v>7</v>
      </c>
    </row>
    <row r="2706" spans="1:10" x14ac:dyDescent="0.25">
      <c r="A2706" t="str">
        <f t="shared" si="84"/>
        <v>JarUc30887</v>
      </c>
      <c r="B2706" t="str">
        <f t="shared" si="85"/>
        <v>JarrettUchida30887</v>
      </c>
      <c r="C2706" t="s">
        <v>890</v>
      </c>
      <c r="D2706" t="s">
        <v>891</v>
      </c>
      <c r="E2706" t="s">
        <v>2698</v>
      </c>
      <c r="F2706" s="1">
        <v>30887</v>
      </c>
      <c r="G2706" t="s">
        <v>3027</v>
      </c>
      <c r="H2706" t="s">
        <v>2702</v>
      </c>
      <c r="I2706" s="5">
        <v>75600</v>
      </c>
      <c r="J2706">
        <v>6</v>
      </c>
    </row>
    <row r="2707" spans="1:10" x14ac:dyDescent="0.25">
      <c r="A2707" t="str">
        <f t="shared" si="84"/>
        <v>DebUl31186</v>
      </c>
      <c r="B2707" t="str">
        <f t="shared" si="85"/>
        <v>DebrahUlrich31186</v>
      </c>
      <c r="C2707" t="s">
        <v>775</v>
      </c>
      <c r="D2707" t="s">
        <v>1826</v>
      </c>
      <c r="E2707" t="s">
        <v>2699</v>
      </c>
      <c r="F2707" s="1">
        <v>31186</v>
      </c>
      <c r="G2707" t="s">
        <v>3021</v>
      </c>
      <c r="H2707" t="s">
        <v>2700</v>
      </c>
      <c r="I2707" s="5">
        <v>35700</v>
      </c>
      <c r="J2707">
        <v>3</v>
      </c>
    </row>
    <row r="2708" spans="1:10" x14ac:dyDescent="0.25">
      <c r="A2708" t="str">
        <f t="shared" si="84"/>
        <v>EusUn27352</v>
      </c>
      <c r="B2708" t="str">
        <f t="shared" si="85"/>
        <v>EusebiaUnderwood27352</v>
      </c>
      <c r="C2708" t="s">
        <v>149</v>
      </c>
      <c r="D2708" t="s">
        <v>150</v>
      </c>
      <c r="E2708" t="s">
        <v>2699</v>
      </c>
      <c r="F2708" s="1">
        <v>27352</v>
      </c>
      <c r="G2708" t="s">
        <v>3026</v>
      </c>
      <c r="H2708" t="s">
        <v>2700</v>
      </c>
      <c r="I2708" s="5">
        <v>64800</v>
      </c>
      <c r="J2708">
        <v>18</v>
      </c>
    </row>
    <row r="2709" spans="1:10" x14ac:dyDescent="0.25">
      <c r="A2709" t="str">
        <f t="shared" si="84"/>
        <v>BetUr29713</v>
      </c>
      <c r="B2709" t="str">
        <f t="shared" si="85"/>
        <v>BettyUrbano29713</v>
      </c>
      <c r="C2709" t="s">
        <v>966</v>
      </c>
      <c r="D2709" t="s">
        <v>2639</v>
      </c>
      <c r="E2709" t="s">
        <v>2699</v>
      </c>
      <c r="F2709" s="1">
        <v>29713</v>
      </c>
      <c r="G2709" t="s">
        <v>3025</v>
      </c>
      <c r="H2709" t="s">
        <v>2700</v>
      </c>
      <c r="I2709" s="5">
        <v>41300</v>
      </c>
      <c r="J2709">
        <v>4</v>
      </c>
    </row>
    <row r="2710" spans="1:10" x14ac:dyDescent="0.25">
      <c r="A2710" t="str">
        <f t="shared" si="84"/>
        <v>MarUr30980</v>
      </c>
      <c r="B2710" t="str">
        <f t="shared" si="85"/>
        <v>MarcusUrbina30980</v>
      </c>
      <c r="C2710" t="s">
        <v>288</v>
      </c>
      <c r="D2710" t="s">
        <v>569</v>
      </c>
      <c r="E2710" t="s">
        <v>2698</v>
      </c>
      <c r="F2710" s="1">
        <v>30980</v>
      </c>
      <c r="G2710" t="s">
        <v>3028</v>
      </c>
      <c r="H2710" t="s">
        <v>2703</v>
      </c>
      <c r="I2710" s="5">
        <v>88600</v>
      </c>
      <c r="J2710">
        <v>6</v>
      </c>
    </row>
    <row r="2711" spans="1:10" x14ac:dyDescent="0.25">
      <c r="A2711" t="str">
        <f t="shared" si="84"/>
        <v>MarUs26974</v>
      </c>
      <c r="B2711" t="str">
        <f t="shared" si="85"/>
        <v>MarkUsher26974</v>
      </c>
      <c r="C2711" t="s">
        <v>252</v>
      </c>
      <c r="D2711" t="s">
        <v>1871</v>
      </c>
      <c r="E2711" t="s">
        <v>2698</v>
      </c>
      <c r="F2711" s="1">
        <v>26974</v>
      </c>
      <c r="G2711" t="s">
        <v>3025</v>
      </c>
      <c r="H2711" t="s">
        <v>2702</v>
      </c>
      <c r="I2711" s="5">
        <v>54300</v>
      </c>
      <c r="J2711">
        <v>2</v>
      </c>
    </row>
    <row r="2712" spans="1:10" x14ac:dyDescent="0.25">
      <c r="A2712" t="str">
        <f t="shared" si="84"/>
        <v>SarUt24319</v>
      </c>
      <c r="B2712" t="str">
        <f t="shared" si="85"/>
        <v>SarahUtley24319</v>
      </c>
      <c r="C2712" t="s">
        <v>1695</v>
      </c>
      <c r="D2712" t="s">
        <v>1849</v>
      </c>
      <c r="E2712" t="s">
        <v>2699</v>
      </c>
      <c r="F2712" s="1">
        <v>24319</v>
      </c>
      <c r="G2712" t="s">
        <v>3028</v>
      </c>
      <c r="H2712" t="s">
        <v>2700</v>
      </c>
      <c r="I2712" s="5">
        <v>71800</v>
      </c>
      <c r="J2712">
        <v>13</v>
      </c>
    </row>
    <row r="2713" spans="1:10" x14ac:dyDescent="0.25">
      <c r="A2713" t="str">
        <f t="shared" si="84"/>
        <v>DouVa30470</v>
      </c>
      <c r="B2713" t="str">
        <f t="shared" si="85"/>
        <v>DouglasVacca30470</v>
      </c>
      <c r="C2713" t="s">
        <v>499</v>
      </c>
      <c r="D2713" t="s">
        <v>1465</v>
      </c>
      <c r="E2713" t="s">
        <v>2698</v>
      </c>
      <c r="F2713" s="1">
        <v>30470</v>
      </c>
      <c r="G2713" t="s">
        <v>3027</v>
      </c>
      <c r="H2713" t="s">
        <v>2700</v>
      </c>
      <c r="I2713" s="5">
        <v>75800</v>
      </c>
      <c r="J2713">
        <v>9</v>
      </c>
    </row>
    <row r="2714" spans="1:10" x14ac:dyDescent="0.25">
      <c r="A2714" t="str">
        <f t="shared" si="84"/>
        <v>SarVa29272</v>
      </c>
      <c r="B2714" t="str">
        <f t="shared" si="85"/>
        <v>SaraValdez29272</v>
      </c>
      <c r="C2714" t="s">
        <v>347</v>
      </c>
      <c r="D2714" t="s">
        <v>348</v>
      </c>
      <c r="E2714" t="s">
        <v>2699</v>
      </c>
      <c r="F2714" s="1">
        <v>29272</v>
      </c>
      <c r="G2714" t="s">
        <v>3027</v>
      </c>
      <c r="H2714" t="s">
        <v>2700</v>
      </c>
      <c r="I2714" s="5">
        <v>61700</v>
      </c>
      <c r="J2714">
        <v>6</v>
      </c>
    </row>
    <row r="2715" spans="1:10" x14ac:dyDescent="0.25">
      <c r="A2715" t="str">
        <f t="shared" si="84"/>
        <v>MarVa25063</v>
      </c>
      <c r="B2715" t="str">
        <f t="shared" si="85"/>
        <v>MarkValencia25063</v>
      </c>
      <c r="C2715" t="s">
        <v>252</v>
      </c>
      <c r="D2715" t="s">
        <v>2363</v>
      </c>
      <c r="E2715" t="s">
        <v>2698</v>
      </c>
      <c r="F2715" s="1">
        <v>25063</v>
      </c>
      <c r="G2715" t="s">
        <v>3025</v>
      </c>
      <c r="H2715" t="s">
        <v>2703</v>
      </c>
      <c r="I2715" s="5">
        <v>58500</v>
      </c>
      <c r="J2715">
        <v>15</v>
      </c>
    </row>
    <row r="2716" spans="1:10" x14ac:dyDescent="0.25">
      <c r="A2716" t="str">
        <f t="shared" si="84"/>
        <v>EilVa28039</v>
      </c>
      <c r="B2716" t="str">
        <f t="shared" si="85"/>
        <v>EileenValenti28039</v>
      </c>
      <c r="C2716" t="s">
        <v>2948</v>
      </c>
      <c r="D2716" t="s">
        <v>2949</v>
      </c>
      <c r="E2716" t="s">
        <v>2699</v>
      </c>
      <c r="F2716" s="1">
        <v>28039</v>
      </c>
      <c r="G2716" t="s">
        <v>3027</v>
      </c>
      <c r="H2716" t="s">
        <v>2700</v>
      </c>
      <c r="I2716" s="5">
        <v>71000</v>
      </c>
      <c r="J2716">
        <v>7</v>
      </c>
    </row>
    <row r="2717" spans="1:10" x14ac:dyDescent="0.25">
      <c r="A2717" t="str">
        <f t="shared" si="84"/>
        <v>JulVa29552</v>
      </c>
      <c r="B2717" t="str">
        <f t="shared" si="85"/>
        <v>JulioValenzuela29552</v>
      </c>
      <c r="C2717" t="s">
        <v>2318</v>
      </c>
      <c r="D2717" t="s">
        <v>2319</v>
      </c>
      <c r="E2717" t="s">
        <v>2698</v>
      </c>
      <c r="F2717" s="1">
        <v>29552</v>
      </c>
      <c r="G2717" t="s">
        <v>3026</v>
      </c>
      <c r="H2717" t="s">
        <v>2700</v>
      </c>
      <c r="I2717" s="5">
        <v>71300</v>
      </c>
      <c r="J2717">
        <v>1</v>
      </c>
    </row>
    <row r="2718" spans="1:10" x14ac:dyDescent="0.25">
      <c r="A2718" t="str">
        <f t="shared" si="84"/>
        <v>ManVa31489</v>
      </c>
      <c r="B2718" t="str">
        <f t="shared" si="85"/>
        <v>MandyValenzuela31489</v>
      </c>
      <c r="C2718" t="s">
        <v>2906</v>
      </c>
      <c r="D2718" t="s">
        <v>2319</v>
      </c>
      <c r="E2718" t="s">
        <v>2699</v>
      </c>
      <c r="F2718" s="1">
        <v>31489</v>
      </c>
      <c r="G2718" t="s">
        <v>3021</v>
      </c>
      <c r="H2718" t="s">
        <v>2701</v>
      </c>
      <c r="I2718" s="5">
        <v>30500</v>
      </c>
      <c r="J2718">
        <v>2</v>
      </c>
    </row>
    <row r="2719" spans="1:10" x14ac:dyDescent="0.25">
      <c r="A2719" t="str">
        <f t="shared" si="84"/>
        <v>LatVa26112</v>
      </c>
      <c r="B2719" t="str">
        <f t="shared" si="85"/>
        <v>LatonyaVallone26112</v>
      </c>
      <c r="C2719" t="s">
        <v>1711</v>
      </c>
      <c r="D2719" t="s">
        <v>1712</v>
      </c>
      <c r="E2719" t="s">
        <v>2699</v>
      </c>
      <c r="F2719" s="1">
        <v>26112</v>
      </c>
      <c r="G2719" t="s">
        <v>3024</v>
      </c>
      <c r="H2719" t="s">
        <v>2701</v>
      </c>
      <c r="I2719" s="5">
        <v>37100</v>
      </c>
      <c r="J2719">
        <v>4</v>
      </c>
    </row>
    <row r="2720" spans="1:10" x14ac:dyDescent="0.25">
      <c r="A2720" t="str">
        <f t="shared" si="84"/>
        <v>CynVa29544</v>
      </c>
      <c r="B2720" t="str">
        <f t="shared" si="85"/>
        <v>CynthiaVandyke29544</v>
      </c>
      <c r="C2720" t="s">
        <v>442</v>
      </c>
      <c r="D2720" t="s">
        <v>2162</v>
      </c>
      <c r="E2720" t="s">
        <v>2699</v>
      </c>
      <c r="F2720" s="1">
        <v>29544</v>
      </c>
      <c r="G2720" t="s">
        <v>3028</v>
      </c>
      <c r="H2720" t="s">
        <v>2700</v>
      </c>
      <c r="I2720" s="5">
        <v>86500</v>
      </c>
      <c r="J2720">
        <v>3</v>
      </c>
    </row>
    <row r="2721" spans="1:10" x14ac:dyDescent="0.25">
      <c r="A2721" t="str">
        <f t="shared" si="84"/>
        <v>MarVa25993</v>
      </c>
      <c r="B2721" t="str">
        <f t="shared" si="85"/>
        <v>MarkVanhouten25993</v>
      </c>
      <c r="C2721" t="s">
        <v>252</v>
      </c>
      <c r="D2721" t="s">
        <v>1693</v>
      </c>
      <c r="E2721" t="s">
        <v>2698</v>
      </c>
      <c r="F2721" s="1">
        <v>25993</v>
      </c>
      <c r="G2721" t="s">
        <v>3028</v>
      </c>
      <c r="H2721" t="s">
        <v>2701</v>
      </c>
      <c r="I2721" s="5">
        <v>60400</v>
      </c>
      <c r="J2721">
        <v>3</v>
      </c>
    </row>
    <row r="2722" spans="1:10" x14ac:dyDescent="0.25">
      <c r="A2722" t="str">
        <f t="shared" si="84"/>
        <v>PauVa22993</v>
      </c>
      <c r="B2722" t="str">
        <f t="shared" si="85"/>
        <v>PaulVann22993</v>
      </c>
      <c r="C2722" t="s">
        <v>119</v>
      </c>
      <c r="D2722" t="s">
        <v>2164</v>
      </c>
      <c r="E2722" t="s">
        <v>2698</v>
      </c>
      <c r="F2722" s="1">
        <v>22993</v>
      </c>
      <c r="G2722" t="s">
        <v>3025</v>
      </c>
      <c r="H2722" t="s">
        <v>2702</v>
      </c>
      <c r="I2722" s="5">
        <v>77700</v>
      </c>
      <c r="J2722">
        <v>12</v>
      </c>
    </row>
    <row r="2723" spans="1:10" x14ac:dyDescent="0.25">
      <c r="A2723" t="str">
        <f t="shared" si="84"/>
        <v>MicVa31176</v>
      </c>
      <c r="B2723" t="str">
        <f t="shared" si="85"/>
        <v>MichaelVarney31176</v>
      </c>
      <c r="C2723" t="s">
        <v>205</v>
      </c>
      <c r="D2723" t="s">
        <v>820</v>
      </c>
      <c r="E2723" t="s">
        <v>2698</v>
      </c>
      <c r="F2723" s="1">
        <v>31176</v>
      </c>
      <c r="G2723" t="s">
        <v>3022</v>
      </c>
      <c r="H2723" t="s">
        <v>2702</v>
      </c>
      <c r="I2723" s="5">
        <v>41200</v>
      </c>
      <c r="J2723">
        <v>2</v>
      </c>
    </row>
    <row r="2724" spans="1:10" x14ac:dyDescent="0.25">
      <c r="A2724" t="str">
        <f t="shared" si="84"/>
        <v>PetVa29178</v>
      </c>
      <c r="B2724" t="str">
        <f t="shared" si="85"/>
        <v>PeterVasquez29178</v>
      </c>
      <c r="C2724" t="s">
        <v>589</v>
      </c>
      <c r="D2724" t="s">
        <v>2441</v>
      </c>
      <c r="E2724" t="s">
        <v>2698</v>
      </c>
      <c r="F2724" s="1">
        <v>29178</v>
      </c>
      <c r="G2724" t="s">
        <v>3027</v>
      </c>
      <c r="H2724" t="s">
        <v>2701</v>
      </c>
      <c r="I2724" s="5">
        <v>48300</v>
      </c>
      <c r="J2724">
        <v>0</v>
      </c>
    </row>
    <row r="2725" spans="1:10" x14ac:dyDescent="0.25">
      <c r="A2725" t="str">
        <f t="shared" si="84"/>
        <v>MicVa30883</v>
      </c>
      <c r="B2725" t="str">
        <f t="shared" si="85"/>
        <v>MichaelVaughan30883</v>
      </c>
      <c r="C2725" t="s">
        <v>205</v>
      </c>
      <c r="D2725" t="s">
        <v>1153</v>
      </c>
      <c r="E2725" t="s">
        <v>2698</v>
      </c>
      <c r="F2725" s="1">
        <v>30883</v>
      </c>
      <c r="G2725" t="s">
        <v>3025</v>
      </c>
      <c r="H2725" t="s">
        <v>2701</v>
      </c>
      <c r="I2725" s="5">
        <v>46400</v>
      </c>
      <c r="J2725">
        <v>8</v>
      </c>
    </row>
    <row r="2726" spans="1:10" x14ac:dyDescent="0.25">
      <c r="A2726" t="str">
        <f t="shared" si="84"/>
        <v>RubVa32031</v>
      </c>
      <c r="B2726" t="str">
        <f t="shared" si="85"/>
        <v>RubyVaughan32031</v>
      </c>
      <c r="C2726" t="s">
        <v>203</v>
      </c>
      <c r="D2726" t="s">
        <v>1153</v>
      </c>
      <c r="E2726" t="s">
        <v>2699</v>
      </c>
      <c r="F2726" s="1">
        <v>32031</v>
      </c>
      <c r="G2726" t="s">
        <v>3024</v>
      </c>
      <c r="H2726" t="s">
        <v>2701</v>
      </c>
      <c r="I2726" s="5">
        <v>43600</v>
      </c>
      <c r="J2726">
        <v>0</v>
      </c>
    </row>
    <row r="2727" spans="1:10" x14ac:dyDescent="0.25">
      <c r="A2727" t="str">
        <f t="shared" si="84"/>
        <v>AntVa30870</v>
      </c>
      <c r="B2727" t="str">
        <f t="shared" si="85"/>
        <v>AnthonyVaughn30870</v>
      </c>
      <c r="C2727" t="s">
        <v>109</v>
      </c>
      <c r="D2727" t="s">
        <v>1189</v>
      </c>
      <c r="E2727" t="s">
        <v>2698</v>
      </c>
      <c r="F2727" s="1">
        <v>30870</v>
      </c>
      <c r="G2727" t="s">
        <v>3028</v>
      </c>
      <c r="H2727" t="s">
        <v>2700</v>
      </c>
      <c r="I2727" s="5">
        <v>82700</v>
      </c>
      <c r="J2727">
        <v>8</v>
      </c>
    </row>
    <row r="2728" spans="1:10" x14ac:dyDescent="0.25">
      <c r="A2728" t="str">
        <f t="shared" si="84"/>
        <v>RayVa27533</v>
      </c>
      <c r="B2728" t="str">
        <f t="shared" si="85"/>
        <v>RaymondVazquez27533</v>
      </c>
      <c r="C2728" t="s">
        <v>974</v>
      </c>
      <c r="D2728" t="s">
        <v>2219</v>
      </c>
      <c r="E2728" t="s">
        <v>2698</v>
      </c>
      <c r="F2728" s="1">
        <v>27533</v>
      </c>
      <c r="G2728" t="s">
        <v>3026</v>
      </c>
      <c r="H2728" t="s">
        <v>2700</v>
      </c>
      <c r="I2728" s="5">
        <v>48000</v>
      </c>
      <c r="J2728">
        <v>14</v>
      </c>
    </row>
    <row r="2729" spans="1:10" x14ac:dyDescent="0.25">
      <c r="A2729" t="str">
        <f t="shared" si="84"/>
        <v>ChrVe24232</v>
      </c>
      <c r="B2729" t="str">
        <f t="shared" si="85"/>
        <v>ChristopherVega24232</v>
      </c>
      <c r="C2729" t="s">
        <v>71</v>
      </c>
      <c r="D2729" t="s">
        <v>1859</v>
      </c>
      <c r="E2729" t="s">
        <v>2698</v>
      </c>
      <c r="F2729" s="1">
        <v>24232</v>
      </c>
      <c r="G2729" t="s">
        <v>3028</v>
      </c>
      <c r="H2729" t="s">
        <v>2702</v>
      </c>
      <c r="I2729" s="5">
        <v>98700</v>
      </c>
      <c r="J2729">
        <v>3</v>
      </c>
    </row>
    <row r="2730" spans="1:10" x14ac:dyDescent="0.25">
      <c r="A2730" t="str">
        <f t="shared" si="84"/>
        <v>ClaVe25282</v>
      </c>
      <c r="B2730" t="str">
        <f t="shared" si="85"/>
        <v>ClarenceVega25282</v>
      </c>
      <c r="C2730" t="s">
        <v>918</v>
      </c>
      <c r="D2730" t="s">
        <v>1859</v>
      </c>
      <c r="E2730" t="s">
        <v>2698</v>
      </c>
      <c r="F2730" s="1">
        <v>25282</v>
      </c>
      <c r="G2730" t="s">
        <v>3029</v>
      </c>
      <c r="H2730" t="s">
        <v>2702</v>
      </c>
      <c r="I2730" s="5">
        <v>142500</v>
      </c>
      <c r="J2730">
        <v>0</v>
      </c>
    </row>
    <row r="2731" spans="1:10" x14ac:dyDescent="0.25">
      <c r="A2731" t="str">
        <f t="shared" si="84"/>
        <v>MarVe31223</v>
      </c>
      <c r="B2731" t="str">
        <f t="shared" si="85"/>
        <v>MaryVentura31223</v>
      </c>
      <c r="C2731" t="s">
        <v>156</v>
      </c>
      <c r="D2731" t="s">
        <v>1124</v>
      </c>
      <c r="E2731" t="s">
        <v>2699</v>
      </c>
      <c r="F2731" s="1">
        <v>31223</v>
      </c>
      <c r="G2731" t="s">
        <v>3023</v>
      </c>
      <c r="H2731" t="s">
        <v>2700</v>
      </c>
      <c r="I2731" s="5">
        <v>41400</v>
      </c>
      <c r="J2731">
        <v>3</v>
      </c>
    </row>
    <row r="2732" spans="1:10" x14ac:dyDescent="0.25">
      <c r="A2732" t="str">
        <f t="shared" si="84"/>
        <v>PhiVe26975</v>
      </c>
      <c r="B2732" t="str">
        <f t="shared" si="85"/>
        <v>PhilipVer26975</v>
      </c>
      <c r="C2732" t="s">
        <v>335</v>
      </c>
      <c r="D2732" t="s">
        <v>336</v>
      </c>
      <c r="E2732" t="s">
        <v>2698</v>
      </c>
      <c r="F2732" s="1">
        <v>26975</v>
      </c>
      <c r="G2732" t="s">
        <v>3027</v>
      </c>
      <c r="H2732" t="s">
        <v>2703</v>
      </c>
      <c r="I2732" s="5">
        <v>102800</v>
      </c>
      <c r="J2732">
        <v>9</v>
      </c>
    </row>
    <row r="2733" spans="1:10" x14ac:dyDescent="0.25">
      <c r="A2733" t="str">
        <f t="shared" si="84"/>
        <v>NicVe25833</v>
      </c>
      <c r="B2733" t="str">
        <f t="shared" si="85"/>
        <v>NicoleVess25833</v>
      </c>
      <c r="C2733" t="s">
        <v>1221</v>
      </c>
      <c r="D2733" t="s">
        <v>2271</v>
      </c>
      <c r="E2733" t="s">
        <v>2699</v>
      </c>
      <c r="F2733" s="1">
        <v>25833</v>
      </c>
      <c r="G2733" t="s">
        <v>3025</v>
      </c>
      <c r="H2733" t="s">
        <v>2700</v>
      </c>
      <c r="I2733" s="5">
        <v>61700</v>
      </c>
      <c r="J2733">
        <v>2</v>
      </c>
    </row>
    <row r="2734" spans="1:10" x14ac:dyDescent="0.25">
      <c r="A2734" t="str">
        <f t="shared" si="84"/>
        <v>DamVe30083</v>
      </c>
      <c r="B2734" t="str">
        <f t="shared" si="85"/>
        <v>DamionVest30083</v>
      </c>
      <c r="C2734" t="s">
        <v>2033</v>
      </c>
      <c r="D2734" t="s">
        <v>900</v>
      </c>
      <c r="E2734" t="s">
        <v>2698</v>
      </c>
      <c r="F2734" s="1">
        <v>30083</v>
      </c>
      <c r="G2734" t="s">
        <v>3025</v>
      </c>
      <c r="H2734" t="s">
        <v>2702</v>
      </c>
      <c r="I2734" s="5">
        <v>63600</v>
      </c>
      <c r="J2734">
        <v>8</v>
      </c>
    </row>
    <row r="2735" spans="1:10" x14ac:dyDescent="0.25">
      <c r="A2735" t="str">
        <f t="shared" si="84"/>
        <v>KriVe31665</v>
      </c>
      <c r="B2735" t="str">
        <f t="shared" si="85"/>
        <v>KristenVest31665</v>
      </c>
      <c r="C2735" t="s">
        <v>362</v>
      </c>
      <c r="D2735" t="s">
        <v>900</v>
      </c>
      <c r="E2735" t="s">
        <v>2699</v>
      </c>
      <c r="F2735" s="1">
        <v>31665</v>
      </c>
      <c r="G2735" t="s">
        <v>3022</v>
      </c>
      <c r="H2735" t="s">
        <v>2702</v>
      </c>
      <c r="I2735" s="5">
        <v>47400</v>
      </c>
      <c r="J2735">
        <v>0</v>
      </c>
    </row>
    <row r="2736" spans="1:10" x14ac:dyDescent="0.25">
      <c r="A2736" t="str">
        <f t="shared" si="84"/>
        <v>BreVi32402</v>
      </c>
      <c r="B2736" t="str">
        <f t="shared" si="85"/>
        <v>BrendaVick32402</v>
      </c>
      <c r="C2736" t="s">
        <v>1437</v>
      </c>
      <c r="D2736" t="s">
        <v>2525</v>
      </c>
      <c r="E2736" t="s">
        <v>2699</v>
      </c>
      <c r="F2736" s="1">
        <v>32402</v>
      </c>
      <c r="G2736" t="s">
        <v>3024</v>
      </c>
      <c r="H2736" t="s">
        <v>2702</v>
      </c>
      <c r="I2736" s="5">
        <v>47500</v>
      </c>
      <c r="J2736">
        <v>1</v>
      </c>
    </row>
    <row r="2737" spans="1:10" x14ac:dyDescent="0.25">
      <c r="A2737" t="str">
        <f t="shared" si="84"/>
        <v>TodVi26021</v>
      </c>
      <c r="B2737" t="str">
        <f t="shared" si="85"/>
        <v>ToddVictor26021</v>
      </c>
      <c r="C2737" t="s">
        <v>623</v>
      </c>
      <c r="D2737" t="s">
        <v>11</v>
      </c>
      <c r="E2737" t="s">
        <v>2698</v>
      </c>
      <c r="F2737" s="1">
        <v>26021</v>
      </c>
      <c r="G2737" t="s">
        <v>3025</v>
      </c>
      <c r="H2737" t="s">
        <v>2702</v>
      </c>
      <c r="I2737" s="5">
        <v>72800</v>
      </c>
      <c r="J2737">
        <v>11</v>
      </c>
    </row>
    <row r="2738" spans="1:10" x14ac:dyDescent="0.25">
      <c r="A2738" t="str">
        <f t="shared" si="84"/>
        <v>WilVi32669</v>
      </c>
      <c r="B2738" t="str">
        <f t="shared" si="85"/>
        <v>WilliamVidrio32669</v>
      </c>
      <c r="C2738" t="s">
        <v>63</v>
      </c>
      <c r="D2738" t="s">
        <v>2321</v>
      </c>
      <c r="E2738" t="s">
        <v>2698</v>
      </c>
      <c r="F2738" s="1">
        <v>32669</v>
      </c>
      <c r="G2738" t="s">
        <v>3020</v>
      </c>
      <c r="H2738" t="s">
        <v>2700</v>
      </c>
      <c r="I2738" s="5">
        <v>35600</v>
      </c>
      <c r="J2738">
        <v>1</v>
      </c>
    </row>
    <row r="2739" spans="1:10" x14ac:dyDescent="0.25">
      <c r="A2739" t="str">
        <f t="shared" si="84"/>
        <v>DenVi24418</v>
      </c>
      <c r="B2739" t="str">
        <f t="shared" si="85"/>
        <v>DennisVilla24418</v>
      </c>
      <c r="C2739" t="s">
        <v>914</v>
      </c>
      <c r="D2739" t="s">
        <v>1576</v>
      </c>
      <c r="E2739" t="s">
        <v>2698</v>
      </c>
      <c r="F2739" s="1">
        <v>24418</v>
      </c>
      <c r="G2739" t="s">
        <v>3025</v>
      </c>
      <c r="H2739" t="s">
        <v>2700</v>
      </c>
      <c r="I2739" s="5">
        <v>48500</v>
      </c>
      <c r="J2739">
        <v>2</v>
      </c>
    </row>
    <row r="2740" spans="1:10" x14ac:dyDescent="0.25">
      <c r="A2740" t="str">
        <f t="shared" si="84"/>
        <v>WalVi33306</v>
      </c>
      <c r="B2740" t="str">
        <f t="shared" si="85"/>
        <v>WallyVillagomez33306</v>
      </c>
      <c r="C2740" t="s">
        <v>1442</v>
      </c>
      <c r="D2740" t="s">
        <v>2523</v>
      </c>
      <c r="E2740" t="s">
        <v>2698</v>
      </c>
      <c r="F2740" s="1">
        <v>33306</v>
      </c>
      <c r="G2740" t="s">
        <v>3019</v>
      </c>
      <c r="H2740" t="s">
        <v>2701</v>
      </c>
      <c r="I2740" s="5">
        <v>30300</v>
      </c>
      <c r="J2740">
        <v>0</v>
      </c>
    </row>
    <row r="2741" spans="1:10" x14ac:dyDescent="0.25">
      <c r="A2741" t="str">
        <f t="shared" si="84"/>
        <v>FabVi29773</v>
      </c>
      <c r="B2741" t="str">
        <f t="shared" si="85"/>
        <v>FabianVillanueva29773</v>
      </c>
      <c r="C2741" t="s">
        <v>2451</v>
      </c>
      <c r="D2741" t="s">
        <v>2452</v>
      </c>
      <c r="E2741" t="s">
        <v>2698</v>
      </c>
      <c r="F2741" s="1">
        <v>29773</v>
      </c>
      <c r="G2741" t="s">
        <v>3026</v>
      </c>
      <c r="H2741" t="s">
        <v>2701</v>
      </c>
      <c r="I2741" s="5">
        <v>44000</v>
      </c>
      <c r="J2741">
        <v>1</v>
      </c>
    </row>
    <row r="2742" spans="1:10" x14ac:dyDescent="0.25">
      <c r="A2742" t="str">
        <f t="shared" si="84"/>
        <v>IsaVi28835</v>
      </c>
      <c r="B2742" t="str">
        <f t="shared" si="85"/>
        <v>IsaacVillarreal28835</v>
      </c>
      <c r="C2742" t="s">
        <v>677</v>
      </c>
      <c r="D2742" t="s">
        <v>678</v>
      </c>
      <c r="E2742" t="s">
        <v>2698</v>
      </c>
      <c r="F2742" s="1">
        <v>28835</v>
      </c>
      <c r="G2742" t="s">
        <v>3027</v>
      </c>
      <c r="H2742" t="s">
        <v>2701</v>
      </c>
      <c r="I2742" s="5">
        <v>53900</v>
      </c>
      <c r="J2742">
        <v>6</v>
      </c>
    </row>
    <row r="2743" spans="1:10" x14ac:dyDescent="0.25">
      <c r="A2743" t="str">
        <f t="shared" si="84"/>
        <v>KeiVi29022</v>
      </c>
      <c r="B2743" t="str">
        <f t="shared" si="85"/>
        <v>KeithVivian29022</v>
      </c>
      <c r="C2743" t="s">
        <v>162</v>
      </c>
      <c r="D2743" t="s">
        <v>889</v>
      </c>
      <c r="E2743" t="s">
        <v>2698</v>
      </c>
      <c r="F2743" s="1">
        <v>29022</v>
      </c>
      <c r="G2743" t="s">
        <v>3026</v>
      </c>
      <c r="H2743" t="s">
        <v>2701</v>
      </c>
      <c r="I2743" s="5">
        <v>55700</v>
      </c>
      <c r="J2743">
        <v>13</v>
      </c>
    </row>
    <row r="2744" spans="1:10" x14ac:dyDescent="0.25">
      <c r="A2744" t="str">
        <f t="shared" si="84"/>
        <v>MilVo29089</v>
      </c>
      <c r="B2744" t="str">
        <f t="shared" si="85"/>
        <v>MillardVoll29089</v>
      </c>
      <c r="C2744" t="s">
        <v>1571</v>
      </c>
      <c r="D2744" t="s">
        <v>1572</v>
      </c>
      <c r="E2744" t="s">
        <v>2698</v>
      </c>
      <c r="F2744" s="1">
        <v>29089</v>
      </c>
      <c r="G2744" t="s">
        <v>3028</v>
      </c>
      <c r="H2744" t="s">
        <v>2701</v>
      </c>
      <c r="I2744" s="5">
        <v>77300</v>
      </c>
      <c r="J2744">
        <v>10</v>
      </c>
    </row>
    <row r="2745" spans="1:10" x14ac:dyDescent="0.25">
      <c r="A2745" t="str">
        <f t="shared" si="84"/>
        <v>ShaVo33133</v>
      </c>
      <c r="B2745" t="str">
        <f t="shared" si="85"/>
        <v>ShainaVosburg33133</v>
      </c>
      <c r="C2745" t="s">
        <v>2713</v>
      </c>
      <c r="D2745" t="s">
        <v>2714</v>
      </c>
      <c r="E2745" t="s">
        <v>2699</v>
      </c>
      <c r="F2745" s="1">
        <v>33133</v>
      </c>
      <c r="G2745" t="s">
        <v>3021</v>
      </c>
      <c r="H2745" t="s">
        <v>2703</v>
      </c>
      <c r="I2745" s="5">
        <v>28500</v>
      </c>
      <c r="J2745">
        <v>0</v>
      </c>
    </row>
    <row r="2746" spans="1:10" x14ac:dyDescent="0.25">
      <c r="A2746" t="str">
        <f t="shared" si="84"/>
        <v>JeaVu29736</v>
      </c>
      <c r="B2746" t="str">
        <f t="shared" si="85"/>
        <v>JeanVue29736</v>
      </c>
      <c r="C2746" t="s">
        <v>125</v>
      </c>
      <c r="D2746" t="s">
        <v>2071</v>
      </c>
      <c r="E2746" t="s">
        <v>2699</v>
      </c>
      <c r="F2746" s="1">
        <v>29736</v>
      </c>
      <c r="G2746" t="s">
        <v>3026</v>
      </c>
      <c r="H2746" t="s">
        <v>2701</v>
      </c>
      <c r="I2746" s="5">
        <v>56700</v>
      </c>
      <c r="J2746">
        <v>9</v>
      </c>
    </row>
    <row r="2747" spans="1:10" x14ac:dyDescent="0.25">
      <c r="A2747" t="str">
        <f t="shared" si="84"/>
        <v>ArtWa23474</v>
      </c>
      <c r="B2747" t="str">
        <f t="shared" si="85"/>
        <v>ArthurWagner23474</v>
      </c>
      <c r="C2747" t="s">
        <v>103</v>
      </c>
      <c r="D2747" t="s">
        <v>350</v>
      </c>
      <c r="E2747" t="s">
        <v>2698</v>
      </c>
      <c r="F2747" s="1">
        <v>23474</v>
      </c>
      <c r="G2747" t="s">
        <v>3027</v>
      </c>
      <c r="H2747" t="s">
        <v>2701</v>
      </c>
      <c r="I2747" s="5">
        <v>59700</v>
      </c>
      <c r="J2747">
        <v>17</v>
      </c>
    </row>
    <row r="2748" spans="1:10" x14ac:dyDescent="0.25">
      <c r="A2748" t="str">
        <f t="shared" si="84"/>
        <v>DavWa31482</v>
      </c>
      <c r="B2748" t="str">
        <f t="shared" si="85"/>
        <v>DavidWagner31482</v>
      </c>
      <c r="C2748" t="s">
        <v>65</v>
      </c>
      <c r="D2748" t="s">
        <v>350</v>
      </c>
      <c r="E2748" t="s">
        <v>2698</v>
      </c>
      <c r="F2748" s="1">
        <v>31482</v>
      </c>
      <c r="G2748" t="s">
        <v>3022</v>
      </c>
      <c r="H2748" t="s">
        <v>2702</v>
      </c>
      <c r="I2748" s="5">
        <v>39700</v>
      </c>
      <c r="J2748">
        <v>2</v>
      </c>
    </row>
    <row r="2749" spans="1:10" x14ac:dyDescent="0.25">
      <c r="A2749" t="str">
        <f t="shared" si="84"/>
        <v>JayWa30913</v>
      </c>
      <c r="B2749" t="str">
        <f t="shared" si="85"/>
        <v>JayWagner30913</v>
      </c>
      <c r="C2749" t="s">
        <v>349</v>
      </c>
      <c r="D2749" t="s">
        <v>350</v>
      </c>
      <c r="E2749" t="s">
        <v>2698</v>
      </c>
      <c r="F2749" s="1">
        <v>30913</v>
      </c>
      <c r="G2749" t="s">
        <v>3025</v>
      </c>
      <c r="H2749" t="s">
        <v>2702</v>
      </c>
      <c r="I2749" s="5">
        <v>59300</v>
      </c>
      <c r="J2749">
        <v>8</v>
      </c>
    </row>
    <row r="2750" spans="1:10" x14ac:dyDescent="0.25">
      <c r="A2750" t="str">
        <f t="shared" si="84"/>
        <v>LinWa31398</v>
      </c>
      <c r="B2750" t="str">
        <f t="shared" si="85"/>
        <v>LindsyWagner31398</v>
      </c>
      <c r="C2750" t="s">
        <v>2054</v>
      </c>
      <c r="D2750" t="s">
        <v>350</v>
      </c>
      <c r="E2750" t="s">
        <v>2699</v>
      </c>
      <c r="F2750" s="1">
        <v>31398</v>
      </c>
      <c r="G2750" t="s">
        <v>3022</v>
      </c>
      <c r="H2750" t="s">
        <v>2702</v>
      </c>
      <c r="I2750" s="5">
        <v>41500</v>
      </c>
      <c r="J2750">
        <v>1</v>
      </c>
    </row>
    <row r="2751" spans="1:10" x14ac:dyDescent="0.25">
      <c r="A2751" t="str">
        <f t="shared" si="84"/>
        <v>MarWa30349</v>
      </c>
      <c r="B2751" t="str">
        <f t="shared" si="85"/>
        <v>MarkWagner30349</v>
      </c>
      <c r="C2751" t="s">
        <v>252</v>
      </c>
      <c r="D2751" t="s">
        <v>350</v>
      </c>
      <c r="E2751" t="s">
        <v>2698</v>
      </c>
      <c r="F2751" s="1">
        <v>30349</v>
      </c>
      <c r="G2751" t="s">
        <v>3025</v>
      </c>
      <c r="H2751" t="s">
        <v>2700</v>
      </c>
      <c r="I2751" s="5">
        <v>52300</v>
      </c>
      <c r="J2751">
        <v>10</v>
      </c>
    </row>
    <row r="2752" spans="1:10" x14ac:dyDescent="0.25">
      <c r="A2752" t="str">
        <f t="shared" si="84"/>
        <v>RodWa29616</v>
      </c>
      <c r="B2752" t="str">
        <f t="shared" si="85"/>
        <v>RodneyWagner29616</v>
      </c>
      <c r="C2752" t="s">
        <v>837</v>
      </c>
      <c r="D2752" t="s">
        <v>350</v>
      </c>
      <c r="E2752" t="s">
        <v>2698</v>
      </c>
      <c r="F2752" s="1">
        <v>29616</v>
      </c>
      <c r="G2752" t="s">
        <v>3025</v>
      </c>
      <c r="H2752" t="s">
        <v>2701</v>
      </c>
      <c r="I2752" s="5">
        <v>59000</v>
      </c>
      <c r="J2752">
        <v>9</v>
      </c>
    </row>
    <row r="2753" spans="1:10" x14ac:dyDescent="0.25">
      <c r="A2753" t="str">
        <f t="shared" si="84"/>
        <v>JefWa23708</v>
      </c>
      <c r="B2753" t="str">
        <f t="shared" si="85"/>
        <v>JeffreyWagnon23708</v>
      </c>
      <c r="C2753" t="s">
        <v>536</v>
      </c>
      <c r="D2753" t="s">
        <v>1746</v>
      </c>
      <c r="E2753" t="s">
        <v>2698</v>
      </c>
      <c r="F2753" s="1">
        <v>23708</v>
      </c>
      <c r="G2753" t="s">
        <v>3028</v>
      </c>
      <c r="H2753" t="s">
        <v>2702</v>
      </c>
      <c r="I2753" s="5">
        <v>129300</v>
      </c>
      <c r="J2753">
        <v>19</v>
      </c>
    </row>
    <row r="2754" spans="1:10" x14ac:dyDescent="0.25">
      <c r="A2754" t="str">
        <f t="shared" ref="A2754:A2817" si="86">_xlfn.CONCAT(LEFT(C2754,3),LEFT(D2754,2),F2754)</f>
        <v>LouWa29310</v>
      </c>
      <c r="B2754" t="str">
        <f t="shared" ref="B2754:B2817" si="87">_xlfn.CONCAT(C2754,D2754,F2754)</f>
        <v>LouisWaguespack29310</v>
      </c>
      <c r="C2754" t="s">
        <v>727</v>
      </c>
      <c r="D2754" t="s">
        <v>1125</v>
      </c>
      <c r="E2754" t="s">
        <v>2698</v>
      </c>
      <c r="F2754" s="1">
        <v>29310</v>
      </c>
      <c r="G2754" t="s">
        <v>3024</v>
      </c>
      <c r="H2754" t="s">
        <v>2700</v>
      </c>
      <c r="I2754" s="5">
        <v>59000</v>
      </c>
      <c r="J2754">
        <v>12</v>
      </c>
    </row>
    <row r="2755" spans="1:10" x14ac:dyDescent="0.25">
      <c r="A2755" t="str">
        <f t="shared" si="86"/>
        <v>RobWa23638</v>
      </c>
      <c r="B2755" t="str">
        <f t="shared" si="87"/>
        <v>RobertWaid23638</v>
      </c>
      <c r="C2755" t="s">
        <v>25</v>
      </c>
      <c r="D2755" t="s">
        <v>1766</v>
      </c>
      <c r="E2755" t="s">
        <v>2698</v>
      </c>
      <c r="F2755" s="1">
        <v>23638</v>
      </c>
      <c r="G2755" t="s">
        <v>3028</v>
      </c>
      <c r="H2755" t="s">
        <v>2701</v>
      </c>
      <c r="I2755" s="5">
        <v>68400</v>
      </c>
      <c r="J2755">
        <v>26</v>
      </c>
    </row>
    <row r="2756" spans="1:10" x14ac:dyDescent="0.25">
      <c r="A2756" t="str">
        <f t="shared" si="86"/>
        <v>JohWa33122</v>
      </c>
      <c r="B2756" t="str">
        <f t="shared" si="87"/>
        <v>JohnWaite33122</v>
      </c>
      <c r="C2756" t="s">
        <v>213</v>
      </c>
      <c r="D2756" t="s">
        <v>2795</v>
      </c>
      <c r="E2756" t="s">
        <v>2698</v>
      </c>
      <c r="F2756" s="1">
        <v>33122</v>
      </c>
      <c r="G2756" t="s">
        <v>3020</v>
      </c>
      <c r="H2756" t="s">
        <v>2701</v>
      </c>
      <c r="I2756" s="5">
        <v>36700</v>
      </c>
      <c r="J2756">
        <v>4</v>
      </c>
    </row>
    <row r="2757" spans="1:10" x14ac:dyDescent="0.25">
      <c r="A2757" t="str">
        <f t="shared" si="86"/>
        <v>BriWa29515</v>
      </c>
      <c r="B2757" t="str">
        <f t="shared" si="87"/>
        <v>BrigitteWaldrop29515</v>
      </c>
      <c r="C2757" t="s">
        <v>2657</v>
      </c>
      <c r="D2757" t="s">
        <v>2658</v>
      </c>
      <c r="E2757" t="s">
        <v>2699</v>
      </c>
      <c r="F2757" s="1">
        <v>29515</v>
      </c>
      <c r="G2757" t="s">
        <v>3024</v>
      </c>
      <c r="H2757" t="s">
        <v>2700</v>
      </c>
      <c r="I2757" s="5">
        <v>54100</v>
      </c>
      <c r="J2757">
        <v>3</v>
      </c>
    </row>
    <row r="2758" spans="1:10" x14ac:dyDescent="0.25">
      <c r="A2758" t="str">
        <f t="shared" si="86"/>
        <v>AleWa23590</v>
      </c>
      <c r="B2758" t="str">
        <f t="shared" si="87"/>
        <v>AlexanderWalker23590</v>
      </c>
      <c r="C2758" t="s">
        <v>708</v>
      </c>
      <c r="D2758" t="s">
        <v>1387</v>
      </c>
      <c r="E2758" t="s">
        <v>2698</v>
      </c>
      <c r="F2758" s="1">
        <v>23590</v>
      </c>
      <c r="G2758" t="s">
        <v>3027</v>
      </c>
      <c r="H2758" t="s">
        <v>2702</v>
      </c>
      <c r="I2758" s="5">
        <v>72300</v>
      </c>
      <c r="J2758">
        <v>20</v>
      </c>
    </row>
    <row r="2759" spans="1:10" x14ac:dyDescent="0.25">
      <c r="A2759" t="str">
        <f t="shared" si="86"/>
        <v>DouWa29435</v>
      </c>
      <c r="B2759" t="str">
        <f t="shared" si="87"/>
        <v>DouglasWalker29435</v>
      </c>
      <c r="C2759" t="s">
        <v>499</v>
      </c>
      <c r="D2759" t="s">
        <v>1387</v>
      </c>
      <c r="E2759" t="s">
        <v>2698</v>
      </c>
      <c r="F2759" s="1">
        <v>29435</v>
      </c>
      <c r="G2759" t="s">
        <v>3027</v>
      </c>
      <c r="H2759" t="s">
        <v>2701</v>
      </c>
      <c r="I2759" s="5">
        <v>59100</v>
      </c>
      <c r="J2759">
        <v>12</v>
      </c>
    </row>
    <row r="2760" spans="1:10" x14ac:dyDescent="0.25">
      <c r="A2760" t="str">
        <f t="shared" si="86"/>
        <v>MarWa34299</v>
      </c>
      <c r="B2760" t="str">
        <f t="shared" si="87"/>
        <v>MaryWalker34299</v>
      </c>
      <c r="C2760" t="s">
        <v>156</v>
      </c>
      <c r="D2760" t="s">
        <v>1387</v>
      </c>
      <c r="E2760" t="s">
        <v>2699</v>
      </c>
      <c r="F2760" s="1">
        <v>34299</v>
      </c>
      <c r="G2760" t="s">
        <v>3021</v>
      </c>
      <c r="H2760" t="s">
        <v>2702</v>
      </c>
      <c r="I2760" s="5">
        <v>41000</v>
      </c>
      <c r="J2760">
        <v>0</v>
      </c>
    </row>
    <row r="2761" spans="1:10" x14ac:dyDescent="0.25">
      <c r="A2761" t="str">
        <f t="shared" si="86"/>
        <v>MarWa34299</v>
      </c>
      <c r="B2761" t="str">
        <f t="shared" si="87"/>
        <v>MaryWalker34299</v>
      </c>
      <c r="C2761" t="s">
        <v>156</v>
      </c>
      <c r="D2761" t="s">
        <v>1387</v>
      </c>
      <c r="E2761" t="s">
        <v>2699</v>
      </c>
      <c r="F2761" s="1">
        <v>34299</v>
      </c>
      <c r="G2761" t="s">
        <v>3022</v>
      </c>
      <c r="H2761" t="s">
        <v>2701</v>
      </c>
      <c r="I2761" s="5">
        <v>42200</v>
      </c>
      <c r="J2761">
        <v>8</v>
      </c>
    </row>
    <row r="2762" spans="1:10" x14ac:dyDescent="0.25">
      <c r="A2762" t="str">
        <f t="shared" si="86"/>
        <v>MelWa25687</v>
      </c>
      <c r="B2762" t="str">
        <f t="shared" si="87"/>
        <v>MeldaWalker25687</v>
      </c>
      <c r="C2762" t="s">
        <v>1565</v>
      </c>
      <c r="D2762" t="s">
        <v>1387</v>
      </c>
      <c r="E2762" t="s">
        <v>2699</v>
      </c>
      <c r="F2762" s="1">
        <v>25687</v>
      </c>
      <c r="G2762" t="s">
        <v>3024</v>
      </c>
      <c r="H2762" t="s">
        <v>2700</v>
      </c>
      <c r="I2762" s="5">
        <v>54000</v>
      </c>
      <c r="J2762">
        <v>20</v>
      </c>
    </row>
    <row r="2763" spans="1:10" x14ac:dyDescent="0.25">
      <c r="A2763" t="str">
        <f t="shared" si="86"/>
        <v>PatWa28509</v>
      </c>
      <c r="B2763" t="str">
        <f t="shared" si="87"/>
        <v>PatriciaWalker28509</v>
      </c>
      <c r="C2763" t="s">
        <v>232</v>
      </c>
      <c r="D2763" t="s">
        <v>1387</v>
      </c>
      <c r="E2763" t="s">
        <v>2699</v>
      </c>
      <c r="F2763" s="1">
        <v>28509</v>
      </c>
      <c r="G2763" t="s">
        <v>3027</v>
      </c>
      <c r="H2763" t="s">
        <v>2701</v>
      </c>
      <c r="I2763" s="5">
        <v>62000</v>
      </c>
      <c r="J2763">
        <v>11</v>
      </c>
    </row>
    <row r="2764" spans="1:10" x14ac:dyDescent="0.25">
      <c r="A2764" t="str">
        <f t="shared" si="86"/>
        <v>SteWa32145</v>
      </c>
      <c r="B2764" t="str">
        <f t="shared" si="87"/>
        <v>StephanieWalker32145</v>
      </c>
      <c r="C2764" t="s">
        <v>255</v>
      </c>
      <c r="D2764" t="s">
        <v>1387</v>
      </c>
      <c r="E2764" t="s">
        <v>2699</v>
      </c>
      <c r="F2764" s="1">
        <v>32145</v>
      </c>
      <c r="G2764" t="s">
        <v>3022</v>
      </c>
      <c r="H2764" t="s">
        <v>2700</v>
      </c>
      <c r="I2764" s="5">
        <v>48100</v>
      </c>
      <c r="J2764">
        <v>2</v>
      </c>
    </row>
    <row r="2765" spans="1:10" x14ac:dyDescent="0.25">
      <c r="A2765" t="str">
        <f t="shared" si="86"/>
        <v>TerWa34054</v>
      </c>
      <c r="B2765" t="str">
        <f t="shared" si="87"/>
        <v>TerryWalker34054</v>
      </c>
      <c r="C2765" t="s">
        <v>157</v>
      </c>
      <c r="D2765" t="s">
        <v>1387</v>
      </c>
      <c r="E2765" t="s">
        <v>2698</v>
      </c>
      <c r="F2765" s="1">
        <v>34054</v>
      </c>
      <c r="G2765" t="s">
        <v>3020</v>
      </c>
      <c r="H2765" t="s">
        <v>2701</v>
      </c>
      <c r="I2765" s="5">
        <v>31400</v>
      </c>
      <c r="J2765">
        <v>0</v>
      </c>
    </row>
    <row r="2766" spans="1:10" x14ac:dyDescent="0.25">
      <c r="A2766" t="str">
        <f t="shared" si="86"/>
        <v>CheWa30990</v>
      </c>
      <c r="B2766" t="str">
        <f t="shared" si="87"/>
        <v>CherylWallace30990</v>
      </c>
      <c r="C2766" t="s">
        <v>1453</v>
      </c>
      <c r="D2766" t="s">
        <v>1457</v>
      </c>
      <c r="E2766" t="s">
        <v>2699</v>
      </c>
      <c r="F2766" s="1">
        <v>30990</v>
      </c>
      <c r="G2766" t="s">
        <v>3026</v>
      </c>
      <c r="H2766" t="s">
        <v>2701</v>
      </c>
      <c r="I2766" s="5">
        <v>43100</v>
      </c>
      <c r="J2766">
        <v>1</v>
      </c>
    </row>
    <row r="2767" spans="1:10" x14ac:dyDescent="0.25">
      <c r="A2767" t="str">
        <f t="shared" si="86"/>
        <v>PhiWa32237</v>
      </c>
      <c r="B2767" t="str">
        <f t="shared" si="87"/>
        <v>PhillipWallace32237</v>
      </c>
      <c r="C2767" t="s">
        <v>550</v>
      </c>
      <c r="D2767" t="s">
        <v>1457</v>
      </c>
      <c r="E2767" t="s">
        <v>2698</v>
      </c>
      <c r="F2767" s="1">
        <v>32237</v>
      </c>
      <c r="G2767" t="s">
        <v>3022</v>
      </c>
      <c r="H2767" t="s">
        <v>2701</v>
      </c>
      <c r="I2767" s="5">
        <v>35300</v>
      </c>
      <c r="J2767">
        <v>5</v>
      </c>
    </row>
    <row r="2768" spans="1:10" x14ac:dyDescent="0.25">
      <c r="A2768" t="str">
        <f t="shared" si="86"/>
        <v>StaWa25323</v>
      </c>
      <c r="B2768" t="str">
        <f t="shared" si="87"/>
        <v>StacyWallis25323</v>
      </c>
      <c r="C2768" t="s">
        <v>1977</v>
      </c>
      <c r="D2768" t="s">
        <v>1978</v>
      </c>
      <c r="E2768" t="s">
        <v>2699</v>
      </c>
      <c r="F2768" s="1">
        <v>25323</v>
      </c>
      <c r="G2768" t="s">
        <v>3028</v>
      </c>
      <c r="H2768" t="s">
        <v>2701</v>
      </c>
      <c r="I2768" s="5">
        <v>73300</v>
      </c>
      <c r="J2768">
        <v>17</v>
      </c>
    </row>
    <row r="2769" spans="1:10" x14ac:dyDescent="0.25">
      <c r="A2769" t="str">
        <f t="shared" si="86"/>
        <v>LarWa30487</v>
      </c>
      <c r="B2769" t="str">
        <f t="shared" si="87"/>
        <v>LarryWalls30487</v>
      </c>
      <c r="C2769" t="s">
        <v>73</v>
      </c>
      <c r="D2769" t="s">
        <v>2152</v>
      </c>
      <c r="E2769" t="s">
        <v>2698</v>
      </c>
      <c r="F2769" s="1">
        <v>30487</v>
      </c>
      <c r="G2769" t="s">
        <v>3026</v>
      </c>
      <c r="H2769" t="s">
        <v>2701</v>
      </c>
      <c r="I2769" s="5">
        <v>49100</v>
      </c>
      <c r="J2769">
        <v>8</v>
      </c>
    </row>
    <row r="2770" spans="1:10" x14ac:dyDescent="0.25">
      <c r="A2770" t="str">
        <f t="shared" si="86"/>
        <v>DarWa23260</v>
      </c>
      <c r="B2770" t="str">
        <f t="shared" si="87"/>
        <v>DarrellWalsh23260</v>
      </c>
      <c r="C2770" t="s">
        <v>211</v>
      </c>
      <c r="D2770" t="s">
        <v>212</v>
      </c>
      <c r="E2770" t="s">
        <v>2698</v>
      </c>
      <c r="F2770" s="1">
        <v>23260</v>
      </c>
      <c r="G2770" t="s">
        <v>3029</v>
      </c>
      <c r="H2770" t="s">
        <v>2702</v>
      </c>
      <c r="I2770" s="5">
        <v>101700</v>
      </c>
      <c r="J2770">
        <v>13</v>
      </c>
    </row>
    <row r="2771" spans="1:10" x14ac:dyDescent="0.25">
      <c r="A2771" t="str">
        <f t="shared" si="86"/>
        <v>SusWa23534</v>
      </c>
      <c r="B2771" t="str">
        <f t="shared" si="87"/>
        <v>SusanWalsh23534</v>
      </c>
      <c r="C2771" t="s">
        <v>665</v>
      </c>
      <c r="D2771" t="s">
        <v>212</v>
      </c>
      <c r="E2771" t="s">
        <v>2699</v>
      </c>
      <c r="F2771" s="1">
        <v>23534</v>
      </c>
      <c r="G2771" t="s">
        <v>3027</v>
      </c>
      <c r="H2771" t="s">
        <v>2700</v>
      </c>
      <c r="I2771" s="5">
        <v>86400</v>
      </c>
      <c r="J2771">
        <v>2</v>
      </c>
    </row>
    <row r="2772" spans="1:10" x14ac:dyDescent="0.25">
      <c r="A2772" t="str">
        <f t="shared" si="86"/>
        <v>JefWa28831</v>
      </c>
      <c r="B2772" t="str">
        <f t="shared" si="87"/>
        <v>JeffreyWalters28831</v>
      </c>
      <c r="C2772" t="s">
        <v>536</v>
      </c>
      <c r="D2772" t="s">
        <v>2539</v>
      </c>
      <c r="E2772" t="s">
        <v>2698</v>
      </c>
      <c r="F2772" s="1">
        <v>28831</v>
      </c>
      <c r="G2772" t="s">
        <v>3025</v>
      </c>
      <c r="H2772" t="s">
        <v>2701</v>
      </c>
      <c r="I2772" s="5">
        <v>54100</v>
      </c>
      <c r="J2772">
        <v>2</v>
      </c>
    </row>
    <row r="2773" spans="1:10" x14ac:dyDescent="0.25">
      <c r="A2773" t="str">
        <f t="shared" si="86"/>
        <v>SamWa34069</v>
      </c>
      <c r="B2773" t="str">
        <f t="shared" si="87"/>
        <v>SamuelWalters34069</v>
      </c>
      <c r="C2773" t="s">
        <v>666</v>
      </c>
      <c r="D2773" t="s">
        <v>2539</v>
      </c>
      <c r="E2773" t="s">
        <v>2698</v>
      </c>
      <c r="F2773" s="1">
        <v>34069</v>
      </c>
      <c r="G2773" t="s">
        <v>3022</v>
      </c>
      <c r="H2773" t="s">
        <v>2702</v>
      </c>
      <c r="I2773" s="5">
        <v>43900</v>
      </c>
      <c r="J2773">
        <v>0</v>
      </c>
    </row>
    <row r="2774" spans="1:10" x14ac:dyDescent="0.25">
      <c r="A2774" t="str">
        <f t="shared" si="86"/>
        <v>KimWa32997</v>
      </c>
      <c r="B2774" t="str">
        <f t="shared" si="87"/>
        <v>KimberlyWalton32997</v>
      </c>
      <c r="C2774" t="s">
        <v>574</v>
      </c>
      <c r="D2774" t="s">
        <v>2935</v>
      </c>
      <c r="E2774" t="s">
        <v>2699</v>
      </c>
      <c r="F2774" s="1">
        <v>32997</v>
      </c>
      <c r="G2774" t="s">
        <v>3021</v>
      </c>
      <c r="H2774" t="s">
        <v>2700</v>
      </c>
      <c r="I2774" s="5">
        <v>33600</v>
      </c>
      <c r="J2774">
        <v>2</v>
      </c>
    </row>
    <row r="2775" spans="1:10" x14ac:dyDescent="0.25">
      <c r="A2775" t="str">
        <f t="shared" si="86"/>
        <v>SarWa34193</v>
      </c>
      <c r="B2775" t="str">
        <f t="shared" si="87"/>
        <v>SaraWalton34193</v>
      </c>
      <c r="C2775" t="s">
        <v>347</v>
      </c>
      <c r="D2775" t="s">
        <v>2935</v>
      </c>
      <c r="E2775" t="s">
        <v>2699</v>
      </c>
      <c r="F2775" s="1">
        <v>34193</v>
      </c>
      <c r="G2775" t="s">
        <v>3020</v>
      </c>
      <c r="H2775" t="s">
        <v>2701</v>
      </c>
      <c r="I2775" s="5">
        <v>29900</v>
      </c>
      <c r="J2775">
        <v>1</v>
      </c>
    </row>
    <row r="2776" spans="1:10" x14ac:dyDescent="0.25">
      <c r="A2776" t="str">
        <f t="shared" si="86"/>
        <v>ChrWa29546</v>
      </c>
      <c r="B2776" t="str">
        <f t="shared" si="87"/>
        <v>ChristopherWaltrip29546</v>
      </c>
      <c r="C2776" t="s">
        <v>71</v>
      </c>
      <c r="D2776" t="s">
        <v>1291</v>
      </c>
      <c r="E2776" t="s">
        <v>2698</v>
      </c>
      <c r="F2776" s="1">
        <v>29546</v>
      </c>
      <c r="G2776" t="s">
        <v>3027</v>
      </c>
      <c r="H2776" t="s">
        <v>2703</v>
      </c>
      <c r="I2776" s="5">
        <v>93600</v>
      </c>
      <c r="J2776">
        <v>11</v>
      </c>
    </row>
    <row r="2777" spans="1:10" x14ac:dyDescent="0.25">
      <c r="A2777" t="str">
        <f t="shared" si="86"/>
        <v>LeeWa30176</v>
      </c>
      <c r="B2777" t="str">
        <f t="shared" si="87"/>
        <v>LeeWaltrip30176</v>
      </c>
      <c r="C2777" t="s">
        <v>45</v>
      </c>
      <c r="D2777" t="s">
        <v>1291</v>
      </c>
      <c r="E2777" t="s">
        <v>2698</v>
      </c>
      <c r="F2777" s="1">
        <v>30176</v>
      </c>
      <c r="G2777" t="s">
        <v>3026</v>
      </c>
      <c r="H2777" t="s">
        <v>2701</v>
      </c>
      <c r="I2777" s="5">
        <v>43700</v>
      </c>
      <c r="J2777">
        <v>0</v>
      </c>
    </row>
    <row r="2778" spans="1:10" x14ac:dyDescent="0.25">
      <c r="A2778" t="str">
        <f t="shared" si="86"/>
        <v>AndWa30440</v>
      </c>
      <c r="B2778" t="str">
        <f t="shared" si="87"/>
        <v>AndreWard30440</v>
      </c>
      <c r="C2778" t="s">
        <v>833</v>
      </c>
      <c r="D2778" t="s">
        <v>756</v>
      </c>
      <c r="E2778" t="s">
        <v>2698</v>
      </c>
      <c r="F2778" s="1">
        <v>30440</v>
      </c>
      <c r="G2778" t="s">
        <v>3027</v>
      </c>
      <c r="H2778" t="s">
        <v>2701</v>
      </c>
      <c r="I2778" s="5">
        <v>59600</v>
      </c>
      <c r="J2778">
        <v>9</v>
      </c>
    </row>
    <row r="2779" spans="1:10" x14ac:dyDescent="0.25">
      <c r="A2779" t="str">
        <f t="shared" si="86"/>
        <v>BetWa27580</v>
      </c>
      <c r="B2779" t="str">
        <f t="shared" si="87"/>
        <v>BettyWard27580</v>
      </c>
      <c r="C2779" t="s">
        <v>966</v>
      </c>
      <c r="D2779" t="s">
        <v>756</v>
      </c>
      <c r="E2779" t="s">
        <v>2699</v>
      </c>
      <c r="F2779" s="1">
        <v>27580</v>
      </c>
      <c r="G2779" t="s">
        <v>3027</v>
      </c>
      <c r="H2779" t="s">
        <v>2702</v>
      </c>
      <c r="I2779" s="5">
        <v>72100</v>
      </c>
      <c r="J2779">
        <v>13</v>
      </c>
    </row>
    <row r="2780" spans="1:10" x14ac:dyDescent="0.25">
      <c r="A2780" t="str">
        <f t="shared" si="86"/>
        <v>DanWa23466</v>
      </c>
      <c r="B2780" t="str">
        <f t="shared" si="87"/>
        <v>DanielWard23466</v>
      </c>
      <c r="C2780" t="s">
        <v>105</v>
      </c>
      <c r="D2780" t="s">
        <v>756</v>
      </c>
      <c r="E2780" t="s">
        <v>2698</v>
      </c>
      <c r="F2780" s="1">
        <v>23466</v>
      </c>
      <c r="G2780" t="s">
        <v>3028</v>
      </c>
      <c r="H2780" t="s">
        <v>2701</v>
      </c>
      <c r="I2780" s="5">
        <v>65700</v>
      </c>
      <c r="J2780">
        <v>2</v>
      </c>
    </row>
    <row r="2781" spans="1:10" x14ac:dyDescent="0.25">
      <c r="A2781" t="str">
        <f t="shared" si="86"/>
        <v>FraWa29388</v>
      </c>
      <c r="B2781" t="str">
        <f t="shared" si="87"/>
        <v>FrankWard29388</v>
      </c>
      <c r="C2781" t="s">
        <v>987</v>
      </c>
      <c r="D2781" t="s">
        <v>756</v>
      </c>
      <c r="E2781" t="s">
        <v>2698</v>
      </c>
      <c r="F2781" s="1">
        <v>29388</v>
      </c>
      <c r="G2781" t="s">
        <v>3028</v>
      </c>
      <c r="H2781" t="s">
        <v>2701</v>
      </c>
      <c r="I2781" s="5">
        <v>76200</v>
      </c>
      <c r="J2781">
        <v>9</v>
      </c>
    </row>
    <row r="2782" spans="1:10" x14ac:dyDescent="0.25">
      <c r="A2782" t="str">
        <f t="shared" si="86"/>
        <v>HelWa31937</v>
      </c>
      <c r="B2782" t="str">
        <f t="shared" si="87"/>
        <v>HelenWard31937</v>
      </c>
      <c r="C2782" t="s">
        <v>1205</v>
      </c>
      <c r="D2782" t="s">
        <v>756</v>
      </c>
      <c r="E2782" t="s">
        <v>2699</v>
      </c>
      <c r="F2782" s="1">
        <v>31937</v>
      </c>
      <c r="G2782" t="s">
        <v>3022</v>
      </c>
      <c r="H2782" t="s">
        <v>2700</v>
      </c>
      <c r="I2782" s="5">
        <v>39200</v>
      </c>
      <c r="J2782">
        <v>4</v>
      </c>
    </row>
    <row r="2783" spans="1:10" x14ac:dyDescent="0.25">
      <c r="A2783" t="str">
        <f t="shared" si="86"/>
        <v>KevWa29048</v>
      </c>
      <c r="B2783" t="str">
        <f t="shared" si="87"/>
        <v>KevinWard29048</v>
      </c>
      <c r="C2783" t="s">
        <v>223</v>
      </c>
      <c r="D2783" t="s">
        <v>756</v>
      </c>
      <c r="E2783" t="s">
        <v>2698</v>
      </c>
      <c r="F2783" s="1">
        <v>29048</v>
      </c>
      <c r="G2783" t="s">
        <v>3028</v>
      </c>
      <c r="H2783" t="s">
        <v>2701</v>
      </c>
      <c r="I2783" s="5">
        <v>74600</v>
      </c>
      <c r="J2783">
        <v>8</v>
      </c>
    </row>
    <row r="2784" spans="1:10" x14ac:dyDescent="0.25">
      <c r="A2784" t="str">
        <f t="shared" si="86"/>
        <v>LucWa32332</v>
      </c>
      <c r="B2784" t="str">
        <f t="shared" si="87"/>
        <v>LucilleWard32332</v>
      </c>
      <c r="C2784" t="s">
        <v>2672</v>
      </c>
      <c r="D2784" t="s">
        <v>756</v>
      </c>
      <c r="E2784" t="s">
        <v>2699</v>
      </c>
      <c r="F2784" s="1">
        <v>32332</v>
      </c>
      <c r="G2784" t="s">
        <v>3022</v>
      </c>
      <c r="H2784" t="s">
        <v>2700</v>
      </c>
      <c r="I2784" s="5">
        <v>46500</v>
      </c>
      <c r="J2784">
        <v>1</v>
      </c>
    </row>
    <row r="2785" spans="1:10" x14ac:dyDescent="0.25">
      <c r="A2785" t="str">
        <f t="shared" si="86"/>
        <v>SteWa29210</v>
      </c>
      <c r="B2785" t="str">
        <f t="shared" si="87"/>
        <v>StephenWard29210</v>
      </c>
      <c r="C2785" t="s">
        <v>401</v>
      </c>
      <c r="D2785" t="s">
        <v>756</v>
      </c>
      <c r="E2785" t="s">
        <v>2698</v>
      </c>
      <c r="F2785" s="1">
        <v>29210</v>
      </c>
      <c r="G2785" t="s">
        <v>3028</v>
      </c>
      <c r="H2785" t="s">
        <v>2700</v>
      </c>
      <c r="I2785" s="5">
        <v>72800</v>
      </c>
      <c r="J2785">
        <v>6</v>
      </c>
    </row>
    <row r="2786" spans="1:10" x14ac:dyDescent="0.25">
      <c r="A2786" t="str">
        <f t="shared" si="86"/>
        <v>SylWa30731</v>
      </c>
      <c r="B2786" t="str">
        <f t="shared" si="87"/>
        <v>SylviaWard30731</v>
      </c>
      <c r="C2786" t="s">
        <v>88</v>
      </c>
      <c r="D2786" t="s">
        <v>756</v>
      </c>
      <c r="E2786" t="s">
        <v>2699</v>
      </c>
      <c r="F2786" s="1">
        <v>30731</v>
      </c>
      <c r="G2786" t="s">
        <v>3027</v>
      </c>
      <c r="H2786" t="s">
        <v>2701</v>
      </c>
      <c r="I2786" s="5">
        <v>68200</v>
      </c>
      <c r="J2786">
        <v>1</v>
      </c>
    </row>
    <row r="2787" spans="1:10" x14ac:dyDescent="0.25">
      <c r="A2787" t="str">
        <f t="shared" si="86"/>
        <v>MyrWa27306</v>
      </c>
      <c r="B2787" t="str">
        <f t="shared" si="87"/>
        <v>MyronWare27306</v>
      </c>
      <c r="C2787" t="s">
        <v>1339</v>
      </c>
      <c r="D2787" t="s">
        <v>1340</v>
      </c>
      <c r="E2787" t="s">
        <v>2698</v>
      </c>
      <c r="F2787" s="1">
        <v>27306</v>
      </c>
      <c r="G2787" t="s">
        <v>3029</v>
      </c>
      <c r="H2787" t="s">
        <v>2703</v>
      </c>
      <c r="I2787" s="5">
        <v>124800</v>
      </c>
      <c r="J2787">
        <v>7</v>
      </c>
    </row>
    <row r="2788" spans="1:10" x14ac:dyDescent="0.25">
      <c r="A2788" t="str">
        <f t="shared" si="86"/>
        <v>SteWa33382</v>
      </c>
      <c r="B2788" t="str">
        <f t="shared" si="87"/>
        <v>StephanieWare33382</v>
      </c>
      <c r="C2788" t="s">
        <v>255</v>
      </c>
      <c r="D2788" t="s">
        <v>1340</v>
      </c>
      <c r="E2788" t="s">
        <v>2699</v>
      </c>
      <c r="F2788" s="1">
        <v>33382</v>
      </c>
      <c r="G2788" t="s">
        <v>3021</v>
      </c>
      <c r="H2788" t="s">
        <v>2702</v>
      </c>
      <c r="I2788" s="5">
        <v>47600</v>
      </c>
      <c r="J2788">
        <v>2</v>
      </c>
    </row>
    <row r="2789" spans="1:10" x14ac:dyDescent="0.25">
      <c r="A2789" t="str">
        <f t="shared" si="86"/>
        <v>HowWa34371</v>
      </c>
      <c r="B2789" t="str">
        <f t="shared" si="87"/>
        <v>HowardWarren34371</v>
      </c>
      <c r="C2789" t="s">
        <v>497</v>
      </c>
      <c r="D2789" t="s">
        <v>98</v>
      </c>
      <c r="E2789" t="s">
        <v>2698</v>
      </c>
      <c r="F2789" s="1">
        <v>34371</v>
      </c>
      <c r="G2789" t="s">
        <v>3020</v>
      </c>
      <c r="H2789" t="s">
        <v>2700</v>
      </c>
      <c r="I2789" s="5">
        <v>30800</v>
      </c>
      <c r="J2789">
        <v>0</v>
      </c>
    </row>
    <row r="2790" spans="1:10" x14ac:dyDescent="0.25">
      <c r="A2790" t="str">
        <f t="shared" si="86"/>
        <v>TheWa33575</v>
      </c>
      <c r="B2790" t="str">
        <f t="shared" si="87"/>
        <v>TheodoreWarren33575</v>
      </c>
      <c r="C2790" t="s">
        <v>790</v>
      </c>
      <c r="D2790" t="s">
        <v>98</v>
      </c>
      <c r="E2790" t="s">
        <v>2698</v>
      </c>
      <c r="F2790" s="1">
        <v>33575</v>
      </c>
      <c r="G2790" t="s">
        <v>3022</v>
      </c>
      <c r="H2790" t="s">
        <v>2701</v>
      </c>
      <c r="I2790" s="5">
        <v>37200</v>
      </c>
      <c r="J2790">
        <v>0</v>
      </c>
    </row>
    <row r="2791" spans="1:10" x14ac:dyDescent="0.25">
      <c r="A2791" t="str">
        <f t="shared" si="86"/>
        <v>LucWa28801</v>
      </c>
      <c r="B2791" t="str">
        <f t="shared" si="87"/>
        <v>LucyWarwick28801</v>
      </c>
      <c r="C2791" t="s">
        <v>2486</v>
      </c>
      <c r="D2791" t="s">
        <v>2771</v>
      </c>
      <c r="E2791" t="s">
        <v>2699</v>
      </c>
      <c r="F2791" s="1">
        <v>28801</v>
      </c>
      <c r="G2791" t="s">
        <v>3027</v>
      </c>
      <c r="H2791" t="s">
        <v>2700</v>
      </c>
      <c r="I2791" s="5">
        <v>70700</v>
      </c>
      <c r="J2791">
        <v>9</v>
      </c>
    </row>
    <row r="2792" spans="1:10" x14ac:dyDescent="0.25">
      <c r="A2792" t="str">
        <f t="shared" si="86"/>
        <v>BreWa32296</v>
      </c>
      <c r="B2792" t="str">
        <f t="shared" si="87"/>
        <v>BrendaWashington32296</v>
      </c>
      <c r="C2792" t="s">
        <v>1437</v>
      </c>
      <c r="D2792" t="s">
        <v>1200</v>
      </c>
      <c r="E2792" t="s">
        <v>2699</v>
      </c>
      <c r="F2792" s="1">
        <v>32296</v>
      </c>
      <c r="G2792" t="s">
        <v>3022</v>
      </c>
      <c r="H2792" t="s">
        <v>2700</v>
      </c>
      <c r="I2792" s="5">
        <v>40200</v>
      </c>
      <c r="J2792">
        <v>0</v>
      </c>
    </row>
    <row r="2793" spans="1:10" x14ac:dyDescent="0.25">
      <c r="A2793" t="str">
        <f t="shared" si="86"/>
        <v>ChaWa32624</v>
      </c>
      <c r="B2793" t="str">
        <f t="shared" si="87"/>
        <v>CharlesWashington32624</v>
      </c>
      <c r="C2793" t="s">
        <v>82</v>
      </c>
      <c r="D2793" t="s">
        <v>1200</v>
      </c>
      <c r="E2793" t="s">
        <v>2698</v>
      </c>
      <c r="F2793" s="1">
        <v>32624</v>
      </c>
      <c r="G2793" t="s">
        <v>3021</v>
      </c>
      <c r="H2793" t="s">
        <v>2702</v>
      </c>
      <c r="I2793" s="5">
        <v>42300</v>
      </c>
      <c r="J2793">
        <v>1</v>
      </c>
    </row>
    <row r="2794" spans="1:10" x14ac:dyDescent="0.25">
      <c r="A2794" t="str">
        <f t="shared" si="86"/>
        <v>SarWa27173</v>
      </c>
      <c r="B2794" t="str">
        <f t="shared" si="87"/>
        <v>SaraWashington27173</v>
      </c>
      <c r="C2794" t="s">
        <v>347</v>
      </c>
      <c r="D2794" t="s">
        <v>1200</v>
      </c>
      <c r="E2794" t="s">
        <v>2699</v>
      </c>
      <c r="F2794" s="1">
        <v>27173</v>
      </c>
      <c r="G2794" t="s">
        <v>3028</v>
      </c>
      <c r="H2794" t="s">
        <v>2702</v>
      </c>
      <c r="I2794" s="5">
        <v>101500</v>
      </c>
      <c r="J2794">
        <v>18</v>
      </c>
    </row>
    <row r="2795" spans="1:10" x14ac:dyDescent="0.25">
      <c r="A2795" t="str">
        <f t="shared" si="86"/>
        <v>TifWa27818</v>
      </c>
      <c r="B2795" t="str">
        <f t="shared" si="87"/>
        <v>TiffanyWathen27818</v>
      </c>
      <c r="C2795" t="s">
        <v>1464</v>
      </c>
      <c r="D2795" t="s">
        <v>1483</v>
      </c>
      <c r="E2795" t="s">
        <v>2699</v>
      </c>
      <c r="F2795" s="1">
        <v>27818</v>
      </c>
      <c r="G2795" t="s">
        <v>3025</v>
      </c>
      <c r="H2795" t="s">
        <v>2701</v>
      </c>
      <c r="I2795" s="5">
        <v>50500</v>
      </c>
      <c r="J2795">
        <v>2</v>
      </c>
    </row>
    <row r="2796" spans="1:10" x14ac:dyDescent="0.25">
      <c r="A2796" t="str">
        <f t="shared" si="86"/>
        <v>KayWa25051</v>
      </c>
      <c r="B2796" t="str">
        <f t="shared" si="87"/>
        <v>KayeWatkins25051</v>
      </c>
      <c r="C2796" t="s">
        <v>682</v>
      </c>
      <c r="D2796" t="s">
        <v>683</v>
      </c>
      <c r="E2796" t="s">
        <v>2699</v>
      </c>
      <c r="F2796" s="1">
        <v>25051</v>
      </c>
      <c r="G2796" t="s">
        <v>3026</v>
      </c>
      <c r="H2796" t="s">
        <v>2700</v>
      </c>
      <c r="I2796" s="5">
        <v>52600</v>
      </c>
      <c r="J2796">
        <v>13</v>
      </c>
    </row>
    <row r="2797" spans="1:10" x14ac:dyDescent="0.25">
      <c r="A2797" t="str">
        <f t="shared" si="86"/>
        <v>LarWa25302</v>
      </c>
      <c r="B2797" t="str">
        <f t="shared" si="87"/>
        <v>LarryWatkins25302</v>
      </c>
      <c r="C2797" t="s">
        <v>73</v>
      </c>
      <c r="D2797" t="s">
        <v>683</v>
      </c>
      <c r="E2797" t="s">
        <v>2698</v>
      </c>
      <c r="F2797" s="1">
        <v>25302</v>
      </c>
      <c r="G2797" t="s">
        <v>3024</v>
      </c>
      <c r="H2797" t="s">
        <v>2702</v>
      </c>
      <c r="I2797" s="5">
        <v>49200</v>
      </c>
      <c r="J2797">
        <v>10</v>
      </c>
    </row>
    <row r="2798" spans="1:10" x14ac:dyDescent="0.25">
      <c r="A2798" t="str">
        <f t="shared" si="86"/>
        <v>ClyWa29740</v>
      </c>
      <c r="B2798" t="str">
        <f t="shared" si="87"/>
        <v>ClydeWatson29740</v>
      </c>
      <c r="C2798" t="s">
        <v>1209</v>
      </c>
      <c r="D2798" t="s">
        <v>774</v>
      </c>
      <c r="E2798" t="s">
        <v>2698</v>
      </c>
      <c r="F2798" s="1">
        <v>29740</v>
      </c>
      <c r="G2798" t="s">
        <v>3024</v>
      </c>
      <c r="H2798" t="s">
        <v>2700</v>
      </c>
      <c r="I2798" s="5">
        <v>46300</v>
      </c>
      <c r="J2798">
        <v>4</v>
      </c>
    </row>
    <row r="2799" spans="1:10" x14ac:dyDescent="0.25">
      <c r="A2799" t="str">
        <f t="shared" si="86"/>
        <v>JohWa30648</v>
      </c>
      <c r="B2799" t="str">
        <f t="shared" si="87"/>
        <v>JohnWatson30648</v>
      </c>
      <c r="C2799" t="s">
        <v>213</v>
      </c>
      <c r="D2799" t="s">
        <v>774</v>
      </c>
      <c r="E2799" t="s">
        <v>2698</v>
      </c>
      <c r="F2799" s="1">
        <v>30648</v>
      </c>
      <c r="G2799" t="s">
        <v>3027</v>
      </c>
      <c r="H2799" t="s">
        <v>2701</v>
      </c>
      <c r="I2799" s="5">
        <v>51800</v>
      </c>
      <c r="J2799">
        <v>9</v>
      </c>
    </row>
    <row r="2800" spans="1:10" x14ac:dyDescent="0.25">
      <c r="A2800" t="str">
        <f t="shared" si="86"/>
        <v>MarWa26365</v>
      </c>
      <c r="B2800" t="str">
        <f t="shared" si="87"/>
        <v>MarkWatson26365</v>
      </c>
      <c r="C2800" t="s">
        <v>252</v>
      </c>
      <c r="D2800" t="s">
        <v>774</v>
      </c>
      <c r="E2800" t="s">
        <v>2698</v>
      </c>
      <c r="F2800" s="1">
        <v>26365</v>
      </c>
      <c r="G2800" t="s">
        <v>3025</v>
      </c>
      <c r="H2800" t="s">
        <v>2702</v>
      </c>
      <c r="I2800" s="5">
        <v>73200</v>
      </c>
      <c r="J2800">
        <v>9</v>
      </c>
    </row>
    <row r="2801" spans="1:10" x14ac:dyDescent="0.25">
      <c r="A2801" t="str">
        <f t="shared" si="86"/>
        <v>MarWa34048</v>
      </c>
      <c r="B2801" t="str">
        <f t="shared" si="87"/>
        <v>MarqueriteWatson34048</v>
      </c>
      <c r="C2801" t="s">
        <v>2800</v>
      </c>
      <c r="D2801" t="s">
        <v>774</v>
      </c>
      <c r="E2801" t="s">
        <v>2699</v>
      </c>
      <c r="F2801" s="1">
        <v>34048</v>
      </c>
      <c r="G2801" t="s">
        <v>3021</v>
      </c>
      <c r="H2801" t="s">
        <v>2702</v>
      </c>
      <c r="I2801" s="5">
        <v>44900</v>
      </c>
      <c r="J2801">
        <v>1</v>
      </c>
    </row>
    <row r="2802" spans="1:10" x14ac:dyDescent="0.25">
      <c r="A2802" t="str">
        <f t="shared" si="86"/>
        <v>RobWa27873</v>
      </c>
      <c r="B2802" t="str">
        <f t="shared" si="87"/>
        <v>RobertWatson27873</v>
      </c>
      <c r="C2802" t="s">
        <v>25</v>
      </c>
      <c r="D2802" t="s">
        <v>774</v>
      </c>
      <c r="E2802" t="s">
        <v>2698</v>
      </c>
      <c r="F2802" s="1">
        <v>27873</v>
      </c>
      <c r="G2802" t="s">
        <v>3024</v>
      </c>
      <c r="H2802" t="s">
        <v>2703</v>
      </c>
      <c r="I2802" s="5">
        <v>41000</v>
      </c>
      <c r="J2802">
        <v>4</v>
      </c>
    </row>
    <row r="2803" spans="1:10" x14ac:dyDescent="0.25">
      <c r="A2803" t="str">
        <f t="shared" si="86"/>
        <v>TamWa30384</v>
      </c>
      <c r="B2803" t="str">
        <f t="shared" si="87"/>
        <v>TamiWatson30384</v>
      </c>
      <c r="C2803" t="s">
        <v>2127</v>
      </c>
      <c r="D2803" t="s">
        <v>774</v>
      </c>
      <c r="E2803" t="s">
        <v>2699</v>
      </c>
      <c r="F2803" s="1">
        <v>30384</v>
      </c>
      <c r="G2803" t="s">
        <v>3027</v>
      </c>
      <c r="H2803" t="s">
        <v>2703</v>
      </c>
      <c r="I2803" s="5">
        <v>102800</v>
      </c>
      <c r="J2803">
        <v>10</v>
      </c>
    </row>
    <row r="2804" spans="1:10" x14ac:dyDescent="0.25">
      <c r="A2804" t="str">
        <f t="shared" si="86"/>
        <v>TriWa23738</v>
      </c>
      <c r="B2804" t="str">
        <f t="shared" si="87"/>
        <v>TriciaWatson23738</v>
      </c>
      <c r="C2804" t="s">
        <v>773</v>
      </c>
      <c r="D2804" t="s">
        <v>774</v>
      </c>
      <c r="E2804" t="s">
        <v>2699</v>
      </c>
      <c r="F2804" s="1">
        <v>23738</v>
      </c>
      <c r="G2804" t="s">
        <v>3027</v>
      </c>
      <c r="H2804" t="s">
        <v>2702</v>
      </c>
      <c r="I2804" s="5">
        <v>79000</v>
      </c>
      <c r="J2804">
        <v>25</v>
      </c>
    </row>
    <row r="2805" spans="1:10" x14ac:dyDescent="0.25">
      <c r="A2805" t="str">
        <f t="shared" si="86"/>
        <v>WilWa30158</v>
      </c>
      <c r="B2805" t="str">
        <f t="shared" si="87"/>
        <v>WilliamWatson30158</v>
      </c>
      <c r="C2805" t="s">
        <v>63</v>
      </c>
      <c r="D2805" t="s">
        <v>774</v>
      </c>
      <c r="E2805" t="s">
        <v>2698</v>
      </c>
      <c r="F2805" s="1">
        <v>30158</v>
      </c>
      <c r="G2805" t="s">
        <v>3024</v>
      </c>
      <c r="H2805" t="s">
        <v>2700</v>
      </c>
      <c r="I2805" s="5">
        <v>40500</v>
      </c>
      <c r="J2805">
        <v>9</v>
      </c>
    </row>
    <row r="2806" spans="1:10" x14ac:dyDescent="0.25">
      <c r="A2806" t="str">
        <f t="shared" si="86"/>
        <v>MarWa32990</v>
      </c>
      <c r="B2806" t="str">
        <f t="shared" si="87"/>
        <v>MaryWatters32990</v>
      </c>
      <c r="C2806" t="s">
        <v>156</v>
      </c>
      <c r="D2806" t="s">
        <v>1007</v>
      </c>
      <c r="E2806" t="s">
        <v>2699</v>
      </c>
      <c r="F2806" s="1">
        <v>32990</v>
      </c>
      <c r="G2806" t="s">
        <v>3021</v>
      </c>
      <c r="H2806" t="s">
        <v>2700</v>
      </c>
      <c r="I2806" s="5">
        <v>37300</v>
      </c>
      <c r="J2806">
        <v>0</v>
      </c>
    </row>
    <row r="2807" spans="1:10" x14ac:dyDescent="0.25">
      <c r="A2807" t="str">
        <f t="shared" si="86"/>
        <v>KatWa27981</v>
      </c>
      <c r="B2807" t="str">
        <f t="shared" si="87"/>
        <v>KatherineWatts27981</v>
      </c>
      <c r="C2807" t="s">
        <v>218</v>
      </c>
      <c r="D2807" t="s">
        <v>219</v>
      </c>
      <c r="E2807" t="s">
        <v>2699</v>
      </c>
      <c r="F2807" s="1">
        <v>27981</v>
      </c>
      <c r="G2807" t="s">
        <v>3028</v>
      </c>
      <c r="H2807" t="s">
        <v>2702</v>
      </c>
      <c r="I2807" s="5">
        <v>106800</v>
      </c>
      <c r="J2807">
        <v>6</v>
      </c>
    </row>
    <row r="2808" spans="1:10" x14ac:dyDescent="0.25">
      <c r="A2808" t="str">
        <f t="shared" si="86"/>
        <v>PauWa26100</v>
      </c>
      <c r="B2808" t="str">
        <f t="shared" si="87"/>
        <v>PaulWatts26100</v>
      </c>
      <c r="C2808" t="s">
        <v>119</v>
      </c>
      <c r="D2808" t="s">
        <v>219</v>
      </c>
      <c r="E2808" t="s">
        <v>2698</v>
      </c>
      <c r="F2808" s="1">
        <v>26100</v>
      </c>
      <c r="G2808" t="s">
        <v>3026</v>
      </c>
      <c r="H2808" t="s">
        <v>2702</v>
      </c>
      <c r="I2808" s="5">
        <v>107600</v>
      </c>
      <c r="J2808">
        <v>19</v>
      </c>
    </row>
    <row r="2809" spans="1:10" x14ac:dyDescent="0.25">
      <c r="A2809" t="str">
        <f t="shared" si="86"/>
        <v>LarWe26035</v>
      </c>
      <c r="B2809" t="str">
        <f t="shared" si="87"/>
        <v>LarryWeakley26035</v>
      </c>
      <c r="C2809" t="s">
        <v>73</v>
      </c>
      <c r="D2809" t="s">
        <v>74</v>
      </c>
      <c r="E2809" t="s">
        <v>2698</v>
      </c>
      <c r="F2809" s="1">
        <v>26035</v>
      </c>
      <c r="G2809" t="s">
        <v>3028</v>
      </c>
      <c r="H2809" t="s">
        <v>2701</v>
      </c>
      <c r="I2809" s="5">
        <v>65400</v>
      </c>
      <c r="J2809">
        <v>9</v>
      </c>
    </row>
    <row r="2810" spans="1:10" x14ac:dyDescent="0.25">
      <c r="A2810" t="str">
        <f t="shared" si="86"/>
        <v>ChrWe31785</v>
      </c>
      <c r="B2810" t="str">
        <f t="shared" si="87"/>
        <v>ChristopherWeaver31785</v>
      </c>
      <c r="C2810" t="s">
        <v>71</v>
      </c>
      <c r="D2810" t="s">
        <v>1518</v>
      </c>
      <c r="E2810" t="s">
        <v>2698</v>
      </c>
      <c r="F2810" s="1">
        <v>31785</v>
      </c>
      <c r="G2810" t="s">
        <v>3022</v>
      </c>
      <c r="H2810" t="s">
        <v>2700</v>
      </c>
      <c r="I2810" s="5">
        <v>41600</v>
      </c>
      <c r="J2810">
        <v>1</v>
      </c>
    </row>
    <row r="2811" spans="1:10" x14ac:dyDescent="0.25">
      <c r="A2811" t="str">
        <f t="shared" si="86"/>
        <v>JoaWe33157</v>
      </c>
      <c r="B2811" t="str">
        <f t="shared" si="87"/>
        <v>JoannWeaver33157</v>
      </c>
      <c r="C2811" t="s">
        <v>1060</v>
      </c>
      <c r="D2811" t="s">
        <v>1518</v>
      </c>
      <c r="E2811" t="s">
        <v>2699</v>
      </c>
      <c r="F2811" s="1">
        <v>33157</v>
      </c>
      <c r="G2811" t="s">
        <v>3022</v>
      </c>
      <c r="H2811" t="s">
        <v>2701</v>
      </c>
      <c r="I2811" s="5">
        <v>35900</v>
      </c>
      <c r="J2811">
        <v>2</v>
      </c>
    </row>
    <row r="2812" spans="1:10" x14ac:dyDescent="0.25">
      <c r="A2812" t="str">
        <f t="shared" si="86"/>
        <v>RicWe28089</v>
      </c>
      <c r="B2812" t="str">
        <f t="shared" si="87"/>
        <v>RichardWeaver28089</v>
      </c>
      <c r="C2812" t="s">
        <v>9</v>
      </c>
      <c r="D2812" t="s">
        <v>1518</v>
      </c>
      <c r="E2812" t="s">
        <v>2698</v>
      </c>
      <c r="F2812" s="1">
        <v>28089</v>
      </c>
      <c r="G2812" t="s">
        <v>3027</v>
      </c>
      <c r="H2812" t="s">
        <v>2701</v>
      </c>
      <c r="I2812" s="5">
        <v>61200</v>
      </c>
      <c r="J2812">
        <v>8</v>
      </c>
    </row>
    <row r="2813" spans="1:10" x14ac:dyDescent="0.25">
      <c r="A2813" t="str">
        <f t="shared" si="86"/>
        <v>WmWe31035</v>
      </c>
      <c r="B2813" t="str">
        <f t="shared" si="87"/>
        <v>WmWeaver31035</v>
      </c>
      <c r="C2813" t="s">
        <v>2189</v>
      </c>
      <c r="D2813" t="s">
        <v>1518</v>
      </c>
      <c r="E2813" t="s">
        <v>2698</v>
      </c>
      <c r="F2813" s="1">
        <v>31035</v>
      </c>
      <c r="G2813" t="s">
        <v>3026</v>
      </c>
      <c r="H2813" t="s">
        <v>2702</v>
      </c>
      <c r="I2813" s="5">
        <v>86300</v>
      </c>
      <c r="J2813">
        <v>8</v>
      </c>
    </row>
    <row r="2814" spans="1:10" x14ac:dyDescent="0.25">
      <c r="A2814" t="str">
        <f t="shared" si="86"/>
        <v>DeaWe25741</v>
      </c>
      <c r="B2814" t="str">
        <f t="shared" si="87"/>
        <v>DeanWebb25741</v>
      </c>
      <c r="C2814" t="s">
        <v>1238</v>
      </c>
      <c r="D2814" t="s">
        <v>1239</v>
      </c>
      <c r="E2814" t="s">
        <v>2698</v>
      </c>
      <c r="F2814" s="1">
        <v>25741</v>
      </c>
      <c r="G2814" t="s">
        <v>3026</v>
      </c>
      <c r="H2814" t="s">
        <v>2702</v>
      </c>
      <c r="I2814" s="5">
        <v>85000</v>
      </c>
      <c r="J2814">
        <v>16</v>
      </c>
    </row>
    <row r="2815" spans="1:10" x14ac:dyDescent="0.25">
      <c r="A2815" t="str">
        <f t="shared" si="86"/>
        <v>SusWe32402</v>
      </c>
      <c r="B2815" t="str">
        <f t="shared" si="87"/>
        <v>SusanWebb32402</v>
      </c>
      <c r="C2815" t="s">
        <v>665</v>
      </c>
      <c r="D2815" t="s">
        <v>1239</v>
      </c>
      <c r="E2815" t="s">
        <v>2699</v>
      </c>
      <c r="F2815" s="1">
        <v>32402</v>
      </c>
      <c r="G2815" t="s">
        <v>3022</v>
      </c>
      <c r="H2815" t="s">
        <v>2700</v>
      </c>
      <c r="I2815" s="5">
        <v>34100</v>
      </c>
      <c r="J2815">
        <v>3</v>
      </c>
    </row>
    <row r="2816" spans="1:10" x14ac:dyDescent="0.25">
      <c r="A2816" t="str">
        <f t="shared" si="86"/>
        <v>RobWe30880</v>
      </c>
      <c r="B2816" t="str">
        <f t="shared" si="87"/>
        <v>RobertWebber30880</v>
      </c>
      <c r="C2816" t="s">
        <v>25</v>
      </c>
      <c r="D2816" t="s">
        <v>413</v>
      </c>
      <c r="E2816" t="s">
        <v>2698</v>
      </c>
      <c r="F2816" s="1">
        <v>30880</v>
      </c>
      <c r="G2816" t="s">
        <v>3020</v>
      </c>
      <c r="H2816" t="s">
        <v>2701</v>
      </c>
      <c r="I2816" s="5">
        <v>31200</v>
      </c>
      <c r="J2816">
        <v>0</v>
      </c>
    </row>
    <row r="2817" spans="1:10" x14ac:dyDescent="0.25">
      <c r="A2817" t="str">
        <f t="shared" si="86"/>
        <v>JasWe32534</v>
      </c>
      <c r="B2817" t="str">
        <f t="shared" si="87"/>
        <v>JasperWebster32534</v>
      </c>
      <c r="C2817" t="s">
        <v>1258</v>
      </c>
      <c r="D2817" t="s">
        <v>1259</v>
      </c>
      <c r="E2817" t="s">
        <v>2698</v>
      </c>
      <c r="F2817" s="1">
        <v>32534</v>
      </c>
      <c r="G2817" t="s">
        <v>3022</v>
      </c>
      <c r="H2817" t="s">
        <v>2703</v>
      </c>
      <c r="I2817" s="5">
        <v>32600</v>
      </c>
      <c r="J2817">
        <v>2</v>
      </c>
    </row>
    <row r="2818" spans="1:10" x14ac:dyDescent="0.25">
      <c r="A2818" t="str">
        <f t="shared" ref="A2818:A2881" si="88">_xlfn.CONCAT(LEFT(C2818,3),LEFT(D2818,2),F2818)</f>
        <v>MicWe23584</v>
      </c>
      <c r="B2818" t="str">
        <f t="shared" ref="B2818:B2881" si="89">_xlfn.CONCAT(C2818,D2818,F2818)</f>
        <v>MichaelWeddle23584</v>
      </c>
      <c r="C2818" t="s">
        <v>205</v>
      </c>
      <c r="D2818" t="s">
        <v>1637</v>
      </c>
      <c r="E2818" t="s">
        <v>2698</v>
      </c>
      <c r="F2818" s="1">
        <v>23584</v>
      </c>
      <c r="G2818" t="s">
        <v>3026</v>
      </c>
      <c r="H2818" t="s">
        <v>2700</v>
      </c>
      <c r="I2818" s="5">
        <v>63600</v>
      </c>
      <c r="J2818">
        <v>12</v>
      </c>
    </row>
    <row r="2819" spans="1:10" x14ac:dyDescent="0.25">
      <c r="A2819" t="str">
        <f t="shared" si="88"/>
        <v>JeaWe27056</v>
      </c>
      <c r="B2819" t="str">
        <f t="shared" si="89"/>
        <v>JeanWeeks27056</v>
      </c>
      <c r="C2819" t="s">
        <v>125</v>
      </c>
      <c r="D2819" t="s">
        <v>126</v>
      </c>
      <c r="E2819" t="s">
        <v>2699</v>
      </c>
      <c r="F2819" s="1">
        <v>27056</v>
      </c>
      <c r="G2819" t="s">
        <v>3026</v>
      </c>
      <c r="H2819" t="s">
        <v>2700</v>
      </c>
      <c r="I2819" s="5">
        <v>79300</v>
      </c>
      <c r="J2819">
        <v>16</v>
      </c>
    </row>
    <row r="2820" spans="1:10" x14ac:dyDescent="0.25">
      <c r="A2820" t="str">
        <f t="shared" si="88"/>
        <v>AleWe28650</v>
      </c>
      <c r="B2820" t="str">
        <f t="shared" si="89"/>
        <v>AlexanderWeidman28650</v>
      </c>
      <c r="C2820" t="s">
        <v>708</v>
      </c>
      <c r="D2820" t="s">
        <v>1841</v>
      </c>
      <c r="E2820" t="s">
        <v>2698</v>
      </c>
      <c r="F2820" s="1">
        <v>28650</v>
      </c>
      <c r="G2820" t="s">
        <v>3028</v>
      </c>
      <c r="H2820" t="s">
        <v>2702</v>
      </c>
      <c r="I2820" s="5">
        <v>87900</v>
      </c>
      <c r="J2820">
        <v>12</v>
      </c>
    </row>
    <row r="2821" spans="1:10" x14ac:dyDescent="0.25">
      <c r="A2821" t="str">
        <f t="shared" si="88"/>
        <v>DavWe27716</v>
      </c>
      <c r="B2821" t="str">
        <f t="shared" si="89"/>
        <v>DavidWeigel27716</v>
      </c>
      <c r="C2821" t="s">
        <v>65</v>
      </c>
      <c r="D2821" t="s">
        <v>2442</v>
      </c>
      <c r="E2821" t="s">
        <v>2698</v>
      </c>
      <c r="F2821" s="1">
        <v>27716</v>
      </c>
      <c r="G2821" t="s">
        <v>3027</v>
      </c>
      <c r="H2821" t="s">
        <v>2700</v>
      </c>
      <c r="I2821" s="5">
        <v>70800</v>
      </c>
      <c r="J2821">
        <v>4</v>
      </c>
    </row>
    <row r="2822" spans="1:10" x14ac:dyDescent="0.25">
      <c r="A2822" t="str">
        <f t="shared" si="88"/>
        <v>RayWe30098</v>
      </c>
      <c r="B2822" t="str">
        <f t="shared" si="89"/>
        <v>RaymondWeigel30098</v>
      </c>
      <c r="C2822" t="s">
        <v>974</v>
      </c>
      <c r="D2822" t="s">
        <v>2442</v>
      </c>
      <c r="E2822" t="s">
        <v>2698</v>
      </c>
      <c r="F2822" s="1">
        <v>30098</v>
      </c>
      <c r="G2822" t="s">
        <v>3028</v>
      </c>
      <c r="H2822" t="s">
        <v>2700</v>
      </c>
      <c r="I2822" s="5">
        <v>68400</v>
      </c>
      <c r="J2822">
        <v>9</v>
      </c>
    </row>
    <row r="2823" spans="1:10" x14ac:dyDescent="0.25">
      <c r="A2823" t="str">
        <f t="shared" si="88"/>
        <v>EmmWe31857</v>
      </c>
      <c r="B2823" t="str">
        <f t="shared" si="89"/>
        <v>EmmaWeinmann31857</v>
      </c>
      <c r="C2823" t="s">
        <v>896</v>
      </c>
      <c r="D2823" t="s">
        <v>897</v>
      </c>
      <c r="E2823" t="s">
        <v>2699</v>
      </c>
      <c r="F2823" s="1">
        <v>31857</v>
      </c>
      <c r="G2823" t="s">
        <v>3022</v>
      </c>
      <c r="H2823" t="s">
        <v>2701</v>
      </c>
      <c r="I2823" s="5">
        <v>39000</v>
      </c>
      <c r="J2823">
        <v>1</v>
      </c>
    </row>
    <row r="2824" spans="1:10" x14ac:dyDescent="0.25">
      <c r="A2824" t="str">
        <f t="shared" si="88"/>
        <v>RoyWe28617</v>
      </c>
      <c r="B2824" t="str">
        <f t="shared" si="89"/>
        <v>RoyWeiser28617</v>
      </c>
      <c r="C2824" t="s">
        <v>728</v>
      </c>
      <c r="D2824" t="s">
        <v>2337</v>
      </c>
      <c r="E2824" t="s">
        <v>2698</v>
      </c>
      <c r="F2824" s="1">
        <v>28617</v>
      </c>
      <c r="G2824" t="s">
        <v>3027</v>
      </c>
      <c r="H2824" t="s">
        <v>2702</v>
      </c>
      <c r="I2824" s="5">
        <v>76400</v>
      </c>
      <c r="J2824">
        <v>12</v>
      </c>
    </row>
    <row r="2825" spans="1:10" x14ac:dyDescent="0.25">
      <c r="A2825" t="str">
        <f t="shared" si="88"/>
        <v>JinWe28052</v>
      </c>
      <c r="B2825" t="str">
        <f t="shared" si="89"/>
        <v>JinnyWelch28052</v>
      </c>
      <c r="C2825" t="s">
        <v>1863</v>
      </c>
      <c r="D2825" t="s">
        <v>1864</v>
      </c>
      <c r="E2825" t="s">
        <v>2699</v>
      </c>
      <c r="F2825" s="1">
        <v>28052</v>
      </c>
      <c r="G2825" t="s">
        <v>3025</v>
      </c>
      <c r="H2825" t="s">
        <v>2702</v>
      </c>
      <c r="I2825" s="5">
        <v>70600</v>
      </c>
      <c r="J2825">
        <v>14</v>
      </c>
    </row>
    <row r="2826" spans="1:10" x14ac:dyDescent="0.25">
      <c r="A2826" t="str">
        <f t="shared" si="88"/>
        <v>KesWe33494</v>
      </c>
      <c r="B2826" t="str">
        <f t="shared" si="89"/>
        <v>KeshiaWelker33494</v>
      </c>
      <c r="C2826" t="s">
        <v>2924</v>
      </c>
      <c r="D2826" t="s">
        <v>2925</v>
      </c>
      <c r="E2826" t="s">
        <v>2699</v>
      </c>
      <c r="F2826" s="1">
        <v>33494</v>
      </c>
      <c r="G2826" t="s">
        <v>3021</v>
      </c>
      <c r="H2826" t="s">
        <v>2702</v>
      </c>
      <c r="I2826" s="5">
        <v>35800</v>
      </c>
      <c r="J2826">
        <v>0</v>
      </c>
    </row>
    <row r="2827" spans="1:10" x14ac:dyDescent="0.25">
      <c r="A2827" t="str">
        <f t="shared" si="88"/>
        <v>JacWe29530</v>
      </c>
      <c r="B2827" t="str">
        <f t="shared" si="89"/>
        <v>JackWells29530</v>
      </c>
      <c r="C2827" t="s">
        <v>181</v>
      </c>
      <c r="D2827" t="s">
        <v>1475</v>
      </c>
      <c r="E2827" t="s">
        <v>2698</v>
      </c>
      <c r="F2827" s="1">
        <v>29530</v>
      </c>
      <c r="G2827" t="s">
        <v>3026</v>
      </c>
      <c r="H2827" t="s">
        <v>2701</v>
      </c>
      <c r="I2827" s="5">
        <v>51100</v>
      </c>
      <c r="J2827">
        <v>4</v>
      </c>
    </row>
    <row r="2828" spans="1:10" x14ac:dyDescent="0.25">
      <c r="A2828" t="str">
        <f t="shared" si="88"/>
        <v>RodWe26188</v>
      </c>
      <c r="B2828" t="str">
        <f t="shared" si="89"/>
        <v>RodneyWells26188</v>
      </c>
      <c r="C2828" t="s">
        <v>837</v>
      </c>
      <c r="D2828" t="s">
        <v>1475</v>
      </c>
      <c r="E2828" t="s">
        <v>2698</v>
      </c>
      <c r="F2828" s="1">
        <v>26188</v>
      </c>
      <c r="G2828" t="s">
        <v>3028</v>
      </c>
      <c r="H2828" t="s">
        <v>2702</v>
      </c>
      <c r="I2828" s="5">
        <v>114900</v>
      </c>
      <c r="J2828">
        <v>15</v>
      </c>
    </row>
    <row r="2829" spans="1:10" x14ac:dyDescent="0.25">
      <c r="A2829" t="str">
        <f t="shared" si="88"/>
        <v>DiaWe25251</v>
      </c>
      <c r="B2829" t="str">
        <f t="shared" si="89"/>
        <v>DianeWelsh25251</v>
      </c>
      <c r="C2829" t="s">
        <v>59</v>
      </c>
      <c r="D2829" t="s">
        <v>1960</v>
      </c>
      <c r="E2829" t="s">
        <v>2699</v>
      </c>
      <c r="F2829" s="1">
        <v>25251</v>
      </c>
      <c r="G2829" t="s">
        <v>3025</v>
      </c>
      <c r="H2829" t="s">
        <v>2701</v>
      </c>
      <c r="I2829" s="5">
        <v>48800</v>
      </c>
      <c r="J2829">
        <v>1</v>
      </c>
    </row>
    <row r="2830" spans="1:10" x14ac:dyDescent="0.25">
      <c r="A2830" t="str">
        <f t="shared" si="88"/>
        <v>ThoWe30741</v>
      </c>
      <c r="B2830" t="str">
        <f t="shared" si="89"/>
        <v>ThomasWendel30741</v>
      </c>
      <c r="C2830" t="s">
        <v>269</v>
      </c>
      <c r="D2830" t="s">
        <v>1638</v>
      </c>
      <c r="E2830" t="s">
        <v>2698</v>
      </c>
      <c r="F2830" s="1">
        <v>30741</v>
      </c>
      <c r="G2830" t="s">
        <v>3028</v>
      </c>
      <c r="H2830" t="s">
        <v>2701</v>
      </c>
      <c r="I2830" s="5">
        <v>77700</v>
      </c>
      <c r="J2830">
        <v>9</v>
      </c>
    </row>
    <row r="2831" spans="1:10" x14ac:dyDescent="0.25">
      <c r="A2831" t="str">
        <f t="shared" si="88"/>
        <v>JohWe31954</v>
      </c>
      <c r="B2831" t="str">
        <f t="shared" si="89"/>
        <v>JohnWentworth31954</v>
      </c>
      <c r="C2831" t="s">
        <v>213</v>
      </c>
      <c r="D2831" t="s">
        <v>1301</v>
      </c>
      <c r="E2831" t="s">
        <v>2698</v>
      </c>
      <c r="F2831" s="1">
        <v>31954</v>
      </c>
      <c r="G2831" t="s">
        <v>3023</v>
      </c>
      <c r="H2831" t="s">
        <v>2700</v>
      </c>
      <c r="I2831" s="5">
        <v>40800</v>
      </c>
      <c r="J2831">
        <v>0</v>
      </c>
    </row>
    <row r="2832" spans="1:10" x14ac:dyDescent="0.25">
      <c r="A2832" t="str">
        <f t="shared" si="88"/>
        <v>WilWe24146</v>
      </c>
      <c r="B2832" t="str">
        <f t="shared" si="89"/>
        <v>WilliamWerner24146</v>
      </c>
      <c r="C2832" t="s">
        <v>63</v>
      </c>
      <c r="D2832" t="s">
        <v>1732</v>
      </c>
      <c r="E2832" t="s">
        <v>2698</v>
      </c>
      <c r="F2832" s="1">
        <v>24146</v>
      </c>
      <c r="G2832" t="s">
        <v>3027</v>
      </c>
      <c r="H2832" t="s">
        <v>2701</v>
      </c>
      <c r="I2832" s="5">
        <v>52800</v>
      </c>
      <c r="J2832">
        <v>0</v>
      </c>
    </row>
    <row r="2833" spans="1:10" x14ac:dyDescent="0.25">
      <c r="A2833" t="str">
        <f t="shared" si="88"/>
        <v>LinWe30889</v>
      </c>
      <c r="B2833" t="str">
        <f t="shared" si="89"/>
        <v>LindaWescott30889</v>
      </c>
      <c r="C2833" t="s">
        <v>491</v>
      </c>
      <c r="D2833" t="s">
        <v>2497</v>
      </c>
      <c r="E2833" t="s">
        <v>2699</v>
      </c>
      <c r="F2833" s="1">
        <v>30889</v>
      </c>
      <c r="G2833" t="s">
        <v>3025</v>
      </c>
      <c r="H2833" t="s">
        <v>2703</v>
      </c>
      <c r="I2833" s="5">
        <v>59400</v>
      </c>
      <c r="J2833">
        <v>7</v>
      </c>
    </row>
    <row r="2834" spans="1:10" x14ac:dyDescent="0.25">
      <c r="A2834" t="str">
        <f t="shared" si="88"/>
        <v>BecWe31047</v>
      </c>
      <c r="B2834" t="str">
        <f t="shared" si="89"/>
        <v>BeckyWest31047</v>
      </c>
      <c r="C2834" t="s">
        <v>1100</v>
      </c>
      <c r="D2834" t="s">
        <v>60</v>
      </c>
      <c r="E2834" t="s">
        <v>2699</v>
      </c>
      <c r="F2834" s="1">
        <v>31047</v>
      </c>
      <c r="G2834" t="s">
        <v>3026</v>
      </c>
      <c r="H2834" t="s">
        <v>2701</v>
      </c>
      <c r="I2834" s="5">
        <v>43400</v>
      </c>
      <c r="J2834">
        <v>5</v>
      </c>
    </row>
    <row r="2835" spans="1:10" x14ac:dyDescent="0.25">
      <c r="A2835" t="str">
        <f t="shared" si="88"/>
        <v>DiaWe26431</v>
      </c>
      <c r="B2835" t="str">
        <f t="shared" si="89"/>
        <v>DianeWest26431</v>
      </c>
      <c r="C2835" t="s">
        <v>59</v>
      </c>
      <c r="D2835" t="s">
        <v>60</v>
      </c>
      <c r="E2835" t="s">
        <v>2699</v>
      </c>
      <c r="F2835" s="1">
        <v>26431</v>
      </c>
      <c r="G2835" t="s">
        <v>3026</v>
      </c>
      <c r="H2835" t="s">
        <v>2701</v>
      </c>
      <c r="I2835" s="5">
        <v>64700</v>
      </c>
      <c r="J2835">
        <v>12</v>
      </c>
    </row>
    <row r="2836" spans="1:10" x14ac:dyDescent="0.25">
      <c r="A2836" t="str">
        <f t="shared" si="88"/>
        <v>ElmWe24911</v>
      </c>
      <c r="B2836" t="str">
        <f t="shared" si="89"/>
        <v>ElmerWest24911</v>
      </c>
      <c r="C2836" t="s">
        <v>1470</v>
      </c>
      <c r="D2836" t="s">
        <v>60</v>
      </c>
      <c r="E2836" t="s">
        <v>2698</v>
      </c>
      <c r="F2836" s="1">
        <v>24911</v>
      </c>
      <c r="G2836" t="s">
        <v>3028</v>
      </c>
      <c r="H2836" t="s">
        <v>2701</v>
      </c>
      <c r="I2836" s="5">
        <v>69800</v>
      </c>
      <c r="J2836">
        <v>23</v>
      </c>
    </row>
    <row r="2837" spans="1:10" x14ac:dyDescent="0.25">
      <c r="A2837" t="str">
        <f t="shared" si="88"/>
        <v>JosWe24977</v>
      </c>
      <c r="B2837" t="str">
        <f t="shared" si="89"/>
        <v>JosephWest24977</v>
      </c>
      <c r="C2837" t="s">
        <v>90</v>
      </c>
      <c r="D2837" t="s">
        <v>60</v>
      </c>
      <c r="E2837" t="s">
        <v>2698</v>
      </c>
      <c r="F2837" s="1">
        <v>24977</v>
      </c>
      <c r="G2837" t="s">
        <v>3025</v>
      </c>
      <c r="H2837" t="s">
        <v>2700</v>
      </c>
      <c r="I2837" s="5">
        <v>50900</v>
      </c>
      <c r="J2837">
        <v>3</v>
      </c>
    </row>
    <row r="2838" spans="1:10" x14ac:dyDescent="0.25">
      <c r="A2838" t="str">
        <f t="shared" si="88"/>
        <v>TerWe29663</v>
      </c>
      <c r="B2838" t="str">
        <f t="shared" si="89"/>
        <v>TerrenceWest29663</v>
      </c>
      <c r="C2838" t="s">
        <v>1560</v>
      </c>
      <c r="D2838" t="s">
        <v>60</v>
      </c>
      <c r="E2838" t="s">
        <v>2698</v>
      </c>
      <c r="F2838" s="1">
        <v>29663</v>
      </c>
      <c r="G2838" t="s">
        <v>3026</v>
      </c>
      <c r="H2838" t="s">
        <v>2701</v>
      </c>
      <c r="I2838" s="5">
        <v>57500</v>
      </c>
      <c r="J2838">
        <v>5</v>
      </c>
    </row>
    <row r="2839" spans="1:10" x14ac:dyDescent="0.25">
      <c r="A2839" t="str">
        <f t="shared" si="88"/>
        <v>JohWe28574</v>
      </c>
      <c r="B2839" t="str">
        <f t="shared" si="89"/>
        <v>JohnWestbrook28574</v>
      </c>
      <c r="C2839" t="s">
        <v>213</v>
      </c>
      <c r="D2839" t="s">
        <v>1795</v>
      </c>
      <c r="E2839" t="s">
        <v>2698</v>
      </c>
      <c r="F2839" s="1">
        <v>28574</v>
      </c>
      <c r="G2839" t="s">
        <v>3026</v>
      </c>
      <c r="H2839" t="s">
        <v>2701</v>
      </c>
      <c r="I2839" s="5">
        <v>47500</v>
      </c>
      <c r="J2839">
        <v>3</v>
      </c>
    </row>
    <row r="2840" spans="1:10" x14ac:dyDescent="0.25">
      <c r="A2840" t="str">
        <f t="shared" si="88"/>
        <v>JorWe28332</v>
      </c>
      <c r="B2840" t="str">
        <f t="shared" si="89"/>
        <v>JordanWestley28332</v>
      </c>
      <c r="C2840" t="s">
        <v>2049</v>
      </c>
      <c r="D2840" t="s">
        <v>2373</v>
      </c>
      <c r="E2840" t="s">
        <v>2699</v>
      </c>
      <c r="F2840" s="1">
        <v>28332</v>
      </c>
      <c r="G2840" t="s">
        <v>3024</v>
      </c>
      <c r="H2840" t="s">
        <v>2701</v>
      </c>
      <c r="I2840" s="5">
        <v>49400</v>
      </c>
      <c r="J2840">
        <v>12</v>
      </c>
    </row>
    <row r="2841" spans="1:10" x14ac:dyDescent="0.25">
      <c r="A2841" t="str">
        <f t="shared" si="88"/>
        <v>EugWe25611</v>
      </c>
      <c r="B2841" t="str">
        <f t="shared" si="89"/>
        <v>EugeneWeston25611</v>
      </c>
      <c r="C2841" t="s">
        <v>909</v>
      </c>
      <c r="D2841" t="s">
        <v>2301</v>
      </c>
      <c r="E2841" t="s">
        <v>2698</v>
      </c>
      <c r="F2841" s="1">
        <v>25611</v>
      </c>
      <c r="G2841" t="s">
        <v>3026</v>
      </c>
      <c r="H2841" t="s">
        <v>2702</v>
      </c>
      <c r="I2841" s="5">
        <v>71800</v>
      </c>
      <c r="J2841">
        <v>18</v>
      </c>
    </row>
    <row r="2842" spans="1:10" x14ac:dyDescent="0.25">
      <c r="A2842" t="str">
        <f t="shared" si="88"/>
        <v>JosWe27797</v>
      </c>
      <c r="B2842" t="str">
        <f t="shared" si="89"/>
        <v>JoseWexler27797</v>
      </c>
      <c r="C2842" t="s">
        <v>284</v>
      </c>
      <c r="D2842" t="s">
        <v>2224</v>
      </c>
      <c r="E2842" t="s">
        <v>2698</v>
      </c>
      <c r="F2842" s="1">
        <v>27797</v>
      </c>
      <c r="G2842" t="s">
        <v>3027</v>
      </c>
      <c r="H2842" t="s">
        <v>2700</v>
      </c>
      <c r="I2842" s="5">
        <v>64300</v>
      </c>
      <c r="J2842">
        <v>7</v>
      </c>
    </row>
    <row r="2843" spans="1:10" x14ac:dyDescent="0.25">
      <c r="A2843" t="str">
        <f t="shared" si="88"/>
        <v>SanWh25305</v>
      </c>
      <c r="B2843" t="str">
        <f t="shared" si="89"/>
        <v>SandraWhaley25305</v>
      </c>
      <c r="C2843" t="s">
        <v>319</v>
      </c>
      <c r="D2843" t="s">
        <v>1225</v>
      </c>
      <c r="E2843" t="s">
        <v>2699</v>
      </c>
      <c r="F2843" s="1">
        <v>25305</v>
      </c>
      <c r="G2843" t="s">
        <v>3026</v>
      </c>
      <c r="H2843" t="s">
        <v>2701</v>
      </c>
      <c r="I2843" s="5">
        <v>45100</v>
      </c>
      <c r="J2843">
        <v>22</v>
      </c>
    </row>
    <row r="2844" spans="1:10" x14ac:dyDescent="0.25">
      <c r="A2844" t="str">
        <f t="shared" si="88"/>
        <v>RalWh31741</v>
      </c>
      <c r="B2844" t="str">
        <f t="shared" si="89"/>
        <v>RalphWhatley31741</v>
      </c>
      <c r="C2844" t="s">
        <v>649</v>
      </c>
      <c r="D2844" t="s">
        <v>2720</v>
      </c>
      <c r="E2844" t="s">
        <v>2698</v>
      </c>
      <c r="F2844" s="1">
        <v>31741</v>
      </c>
      <c r="G2844" t="s">
        <v>3024</v>
      </c>
      <c r="H2844" t="s">
        <v>2702</v>
      </c>
      <c r="I2844" s="5">
        <v>43200</v>
      </c>
      <c r="J2844">
        <v>1</v>
      </c>
    </row>
    <row r="2845" spans="1:10" x14ac:dyDescent="0.25">
      <c r="A2845" t="str">
        <f t="shared" si="88"/>
        <v>AntWh27348</v>
      </c>
      <c r="B2845" t="str">
        <f t="shared" si="89"/>
        <v>AnthonyWheeler27348</v>
      </c>
      <c r="C2845" t="s">
        <v>109</v>
      </c>
      <c r="D2845" t="s">
        <v>166</v>
      </c>
      <c r="E2845" t="s">
        <v>2698</v>
      </c>
      <c r="F2845" s="1">
        <v>27348</v>
      </c>
      <c r="G2845" t="s">
        <v>3026</v>
      </c>
      <c r="H2845" t="s">
        <v>2701</v>
      </c>
      <c r="I2845" s="5">
        <v>52800</v>
      </c>
      <c r="J2845">
        <v>15</v>
      </c>
    </row>
    <row r="2846" spans="1:10" x14ac:dyDescent="0.25">
      <c r="A2846" t="str">
        <f t="shared" si="88"/>
        <v>AshWh28966</v>
      </c>
      <c r="B2846" t="str">
        <f t="shared" si="89"/>
        <v>AshleyWheeler28966</v>
      </c>
      <c r="C2846" t="s">
        <v>1606</v>
      </c>
      <c r="D2846" t="s">
        <v>166</v>
      </c>
      <c r="E2846" t="s">
        <v>2699</v>
      </c>
      <c r="F2846" s="1">
        <v>28966</v>
      </c>
      <c r="G2846" t="s">
        <v>3028</v>
      </c>
      <c r="H2846" t="s">
        <v>2702</v>
      </c>
      <c r="I2846" s="5">
        <v>106300</v>
      </c>
      <c r="J2846">
        <v>5</v>
      </c>
    </row>
    <row r="2847" spans="1:10" x14ac:dyDescent="0.25">
      <c r="A2847" t="str">
        <f t="shared" si="88"/>
        <v>BriWh26813</v>
      </c>
      <c r="B2847" t="str">
        <f t="shared" si="89"/>
        <v>BrianWheeler26813</v>
      </c>
      <c r="C2847" t="s">
        <v>643</v>
      </c>
      <c r="D2847" t="s">
        <v>166</v>
      </c>
      <c r="E2847" t="s">
        <v>2698</v>
      </c>
      <c r="F2847" s="1">
        <v>26813</v>
      </c>
      <c r="G2847" t="s">
        <v>3029</v>
      </c>
      <c r="H2847" t="s">
        <v>2703</v>
      </c>
      <c r="I2847" s="5">
        <v>87800</v>
      </c>
      <c r="J2847">
        <v>9</v>
      </c>
    </row>
    <row r="2848" spans="1:10" x14ac:dyDescent="0.25">
      <c r="A2848" t="str">
        <f t="shared" si="88"/>
        <v>JarWh34233</v>
      </c>
      <c r="B2848" t="str">
        <f t="shared" si="89"/>
        <v>JaredWheeler34233</v>
      </c>
      <c r="C2848" t="s">
        <v>165</v>
      </c>
      <c r="D2848" t="s">
        <v>166</v>
      </c>
      <c r="E2848" t="s">
        <v>2698</v>
      </c>
      <c r="F2848" s="1">
        <v>34233</v>
      </c>
      <c r="G2848" t="s">
        <v>3019</v>
      </c>
      <c r="H2848" t="s">
        <v>2700</v>
      </c>
      <c r="I2848" s="5">
        <v>25700</v>
      </c>
      <c r="J2848">
        <v>0</v>
      </c>
    </row>
    <row r="2849" spans="1:10" x14ac:dyDescent="0.25">
      <c r="A2849" t="str">
        <f t="shared" si="88"/>
        <v>JohWh26918</v>
      </c>
      <c r="B2849" t="str">
        <f t="shared" si="89"/>
        <v>JohnWheeler26918</v>
      </c>
      <c r="C2849" t="s">
        <v>213</v>
      </c>
      <c r="D2849" t="s">
        <v>166</v>
      </c>
      <c r="E2849" t="s">
        <v>2698</v>
      </c>
      <c r="F2849" s="1">
        <v>26918</v>
      </c>
      <c r="G2849" t="s">
        <v>3027</v>
      </c>
      <c r="H2849" t="s">
        <v>2700</v>
      </c>
      <c r="I2849" s="5">
        <v>74200</v>
      </c>
      <c r="J2849">
        <v>10</v>
      </c>
    </row>
    <row r="2850" spans="1:10" x14ac:dyDescent="0.25">
      <c r="A2850" t="str">
        <f t="shared" si="88"/>
        <v>RicWh29532</v>
      </c>
      <c r="B2850" t="str">
        <f t="shared" si="89"/>
        <v>RichardWhiddon29532</v>
      </c>
      <c r="C2850" t="s">
        <v>9</v>
      </c>
      <c r="D2850" t="s">
        <v>155</v>
      </c>
      <c r="E2850" t="s">
        <v>2698</v>
      </c>
      <c r="F2850" s="1">
        <v>29532</v>
      </c>
      <c r="G2850" t="s">
        <v>3027</v>
      </c>
      <c r="H2850" t="s">
        <v>2701</v>
      </c>
      <c r="I2850" s="5">
        <v>51300</v>
      </c>
      <c r="J2850">
        <v>12</v>
      </c>
    </row>
    <row r="2851" spans="1:10" x14ac:dyDescent="0.25">
      <c r="A2851" t="str">
        <f t="shared" si="88"/>
        <v>AlbWh29993</v>
      </c>
      <c r="B2851" t="str">
        <f t="shared" si="89"/>
        <v>AlbertaWhite29993</v>
      </c>
      <c r="C2851" t="s">
        <v>752</v>
      </c>
      <c r="D2851" t="s">
        <v>383</v>
      </c>
      <c r="E2851" t="s">
        <v>2699</v>
      </c>
      <c r="F2851" s="1">
        <v>29993</v>
      </c>
      <c r="G2851" t="s">
        <v>3027</v>
      </c>
      <c r="H2851" t="s">
        <v>2702</v>
      </c>
      <c r="I2851" s="5">
        <v>73500</v>
      </c>
      <c r="J2851">
        <v>7</v>
      </c>
    </row>
    <row r="2852" spans="1:10" x14ac:dyDescent="0.25">
      <c r="A2852" t="str">
        <f t="shared" si="88"/>
        <v>AlfWh25277</v>
      </c>
      <c r="B2852" t="str">
        <f t="shared" si="89"/>
        <v>AlfredWhite25277</v>
      </c>
      <c r="C2852" t="s">
        <v>329</v>
      </c>
      <c r="D2852" t="s">
        <v>383</v>
      </c>
      <c r="E2852" t="s">
        <v>2698</v>
      </c>
      <c r="F2852" s="1">
        <v>25277</v>
      </c>
      <c r="G2852" t="s">
        <v>3027</v>
      </c>
      <c r="H2852" t="s">
        <v>2700</v>
      </c>
      <c r="I2852" s="5">
        <v>63600</v>
      </c>
      <c r="J2852">
        <v>12</v>
      </c>
    </row>
    <row r="2853" spans="1:10" x14ac:dyDescent="0.25">
      <c r="A2853" t="str">
        <f t="shared" si="88"/>
        <v>ClaWh25658</v>
      </c>
      <c r="B2853" t="str">
        <f t="shared" si="89"/>
        <v>ClarenceWhite25658</v>
      </c>
      <c r="C2853" t="s">
        <v>918</v>
      </c>
      <c r="D2853" t="s">
        <v>383</v>
      </c>
      <c r="E2853" t="s">
        <v>2698</v>
      </c>
      <c r="F2853" s="1">
        <v>25658</v>
      </c>
      <c r="G2853" t="s">
        <v>3025</v>
      </c>
      <c r="H2853" t="s">
        <v>2701</v>
      </c>
      <c r="I2853" s="5">
        <v>51000</v>
      </c>
      <c r="J2853">
        <v>13</v>
      </c>
    </row>
    <row r="2854" spans="1:10" x14ac:dyDescent="0.25">
      <c r="A2854" t="str">
        <f t="shared" si="88"/>
        <v>DawWh23985</v>
      </c>
      <c r="B2854" t="str">
        <f t="shared" si="89"/>
        <v>DawnWhite23985</v>
      </c>
      <c r="C2854" t="s">
        <v>532</v>
      </c>
      <c r="D2854" t="s">
        <v>383</v>
      </c>
      <c r="E2854" t="s">
        <v>2699</v>
      </c>
      <c r="F2854" s="1">
        <v>23985</v>
      </c>
      <c r="G2854" t="s">
        <v>3024</v>
      </c>
      <c r="H2854" t="s">
        <v>2702</v>
      </c>
      <c r="I2854" s="5">
        <v>52500</v>
      </c>
      <c r="J2854">
        <v>2</v>
      </c>
    </row>
    <row r="2855" spans="1:10" x14ac:dyDescent="0.25">
      <c r="A2855" t="str">
        <f t="shared" si="88"/>
        <v>HenWh31182</v>
      </c>
      <c r="B2855" t="str">
        <f t="shared" si="89"/>
        <v>HenryWhite31182</v>
      </c>
      <c r="C2855" t="s">
        <v>23</v>
      </c>
      <c r="D2855" t="s">
        <v>383</v>
      </c>
      <c r="E2855" t="s">
        <v>2698</v>
      </c>
      <c r="F2855" s="1">
        <v>31182</v>
      </c>
      <c r="G2855" t="s">
        <v>3022</v>
      </c>
      <c r="H2855" t="s">
        <v>2700</v>
      </c>
      <c r="I2855" s="5">
        <v>43300</v>
      </c>
      <c r="J2855">
        <v>4</v>
      </c>
    </row>
    <row r="2856" spans="1:10" x14ac:dyDescent="0.25">
      <c r="A2856" t="str">
        <f t="shared" si="88"/>
        <v>JasWh30075</v>
      </c>
      <c r="B2856" t="str">
        <f t="shared" si="89"/>
        <v>JasonWhite30075</v>
      </c>
      <c r="C2856" t="s">
        <v>353</v>
      </c>
      <c r="D2856" t="s">
        <v>383</v>
      </c>
      <c r="E2856" t="s">
        <v>2698</v>
      </c>
      <c r="F2856" s="1">
        <v>30075</v>
      </c>
      <c r="G2856" t="s">
        <v>3028</v>
      </c>
      <c r="H2856" t="s">
        <v>2702</v>
      </c>
      <c r="I2856" s="5">
        <v>84300</v>
      </c>
      <c r="J2856">
        <v>10</v>
      </c>
    </row>
    <row r="2857" spans="1:10" x14ac:dyDescent="0.25">
      <c r="A2857" t="str">
        <f t="shared" si="88"/>
        <v>LisWh32024</v>
      </c>
      <c r="B2857" t="str">
        <f t="shared" si="89"/>
        <v>LisaWhite32024</v>
      </c>
      <c r="C2857" t="s">
        <v>493</v>
      </c>
      <c r="D2857" t="s">
        <v>383</v>
      </c>
      <c r="E2857" t="s">
        <v>2699</v>
      </c>
      <c r="F2857" s="1">
        <v>32024</v>
      </c>
      <c r="G2857" t="s">
        <v>3022</v>
      </c>
      <c r="H2857" t="s">
        <v>2702</v>
      </c>
      <c r="I2857" s="5">
        <v>51500</v>
      </c>
      <c r="J2857">
        <v>0</v>
      </c>
    </row>
    <row r="2858" spans="1:10" x14ac:dyDescent="0.25">
      <c r="A2858" t="str">
        <f t="shared" si="88"/>
        <v>RonWh31151</v>
      </c>
      <c r="B2858" t="str">
        <f t="shared" si="89"/>
        <v>RonaldWhite31151</v>
      </c>
      <c r="C2858" t="s">
        <v>32</v>
      </c>
      <c r="D2858" t="s">
        <v>383</v>
      </c>
      <c r="E2858" t="s">
        <v>2698</v>
      </c>
      <c r="F2858" s="1">
        <v>31151</v>
      </c>
      <c r="G2858" t="s">
        <v>3024</v>
      </c>
      <c r="H2858" t="s">
        <v>2701</v>
      </c>
      <c r="I2858" s="5">
        <v>44900</v>
      </c>
      <c r="J2858">
        <v>3</v>
      </c>
    </row>
    <row r="2859" spans="1:10" x14ac:dyDescent="0.25">
      <c r="A2859" t="str">
        <f t="shared" si="88"/>
        <v>RobWh25265</v>
      </c>
      <c r="B2859" t="str">
        <f t="shared" si="89"/>
        <v>RobertWhitehead25265</v>
      </c>
      <c r="C2859" t="s">
        <v>25</v>
      </c>
      <c r="D2859" t="s">
        <v>1469</v>
      </c>
      <c r="E2859" t="s">
        <v>2698</v>
      </c>
      <c r="F2859" s="1">
        <v>25265</v>
      </c>
      <c r="G2859" t="s">
        <v>3028</v>
      </c>
      <c r="H2859" t="s">
        <v>2701</v>
      </c>
      <c r="I2859" s="5">
        <v>82900</v>
      </c>
      <c r="J2859">
        <v>7</v>
      </c>
    </row>
    <row r="2860" spans="1:10" x14ac:dyDescent="0.25">
      <c r="A2860" t="str">
        <f t="shared" si="88"/>
        <v>LeoWh31902</v>
      </c>
      <c r="B2860" t="str">
        <f t="shared" si="89"/>
        <v>LeonaWhitesell31902</v>
      </c>
      <c r="C2860" t="s">
        <v>2198</v>
      </c>
      <c r="D2860" t="s">
        <v>2199</v>
      </c>
      <c r="E2860" t="s">
        <v>2699</v>
      </c>
      <c r="F2860" s="1">
        <v>31902</v>
      </c>
      <c r="G2860" t="s">
        <v>3023</v>
      </c>
      <c r="H2860" t="s">
        <v>2700</v>
      </c>
      <c r="I2860" s="5">
        <v>39700</v>
      </c>
      <c r="J2860">
        <v>2</v>
      </c>
    </row>
    <row r="2861" spans="1:10" x14ac:dyDescent="0.25">
      <c r="A2861" t="str">
        <f t="shared" si="88"/>
        <v>JimWh32386</v>
      </c>
      <c r="B2861" t="str">
        <f t="shared" si="89"/>
        <v>JimmyWhitlock32386</v>
      </c>
      <c r="C2861" t="s">
        <v>1674</v>
      </c>
      <c r="D2861" t="s">
        <v>2953</v>
      </c>
      <c r="E2861" t="s">
        <v>2698</v>
      </c>
      <c r="F2861" s="1">
        <v>32386</v>
      </c>
      <c r="G2861" t="s">
        <v>3022</v>
      </c>
      <c r="H2861" t="s">
        <v>2701</v>
      </c>
      <c r="I2861" s="5">
        <v>34600</v>
      </c>
      <c r="J2861">
        <v>3</v>
      </c>
    </row>
    <row r="2862" spans="1:10" x14ac:dyDescent="0.25">
      <c r="A2862" t="str">
        <f t="shared" si="88"/>
        <v>ThoWh29720</v>
      </c>
      <c r="B2862" t="str">
        <f t="shared" si="89"/>
        <v>ThomasWhitman29720</v>
      </c>
      <c r="C2862" t="s">
        <v>269</v>
      </c>
      <c r="D2862" t="s">
        <v>1812</v>
      </c>
      <c r="E2862" t="s">
        <v>2698</v>
      </c>
      <c r="F2862" s="1">
        <v>29720</v>
      </c>
      <c r="G2862" t="s">
        <v>3027</v>
      </c>
      <c r="H2862" t="s">
        <v>2701</v>
      </c>
      <c r="I2862" s="5">
        <v>65300</v>
      </c>
      <c r="J2862">
        <v>0</v>
      </c>
    </row>
    <row r="2863" spans="1:10" x14ac:dyDescent="0.25">
      <c r="A2863" t="str">
        <f t="shared" si="88"/>
        <v>EliWh29558</v>
      </c>
      <c r="B2863" t="str">
        <f t="shared" si="89"/>
        <v>ElizabethWhitney29558</v>
      </c>
      <c r="C2863" t="s">
        <v>699</v>
      </c>
      <c r="D2863" t="s">
        <v>2170</v>
      </c>
      <c r="E2863" t="s">
        <v>2699</v>
      </c>
      <c r="F2863" s="1">
        <v>29558</v>
      </c>
      <c r="G2863" t="s">
        <v>3025</v>
      </c>
      <c r="H2863" t="s">
        <v>2700</v>
      </c>
      <c r="I2863" s="5">
        <v>47400</v>
      </c>
      <c r="J2863">
        <v>4</v>
      </c>
    </row>
    <row r="2864" spans="1:10" x14ac:dyDescent="0.25">
      <c r="A2864" t="str">
        <f t="shared" si="88"/>
        <v>EriWh23741</v>
      </c>
      <c r="B2864" t="str">
        <f t="shared" si="89"/>
        <v>ErikaWhitney23741</v>
      </c>
      <c r="C2864" t="s">
        <v>2384</v>
      </c>
      <c r="D2864" t="s">
        <v>2170</v>
      </c>
      <c r="E2864" t="s">
        <v>2699</v>
      </c>
      <c r="F2864" s="1">
        <v>23741</v>
      </c>
      <c r="G2864" t="s">
        <v>3028</v>
      </c>
      <c r="H2864" t="s">
        <v>2702</v>
      </c>
      <c r="I2864" s="5">
        <v>113300</v>
      </c>
      <c r="J2864">
        <v>5</v>
      </c>
    </row>
    <row r="2865" spans="1:10" x14ac:dyDescent="0.25">
      <c r="A2865" t="str">
        <f t="shared" si="88"/>
        <v>RicWh34304</v>
      </c>
      <c r="B2865" t="str">
        <f t="shared" si="89"/>
        <v>RickyWhitten34304</v>
      </c>
      <c r="C2865" t="s">
        <v>1016</v>
      </c>
      <c r="D2865" t="s">
        <v>1557</v>
      </c>
      <c r="E2865" t="s">
        <v>2698</v>
      </c>
      <c r="F2865" s="1">
        <v>34304</v>
      </c>
      <c r="G2865" t="s">
        <v>3019</v>
      </c>
      <c r="H2865" t="s">
        <v>2701</v>
      </c>
      <c r="I2865" s="5">
        <v>27200</v>
      </c>
      <c r="J2865">
        <v>0</v>
      </c>
    </row>
    <row r="2866" spans="1:10" x14ac:dyDescent="0.25">
      <c r="A2866" t="str">
        <f t="shared" si="88"/>
        <v>RonWi26589</v>
      </c>
      <c r="B2866" t="str">
        <f t="shared" si="89"/>
        <v>RonaldWicker26589</v>
      </c>
      <c r="C2866" t="s">
        <v>32</v>
      </c>
      <c r="D2866" t="s">
        <v>33</v>
      </c>
      <c r="E2866" t="s">
        <v>2698</v>
      </c>
      <c r="F2866" s="1">
        <v>26589</v>
      </c>
      <c r="G2866" t="s">
        <v>3026</v>
      </c>
      <c r="H2866" t="s">
        <v>2701</v>
      </c>
      <c r="I2866" s="5">
        <v>51500</v>
      </c>
      <c r="J2866">
        <v>19</v>
      </c>
    </row>
    <row r="2867" spans="1:10" x14ac:dyDescent="0.25">
      <c r="A2867" t="str">
        <f t="shared" si="88"/>
        <v>SteWi25266</v>
      </c>
      <c r="B2867" t="str">
        <f t="shared" si="89"/>
        <v>StephenWickstrom25266</v>
      </c>
      <c r="C2867" t="s">
        <v>401</v>
      </c>
      <c r="D2867" t="s">
        <v>1547</v>
      </c>
      <c r="E2867" t="s">
        <v>2698</v>
      </c>
      <c r="F2867" s="1">
        <v>25266</v>
      </c>
      <c r="G2867" t="s">
        <v>3027</v>
      </c>
      <c r="H2867" t="s">
        <v>2703</v>
      </c>
      <c r="I2867" s="5">
        <v>85200</v>
      </c>
      <c r="J2867">
        <v>14</v>
      </c>
    </row>
    <row r="2868" spans="1:10" x14ac:dyDescent="0.25">
      <c r="A2868" t="str">
        <f t="shared" si="88"/>
        <v>JoWi33530</v>
      </c>
      <c r="B2868" t="str">
        <f t="shared" si="89"/>
        <v>JoWidman33530</v>
      </c>
      <c r="C2868" t="s">
        <v>2855</v>
      </c>
      <c r="D2868" t="s">
        <v>2856</v>
      </c>
      <c r="E2868" t="s">
        <v>2699</v>
      </c>
      <c r="F2868" s="1">
        <v>33530</v>
      </c>
      <c r="G2868" t="s">
        <v>3019</v>
      </c>
      <c r="H2868" t="s">
        <v>2700</v>
      </c>
      <c r="I2868" s="5">
        <v>27300</v>
      </c>
      <c r="J2868">
        <v>2</v>
      </c>
    </row>
    <row r="2869" spans="1:10" x14ac:dyDescent="0.25">
      <c r="A2869" t="str">
        <f t="shared" si="88"/>
        <v>DanWi28020</v>
      </c>
      <c r="B2869" t="str">
        <f t="shared" si="89"/>
        <v>DanielWidmer28020</v>
      </c>
      <c r="C2869" t="s">
        <v>105</v>
      </c>
      <c r="D2869" t="s">
        <v>1884</v>
      </c>
      <c r="E2869" t="s">
        <v>2698</v>
      </c>
      <c r="F2869" s="1">
        <v>28020</v>
      </c>
      <c r="G2869" t="s">
        <v>3027</v>
      </c>
      <c r="H2869" t="s">
        <v>2700</v>
      </c>
      <c r="I2869" s="5">
        <v>63500</v>
      </c>
      <c r="J2869">
        <v>12</v>
      </c>
    </row>
    <row r="2870" spans="1:10" x14ac:dyDescent="0.25">
      <c r="A2870" t="str">
        <f t="shared" si="88"/>
        <v>HowWi27902</v>
      </c>
      <c r="B2870" t="str">
        <f t="shared" si="89"/>
        <v>HowardWiener27902</v>
      </c>
      <c r="C2870" t="s">
        <v>497</v>
      </c>
      <c r="D2870" t="s">
        <v>1818</v>
      </c>
      <c r="E2870" t="s">
        <v>2698</v>
      </c>
      <c r="F2870" s="1">
        <v>27902</v>
      </c>
      <c r="G2870" t="s">
        <v>3025</v>
      </c>
      <c r="H2870" t="s">
        <v>2702</v>
      </c>
      <c r="I2870" s="5">
        <v>49500</v>
      </c>
      <c r="J2870">
        <v>8</v>
      </c>
    </row>
    <row r="2871" spans="1:10" x14ac:dyDescent="0.25">
      <c r="A2871" t="str">
        <f t="shared" si="88"/>
        <v>AllWi33486</v>
      </c>
      <c r="B2871" t="str">
        <f t="shared" si="89"/>
        <v>AllenWilder33486</v>
      </c>
      <c r="C2871" t="s">
        <v>194</v>
      </c>
      <c r="D2871" t="s">
        <v>801</v>
      </c>
      <c r="E2871" t="s">
        <v>2698</v>
      </c>
      <c r="F2871" s="1">
        <v>33486</v>
      </c>
      <c r="G2871" t="e">
        <v>#N/A</v>
      </c>
      <c r="H2871" t="s">
        <v>2700</v>
      </c>
      <c r="I2871" s="5">
        <v>27200</v>
      </c>
      <c r="J2871">
        <v>0</v>
      </c>
    </row>
    <row r="2872" spans="1:10" x14ac:dyDescent="0.25">
      <c r="A2872" t="str">
        <f t="shared" si="88"/>
        <v>LeoWi30586</v>
      </c>
      <c r="B2872" t="str">
        <f t="shared" si="89"/>
        <v>LeonWiley30586</v>
      </c>
      <c r="C2872" t="s">
        <v>236</v>
      </c>
      <c r="D2872" t="s">
        <v>604</v>
      </c>
      <c r="E2872" t="s">
        <v>2698</v>
      </c>
      <c r="F2872" s="1">
        <v>30586</v>
      </c>
      <c r="G2872" t="s">
        <v>3024</v>
      </c>
      <c r="H2872" t="s">
        <v>2700</v>
      </c>
      <c r="I2872" s="5">
        <v>55600</v>
      </c>
      <c r="J2872">
        <v>1</v>
      </c>
    </row>
    <row r="2873" spans="1:10" x14ac:dyDescent="0.25">
      <c r="A2873" t="str">
        <f t="shared" si="88"/>
        <v>LeoWi31854</v>
      </c>
      <c r="B2873" t="str">
        <f t="shared" si="89"/>
        <v>LeonardWiley31854</v>
      </c>
      <c r="C2873" t="s">
        <v>123</v>
      </c>
      <c r="D2873" t="s">
        <v>604</v>
      </c>
      <c r="E2873" t="s">
        <v>2698</v>
      </c>
      <c r="F2873" s="1">
        <v>31854</v>
      </c>
      <c r="G2873" t="s">
        <v>3023</v>
      </c>
      <c r="H2873" t="s">
        <v>2701</v>
      </c>
      <c r="I2873" s="5">
        <v>33200</v>
      </c>
      <c r="J2873">
        <v>4</v>
      </c>
    </row>
    <row r="2874" spans="1:10" x14ac:dyDescent="0.25">
      <c r="A2874" t="str">
        <f t="shared" si="88"/>
        <v>LorWi32079</v>
      </c>
      <c r="B2874" t="str">
        <f t="shared" si="89"/>
        <v>LoriWiley32079</v>
      </c>
      <c r="C2874" t="s">
        <v>374</v>
      </c>
      <c r="D2874" t="s">
        <v>604</v>
      </c>
      <c r="E2874" t="s">
        <v>2699</v>
      </c>
      <c r="F2874" s="1">
        <v>32079</v>
      </c>
      <c r="G2874" t="s">
        <v>3023</v>
      </c>
      <c r="H2874" t="s">
        <v>2701</v>
      </c>
      <c r="I2874" s="5">
        <v>35700</v>
      </c>
      <c r="J2874">
        <v>3</v>
      </c>
    </row>
    <row r="2875" spans="1:10" x14ac:dyDescent="0.25">
      <c r="A2875" t="str">
        <f t="shared" si="88"/>
        <v>RanWi30328</v>
      </c>
      <c r="B2875" t="str">
        <f t="shared" si="89"/>
        <v>RandyWiley30328</v>
      </c>
      <c r="C2875" t="s">
        <v>603</v>
      </c>
      <c r="D2875" t="s">
        <v>604</v>
      </c>
      <c r="E2875" t="s">
        <v>2698</v>
      </c>
      <c r="F2875" s="1">
        <v>30328</v>
      </c>
      <c r="G2875" t="s">
        <v>3026</v>
      </c>
      <c r="H2875" t="s">
        <v>2700</v>
      </c>
      <c r="I2875" s="5">
        <v>65000</v>
      </c>
      <c r="J2875">
        <v>1</v>
      </c>
    </row>
    <row r="2876" spans="1:10" x14ac:dyDescent="0.25">
      <c r="A2876" t="str">
        <f t="shared" si="88"/>
        <v>AmbWi26954</v>
      </c>
      <c r="B2876" t="str">
        <f t="shared" si="89"/>
        <v>AmberWilkerson26954</v>
      </c>
      <c r="C2876" t="s">
        <v>745</v>
      </c>
      <c r="D2876" t="s">
        <v>564</v>
      </c>
      <c r="E2876" t="s">
        <v>2699</v>
      </c>
      <c r="F2876" s="1">
        <v>26954</v>
      </c>
      <c r="G2876" t="s">
        <v>3024</v>
      </c>
      <c r="H2876" t="s">
        <v>2700</v>
      </c>
      <c r="I2876" s="5">
        <v>57800</v>
      </c>
      <c r="J2876">
        <v>15</v>
      </c>
    </row>
    <row r="2877" spans="1:10" x14ac:dyDescent="0.25">
      <c r="A2877" t="str">
        <f t="shared" si="88"/>
        <v>JanWi24769</v>
      </c>
      <c r="B2877" t="str">
        <f t="shared" si="89"/>
        <v>JanetWilkerson24769</v>
      </c>
      <c r="C2877" t="s">
        <v>563</v>
      </c>
      <c r="D2877" t="s">
        <v>564</v>
      </c>
      <c r="E2877" t="s">
        <v>2699</v>
      </c>
      <c r="F2877" s="1">
        <v>24769</v>
      </c>
      <c r="G2877" t="s">
        <v>3024</v>
      </c>
      <c r="H2877" t="s">
        <v>2700</v>
      </c>
      <c r="I2877" s="5">
        <v>63000</v>
      </c>
      <c r="J2877">
        <v>8</v>
      </c>
    </row>
    <row r="2878" spans="1:10" x14ac:dyDescent="0.25">
      <c r="A2878" t="str">
        <f t="shared" si="88"/>
        <v>PauWi29764</v>
      </c>
      <c r="B2878" t="str">
        <f t="shared" si="89"/>
        <v>PaulWilkerson29764</v>
      </c>
      <c r="C2878" t="s">
        <v>119</v>
      </c>
      <c r="D2878" t="s">
        <v>564</v>
      </c>
      <c r="E2878" t="s">
        <v>2698</v>
      </c>
      <c r="F2878" s="1">
        <v>29764</v>
      </c>
      <c r="G2878" t="s">
        <v>3026</v>
      </c>
      <c r="H2878" t="s">
        <v>2702</v>
      </c>
      <c r="I2878" s="5">
        <v>85700</v>
      </c>
      <c r="J2878">
        <v>3</v>
      </c>
    </row>
    <row r="2879" spans="1:10" x14ac:dyDescent="0.25">
      <c r="A2879" t="str">
        <f t="shared" si="88"/>
        <v>DavWi26485</v>
      </c>
      <c r="B2879" t="str">
        <f t="shared" si="89"/>
        <v>DavidWilkins26485</v>
      </c>
      <c r="C2879" t="s">
        <v>65</v>
      </c>
      <c r="D2879" t="s">
        <v>771</v>
      </c>
      <c r="E2879" t="s">
        <v>2698</v>
      </c>
      <c r="F2879" s="1">
        <v>26485</v>
      </c>
      <c r="G2879" t="s">
        <v>3024</v>
      </c>
      <c r="H2879" t="s">
        <v>2700</v>
      </c>
      <c r="I2879" s="5">
        <v>51500</v>
      </c>
      <c r="J2879">
        <v>6</v>
      </c>
    </row>
    <row r="2880" spans="1:10" x14ac:dyDescent="0.25">
      <c r="A2880" t="str">
        <f t="shared" si="88"/>
        <v>DouWi24791</v>
      </c>
      <c r="B2880" t="str">
        <f t="shared" si="89"/>
        <v>DouglasWill24791</v>
      </c>
      <c r="C2880" t="s">
        <v>499</v>
      </c>
      <c r="D2880" t="s">
        <v>1901</v>
      </c>
      <c r="E2880" t="s">
        <v>2698</v>
      </c>
      <c r="F2880" s="1">
        <v>24791</v>
      </c>
      <c r="G2880" t="s">
        <v>3026</v>
      </c>
      <c r="H2880" t="s">
        <v>2701</v>
      </c>
      <c r="I2880" s="5">
        <v>44700</v>
      </c>
      <c r="J2880">
        <v>4</v>
      </c>
    </row>
    <row r="2881" spans="1:10" x14ac:dyDescent="0.25">
      <c r="A2881" t="str">
        <f t="shared" si="88"/>
        <v>RicWi33145</v>
      </c>
      <c r="B2881" t="str">
        <f t="shared" si="89"/>
        <v>RickyWillard33145</v>
      </c>
      <c r="C2881" t="s">
        <v>1016</v>
      </c>
      <c r="D2881" t="s">
        <v>1218</v>
      </c>
      <c r="E2881" t="s">
        <v>2698</v>
      </c>
      <c r="F2881" s="1">
        <v>33145</v>
      </c>
      <c r="G2881" t="s">
        <v>3021</v>
      </c>
      <c r="H2881" t="s">
        <v>2700</v>
      </c>
      <c r="I2881" s="5">
        <v>39900</v>
      </c>
      <c r="J2881">
        <v>0</v>
      </c>
    </row>
    <row r="2882" spans="1:10" x14ac:dyDescent="0.25">
      <c r="A2882" t="str">
        <f t="shared" ref="A2882:A2945" si="90">_xlfn.CONCAT(LEFT(C2882,3),LEFT(D2882,2),F2882)</f>
        <v>CodWi26133</v>
      </c>
      <c r="B2882" t="str">
        <f t="shared" ref="B2882:B2945" si="91">_xlfn.CONCAT(C2882,D2882,F2882)</f>
        <v>CodyWilliam26133</v>
      </c>
      <c r="C2882" t="s">
        <v>930</v>
      </c>
      <c r="D2882" t="s">
        <v>63</v>
      </c>
      <c r="E2882" t="s">
        <v>2698</v>
      </c>
      <c r="F2882" s="1">
        <v>26133</v>
      </c>
      <c r="G2882" t="s">
        <v>3028</v>
      </c>
      <c r="H2882" t="s">
        <v>2701</v>
      </c>
      <c r="I2882" s="5">
        <v>67300</v>
      </c>
      <c r="J2882">
        <v>17</v>
      </c>
    </row>
    <row r="2883" spans="1:10" x14ac:dyDescent="0.25">
      <c r="A2883" t="str">
        <f t="shared" si="90"/>
        <v>StaWi31128</v>
      </c>
      <c r="B2883" t="str">
        <f t="shared" si="91"/>
        <v>StaceyWilliam31128</v>
      </c>
      <c r="C2883" t="s">
        <v>519</v>
      </c>
      <c r="D2883" t="s">
        <v>63</v>
      </c>
      <c r="E2883" t="s">
        <v>2699</v>
      </c>
      <c r="F2883" s="1">
        <v>31128</v>
      </c>
      <c r="G2883" t="s">
        <v>3022</v>
      </c>
      <c r="H2883" t="s">
        <v>2701</v>
      </c>
      <c r="I2883" s="5">
        <v>34300</v>
      </c>
      <c r="J2883">
        <v>2</v>
      </c>
    </row>
    <row r="2884" spans="1:10" x14ac:dyDescent="0.25">
      <c r="A2884" t="str">
        <f t="shared" si="90"/>
        <v>BraWi24736</v>
      </c>
      <c r="B2884" t="str">
        <f t="shared" si="91"/>
        <v>BradWilliams24736</v>
      </c>
      <c r="C2884" t="s">
        <v>2108</v>
      </c>
      <c r="D2884" t="s">
        <v>417</v>
      </c>
      <c r="E2884" t="s">
        <v>2698</v>
      </c>
      <c r="F2884" s="1">
        <v>24736</v>
      </c>
      <c r="G2884" t="s">
        <v>3028</v>
      </c>
      <c r="H2884" t="s">
        <v>2702</v>
      </c>
      <c r="I2884" s="5">
        <v>78900</v>
      </c>
      <c r="J2884">
        <v>19</v>
      </c>
    </row>
    <row r="2885" spans="1:10" x14ac:dyDescent="0.25">
      <c r="A2885" t="str">
        <f t="shared" si="90"/>
        <v>CarWi25455</v>
      </c>
      <c r="B2885" t="str">
        <f t="shared" si="91"/>
        <v>CarlWilliams25455</v>
      </c>
      <c r="C2885" t="s">
        <v>414</v>
      </c>
      <c r="D2885" t="s">
        <v>417</v>
      </c>
      <c r="E2885" t="s">
        <v>2698</v>
      </c>
      <c r="F2885" s="1">
        <v>25455</v>
      </c>
      <c r="G2885" t="s">
        <v>3028</v>
      </c>
      <c r="H2885" t="s">
        <v>2702</v>
      </c>
      <c r="I2885" s="5">
        <v>97100</v>
      </c>
      <c r="J2885">
        <v>20</v>
      </c>
    </row>
    <row r="2886" spans="1:10" x14ac:dyDescent="0.25">
      <c r="A2886" t="str">
        <f t="shared" si="90"/>
        <v>ChrWi25149</v>
      </c>
      <c r="B2886" t="str">
        <f t="shared" si="91"/>
        <v>ChrisWilliams25149</v>
      </c>
      <c r="C2886" t="s">
        <v>184</v>
      </c>
      <c r="D2886" t="s">
        <v>417</v>
      </c>
      <c r="E2886" t="s">
        <v>2698</v>
      </c>
      <c r="F2886" s="1">
        <v>25149</v>
      </c>
      <c r="G2886" t="s">
        <v>3027</v>
      </c>
      <c r="H2886" t="s">
        <v>2703</v>
      </c>
      <c r="I2886" s="5">
        <v>66700</v>
      </c>
      <c r="J2886">
        <v>20</v>
      </c>
    </row>
    <row r="2887" spans="1:10" x14ac:dyDescent="0.25">
      <c r="A2887" t="str">
        <f t="shared" si="90"/>
        <v>DalWi31908</v>
      </c>
      <c r="B2887" t="str">
        <f t="shared" si="91"/>
        <v>DaleWilliams31908</v>
      </c>
      <c r="C2887" t="s">
        <v>44</v>
      </c>
      <c r="D2887" t="s">
        <v>417</v>
      </c>
      <c r="E2887" t="s">
        <v>2698</v>
      </c>
      <c r="F2887" s="1">
        <v>31908</v>
      </c>
      <c r="G2887" t="s">
        <v>3022</v>
      </c>
      <c r="H2887" t="s">
        <v>2702</v>
      </c>
      <c r="I2887" s="5">
        <v>40500</v>
      </c>
      <c r="J2887">
        <v>3</v>
      </c>
    </row>
    <row r="2888" spans="1:10" x14ac:dyDescent="0.25">
      <c r="A2888" t="str">
        <f t="shared" si="90"/>
        <v>DanWi25683</v>
      </c>
      <c r="B2888" t="str">
        <f t="shared" si="91"/>
        <v>DanielWilliams25683</v>
      </c>
      <c r="C2888" t="s">
        <v>105</v>
      </c>
      <c r="D2888" t="s">
        <v>417</v>
      </c>
      <c r="E2888" t="s">
        <v>2698</v>
      </c>
      <c r="F2888" s="1">
        <v>25683</v>
      </c>
      <c r="G2888" t="s">
        <v>3028</v>
      </c>
      <c r="H2888" t="s">
        <v>2700</v>
      </c>
      <c r="I2888" s="5">
        <v>78800</v>
      </c>
      <c r="J2888">
        <v>12</v>
      </c>
    </row>
    <row r="2889" spans="1:10" x14ac:dyDescent="0.25">
      <c r="A2889" t="str">
        <f t="shared" si="90"/>
        <v>DenWi30660</v>
      </c>
      <c r="B2889" t="str">
        <f t="shared" si="91"/>
        <v>DennisWilliams30660</v>
      </c>
      <c r="C2889" t="s">
        <v>914</v>
      </c>
      <c r="D2889" t="s">
        <v>417</v>
      </c>
      <c r="E2889" t="s">
        <v>2698</v>
      </c>
      <c r="F2889" s="1">
        <v>30660</v>
      </c>
      <c r="G2889" t="s">
        <v>3027</v>
      </c>
      <c r="H2889" t="s">
        <v>2701</v>
      </c>
      <c r="I2889" s="5">
        <v>45100</v>
      </c>
      <c r="J2889">
        <v>9</v>
      </c>
    </row>
    <row r="2890" spans="1:10" x14ac:dyDescent="0.25">
      <c r="A2890" t="str">
        <f t="shared" si="90"/>
        <v>DouWi22510</v>
      </c>
      <c r="B2890" t="str">
        <f t="shared" si="91"/>
        <v>DouglasWilliams22510</v>
      </c>
      <c r="C2890" t="s">
        <v>499</v>
      </c>
      <c r="D2890" t="s">
        <v>417</v>
      </c>
      <c r="E2890" t="s">
        <v>2698</v>
      </c>
      <c r="F2890" s="1">
        <v>22510</v>
      </c>
      <c r="G2890" t="s">
        <v>3029</v>
      </c>
      <c r="H2890" t="s">
        <v>2700</v>
      </c>
      <c r="I2890" s="5">
        <v>80400</v>
      </c>
      <c r="J2890">
        <v>10</v>
      </c>
    </row>
    <row r="2891" spans="1:10" x14ac:dyDescent="0.25">
      <c r="A2891" t="str">
        <f t="shared" si="90"/>
        <v>EarWi32545</v>
      </c>
      <c r="B2891" t="str">
        <f t="shared" si="91"/>
        <v>EarlWilliams32545</v>
      </c>
      <c r="C2891" t="s">
        <v>1091</v>
      </c>
      <c r="D2891" t="s">
        <v>417</v>
      </c>
      <c r="E2891" t="s">
        <v>2698</v>
      </c>
      <c r="F2891" s="1">
        <v>32545</v>
      </c>
      <c r="G2891" t="s">
        <v>3021</v>
      </c>
      <c r="H2891" t="s">
        <v>2701</v>
      </c>
      <c r="I2891" s="5">
        <v>36600</v>
      </c>
      <c r="J2891">
        <v>4</v>
      </c>
    </row>
    <row r="2892" spans="1:10" x14ac:dyDescent="0.25">
      <c r="A2892" t="str">
        <f t="shared" si="90"/>
        <v>ElvWi29032</v>
      </c>
      <c r="B2892" t="str">
        <f t="shared" si="91"/>
        <v>ElveraWilliams29032</v>
      </c>
      <c r="C2892" t="s">
        <v>1857</v>
      </c>
      <c r="D2892" t="s">
        <v>417</v>
      </c>
      <c r="E2892" t="s">
        <v>2699</v>
      </c>
      <c r="F2892" s="1">
        <v>29032</v>
      </c>
      <c r="G2892" t="s">
        <v>3024</v>
      </c>
      <c r="H2892" t="s">
        <v>2703</v>
      </c>
      <c r="I2892" s="5">
        <v>34900</v>
      </c>
      <c r="J2892">
        <v>4</v>
      </c>
    </row>
    <row r="2893" spans="1:10" x14ac:dyDescent="0.25">
      <c r="A2893" t="str">
        <f t="shared" si="90"/>
        <v>EugWi29682</v>
      </c>
      <c r="B2893" t="str">
        <f t="shared" si="91"/>
        <v>EugeneWilliams29682</v>
      </c>
      <c r="C2893" t="s">
        <v>909</v>
      </c>
      <c r="D2893" t="s">
        <v>417</v>
      </c>
      <c r="E2893" t="s">
        <v>2698</v>
      </c>
      <c r="F2893" s="1">
        <v>29682</v>
      </c>
      <c r="G2893" t="s">
        <v>3025</v>
      </c>
      <c r="H2893" t="s">
        <v>2700</v>
      </c>
      <c r="I2893" s="5">
        <v>48700</v>
      </c>
      <c r="J2893">
        <v>4</v>
      </c>
    </row>
    <row r="2894" spans="1:10" x14ac:dyDescent="0.25">
      <c r="A2894" t="str">
        <f t="shared" si="90"/>
        <v>FraWi24280</v>
      </c>
      <c r="B2894" t="str">
        <f t="shared" si="91"/>
        <v>FranciscoWilliams24280</v>
      </c>
      <c r="C2894" t="s">
        <v>310</v>
      </c>
      <c r="D2894" t="s">
        <v>417</v>
      </c>
      <c r="E2894" t="s">
        <v>2698</v>
      </c>
      <c r="F2894" s="1">
        <v>24280</v>
      </c>
      <c r="G2894" t="s">
        <v>3025</v>
      </c>
      <c r="H2894" t="s">
        <v>2701</v>
      </c>
      <c r="I2894" s="5">
        <v>46700</v>
      </c>
      <c r="J2894">
        <v>1</v>
      </c>
    </row>
    <row r="2895" spans="1:10" x14ac:dyDescent="0.25">
      <c r="A2895" t="str">
        <f t="shared" si="90"/>
        <v>FreWi31100</v>
      </c>
      <c r="B2895" t="str">
        <f t="shared" si="91"/>
        <v>FrederickWilliams31100</v>
      </c>
      <c r="C2895" t="s">
        <v>508</v>
      </c>
      <c r="D2895" t="s">
        <v>417</v>
      </c>
      <c r="E2895" t="s">
        <v>2698</v>
      </c>
      <c r="F2895" s="1">
        <v>31100</v>
      </c>
      <c r="G2895" t="s">
        <v>3027</v>
      </c>
      <c r="H2895" t="s">
        <v>2700</v>
      </c>
      <c r="I2895" s="5">
        <v>70400</v>
      </c>
      <c r="J2895">
        <v>8</v>
      </c>
    </row>
    <row r="2896" spans="1:10" x14ac:dyDescent="0.25">
      <c r="A2896" t="str">
        <f t="shared" si="90"/>
        <v>GerWi29828</v>
      </c>
      <c r="B2896" t="str">
        <f t="shared" si="91"/>
        <v>GeraldWilliams29828</v>
      </c>
      <c r="C2896" t="s">
        <v>766</v>
      </c>
      <c r="D2896" t="s">
        <v>417</v>
      </c>
      <c r="E2896" t="s">
        <v>2698</v>
      </c>
      <c r="F2896" s="1">
        <v>29828</v>
      </c>
      <c r="G2896" t="s">
        <v>3025</v>
      </c>
      <c r="H2896" t="s">
        <v>2702</v>
      </c>
      <c r="I2896" s="5">
        <v>58100</v>
      </c>
      <c r="J2896">
        <v>11</v>
      </c>
    </row>
    <row r="2897" spans="1:10" x14ac:dyDescent="0.25">
      <c r="A2897" t="str">
        <f t="shared" si="90"/>
        <v>GerWi29828</v>
      </c>
      <c r="B2897" t="str">
        <f t="shared" si="91"/>
        <v>GeraldWilliams29828</v>
      </c>
      <c r="C2897" t="s">
        <v>766</v>
      </c>
      <c r="D2897" t="s">
        <v>417</v>
      </c>
      <c r="E2897" t="s">
        <v>2698</v>
      </c>
      <c r="F2897" s="1">
        <v>29828</v>
      </c>
      <c r="G2897" t="s">
        <v>3025</v>
      </c>
      <c r="H2897" t="s">
        <v>2702</v>
      </c>
      <c r="I2897" s="5">
        <v>77300</v>
      </c>
      <c r="J2897">
        <v>8</v>
      </c>
    </row>
    <row r="2898" spans="1:10" x14ac:dyDescent="0.25">
      <c r="A2898" t="str">
        <f t="shared" si="90"/>
        <v>GloWi31701</v>
      </c>
      <c r="B2898" t="str">
        <f t="shared" si="91"/>
        <v>GloriaWilliams31701</v>
      </c>
      <c r="C2898" t="s">
        <v>259</v>
      </c>
      <c r="D2898" t="s">
        <v>417</v>
      </c>
      <c r="E2898" t="s">
        <v>2699</v>
      </c>
      <c r="F2898" s="1">
        <v>31701</v>
      </c>
      <c r="G2898" t="s">
        <v>3022</v>
      </c>
      <c r="H2898" t="s">
        <v>2701</v>
      </c>
      <c r="I2898" s="5">
        <v>33100</v>
      </c>
      <c r="J2898">
        <v>3</v>
      </c>
    </row>
    <row r="2899" spans="1:10" x14ac:dyDescent="0.25">
      <c r="A2899" t="str">
        <f t="shared" si="90"/>
        <v>JimWi30976</v>
      </c>
      <c r="B2899" t="str">
        <f t="shared" si="91"/>
        <v>JimWilliams30976</v>
      </c>
      <c r="C2899" t="s">
        <v>1005</v>
      </c>
      <c r="D2899" t="s">
        <v>417</v>
      </c>
      <c r="E2899" t="s">
        <v>2698</v>
      </c>
      <c r="F2899" s="1">
        <v>30976</v>
      </c>
      <c r="G2899" t="s">
        <v>3024</v>
      </c>
      <c r="H2899" t="s">
        <v>2701</v>
      </c>
      <c r="I2899" s="5">
        <v>43400</v>
      </c>
      <c r="J2899">
        <v>0</v>
      </c>
    </row>
    <row r="2900" spans="1:10" x14ac:dyDescent="0.25">
      <c r="A2900" t="str">
        <f t="shared" si="90"/>
        <v>JonWi32630</v>
      </c>
      <c r="B2900" t="str">
        <f t="shared" si="91"/>
        <v>JonathanWilliams32630</v>
      </c>
      <c r="C2900" t="s">
        <v>716</v>
      </c>
      <c r="D2900" t="s">
        <v>417</v>
      </c>
      <c r="E2900" t="s">
        <v>2698</v>
      </c>
      <c r="F2900" s="1">
        <v>32630</v>
      </c>
      <c r="G2900" t="s">
        <v>3022</v>
      </c>
      <c r="H2900" t="s">
        <v>2700</v>
      </c>
      <c r="I2900" s="5">
        <v>37000</v>
      </c>
      <c r="J2900">
        <v>1</v>
      </c>
    </row>
    <row r="2901" spans="1:10" x14ac:dyDescent="0.25">
      <c r="A2901" t="str">
        <f t="shared" si="90"/>
        <v>KatWi27819</v>
      </c>
      <c r="B2901" t="str">
        <f t="shared" si="91"/>
        <v>KathyWilliams27819</v>
      </c>
      <c r="C2901" t="s">
        <v>1215</v>
      </c>
      <c r="D2901" t="s">
        <v>417</v>
      </c>
      <c r="E2901" t="s">
        <v>2699</v>
      </c>
      <c r="F2901" s="1">
        <v>27819</v>
      </c>
      <c r="G2901" t="s">
        <v>3028</v>
      </c>
      <c r="H2901" t="s">
        <v>2701</v>
      </c>
      <c r="I2901" s="5">
        <v>69400</v>
      </c>
      <c r="J2901">
        <v>5</v>
      </c>
    </row>
    <row r="2902" spans="1:10" x14ac:dyDescent="0.25">
      <c r="A2902" t="str">
        <f t="shared" si="90"/>
        <v>MeaWi31412</v>
      </c>
      <c r="B2902" t="str">
        <f t="shared" si="91"/>
        <v>MeaganWilliams31412</v>
      </c>
      <c r="C2902" t="s">
        <v>1235</v>
      </c>
      <c r="D2902" t="s">
        <v>417</v>
      </c>
      <c r="E2902" t="s">
        <v>2699</v>
      </c>
      <c r="F2902" s="1">
        <v>31412</v>
      </c>
      <c r="G2902" t="s">
        <v>3022</v>
      </c>
      <c r="H2902" t="s">
        <v>2701</v>
      </c>
      <c r="I2902" s="5">
        <v>36400</v>
      </c>
      <c r="J2902">
        <v>1</v>
      </c>
    </row>
    <row r="2903" spans="1:10" x14ac:dyDescent="0.25">
      <c r="A2903" t="str">
        <f t="shared" si="90"/>
        <v>MicWi34163</v>
      </c>
      <c r="B2903" t="str">
        <f t="shared" si="91"/>
        <v>MichaelWilliams34163</v>
      </c>
      <c r="C2903" t="s">
        <v>205</v>
      </c>
      <c r="D2903" t="s">
        <v>417</v>
      </c>
      <c r="E2903" t="s">
        <v>2698</v>
      </c>
      <c r="F2903" s="1">
        <v>34163</v>
      </c>
      <c r="G2903" t="s">
        <v>3019</v>
      </c>
      <c r="H2903" t="s">
        <v>2701</v>
      </c>
      <c r="I2903" s="5">
        <v>27900</v>
      </c>
      <c r="J2903">
        <v>0</v>
      </c>
    </row>
    <row r="2904" spans="1:10" x14ac:dyDescent="0.25">
      <c r="A2904" t="str">
        <f t="shared" si="90"/>
        <v>MonWi29874</v>
      </c>
      <c r="B2904" t="str">
        <f t="shared" si="91"/>
        <v>MonteWilliams29874</v>
      </c>
      <c r="C2904" t="s">
        <v>759</v>
      </c>
      <c r="D2904" t="s">
        <v>417</v>
      </c>
      <c r="E2904" t="s">
        <v>2698</v>
      </c>
      <c r="F2904" s="1">
        <v>29874</v>
      </c>
      <c r="G2904" t="s">
        <v>3027</v>
      </c>
      <c r="H2904" t="s">
        <v>2701</v>
      </c>
      <c r="I2904" s="5">
        <v>58200</v>
      </c>
      <c r="J2904">
        <v>7</v>
      </c>
    </row>
    <row r="2905" spans="1:10" x14ac:dyDescent="0.25">
      <c r="A2905" t="str">
        <f t="shared" si="90"/>
        <v>RicWi30609</v>
      </c>
      <c r="B2905" t="str">
        <f t="shared" si="91"/>
        <v>RichardWilliams30609</v>
      </c>
      <c r="C2905" t="s">
        <v>9</v>
      </c>
      <c r="D2905" t="s">
        <v>417</v>
      </c>
      <c r="E2905" t="s">
        <v>2698</v>
      </c>
      <c r="F2905" s="1">
        <v>30609</v>
      </c>
      <c r="G2905" t="s">
        <v>3025</v>
      </c>
      <c r="H2905" t="s">
        <v>2701</v>
      </c>
      <c r="I2905" s="5">
        <v>38000</v>
      </c>
      <c r="J2905">
        <v>6</v>
      </c>
    </row>
    <row r="2906" spans="1:10" x14ac:dyDescent="0.25">
      <c r="A2906" t="str">
        <f t="shared" si="90"/>
        <v>RobWi29354</v>
      </c>
      <c r="B2906" t="str">
        <f t="shared" si="91"/>
        <v>RobertWilliams29354</v>
      </c>
      <c r="C2906" t="s">
        <v>25</v>
      </c>
      <c r="D2906" t="s">
        <v>417</v>
      </c>
      <c r="E2906" t="s">
        <v>2698</v>
      </c>
      <c r="F2906" s="1">
        <v>29354</v>
      </c>
      <c r="G2906" t="s">
        <v>3025</v>
      </c>
      <c r="H2906" t="s">
        <v>2703</v>
      </c>
      <c r="I2906" s="5">
        <v>47000</v>
      </c>
      <c r="J2906">
        <v>11</v>
      </c>
    </row>
    <row r="2907" spans="1:10" x14ac:dyDescent="0.25">
      <c r="A2907" t="str">
        <f t="shared" si="90"/>
        <v>RogWi33105</v>
      </c>
      <c r="B2907" t="str">
        <f t="shared" si="91"/>
        <v>RogerWilliams33105</v>
      </c>
      <c r="C2907" t="s">
        <v>195</v>
      </c>
      <c r="D2907" t="s">
        <v>417</v>
      </c>
      <c r="E2907" t="s">
        <v>2698</v>
      </c>
      <c r="F2907" s="1">
        <v>33105</v>
      </c>
      <c r="G2907" t="s">
        <v>3023</v>
      </c>
      <c r="H2907" t="s">
        <v>2700</v>
      </c>
      <c r="I2907" s="5">
        <v>46700</v>
      </c>
      <c r="J2907">
        <v>0</v>
      </c>
    </row>
    <row r="2908" spans="1:10" x14ac:dyDescent="0.25">
      <c r="A2908" t="str">
        <f t="shared" si="90"/>
        <v>TamWi25652</v>
      </c>
      <c r="B2908" t="str">
        <f t="shared" si="91"/>
        <v>TamaraWilliams25652</v>
      </c>
      <c r="C2908" t="s">
        <v>1398</v>
      </c>
      <c r="D2908" t="s">
        <v>417</v>
      </c>
      <c r="E2908" t="s">
        <v>2699</v>
      </c>
      <c r="F2908" s="1">
        <v>25652</v>
      </c>
      <c r="G2908" t="s">
        <v>3026</v>
      </c>
      <c r="H2908" t="s">
        <v>2700</v>
      </c>
      <c r="I2908" s="5">
        <v>56100</v>
      </c>
      <c r="J2908">
        <v>21</v>
      </c>
    </row>
    <row r="2909" spans="1:10" x14ac:dyDescent="0.25">
      <c r="A2909" t="str">
        <f t="shared" si="90"/>
        <v>TroWi25525</v>
      </c>
      <c r="B2909" t="str">
        <f t="shared" si="91"/>
        <v>TroyWilliams25525</v>
      </c>
      <c r="C2909" t="s">
        <v>2135</v>
      </c>
      <c r="D2909" t="s">
        <v>417</v>
      </c>
      <c r="E2909" t="s">
        <v>2698</v>
      </c>
      <c r="F2909" s="1">
        <v>25525</v>
      </c>
      <c r="G2909" t="s">
        <v>3027</v>
      </c>
      <c r="H2909" t="s">
        <v>2701</v>
      </c>
      <c r="I2909" s="5">
        <v>53700</v>
      </c>
      <c r="J2909">
        <v>16</v>
      </c>
    </row>
    <row r="2910" spans="1:10" x14ac:dyDescent="0.25">
      <c r="A2910" t="str">
        <f t="shared" si="90"/>
        <v>ZelWi31074</v>
      </c>
      <c r="B2910" t="str">
        <f t="shared" si="91"/>
        <v>ZeldaWilliams31074</v>
      </c>
      <c r="C2910" t="s">
        <v>1737</v>
      </c>
      <c r="D2910" t="s">
        <v>417</v>
      </c>
      <c r="E2910" t="s">
        <v>2699</v>
      </c>
      <c r="F2910" s="1">
        <v>31074</v>
      </c>
      <c r="G2910" t="s">
        <v>3024</v>
      </c>
      <c r="H2910" t="s">
        <v>2700</v>
      </c>
      <c r="I2910" s="5">
        <v>44600</v>
      </c>
      <c r="J2910">
        <v>8</v>
      </c>
    </row>
    <row r="2911" spans="1:10" x14ac:dyDescent="0.25">
      <c r="A2911" t="str">
        <f t="shared" si="90"/>
        <v>DonWi30996</v>
      </c>
      <c r="B2911" t="str">
        <f t="shared" si="91"/>
        <v>DonaldWilliamson30996</v>
      </c>
      <c r="C2911" t="s">
        <v>133</v>
      </c>
      <c r="D2911" t="s">
        <v>1355</v>
      </c>
      <c r="E2911" t="s">
        <v>2698</v>
      </c>
      <c r="F2911" s="1">
        <v>30996</v>
      </c>
      <c r="G2911" t="s">
        <v>3027</v>
      </c>
      <c r="H2911" t="s">
        <v>2702</v>
      </c>
      <c r="I2911" s="5">
        <v>111800</v>
      </c>
      <c r="J2911">
        <v>8</v>
      </c>
    </row>
    <row r="2912" spans="1:10" x14ac:dyDescent="0.25">
      <c r="A2912" t="str">
        <f t="shared" si="90"/>
        <v>JacWi24318</v>
      </c>
      <c r="B2912" t="str">
        <f t="shared" si="91"/>
        <v>JackWillis24318</v>
      </c>
      <c r="C2912" t="s">
        <v>181</v>
      </c>
      <c r="D2912" t="s">
        <v>202</v>
      </c>
      <c r="E2912" t="s">
        <v>2698</v>
      </c>
      <c r="F2912" s="1">
        <v>24318</v>
      </c>
      <c r="G2912" t="s">
        <v>3025</v>
      </c>
      <c r="H2912" t="s">
        <v>2701</v>
      </c>
      <c r="I2912" s="5">
        <v>59000</v>
      </c>
      <c r="J2912">
        <v>13</v>
      </c>
    </row>
    <row r="2913" spans="1:10" x14ac:dyDescent="0.25">
      <c r="A2913" t="str">
        <f t="shared" si="90"/>
        <v>KevWi29241</v>
      </c>
      <c r="B2913" t="str">
        <f t="shared" si="91"/>
        <v>KevinWillison29241</v>
      </c>
      <c r="C2913" t="s">
        <v>223</v>
      </c>
      <c r="D2913" t="s">
        <v>2402</v>
      </c>
      <c r="E2913" t="s">
        <v>2698</v>
      </c>
      <c r="F2913" s="1">
        <v>29241</v>
      </c>
      <c r="G2913" t="s">
        <v>3028</v>
      </c>
      <c r="H2913" t="s">
        <v>2702</v>
      </c>
      <c r="I2913" s="5">
        <v>74000</v>
      </c>
      <c r="J2913">
        <v>12</v>
      </c>
    </row>
    <row r="2914" spans="1:10" x14ac:dyDescent="0.25">
      <c r="A2914" t="str">
        <f t="shared" si="90"/>
        <v>BetWi23550</v>
      </c>
      <c r="B2914" t="str">
        <f t="shared" si="91"/>
        <v>BettyWills23550</v>
      </c>
      <c r="C2914" t="s">
        <v>966</v>
      </c>
      <c r="D2914" t="s">
        <v>1051</v>
      </c>
      <c r="E2914" t="s">
        <v>2699</v>
      </c>
      <c r="F2914" s="1">
        <v>23550</v>
      </c>
      <c r="G2914" t="s">
        <v>3026</v>
      </c>
      <c r="H2914" t="s">
        <v>2701</v>
      </c>
      <c r="I2914" s="5">
        <v>38000</v>
      </c>
      <c r="J2914">
        <v>20</v>
      </c>
    </row>
    <row r="2915" spans="1:10" x14ac:dyDescent="0.25">
      <c r="A2915" t="str">
        <f t="shared" si="90"/>
        <v>TerWi31925</v>
      </c>
      <c r="B2915" t="str">
        <f t="shared" si="91"/>
        <v>TerryWillson31925</v>
      </c>
      <c r="C2915" t="s">
        <v>157</v>
      </c>
      <c r="D2915" t="s">
        <v>948</v>
      </c>
      <c r="E2915" t="s">
        <v>2698</v>
      </c>
      <c r="F2915" s="1">
        <v>31925</v>
      </c>
      <c r="G2915" t="s">
        <v>3021</v>
      </c>
      <c r="H2915" t="s">
        <v>2702</v>
      </c>
      <c r="I2915" s="5">
        <v>41600</v>
      </c>
      <c r="J2915">
        <v>4</v>
      </c>
    </row>
    <row r="2916" spans="1:10" x14ac:dyDescent="0.25">
      <c r="A2916" t="str">
        <f t="shared" si="90"/>
        <v>AliWi24827</v>
      </c>
      <c r="B2916" t="str">
        <f t="shared" si="91"/>
        <v>AliceWilson24827</v>
      </c>
      <c r="C2916" t="s">
        <v>1071</v>
      </c>
      <c r="D2916" t="s">
        <v>131</v>
      </c>
      <c r="E2916" t="s">
        <v>2699</v>
      </c>
      <c r="F2916" s="1">
        <v>24827</v>
      </c>
      <c r="G2916" t="s">
        <v>3026</v>
      </c>
      <c r="H2916" t="s">
        <v>2701</v>
      </c>
      <c r="I2916" s="5">
        <v>62400</v>
      </c>
      <c r="J2916">
        <v>0</v>
      </c>
    </row>
    <row r="2917" spans="1:10" x14ac:dyDescent="0.25">
      <c r="A2917" t="str">
        <f t="shared" si="90"/>
        <v>ChaWi31135</v>
      </c>
      <c r="B2917" t="str">
        <f t="shared" si="91"/>
        <v>CharlesWilson31135</v>
      </c>
      <c r="C2917" t="s">
        <v>82</v>
      </c>
      <c r="D2917" t="s">
        <v>131</v>
      </c>
      <c r="E2917" t="s">
        <v>2698</v>
      </c>
      <c r="F2917" s="1">
        <v>31135</v>
      </c>
      <c r="G2917" t="s">
        <v>3021</v>
      </c>
      <c r="H2917" t="s">
        <v>2703</v>
      </c>
      <c r="I2917" s="5">
        <v>34400</v>
      </c>
      <c r="J2917">
        <v>1</v>
      </c>
    </row>
    <row r="2918" spans="1:10" x14ac:dyDescent="0.25">
      <c r="A2918" t="str">
        <f t="shared" si="90"/>
        <v>CynWi28427</v>
      </c>
      <c r="B2918" t="str">
        <f t="shared" si="91"/>
        <v>CynthiaWilson28427</v>
      </c>
      <c r="C2918" t="s">
        <v>442</v>
      </c>
      <c r="D2918" t="s">
        <v>131</v>
      </c>
      <c r="E2918" t="s">
        <v>2699</v>
      </c>
      <c r="F2918" s="1">
        <v>28427</v>
      </c>
      <c r="G2918" t="s">
        <v>3025</v>
      </c>
      <c r="H2918" t="s">
        <v>2701</v>
      </c>
      <c r="I2918" s="5">
        <v>53100</v>
      </c>
      <c r="J2918">
        <v>1</v>
      </c>
    </row>
    <row r="2919" spans="1:10" x14ac:dyDescent="0.25">
      <c r="A2919" t="str">
        <f t="shared" si="90"/>
        <v>FreWi26674</v>
      </c>
      <c r="B2919" t="str">
        <f t="shared" si="91"/>
        <v>FrederickWilson26674</v>
      </c>
      <c r="C2919" t="s">
        <v>508</v>
      </c>
      <c r="D2919" t="s">
        <v>131</v>
      </c>
      <c r="E2919" t="s">
        <v>2698</v>
      </c>
      <c r="F2919" s="1">
        <v>26674</v>
      </c>
      <c r="G2919" t="s">
        <v>3027</v>
      </c>
      <c r="H2919" t="s">
        <v>2701</v>
      </c>
      <c r="I2919" s="5">
        <v>83200</v>
      </c>
      <c r="J2919">
        <v>10</v>
      </c>
    </row>
    <row r="2920" spans="1:10" x14ac:dyDescent="0.25">
      <c r="A2920" t="str">
        <f t="shared" si="90"/>
        <v>JenWi29579</v>
      </c>
      <c r="B2920" t="str">
        <f t="shared" si="91"/>
        <v>JenniferWilson29579</v>
      </c>
      <c r="C2920" t="s">
        <v>461</v>
      </c>
      <c r="D2920" t="s">
        <v>131</v>
      </c>
      <c r="E2920" t="s">
        <v>2699</v>
      </c>
      <c r="F2920" s="1">
        <v>29579</v>
      </c>
      <c r="G2920" t="s">
        <v>3025</v>
      </c>
      <c r="H2920" t="s">
        <v>2700</v>
      </c>
      <c r="I2920" s="5">
        <v>59400</v>
      </c>
      <c r="J2920">
        <v>6</v>
      </c>
    </row>
    <row r="2921" spans="1:10" x14ac:dyDescent="0.25">
      <c r="A2921" t="str">
        <f t="shared" si="90"/>
        <v>JohWi31063</v>
      </c>
      <c r="B2921" t="str">
        <f t="shared" si="91"/>
        <v>JohnnyWilson31063</v>
      </c>
      <c r="C2921" t="s">
        <v>1858</v>
      </c>
      <c r="D2921" t="s">
        <v>131</v>
      </c>
      <c r="E2921" t="s">
        <v>2698</v>
      </c>
      <c r="F2921" s="1">
        <v>31063</v>
      </c>
      <c r="G2921" t="s">
        <v>3026</v>
      </c>
      <c r="H2921" t="s">
        <v>2700</v>
      </c>
      <c r="I2921" s="5">
        <v>52700</v>
      </c>
      <c r="J2921">
        <v>8</v>
      </c>
    </row>
    <row r="2922" spans="1:10" x14ac:dyDescent="0.25">
      <c r="A2922" t="str">
        <f t="shared" si="90"/>
        <v>KarWi32138</v>
      </c>
      <c r="B2922" t="str">
        <f t="shared" si="91"/>
        <v>KarlaWilson32138</v>
      </c>
      <c r="C2922" t="s">
        <v>2731</v>
      </c>
      <c r="D2922" t="s">
        <v>131</v>
      </c>
      <c r="E2922" t="s">
        <v>2699</v>
      </c>
      <c r="F2922" s="1">
        <v>32138</v>
      </c>
      <c r="G2922" t="s">
        <v>3021</v>
      </c>
      <c r="H2922" t="s">
        <v>2702</v>
      </c>
      <c r="I2922" s="5">
        <v>44400</v>
      </c>
      <c r="J2922">
        <v>1</v>
      </c>
    </row>
    <row r="2923" spans="1:10" x14ac:dyDescent="0.25">
      <c r="A2923" t="str">
        <f t="shared" si="90"/>
        <v>LawWi22284</v>
      </c>
      <c r="B2923" t="str">
        <f t="shared" si="91"/>
        <v>LawrenceWilson22284</v>
      </c>
      <c r="C2923" t="s">
        <v>593</v>
      </c>
      <c r="D2923" t="s">
        <v>131</v>
      </c>
      <c r="E2923" t="s">
        <v>2698</v>
      </c>
      <c r="F2923" s="1">
        <v>22284</v>
      </c>
      <c r="G2923" t="s">
        <v>3029</v>
      </c>
      <c r="H2923" t="s">
        <v>2700</v>
      </c>
      <c r="I2923" s="5">
        <v>83900</v>
      </c>
      <c r="J2923">
        <v>18</v>
      </c>
    </row>
    <row r="2924" spans="1:10" x14ac:dyDescent="0.25">
      <c r="A2924" t="str">
        <f t="shared" si="90"/>
        <v>MatWi31204</v>
      </c>
      <c r="B2924" t="str">
        <f t="shared" si="91"/>
        <v>MatthewWilson31204</v>
      </c>
      <c r="C2924" t="s">
        <v>130</v>
      </c>
      <c r="D2924" t="s">
        <v>131</v>
      </c>
      <c r="E2924" t="s">
        <v>2698</v>
      </c>
      <c r="F2924" s="1">
        <v>31204</v>
      </c>
      <c r="G2924" t="s">
        <v>3022</v>
      </c>
      <c r="H2924" t="s">
        <v>2701</v>
      </c>
      <c r="I2924" s="5">
        <v>38300</v>
      </c>
      <c r="J2924">
        <v>2</v>
      </c>
    </row>
    <row r="2925" spans="1:10" x14ac:dyDescent="0.25">
      <c r="A2925" t="str">
        <f t="shared" si="90"/>
        <v>RobWi26133</v>
      </c>
      <c r="B2925" t="str">
        <f t="shared" si="91"/>
        <v>RobertWilson26133</v>
      </c>
      <c r="C2925" t="s">
        <v>25</v>
      </c>
      <c r="D2925" t="s">
        <v>131</v>
      </c>
      <c r="E2925" t="s">
        <v>2698</v>
      </c>
      <c r="F2925" s="1">
        <v>26133</v>
      </c>
      <c r="G2925" t="s">
        <v>3028</v>
      </c>
      <c r="H2925" t="s">
        <v>2700</v>
      </c>
      <c r="I2925" s="5">
        <v>77700</v>
      </c>
      <c r="J2925">
        <v>2</v>
      </c>
    </row>
    <row r="2926" spans="1:10" x14ac:dyDescent="0.25">
      <c r="A2926" t="str">
        <f t="shared" si="90"/>
        <v>WilWi29651</v>
      </c>
      <c r="B2926" t="str">
        <f t="shared" si="91"/>
        <v>WilliamWilson29651</v>
      </c>
      <c r="C2926" t="s">
        <v>63</v>
      </c>
      <c r="D2926" t="s">
        <v>131</v>
      </c>
      <c r="E2926" t="s">
        <v>2698</v>
      </c>
      <c r="F2926" s="1">
        <v>29651</v>
      </c>
      <c r="G2926" t="s">
        <v>3023</v>
      </c>
      <c r="H2926" t="s">
        <v>2701</v>
      </c>
      <c r="I2926" s="5">
        <v>38800</v>
      </c>
      <c r="J2926">
        <v>7</v>
      </c>
    </row>
    <row r="2927" spans="1:10" x14ac:dyDescent="0.25">
      <c r="A2927" t="str">
        <f t="shared" si="90"/>
        <v>WilWi29651</v>
      </c>
      <c r="B2927" t="str">
        <f t="shared" si="91"/>
        <v>WilliamWilson29651</v>
      </c>
      <c r="C2927" t="s">
        <v>63</v>
      </c>
      <c r="D2927" t="s">
        <v>131</v>
      </c>
      <c r="E2927" t="s">
        <v>2698</v>
      </c>
      <c r="F2927" s="1">
        <v>29651</v>
      </c>
      <c r="G2927" t="s">
        <v>3025</v>
      </c>
      <c r="H2927" t="s">
        <v>2701</v>
      </c>
      <c r="I2927" s="5">
        <v>41500</v>
      </c>
      <c r="J2927">
        <v>9</v>
      </c>
    </row>
    <row r="2928" spans="1:10" x14ac:dyDescent="0.25">
      <c r="A2928" t="str">
        <f t="shared" si="90"/>
        <v>TinWi30306</v>
      </c>
      <c r="B2928" t="str">
        <f t="shared" si="91"/>
        <v>TinaWimberly30306</v>
      </c>
      <c r="C2928" t="s">
        <v>257</v>
      </c>
      <c r="D2928" t="s">
        <v>258</v>
      </c>
      <c r="E2928" t="s">
        <v>2699</v>
      </c>
      <c r="F2928" s="1">
        <v>30306</v>
      </c>
      <c r="G2928" t="s">
        <v>3028</v>
      </c>
      <c r="H2928" t="s">
        <v>2700</v>
      </c>
      <c r="I2928" s="5">
        <v>76500</v>
      </c>
      <c r="J2928">
        <v>7</v>
      </c>
    </row>
    <row r="2929" spans="1:10" x14ac:dyDescent="0.25">
      <c r="A2929" t="str">
        <f t="shared" si="90"/>
        <v>MarWi24213</v>
      </c>
      <c r="B2929" t="str">
        <f t="shared" si="91"/>
        <v>MargaretWing24213</v>
      </c>
      <c r="C2929" t="s">
        <v>554</v>
      </c>
      <c r="D2929" t="s">
        <v>705</v>
      </c>
      <c r="E2929" t="s">
        <v>2699</v>
      </c>
      <c r="F2929" s="1">
        <v>24213</v>
      </c>
      <c r="G2929" t="s">
        <v>3025</v>
      </c>
      <c r="H2929" t="s">
        <v>2701</v>
      </c>
      <c r="I2929" s="5">
        <v>57900</v>
      </c>
      <c r="J2929">
        <v>3</v>
      </c>
    </row>
    <row r="2930" spans="1:10" x14ac:dyDescent="0.25">
      <c r="A2930" t="str">
        <f t="shared" si="90"/>
        <v>DavWi31274</v>
      </c>
      <c r="B2930" t="str">
        <f t="shared" si="91"/>
        <v>DavidWingert31274</v>
      </c>
      <c r="C2930" t="s">
        <v>65</v>
      </c>
      <c r="D2930" t="s">
        <v>2005</v>
      </c>
      <c r="E2930" t="s">
        <v>2698</v>
      </c>
      <c r="F2930" s="1">
        <v>31274</v>
      </c>
      <c r="G2930" t="s">
        <v>3023</v>
      </c>
      <c r="H2930" t="s">
        <v>2700</v>
      </c>
      <c r="I2930" s="5">
        <v>51900</v>
      </c>
      <c r="J2930">
        <v>1</v>
      </c>
    </row>
    <row r="2931" spans="1:10" x14ac:dyDescent="0.25">
      <c r="A2931" t="str">
        <f t="shared" si="90"/>
        <v>HazWi30318</v>
      </c>
      <c r="B2931" t="str">
        <f t="shared" si="91"/>
        <v>HazelWingo30318</v>
      </c>
      <c r="C2931" t="s">
        <v>1140</v>
      </c>
      <c r="D2931" t="s">
        <v>1141</v>
      </c>
      <c r="E2931" t="s">
        <v>2699</v>
      </c>
      <c r="F2931" s="1">
        <v>30318</v>
      </c>
      <c r="G2931" t="s">
        <v>3025</v>
      </c>
      <c r="H2931" t="s">
        <v>2701</v>
      </c>
      <c r="I2931" s="5">
        <v>55900</v>
      </c>
      <c r="J2931">
        <v>9</v>
      </c>
    </row>
    <row r="2932" spans="1:10" x14ac:dyDescent="0.25">
      <c r="A2932" t="str">
        <f t="shared" si="90"/>
        <v>BreWi27530</v>
      </c>
      <c r="B2932" t="str">
        <f t="shared" si="91"/>
        <v>BrentWinstead27530</v>
      </c>
      <c r="C2932" t="s">
        <v>601</v>
      </c>
      <c r="D2932" t="s">
        <v>602</v>
      </c>
      <c r="E2932" t="s">
        <v>2698</v>
      </c>
      <c r="F2932" s="1">
        <v>27530</v>
      </c>
      <c r="G2932" t="s">
        <v>3026</v>
      </c>
      <c r="H2932" t="s">
        <v>2702</v>
      </c>
      <c r="I2932" s="5">
        <v>74900</v>
      </c>
      <c r="J2932">
        <v>14</v>
      </c>
    </row>
    <row r="2933" spans="1:10" x14ac:dyDescent="0.25">
      <c r="A2933" t="str">
        <f t="shared" si="90"/>
        <v>TerWi25935</v>
      </c>
      <c r="B2933" t="str">
        <f t="shared" si="91"/>
        <v>TerryWise25935</v>
      </c>
      <c r="C2933" t="s">
        <v>157</v>
      </c>
      <c r="D2933" t="s">
        <v>1486</v>
      </c>
      <c r="E2933" t="s">
        <v>2698</v>
      </c>
      <c r="F2933" s="1">
        <v>25935</v>
      </c>
      <c r="G2933" t="s">
        <v>3026</v>
      </c>
      <c r="H2933" t="s">
        <v>2701</v>
      </c>
      <c r="I2933" s="5">
        <v>80000</v>
      </c>
      <c r="J2933">
        <v>12</v>
      </c>
    </row>
    <row r="2934" spans="1:10" x14ac:dyDescent="0.25">
      <c r="A2934" t="str">
        <f t="shared" si="90"/>
        <v>AdaWi24056</v>
      </c>
      <c r="B2934" t="str">
        <f t="shared" si="91"/>
        <v>AdaWitherspoon24056</v>
      </c>
      <c r="C2934" t="s">
        <v>2403</v>
      </c>
      <c r="D2934" t="s">
        <v>2404</v>
      </c>
      <c r="E2934" t="s">
        <v>2699</v>
      </c>
      <c r="F2934" s="1">
        <v>24056</v>
      </c>
      <c r="G2934" t="s">
        <v>3028</v>
      </c>
      <c r="H2934" t="s">
        <v>2703</v>
      </c>
      <c r="I2934" s="5">
        <v>77600</v>
      </c>
      <c r="J2934">
        <v>11</v>
      </c>
    </row>
    <row r="2935" spans="1:10" x14ac:dyDescent="0.25">
      <c r="A2935" t="str">
        <f t="shared" si="90"/>
        <v>MosWi29108</v>
      </c>
      <c r="B2935" t="str">
        <f t="shared" si="91"/>
        <v>MosesWitte29108</v>
      </c>
      <c r="C2935" t="s">
        <v>1729</v>
      </c>
      <c r="D2935" t="s">
        <v>2865</v>
      </c>
      <c r="E2935" t="s">
        <v>2698</v>
      </c>
      <c r="F2935" s="1">
        <v>29108</v>
      </c>
      <c r="G2935" t="s">
        <v>3025</v>
      </c>
      <c r="H2935" t="s">
        <v>2702</v>
      </c>
      <c r="I2935" s="5">
        <v>68600</v>
      </c>
      <c r="J2935">
        <v>11</v>
      </c>
    </row>
    <row r="2936" spans="1:10" x14ac:dyDescent="0.25">
      <c r="A2936" t="str">
        <f t="shared" si="90"/>
        <v>DiaWo22099</v>
      </c>
      <c r="B2936" t="str">
        <f t="shared" si="91"/>
        <v>DianaWolfe22099</v>
      </c>
      <c r="C2936" t="s">
        <v>929</v>
      </c>
      <c r="D2936" t="s">
        <v>2019</v>
      </c>
      <c r="E2936" t="s">
        <v>2699</v>
      </c>
      <c r="F2936" s="1">
        <v>22099</v>
      </c>
      <c r="G2936" t="s">
        <v>3029</v>
      </c>
      <c r="H2936" t="s">
        <v>2702</v>
      </c>
      <c r="I2936" s="5">
        <v>88600</v>
      </c>
      <c r="J2936">
        <v>7</v>
      </c>
    </row>
    <row r="2937" spans="1:10" x14ac:dyDescent="0.25">
      <c r="A2937" t="str">
        <f t="shared" si="90"/>
        <v>CraWo30703</v>
      </c>
      <c r="B2937" t="str">
        <f t="shared" si="91"/>
        <v>CraigWolford30703</v>
      </c>
      <c r="C2937" t="s">
        <v>887</v>
      </c>
      <c r="D2937" t="s">
        <v>2197</v>
      </c>
      <c r="E2937" t="s">
        <v>2698</v>
      </c>
      <c r="F2937" s="1">
        <v>30703</v>
      </c>
      <c r="G2937" t="s">
        <v>3026</v>
      </c>
      <c r="H2937" t="s">
        <v>2702</v>
      </c>
      <c r="I2937" s="5">
        <v>73100</v>
      </c>
      <c r="J2937">
        <v>5</v>
      </c>
    </row>
    <row r="2938" spans="1:10" x14ac:dyDescent="0.25">
      <c r="A2938" t="str">
        <f t="shared" si="90"/>
        <v>HelWo31963</v>
      </c>
      <c r="B2938" t="str">
        <f t="shared" si="91"/>
        <v>HelenWolter31963</v>
      </c>
      <c r="C2938" t="s">
        <v>1205</v>
      </c>
      <c r="D2938" t="s">
        <v>2808</v>
      </c>
      <c r="E2938" t="s">
        <v>2699</v>
      </c>
      <c r="F2938" s="1">
        <v>31963</v>
      </c>
      <c r="G2938" t="s">
        <v>3020</v>
      </c>
      <c r="H2938" t="s">
        <v>2701</v>
      </c>
      <c r="I2938" s="5">
        <v>35000</v>
      </c>
      <c r="J2938">
        <v>4</v>
      </c>
    </row>
    <row r="2939" spans="1:10" x14ac:dyDescent="0.25">
      <c r="A2939" t="str">
        <f t="shared" si="90"/>
        <v>IdaWo23931</v>
      </c>
      <c r="B2939" t="str">
        <f t="shared" si="91"/>
        <v>IdaWood23931</v>
      </c>
      <c r="C2939" t="s">
        <v>978</v>
      </c>
      <c r="D2939" t="s">
        <v>979</v>
      </c>
      <c r="E2939" t="s">
        <v>2699</v>
      </c>
      <c r="F2939" s="1">
        <v>23931</v>
      </c>
      <c r="G2939" t="s">
        <v>3025</v>
      </c>
      <c r="H2939" t="s">
        <v>2700</v>
      </c>
      <c r="I2939" s="5">
        <v>63800</v>
      </c>
      <c r="J2939">
        <v>19</v>
      </c>
    </row>
    <row r="2940" spans="1:10" x14ac:dyDescent="0.25">
      <c r="A2940" t="str">
        <f t="shared" si="90"/>
        <v>JerWo29067</v>
      </c>
      <c r="B2940" t="str">
        <f t="shared" si="91"/>
        <v>JerryWood29067</v>
      </c>
      <c r="C2940" t="s">
        <v>632</v>
      </c>
      <c r="D2940" t="s">
        <v>979</v>
      </c>
      <c r="E2940" t="s">
        <v>2698</v>
      </c>
      <c r="F2940" s="1">
        <v>29067</v>
      </c>
      <c r="G2940" t="s">
        <v>3027</v>
      </c>
      <c r="H2940" t="s">
        <v>2700</v>
      </c>
      <c r="I2940" s="5">
        <v>63800</v>
      </c>
      <c r="J2940">
        <v>10</v>
      </c>
    </row>
    <row r="2941" spans="1:10" x14ac:dyDescent="0.25">
      <c r="A2941" t="str">
        <f t="shared" si="90"/>
        <v>IsaWo34130</v>
      </c>
      <c r="B2941" t="str">
        <f t="shared" si="91"/>
        <v>IsaacWoodall34130</v>
      </c>
      <c r="C2941" t="s">
        <v>677</v>
      </c>
      <c r="D2941" t="s">
        <v>2863</v>
      </c>
      <c r="E2941" t="s">
        <v>2698</v>
      </c>
      <c r="F2941" s="1">
        <v>34130</v>
      </c>
      <c r="G2941" t="s">
        <v>3021</v>
      </c>
      <c r="H2941" t="s">
        <v>2700</v>
      </c>
      <c r="I2941" s="5">
        <v>41600</v>
      </c>
      <c r="J2941">
        <v>0</v>
      </c>
    </row>
    <row r="2942" spans="1:10" x14ac:dyDescent="0.25">
      <c r="A2942" t="str">
        <f t="shared" si="90"/>
        <v>RayWo28433</v>
      </c>
      <c r="B2942" t="str">
        <f t="shared" si="91"/>
        <v>RaymondWooden28433</v>
      </c>
      <c r="C2942" t="s">
        <v>974</v>
      </c>
      <c r="D2942" t="s">
        <v>1823</v>
      </c>
      <c r="E2942" t="s">
        <v>2698</v>
      </c>
      <c r="F2942" s="1">
        <v>28433</v>
      </c>
      <c r="G2942" t="s">
        <v>3027</v>
      </c>
      <c r="H2942" t="s">
        <v>2701</v>
      </c>
      <c r="I2942" s="5">
        <v>61700</v>
      </c>
      <c r="J2942">
        <v>1</v>
      </c>
    </row>
    <row r="2943" spans="1:10" x14ac:dyDescent="0.25">
      <c r="A2943" t="str">
        <f t="shared" si="90"/>
        <v>OscWo23786</v>
      </c>
      <c r="B2943" t="str">
        <f t="shared" si="91"/>
        <v>OscarWoodford23786</v>
      </c>
      <c r="C2943" t="s">
        <v>370</v>
      </c>
      <c r="D2943" t="s">
        <v>371</v>
      </c>
      <c r="E2943" t="s">
        <v>2698</v>
      </c>
      <c r="F2943" s="1">
        <v>23786</v>
      </c>
      <c r="G2943" t="s">
        <v>3025</v>
      </c>
      <c r="H2943" t="s">
        <v>2700</v>
      </c>
      <c r="I2943" s="5">
        <v>49500</v>
      </c>
      <c r="J2943">
        <v>15</v>
      </c>
    </row>
    <row r="2944" spans="1:10" x14ac:dyDescent="0.25">
      <c r="A2944" t="str">
        <f t="shared" si="90"/>
        <v>AleWo29382</v>
      </c>
      <c r="B2944" t="str">
        <f t="shared" si="91"/>
        <v>AlejandroWoodruff29382</v>
      </c>
      <c r="C2944" t="s">
        <v>1266</v>
      </c>
      <c r="D2944" t="s">
        <v>1267</v>
      </c>
      <c r="E2944" t="s">
        <v>2698</v>
      </c>
      <c r="F2944" s="1">
        <v>29382</v>
      </c>
      <c r="G2944" t="s">
        <v>3028</v>
      </c>
      <c r="H2944" t="s">
        <v>2702</v>
      </c>
      <c r="I2944" s="5">
        <v>81000</v>
      </c>
      <c r="J2944">
        <v>9</v>
      </c>
    </row>
    <row r="2945" spans="1:10" x14ac:dyDescent="0.25">
      <c r="A2945" t="str">
        <f t="shared" si="90"/>
        <v>BriWo29347</v>
      </c>
      <c r="B2945" t="str">
        <f t="shared" si="91"/>
        <v>BrianWoodruff29347</v>
      </c>
      <c r="C2945" t="s">
        <v>643</v>
      </c>
      <c r="D2945" t="s">
        <v>1267</v>
      </c>
      <c r="E2945" t="s">
        <v>2698</v>
      </c>
      <c r="F2945" s="1">
        <v>29347</v>
      </c>
      <c r="G2945" t="s">
        <v>3027</v>
      </c>
      <c r="H2945" t="s">
        <v>2700</v>
      </c>
      <c r="I2945" s="5">
        <v>68300</v>
      </c>
      <c r="J2945">
        <v>6</v>
      </c>
    </row>
    <row r="2946" spans="1:10" x14ac:dyDescent="0.25">
      <c r="A2946" t="str">
        <f t="shared" ref="A2946:A3001" si="92">_xlfn.CONCAT(LEFT(C2946,3),LEFT(D2946,2),F2946)</f>
        <v>EliWo27741</v>
      </c>
      <c r="B2946" t="str">
        <f t="shared" ref="B2946:B3001" si="93">_xlfn.CONCAT(C2946,D2946,F2946)</f>
        <v>EliasWoods27741</v>
      </c>
      <c r="C2946" t="s">
        <v>576</v>
      </c>
      <c r="D2946" t="s">
        <v>577</v>
      </c>
      <c r="E2946" t="s">
        <v>2698</v>
      </c>
      <c r="F2946" s="1">
        <v>27741</v>
      </c>
      <c r="G2946" t="s">
        <v>3027</v>
      </c>
      <c r="H2946" t="s">
        <v>2702</v>
      </c>
      <c r="I2946" s="5">
        <v>78700</v>
      </c>
      <c r="J2946">
        <v>2</v>
      </c>
    </row>
    <row r="2947" spans="1:10" x14ac:dyDescent="0.25">
      <c r="A2947" t="str">
        <f t="shared" si="92"/>
        <v>JefWo25587</v>
      </c>
      <c r="B2947" t="str">
        <f t="shared" si="93"/>
        <v>JefferyWoods25587</v>
      </c>
      <c r="C2947" t="s">
        <v>600</v>
      </c>
      <c r="D2947" t="s">
        <v>577</v>
      </c>
      <c r="E2947" t="s">
        <v>2698</v>
      </c>
      <c r="F2947" s="1">
        <v>25587</v>
      </c>
      <c r="G2947" t="s">
        <v>3028</v>
      </c>
      <c r="H2947" t="s">
        <v>2701</v>
      </c>
      <c r="I2947" s="5">
        <v>66000</v>
      </c>
      <c r="J2947">
        <v>7</v>
      </c>
    </row>
    <row r="2948" spans="1:10" x14ac:dyDescent="0.25">
      <c r="A2948" t="str">
        <f t="shared" si="92"/>
        <v>PauWo27600</v>
      </c>
      <c r="B2948" t="str">
        <f t="shared" si="93"/>
        <v>PaulWoods27600</v>
      </c>
      <c r="C2948" t="s">
        <v>119</v>
      </c>
      <c r="D2948" t="s">
        <v>577</v>
      </c>
      <c r="E2948" t="s">
        <v>2698</v>
      </c>
      <c r="F2948" s="1">
        <v>27600</v>
      </c>
      <c r="G2948" t="s">
        <v>3028</v>
      </c>
      <c r="H2948" t="s">
        <v>2701</v>
      </c>
      <c r="I2948" s="5">
        <v>78400</v>
      </c>
      <c r="J2948">
        <v>7</v>
      </c>
    </row>
    <row r="2949" spans="1:10" x14ac:dyDescent="0.25">
      <c r="A2949" t="str">
        <f t="shared" si="92"/>
        <v>RafWo25287</v>
      </c>
      <c r="B2949" t="str">
        <f t="shared" si="93"/>
        <v>RafaelWoods25287</v>
      </c>
      <c r="C2949" t="s">
        <v>1244</v>
      </c>
      <c r="D2949" t="s">
        <v>577</v>
      </c>
      <c r="E2949" t="s">
        <v>2698</v>
      </c>
      <c r="F2949" s="1">
        <v>25287</v>
      </c>
      <c r="G2949" t="s">
        <v>3024</v>
      </c>
      <c r="H2949" t="s">
        <v>2701</v>
      </c>
      <c r="I2949" s="5">
        <v>56000</v>
      </c>
      <c r="J2949">
        <v>2</v>
      </c>
    </row>
    <row r="2950" spans="1:10" x14ac:dyDescent="0.25">
      <c r="A2950" t="str">
        <f t="shared" si="92"/>
        <v>ChaWo32341</v>
      </c>
      <c r="B2950" t="str">
        <f t="shared" si="93"/>
        <v>CharlesWoodward32341</v>
      </c>
      <c r="C2950" t="s">
        <v>82</v>
      </c>
      <c r="D2950" t="s">
        <v>535</v>
      </c>
      <c r="E2950" t="s">
        <v>2698</v>
      </c>
      <c r="F2950" s="1">
        <v>32341</v>
      </c>
      <c r="G2950" t="s">
        <v>3023</v>
      </c>
      <c r="H2950" t="s">
        <v>2700</v>
      </c>
      <c r="I2950" s="5">
        <v>47500</v>
      </c>
      <c r="J2950">
        <v>2</v>
      </c>
    </row>
    <row r="2951" spans="1:10" x14ac:dyDescent="0.25">
      <c r="A2951" t="str">
        <f t="shared" si="92"/>
        <v>GeoWo28772</v>
      </c>
      <c r="B2951" t="str">
        <f t="shared" si="93"/>
        <v>GeorgeWoodward28772</v>
      </c>
      <c r="C2951" t="s">
        <v>92</v>
      </c>
      <c r="D2951" t="s">
        <v>535</v>
      </c>
      <c r="E2951" t="s">
        <v>2698</v>
      </c>
      <c r="F2951" s="1">
        <v>28772</v>
      </c>
      <c r="G2951" t="s">
        <v>3026</v>
      </c>
      <c r="H2951" t="s">
        <v>2701</v>
      </c>
      <c r="I2951" s="5">
        <v>47000</v>
      </c>
      <c r="J2951">
        <v>8</v>
      </c>
    </row>
    <row r="2952" spans="1:10" x14ac:dyDescent="0.25">
      <c r="A2952" t="str">
        <f t="shared" si="92"/>
        <v>KenWo23626</v>
      </c>
      <c r="B2952" t="str">
        <f t="shared" si="93"/>
        <v>KennethWoodworth23626</v>
      </c>
      <c r="C2952" t="s">
        <v>139</v>
      </c>
      <c r="D2952" t="s">
        <v>2460</v>
      </c>
      <c r="E2952" t="s">
        <v>2698</v>
      </c>
      <c r="F2952" s="1">
        <v>23626</v>
      </c>
      <c r="G2952" t="s">
        <v>3029</v>
      </c>
      <c r="H2952" t="s">
        <v>2702</v>
      </c>
      <c r="I2952" s="5">
        <v>106500</v>
      </c>
      <c r="J2952">
        <v>7</v>
      </c>
    </row>
    <row r="2953" spans="1:10" x14ac:dyDescent="0.25">
      <c r="A2953" t="str">
        <f t="shared" si="92"/>
        <v>JosWo29473</v>
      </c>
      <c r="B2953" t="str">
        <f t="shared" si="93"/>
        <v>JoseWoolum29473</v>
      </c>
      <c r="C2953" t="s">
        <v>284</v>
      </c>
      <c r="D2953" t="s">
        <v>2532</v>
      </c>
      <c r="E2953" t="s">
        <v>2698</v>
      </c>
      <c r="F2953" s="1">
        <v>29473</v>
      </c>
      <c r="G2953" t="s">
        <v>3025</v>
      </c>
      <c r="H2953" t="s">
        <v>2701</v>
      </c>
      <c r="I2953" s="5">
        <v>44800</v>
      </c>
      <c r="J2953">
        <v>11</v>
      </c>
    </row>
    <row r="2954" spans="1:10" x14ac:dyDescent="0.25">
      <c r="A2954" t="str">
        <f t="shared" si="92"/>
        <v>KatWo30849</v>
      </c>
      <c r="B2954" t="str">
        <f t="shared" si="93"/>
        <v>KathyWooten30849</v>
      </c>
      <c r="C2954" t="s">
        <v>1215</v>
      </c>
      <c r="D2954" t="s">
        <v>1216</v>
      </c>
      <c r="E2954" t="s">
        <v>2699</v>
      </c>
      <c r="F2954" s="1">
        <v>30849</v>
      </c>
      <c r="G2954" t="s">
        <v>3027</v>
      </c>
      <c r="H2954" t="s">
        <v>2702</v>
      </c>
      <c r="I2954" s="5">
        <v>65900</v>
      </c>
      <c r="J2954">
        <v>1</v>
      </c>
    </row>
    <row r="2955" spans="1:10" x14ac:dyDescent="0.25">
      <c r="A2955" t="str">
        <f t="shared" si="92"/>
        <v>EliWo30433</v>
      </c>
      <c r="B2955" t="str">
        <f t="shared" si="93"/>
        <v>ElizabethWord30433</v>
      </c>
      <c r="C2955" t="s">
        <v>699</v>
      </c>
      <c r="D2955" t="s">
        <v>1184</v>
      </c>
      <c r="E2955" t="s">
        <v>2699</v>
      </c>
      <c r="F2955" s="1">
        <v>30433</v>
      </c>
      <c r="G2955" t="s">
        <v>3028</v>
      </c>
      <c r="H2955" t="s">
        <v>2702</v>
      </c>
      <c r="I2955" s="5">
        <v>81200</v>
      </c>
      <c r="J2955">
        <v>9</v>
      </c>
    </row>
    <row r="2956" spans="1:10" x14ac:dyDescent="0.25">
      <c r="A2956" t="str">
        <f t="shared" si="92"/>
        <v>RonWo28580</v>
      </c>
      <c r="B2956" t="str">
        <f t="shared" si="93"/>
        <v>RonaldWorkman28580</v>
      </c>
      <c r="C2956" t="s">
        <v>32</v>
      </c>
      <c r="D2956" t="s">
        <v>825</v>
      </c>
      <c r="E2956" t="s">
        <v>2698</v>
      </c>
      <c r="F2956" s="1">
        <v>28580</v>
      </c>
      <c r="G2956" t="s">
        <v>3025</v>
      </c>
      <c r="H2956" t="s">
        <v>2701</v>
      </c>
      <c r="I2956" s="5">
        <v>48100</v>
      </c>
      <c r="J2956">
        <v>8</v>
      </c>
    </row>
    <row r="2957" spans="1:10" x14ac:dyDescent="0.25">
      <c r="A2957" t="str">
        <f t="shared" si="92"/>
        <v>VicWo30324</v>
      </c>
      <c r="B2957" t="str">
        <f t="shared" si="93"/>
        <v>VictorWorley30324</v>
      </c>
      <c r="C2957" t="s">
        <v>11</v>
      </c>
      <c r="D2957" t="s">
        <v>805</v>
      </c>
      <c r="E2957" t="s">
        <v>2698</v>
      </c>
      <c r="F2957" s="1">
        <v>30324</v>
      </c>
      <c r="G2957" t="s">
        <v>3026</v>
      </c>
      <c r="H2957" t="s">
        <v>2700</v>
      </c>
      <c r="I2957" s="5">
        <v>66600</v>
      </c>
      <c r="J2957">
        <v>4</v>
      </c>
    </row>
    <row r="2958" spans="1:10" x14ac:dyDescent="0.25">
      <c r="A2958" t="str">
        <f t="shared" si="92"/>
        <v>ClaWo28260</v>
      </c>
      <c r="B2958" t="str">
        <f t="shared" si="93"/>
        <v>ClaraWorthy28260</v>
      </c>
      <c r="C2958" t="s">
        <v>1249</v>
      </c>
      <c r="D2958" t="s">
        <v>1250</v>
      </c>
      <c r="E2958" t="s">
        <v>2699</v>
      </c>
      <c r="F2958" s="1">
        <v>28260</v>
      </c>
      <c r="G2958" t="s">
        <v>3026</v>
      </c>
      <c r="H2958" t="s">
        <v>2701</v>
      </c>
      <c r="I2958" s="5">
        <v>48800</v>
      </c>
      <c r="J2958">
        <v>14</v>
      </c>
    </row>
    <row r="2959" spans="1:10" x14ac:dyDescent="0.25">
      <c r="A2959" t="str">
        <f t="shared" si="92"/>
        <v>MelWo27172</v>
      </c>
      <c r="B2959" t="str">
        <f t="shared" si="93"/>
        <v>MelissaWortman27172</v>
      </c>
      <c r="C2959" t="s">
        <v>136</v>
      </c>
      <c r="D2959" t="s">
        <v>1758</v>
      </c>
      <c r="E2959" t="s">
        <v>2699</v>
      </c>
      <c r="F2959" s="1">
        <v>27172</v>
      </c>
      <c r="G2959" t="s">
        <v>3027</v>
      </c>
      <c r="H2959" t="s">
        <v>2701</v>
      </c>
      <c r="I2959" s="5">
        <v>59100</v>
      </c>
      <c r="J2959">
        <v>14</v>
      </c>
    </row>
    <row r="2960" spans="1:10" x14ac:dyDescent="0.25">
      <c r="A2960" t="str">
        <f t="shared" si="92"/>
        <v>DiaWr33129</v>
      </c>
      <c r="B2960" t="str">
        <f t="shared" si="93"/>
        <v>DianaWright33129</v>
      </c>
      <c r="C2960" t="s">
        <v>929</v>
      </c>
      <c r="D2960" t="s">
        <v>56</v>
      </c>
      <c r="E2960" t="s">
        <v>2699</v>
      </c>
      <c r="F2960" s="1">
        <v>33129</v>
      </c>
      <c r="G2960" t="s">
        <v>3021</v>
      </c>
      <c r="H2960" t="s">
        <v>2701</v>
      </c>
      <c r="I2960" s="5">
        <v>32900</v>
      </c>
      <c r="J2960">
        <v>3</v>
      </c>
    </row>
    <row r="2961" spans="1:10" x14ac:dyDescent="0.25">
      <c r="A2961" t="str">
        <f t="shared" si="92"/>
        <v>ElsWr25107</v>
      </c>
      <c r="B2961" t="str">
        <f t="shared" si="93"/>
        <v>ElsieWright25107</v>
      </c>
      <c r="C2961" t="s">
        <v>617</v>
      </c>
      <c r="D2961" t="s">
        <v>56</v>
      </c>
      <c r="E2961" t="s">
        <v>2699</v>
      </c>
      <c r="F2961" s="1">
        <v>25107</v>
      </c>
      <c r="G2961" t="s">
        <v>3025</v>
      </c>
      <c r="H2961" t="s">
        <v>2702</v>
      </c>
      <c r="I2961" s="5">
        <v>57400</v>
      </c>
      <c r="J2961">
        <v>8</v>
      </c>
    </row>
    <row r="2962" spans="1:10" x14ac:dyDescent="0.25">
      <c r="A2962" t="str">
        <f t="shared" si="92"/>
        <v>EveWr26775</v>
      </c>
      <c r="B2962" t="str">
        <f t="shared" si="93"/>
        <v>EvelynWright26775</v>
      </c>
      <c r="C2962" t="s">
        <v>167</v>
      </c>
      <c r="D2962" t="s">
        <v>56</v>
      </c>
      <c r="E2962" t="s">
        <v>2699</v>
      </c>
      <c r="F2962" s="1">
        <v>26775</v>
      </c>
      <c r="G2962" t="s">
        <v>3028</v>
      </c>
      <c r="H2962" t="s">
        <v>2701</v>
      </c>
      <c r="I2962" s="5">
        <v>56700</v>
      </c>
      <c r="J2962">
        <v>19</v>
      </c>
    </row>
    <row r="2963" spans="1:10" x14ac:dyDescent="0.25">
      <c r="A2963" t="str">
        <f t="shared" si="92"/>
        <v>JerWr31899</v>
      </c>
      <c r="B2963" t="str">
        <f t="shared" si="93"/>
        <v>JerryWright31899</v>
      </c>
      <c r="C2963" t="s">
        <v>632</v>
      </c>
      <c r="D2963" t="s">
        <v>56</v>
      </c>
      <c r="E2963" t="s">
        <v>2698</v>
      </c>
      <c r="F2963" s="1">
        <v>31899</v>
      </c>
      <c r="G2963" t="s">
        <v>3022</v>
      </c>
      <c r="H2963" t="s">
        <v>2701</v>
      </c>
      <c r="I2963" s="5">
        <v>35500</v>
      </c>
      <c r="J2963">
        <v>4</v>
      </c>
    </row>
    <row r="2964" spans="1:10" x14ac:dyDescent="0.25">
      <c r="A2964" t="str">
        <f t="shared" si="92"/>
        <v>LouWr23915</v>
      </c>
      <c r="B2964" t="str">
        <f t="shared" si="93"/>
        <v>LouisWright23915</v>
      </c>
      <c r="C2964" t="s">
        <v>727</v>
      </c>
      <c r="D2964" t="s">
        <v>56</v>
      </c>
      <c r="E2964" t="s">
        <v>2698</v>
      </c>
      <c r="F2964" s="1">
        <v>23915</v>
      </c>
      <c r="G2964" t="s">
        <v>3026</v>
      </c>
      <c r="H2964" t="s">
        <v>2701</v>
      </c>
      <c r="I2964" s="5">
        <v>51300</v>
      </c>
      <c r="J2964">
        <v>7</v>
      </c>
    </row>
    <row r="2965" spans="1:10" x14ac:dyDescent="0.25">
      <c r="A2965" t="str">
        <f t="shared" si="92"/>
        <v>PatWr26420</v>
      </c>
      <c r="B2965" t="str">
        <f t="shared" si="93"/>
        <v>PatrickWright26420</v>
      </c>
      <c r="C2965" t="s">
        <v>963</v>
      </c>
      <c r="D2965" t="s">
        <v>56</v>
      </c>
      <c r="E2965" t="s">
        <v>2698</v>
      </c>
      <c r="F2965" s="1">
        <v>26420</v>
      </c>
      <c r="G2965" t="s">
        <v>3027</v>
      </c>
      <c r="H2965" t="s">
        <v>2701</v>
      </c>
      <c r="I2965" s="5">
        <v>53900</v>
      </c>
      <c r="J2965">
        <v>14</v>
      </c>
    </row>
    <row r="2966" spans="1:10" x14ac:dyDescent="0.25">
      <c r="A2966" t="str">
        <f t="shared" si="92"/>
        <v>TasWr32167</v>
      </c>
      <c r="B2966" t="str">
        <f t="shared" si="93"/>
        <v>TashaWright32167</v>
      </c>
      <c r="C2966" t="s">
        <v>55</v>
      </c>
      <c r="D2966" t="s">
        <v>56</v>
      </c>
      <c r="E2966" t="s">
        <v>2699</v>
      </c>
      <c r="F2966" s="1">
        <v>32167</v>
      </c>
      <c r="G2966" t="s">
        <v>3023</v>
      </c>
      <c r="H2966" t="s">
        <v>2702</v>
      </c>
      <c r="I2966" s="5">
        <v>47700</v>
      </c>
      <c r="J2966">
        <v>0</v>
      </c>
    </row>
    <row r="2967" spans="1:10" x14ac:dyDescent="0.25">
      <c r="A2967" t="str">
        <f t="shared" si="92"/>
        <v>AleWu26531</v>
      </c>
      <c r="B2967" t="str">
        <f t="shared" si="93"/>
        <v>AlexanderWu26531</v>
      </c>
      <c r="C2967" t="s">
        <v>708</v>
      </c>
      <c r="D2967" t="s">
        <v>2438</v>
      </c>
      <c r="E2967" t="s">
        <v>2698</v>
      </c>
      <c r="F2967" s="1">
        <v>26531</v>
      </c>
      <c r="G2967" t="s">
        <v>3027</v>
      </c>
      <c r="H2967" t="s">
        <v>2702</v>
      </c>
      <c r="I2967" s="5">
        <v>89400</v>
      </c>
      <c r="J2967">
        <v>18</v>
      </c>
    </row>
    <row r="2968" spans="1:10" x14ac:dyDescent="0.25">
      <c r="A2968" t="str">
        <f t="shared" si="92"/>
        <v>SumWy24212</v>
      </c>
      <c r="B2968" t="str">
        <f t="shared" si="93"/>
        <v>SumikoWyant24212</v>
      </c>
      <c r="C2968" t="s">
        <v>1595</v>
      </c>
      <c r="D2968" t="s">
        <v>1596</v>
      </c>
      <c r="E2968" t="s">
        <v>2699</v>
      </c>
      <c r="F2968" s="1">
        <v>24212</v>
      </c>
      <c r="G2968" t="s">
        <v>3024</v>
      </c>
      <c r="H2968" t="s">
        <v>2701</v>
      </c>
      <c r="I2968" s="5">
        <v>39900</v>
      </c>
      <c r="J2968">
        <v>1</v>
      </c>
    </row>
    <row r="2969" spans="1:10" x14ac:dyDescent="0.25">
      <c r="A2969" t="str">
        <f t="shared" si="92"/>
        <v>AlvWy29520</v>
      </c>
      <c r="B2969" t="str">
        <f t="shared" si="93"/>
        <v>AlvinWynn29520</v>
      </c>
      <c r="C2969" t="s">
        <v>2246</v>
      </c>
      <c r="D2969" t="s">
        <v>2247</v>
      </c>
      <c r="E2969" t="s">
        <v>2698</v>
      </c>
      <c r="F2969" s="1">
        <v>29520</v>
      </c>
      <c r="G2969" t="s">
        <v>3026</v>
      </c>
      <c r="H2969" t="s">
        <v>2702</v>
      </c>
      <c r="I2969" s="5">
        <v>60600</v>
      </c>
      <c r="J2969">
        <v>12</v>
      </c>
    </row>
    <row r="2970" spans="1:10" x14ac:dyDescent="0.25">
      <c r="A2970" t="str">
        <f t="shared" si="92"/>
        <v>JosWy27014</v>
      </c>
      <c r="B2970" t="str">
        <f t="shared" si="93"/>
        <v>JoshuaWysocki27014</v>
      </c>
      <c r="C2970" t="s">
        <v>177</v>
      </c>
      <c r="D2970" t="s">
        <v>701</v>
      </c>
      <c r="E2970" t="s">
        <v>2698</v>
      </c>
      <c r="F2970" s="1">
        <v>27014</v>
      </c>
      <c r="G2970" t="s">
        <v>3025</v>
      </c>
      <c r="H2970" t="s">
        <v>2701</v>
      </c>
      <c r="I2970" s="5">
        <v>62200</v>
      </c>
      <c r="J2970">
        <v>11</v>
      </c>
    </row>
    <row r="2971" spans="1:10" x14ac:dyDescent="0.25">
      <c r="A2971" t="str">
        <f t="shared" si="92"/>
        <v>LanYa25773</v>
      </c>
      <c r="B2971" t="str">
        <f t="shared" si="93"/>
        <v>LanceYang25773</v>
      </c>
      <c r="C2971" t="s">
        <v>1903</v>
      </c>
      <c r="D2971" t="s">
        <v>2295</v>
      </c>
      <c r="E2971" t="s">
        <v>2698</v>
      </c>
      <c r="F2971" s="1">
        <v>25773</v>
      </c>
      <c r="G2971" t="s">
        <v>3025</v>
      </c>
      <c r="H2971" t="s">
        <v>2703</v>
      </c>
      <c r="I2971" s="5">
        <v>67600</v>
      </c>
      <c r="J2971">
        <v>5</v>
      </c>
    </row>
    <row r="2972" spans="1:10" x14ac:dyDescent="0.25">
      <c r="A2972" t="str">
        <f t="shared" si="92"/>
        <v>WilYa21672</v>
      </c>
      <c r="B2972" t="str">
        <f t="shared" si="93"/>
        <v>WilliamYarnell21672</v>
      </c>
      <c r="C2972" t="s">
        <v>63</v>
      </c>
      <c r="D2972" t="s">
        <v>689</v>
      </c>
      <c r="E2972" t="s">
        <v>2698</v>
      </c>
      <c r="F2972" s="1">
        <v>21672</v>
      </c>
      <c r="G2972" t="s">
        <v>3029</v>
      </c>
      <c r="H2972" t="s">
        <v>2703</v>
      </c>
      <c r="I2972" s="5">
        <v>184700</v>
      </c>
      <c r="J2972">
        <v>14</v>
      </c>
    </row>
    <row r="2973" spans="1:10" x14ac:dyDescent="0.25">
      <c r="A2973" t="str">
        <f t="shared" si="92"/>
        <v>AntYa32915</v>
      </c>
      <c r="B2973" t="str">
        <f t="shared" si="93"/>
        <v>AnthonyYates32915</v>
      </c>
      <c r="C2973" t="s">
        <v>109</v>
      </c>
      <c r="D2973" t="s">
        <v>321</v>
      </c>
      <c r="E2973" t="s">
        <v>2698</v>
      </c>
      <c r="F2973" s="1">
        <v>32915</v>
      </c>
      <c r="G2973" t="s">
        <v>3024</v>
      </c>
      <c r="H2973" t="s">
        <v>2701</v>
      </c>
      <c r="I2973" s="5">
        <v>39800</v>
      </c>
      <c r="J2973">
        <v>3</v>
      </c>
    </row>
    <row r="2974" spans="1:10" x14ac:dyDescent="0.25">
      <c r="A2974" t="str">
        <f t="shared" si="92"/>
        <v>JamYa34238</v>
      </c>
      <c r="B2974" t="str">
        <f t="shared" si="93"/>
        <v>JamesYates34238</v>
      </c>
      <c r="C2974" t="s">
        <v>147</v>
      </c>
      <c r="D2974" t="s">
        <v>321</v>
      </c>
      <c r="E2974" t="s">
        <v>2698</v>
      </c>
      <c r="F2974" s="1">
        <v>34238</v>
      </c>
      <c r="G2974" t="s">
        <v>3021</v>
      </c>
      <c r="H2974" t="s">
        <v>2701</v>
      </c>
      <c r="I2974" s="5">
        <v>34100</v>
      </c>
      <c r="J2974">
        <v>1</v>
      </c>
    </row>
    <row r="2975" spans="1:10" x14ac:dyDescent="0.25">
      <c r="A2975" t="str">
        <f t="shared" si="92"/>
        <v>MisYa29381</v>
      </c>
      <c r="B2975" t="str">
        <f t="shared" si="93"/>
        <v>MistyYates29381</v>
      </c>
      <c r="C2975" t="s">
        <v>1493</v>
      </c>
      <c r="D2975" t="s">
        <v>321</v>
      </c>
      <c r="E2975" t="s">
        <v>2699</v>
      </c>
      <c r="F2975" s="1">
        <v>29381</v>
      </c>
      <c r="G2975" t="s">
        <v>3024</v>
      </c>
      <c r="H2975" t="s">
        <v>2700</v>
      </c>
      <c r="I2975" s="5">
        <v>39300</v>
      </c>
      <c r="J2975">
        <v>7</v>
      </c>
    </row>
    <row r="2976" spans="1:10" x14ac:dyDescent="0.25">
      <c r="A2976" t="str">
        <f t="shared" si="92"/>
        <v>RanYa27471</v>
      </c>
      <c r="B2976" t="str">
        <f t="shared" si="93"/>
        <v>RandyYates27471</v>
      </c>
      <c r="C2976" t="s">
        <v>603</v>
      </c>
      <c r="D2976" t="s">
        <v>321</v>
      </c>
      <c r="E2976" t="s">
        <v>2698</v>
      </c>
      <c r="F2976" s="1">
        <v>27471</v>
      </c>
      <c r="G2976" t="s">
        <v>3029</v>
      </c>
      <c r="H2976" t="s">
        <v>2702</v>
      </c>
      <c r="I2976" s="5">
        <v>126300</v>
      </c>
      <c r="J2976">
        <v>11</v>
      </c>
    </row>
    <row r="2977" spans="1:10" x14ac:dyDescent="0.25">
      <c r="A2977" t="str">
        <f t="shared" si="92"/>
        <v>MicYa32715</v>
      </c>
      <c r="B2977" t="str">
        <f t="shared" si="93"/>
        <v>MichaelYazzie32715</v>
      </c>
      <c r="C2977" t="s">
        <v>205</v>
      </c>
      <c r="D2977" t="s">
        <v>2623</v>
      </c>
      <c r="E2977" t="s">
        <v>2698</v>
      </c>
      <c r="F2977" s="1">
        <v>32715</v>
      </c>
      <c r="G2977" t="s">
        <v>3021</v>
      </c>
      <c r="H2977" t="s">
        <v>2700</v>
      </c>
      <c r="I2977" s="5">
        <v>37000</v>
      </c>
      <c r="J2977">
        <v>0</v>
      </c>
    </row>
    <row r="2978" spans="1:10" x14ac:dyDescent="0.25">
      <c r="A2978" t="str">
        <f t="shared" si="92"/>
        <v>WilYe31377</v>
      </c>
      <c r="B2978" t="str">
        <f t="shared" si="93"/>
        <v>WilliamYeager31377</v>
      </c>
      <c r="C2978" t="s">
        <v>63</v>
      </c>
      <c r="D2978" t="s">
        <v>545</v>
      </c>
      <c r="E2978" t="s">
        <v>2698</v>
      </c>
      <c r="F2978" s="1">
        <v>31377</v>
      </c>
      <c r="G2978" t="s">
        <v>3020</v>
      </c>
      <c r="H2978" t="s">
        <v>2702</v>
      </c>
      <c r="I2978" s="5">
        <v>44200</v>
      </c>
      <c r="J2978">
        <v>1</v>
      </c>
    </row>
    <row r="2979" spans="1:10" x14ac:dyDescent="0.25">
      <c r="A2979" t="str">
        <f t="shared" si="92"/>
        <v>RosYe29626</v>
      </c>
      <c r="B2979" t="str">
        <f t="shared" si="93"/>
        <v>RosaleeYeh29626</v>
      </c>
      <c r="C2979" t="s">
        <v>1701</v>
      </c>
      <c r="D2979" t="s">
        <v>1702</v>
      </c>
      <c r="E2979" t="s">
        <v>2699</v>
      </c>
      <c r="F2979" s="1">
        <v>29626</v>
      </c>
      <c r="G2979" t="s">
        <v>3026</v>
      </c>
      <c r="H2979" t="s">
        <v>2701</v>
      </c>
      <c r="I2979" s="5">
        <v>61200</v>
      </c>
      <c r="J2979">
        <v>5</v>
      </c>
    </row>
    <row r="2980" spans="1:10" x14ac:dyDescent="0.25">
      <c r="A2980" t="str">
        <f t="shared" si="92"/>
        <v>GarYi32501</v>
      </c>
      <c r="B2980" t="str">
        <f t="shared" si="93"/>
        <v>GaryYip32501</v>
      </c>
      <c r="C2980" t="s">
        <v>1271</v>
      </c>
      <c r="D2980" t="s">
        <v>1878</v>
      </c>
      <c r="E2980" t="s">
        <v>2698</v>
      </c>
      <c r="F2980" s="1">
        <v>32501</v>
      </c>
      <c r="G2980" t="s">
        <v>3022</v>
      </c>
      <c r="H2980" t="s">
        <v>2702</v>
      </c>
      <c r="I2980" s="5">
        <v>42200</v>
      </c>
      <c r="J2980">
        <v>0</v>
      </c>
    </row>
    <row r="2981" spans="1:10" x14ac:dyDescent="0.25">
      <c r="A2981" t="str">
        <f t="shared" si="92"/>
        <v>LavYo27163</v>
      </c>
      <c r="B2981" t="str">
        <f t="shared" si="93"/>
        <v>LaverneYong27163</v>
      </c>
      <c r="C2981" t="s">
        <v>1872</v>
      </c>
      <c r="D2981" t="s">
        <v>1873</v>
      </c>
      <c r="E2981" t="s">
        <v>2698</v>
      </c>
      <c r="F2981" s="1">
        <v>27163</v>
      </c>
      <c r="G2981" t="s">
        <v>3024</v>
      </c>
      <c r="H2981" t="s">
        <v>2703</v>
      </c>
      <c r="I2981" s="5">
        <v>39400</v>
      </c>
      <c r="J2981">
        <v>0</v>
      </c>
    </row>
    <row r="2982" spans="1:10" x14ac:dyDescent="0.25">
      <c r="A2982" t="str">
        <f t="shared" si="92"/>
        <v>AmpYo30481</v>
      </c>
      <c r="B2982" t="str">
        <f t="shared" si="93"/>
        <v>AmparoYorke30481</v>
      </c>
      <c r="C2982" t="s">
        <v>2492</v>
      </c>
      <c r="D2982" t="s">
        <v>2493</v>
      </c>
      <c r="E2982" t="s">
        <v>2699</v>
      </c>
      <c r="F2982" s="1">
        <v>30481</v>
      </c>
      <c r="G2982" t="s">
        <v>3026</v>
      </c>
      <c r="H2982" t="s">
        <v>2701</v>
      </c>
      <c r="I2982" s="5">
        <v>48200</v>
      </c>
      <c r="J2982">
        <v>4</v>
      </c>
    </row>
    <row r="2983" spans="1:10" x14ac:dyDescent="0.25">
      <c r="A2983" t="str">
        <f t="shared" si="92"/>
        <v>AmyYo29763</v>
      </c>
      <c r="B2983" t="str">
        <f t="shared" si="93"/>
        <v>AmyYoung29763</v>
      </c>
      <c r="C2983" t="s">
        <v>657</v>
      </c>
      <c r="D2983" t="s">
        <v>970</v>
      </c>
      <c r="E2983" t="s">
        <v>2699</v>
      </c>
      <c r="F2983" s="1">
        <v>29763</v>
      </c>
      <c r="G2983" t="s">
        <v>3028</v>
      </c>
      <c r="H2983" t="s">
        <v>2702</v>
      </c>
      <c r="I2983" s="5">
        <v>99300</v>
      </c>
      <c r="J2983">
        <v>3</v>
      </c>
    </row>
    <row r="2984" spans="1:10" x14ac:dyDescent="0.25">
      <c r="A2984" t="str">
        <f t="shared" si="92"/>
        <v>DonYo32656</v>
      </c>
      <c r="B2984" t="str">
        <f t="shared" si="93"/>
        <v>DonnaYoung32656</v>
      </c>
      <c r="C2984" t="s">
        <v>15</v>
      </c>
      <c r="D2984" t="s">
        <v>970</v>
      </c>
      <c r="E2984" t="s">
        <v>2699</v>
      </c>
      <c r="F2984" s="1">
        <v>32656</v>
      </c>
      <c r="G2984" t="s">
        <v>3020</v>
      </c>
      <c r="H2984" t="s">
        <v>2702</v>
      </c>
      <c r="I2984" s="5">
        <v>34800</v>
      </c>
      <c r="J2984">
        <v>4</v>
      </c>
    </row>
    <row r="2985" spans="1:10" x14ac:dyDescent="0.25">
      <c r="A2985" t="str">
        <f t="shared" si="92"/>
        <v>HarYo30629</v>
      </c>
      <c r="B2985" t="str">
        <f t="shared" si="93"/>
        <v>HarryYoung30629</v>
      </c>
      <c r="C2985" t="s">
        <v>1247</v>
      </c>
      <c r="D2985" t="s">
        <v>970</v>
      </c>
      <c r="E2985" t="s">
        <v>2698</v>
      </c>
      <c r="F2985" s="1">
        <v>30629</v>
      </c>
      <c r="G2985" t="s">
        <v>3025</v>
      </c>
      <c r="H2985" t="s">
        <v>2703</v>
      </c>
      <c r="I2985" s="5">
        <v>35400</v>
      </c>
      <c r="J2985">
        <v>9</v>
      </c>
    </row>
    <row r="2986" spans="1:10" x14ac:dyDescent="0.25">
      <c r="A2986" t="str">
        <f t="shared" si="92"/>
        <v>HenYo29919</v>
      </c>
      <c r="B2986" t="str">
        <f t="shared" si="93"/>
        <v>HenryYoung29919</v>
      </c>
      <c r="C2986" t="s">
        <v>23</v>
      </c>
      <c r="D2986" t="s">
        <v>970</v>
      </c>
      <c r="E2986" t="s">
        <v>2698</v>
      </c>
      <c r="F2986" s="1">
        <v>29919</v>
      </c>
      <c r="G2986" t="s">
        <v>3027</v>
      </c>
      <c r="H2986" t="s">
        <v>2701</v>
      </c>
      <c r="I2986" s="5">
        <v>61100</v>
      </c>
      <c r="J2986">
        <v>2</v>
      </c>
    </row>
    <row r="2987" spans="1:10" x14ac:dyDescent="0.25">
      <c r="A2987" t="str">
        <f t="shared" si="92"/>
        <v>HenYo31901</v>
      </c>
      <c r="B2987" t="str">
        <f t="shared" si="93"/>
        <v>HenryYoung31901</v>
      </c>
      <c r="C2987" t="s">
        <v>23</v>
      </c>
      <c r="D2987" t="s">
        <v>970</v>
      </c>
      <c r="E2987" t="s">
        <v>2699</v>
      </c>
      <c r="F2987" s="1">
        <v>31901</v>
      </c>
      <c r="G2987" t="s">
        <v>3023</v>
      </c>
      <c r="H2987" t="s">
        <v>2701</v>
      </c>
      <c r="I2987" s="5">
        <v>40600</v>
      </c>
      <c r="J2987">
        <v>2</v>
      </c>
    </row>
    <row r="2988" spans="1:10" x14ac:dyDescent="0.25">
      <c r="A2988" t="str">
        <f t="shared" si="92"/>
        <v>PamYo31965</v>
      </c>
      <c r="B2988" t="str">
        <f t="shared" si="93"/>
        <v>PamYoung31965</v>
      </c>
      <c r="C2988" t="s">
        <v>1371</v>
      </c>
      <c r="D2988" t="s">
        <v>970</v>
      </c>
      <c r="E2988" t="s">
        <v>2699</v>
      </c>
      <c r="F2988" s="1">
        <v>31965</v>
      </c>
      <c r="G2988" t="s">
        <v>3024</v>
      </c>
      <c r="H2988" t="s">
        <v>2700</v>
      </c>
      <c r="I2988" s="5">
        <v>48000</v>
      </c>
      <c r="J2988">
        <v>2</v>
      </c>
    </row>
    <row r="2989" spans="1:10" x14ac:dyDescent="0.25">
      <c r="A2989" t="str">
        <f t="shared" si="92"/>
        <v>RobYo25526</v>
      </c>
      <c r="B2989" t="str">
        <f t="shared" si="93"/>
        <v>RobinYoung25526</v>
      </c>
      <c r="C2989" t="s">
        <v>1139</v>
      </c>
      <c r="D2989" t="s">
        <v>970</v>
      </c>
      <c r="E2989" t="s">
        <v>2699</v>
      </c>
      <c r="F2989" s="1">
        <v>25526</v>
      </c>
      <c r="G2989" t="s">
        <v>3025</v>
      </c>
      <c r="H2989" t="s">
        <v>2701</v>
      </c>
      <c r="I2989" s="5">
        <v>43500</v>
      </c>
      <c r="J2989">
        <v>18</v>
      </c>
    </row>
    <row r="2990" spans="1:10" x14ac:dyDescent="0.25">
      <c r="A2990" t="str">
        <f t="shared" si="92"/>
        <v>RosYo28145</v>
      </c>
      <c r="B2990" t="str">
        <f t="shared" si="93"/>
        <v>RosaYoung28145</v>
      </c>
      <c r="C2990" t="s">
        <v>487</v>
      </c>
      <c r="D2990" t="s">
        <v>970</v>
      </c>
      <c r="E2990" t="s">
        <v>2699</v>
      </c>
      <c r="F2990" s="1">
        <v>28145</v>
      </c>
      <c r="G2990" t="s">
        <v>3026</v>
      </c>
      <c r="H2990" t="s">
        <v>2700</v>
      </c>
      <c r="I2990" s="5">
        <v>64100</v>
      </c>
      <c r="J2990">
        <v>1</v>
      </c>
    </row>
    <row r="2991" spans="1:10" x14ac:dyDescent="0.25">
      <c r="A2991" t="str">
        <f t="shared" si="92"/>
        <v>TraYo25305</v>
      </c>
      <c r="B2991" t="str">
        <f t="shared" si="93"/>
        <v>TracyYoung25305</v>
      </c>
      <c r="C2991" t="s">
        <v>2265</v>
      </c>
      <c r="D2991" t="s">
        <v>970</v>
      </c>
      <c r="E2991" t="s">
        <v>2699</v>
      </c>
      <c r="F2991" s="1">
        <v>25305</v>
      </c>
      <c r="G2991" t="s">
        <v>3029</v>
      </c>
      <c r="H2991" t="s">
        <v>2700</v>
      </c>
      <c r="I2991" s="5">
        <v>81400</v>
      </c>
      <c r="J2991">
        <v>20</v>
      </c>
    </row>
    <row r="2992" spans="1:10" x14ac:dyDescent="0.25">
      <c r="A2992" t="str">
        <f t="shared" si="92"/>
        <v>TerZa29683</v>
      </c>
      <c r="B2992" t="str">
        <f t="shared" si="93"/>
        <v>TeresaZajicek29683</v>
      </c>
      <c r="C2992" t="s">
        <v>1069</v>
      </c>
      <c r="D2992" t="s">
        <v>2113</v>
      </c>
      <c r="E2992" t="s">
        <v>2699</v>
      </c>
      <c r="F2992" s="1">
        <v>29683</v>
      </c>
      <c r="G2992" t="s">
        <v>3027</v>
      </c>
      <c r="H2992" t="s">
        <v>2701</v>
      </c>
      <c r="I2992" s="5">
        <v>48300</v>
      </c>
      <c r="J2992">
        <v>7</v>
      </c>
    </row>
    <row r="2993" spans="1:10" x14ac:dyDescent="0.25">
      <c r="A2993" t="str">
        <f t="shared" si="92"/>
        <v>FidZa29112</v>
      </c>
      <c r="B2993" t="str">
        <f t="shared" si="93"/>
        <v>FidelZamora29112</v>
      </c>
      <c r="C2993" t="s">
        <v>713</v>
      </c>
      <c r="D2993" t="s">
        <v>714</v>
      </c>
      <c r="E2993" t="s">
        <v>2698</v>
      </c>
      <c r="F2993" s="1">
        <v>29112</v>
      </c>
      <c r="G2993" t="s">
        <v>3025</v>
      </c>
      <c r="H2993" t="s">
        <v>2700</v>
      </c>
      <c r="I2993" s="5">
        <v>60100</v>
      </c>
      <c r="J2993">
        <v>1</v>
      </c>
    </row>
    <row r="2994" spans="1:10" x14ac:dyDescent="0.25">
      <c r="A2994" t="str">
        <f t="shared" si="92"/>
        <v>GeoZa23516</v>
      </c>
      <c r="B2994" t="str">
        <f t="shared" si="93"/>
        <v>GeorgeZamorano23516</v>
      </c>
      <c r="C2994" t="s">
        <v>92</v>
      </c>
      <c r="D2994" t="s">
        <v>93</v>
      </c>
      <c r="E2994" t="s">
        <v>2698</v>
      </c>
      <c r="F2994" s="1">
        <v>23516</v>
      </c>
      <c r="G2994" t="s">
        <v>3026</v>
      </c>
      <c r="H2994" t="s">
        <v>2700</v>
      </c>
      <c r="I2994" s="5">
        <v>67600</v>
      </c>
      <c r="J2994">
        <v>17</v>
      </c>
    </row>
    <row r="2995" spans="1:10" x14ac:dyDescent="0.25">
      <c r="A2995" t="str">
        <f t="shared" si="92"/>
        <v>NelZa21868</v>
      </c>
      <c r="B2995" t="str">
        <f t="shared" si="93"/>
        <v>NellyZamudio21868</v>
      </c>
      <c r="C2995" t="s">
        <v>86</v>
      </c>
      <c r="D2995" t="s">
        <v>87</v>
      </c>
      <c r="E2995" t="s">
        <v>2699</v>
      </c>
      <c r="F2995" s="1">
        <v>21868</v>
      </c>
      <c r="G2995" t="s">
        <v>3030</v>
      </c>
      <c r="H2995" t="s">
        <v>2702</v>
      </c>
      <c r="I2995" s="5">
        <v>118200</v>
      </c>
      <c r="J2995">
        <v>26</v>
      </c>
    </row>
    <row r="2996" spans="1:10" x14ac:dyDescent="0.25">
      <c r="A2996" t="str">
        <f t="shared" si="92"/>
        <v>SelZe34256</v>
      </c>
      <c r="B2996" t="str">
        <f t="shared" si="93"/>
        <v>SelmaZeitz34256</v>
      </c>
      <c r="C2996" t="s">
        <v>1896</v>
      </c>
      <c r="D2996" t="s">
        <v>2867</v>
      </c>
      <c r="E2996" t="s">
        <v>2699</v>
      </c>
      <c r="F2996" s="1">
        <v>34256</v>
      </c>
      <c r="G2996" t="s">
        <v>3020</v>
      </c>
      <c r="H2996" t="s">
        <v>2701</v>
      </c>
      <c r="I2996" s="5">
        <v>32400</v>
      </c>
      <c r="J2996">
        <v>0</v>
      </c>
    </row>
    <row r="2997" spans="1:10" x14ac:dyDescent="0.25">
      <c r="A2997" t="str">
        <f t="shared" si="92"/>
        <v>JacZe28708</v>
      </c>
      <c r="B2997" t="str">
        <f t="shared" si="93"/>
        <v>JacquesZell28708</v>
      </c>
      <c r="C2997" t="s">
        <v>29</v>
      </c>
      <c r="D2997" t="s">
        <v>1971</v>
      </c>
      <c r="E2997" t="s">
        <v>2698</v>
      </c>
      <c r="F2997" s="1">
        <v>28708</v>
      </c>
      <c r="G2997" t="s">
        <v>3025</v>
      </c>
      <c r="H2997" t="s">
        <v>2703</v>
      </c>
      <c r="I2997" s="5">
        <v>39100</v>
      </c>
      <c r="J2997">
        <v>9</v>
      </c>
    </row>
    <row r="2998" spans="1:10" x14ac:dyDescent="0.25">
      <c r="A2998" t="str">
        <f t="shared" si="92"/>
        <v>GerZe23754</v>
      </c>
      <c r="B2998" t="str">
        <f t="shared" si="93"/>
        <v>GeraldZerangue23754</v>
      </c>
      <c r="C2998" t="s">
        <v>766</v>
      </c>
      <c r="D2998" t="s">
        <v>1346</v>
      </c>
      <c r="E2998" t="s">
        <v>2698</v>
      </c>
      <c r="F2998" s="1">
        <v>23754</v>
      </c>
      <c r="G2998" t="s">
        <v>3028</v>
      </c>
      <c r="H2998" t="s">
        <v>2700</v>
      </c>
      <c r="I2998" s="5">
        <v>76600</v>
      </c>
      <c r="J2998">
        <v>6</v>
      </c>
    </row>
    <row r="2999" spans="1:10" x14ac:dyDescent="0.25">
      <c r="A2999" t="str">
        <f t="shared" si="92"/>
        <v>JamZe31970</v>
      </c>
      <c r="B2999" t="str">
        <f t="shared" si="93"/>
        <v>JamesZerangue31970</v>
      </c>
      <c r="C2999" t="s">
        <v>147</v>
      </c>
      <c r="D2999" t="s">
        <v>1346</v>
      </c>
      <c r="E2999" t="s">
        <v>2698</v>
      </c>
      <c r="F2999" s="1">
        <v>31970</v>
      </c>
      <c r="G2999" t="s">
        <v>3023</v>
      </c>
      <c r="H2999" t="s">
        <v>2700</v>
      </c>
      <c r="I2999" s="5">
        <v>43400</v>
      </c>
      <c r="J2999">
        <v>5</v>
      </c>
    </row>
    <row r="3000" spans="1:10" x14ac:dyDescent="0.25">
      <c r="A3000" t="str">
        <f t="shared" si="92"/>
        <v>MarZi29441</v>
      </c>
      <c r="B3000" t="str">
        <f t="shared" si="93"/>
        <v>MargaretZielinski29441</v>
      </c>
      <c r="C3000" t="s">
        <v>554</v>
      </c>
      <c r="D3000" t="s">
        <v>1792</v>
      </c>
      <c r="E3000" t="s">
        <v>2699</v>
      </c>
      <c r="F3000" s="1">
        <v>29441</v>
      </c>
      <c r="G3000" t="s">
        <v>3024</v>
      </c>
      <c r="H3000" t="s">
        <v>2700</v>
      </c>
      <c r="I3000" s="5">
        <v>55300</v>
      </c>
      <c r="J3000">
        <v>4</v>
      </c>
    </row>
    <row r="3001" spans="1:10" x14ac:dyDescent="0.25">
      <c r="A3001" t="str">
        <f t="shared" si="92"/>
        <v>DonZi26582</v>
      </c>
      <c r="B3001" t="str">
        <f t="shared" si="93"/>
        <v>DonaldZimmerman26582</v>
      </c>
      <c r="C3001" t="s">
        <v>133</v>
      </c>
      <c r="D3001" t="s">
        <v>1293</v>
      </c>
      <c r="E3001" t="s">
        <v>2698</v>
      </c>
      <c r="F3001" s="1">
        <v>26582</v>
      </c>
      <c r="G3001" t="s">
        <v>3026</v>
      </c>
      <c r="H3001" t="s">
        <v>2702</v>
      </c>
      <c r="I3001" s="5">
        <v>58600</v>
      </c>
      <c r="J3001">
        <v>9</v>
      </c>
    </row>
  </sheetData>
  <sortState ref="C2:J3001">
    <sortCondition ref="D2:D3001"/>
    <sortCondition ref="C2:C300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"/>
  <sheetViews>
    <sheetView zoomScaleNormal="100" workbookViewId="0">
      <selection activeCell="C26" sqref="C26"/>
    </sheetView>
  </sheetViews>
  <sheetFormatPr baseColWidth="10" defaultColWidth="11.42578125" defaultRowHeight="15" x14ac:dyDescent="0.25"/>
  <cols>
    <col min="1" max="1" width="11.42578125" style="2"/>
    <col min="2" max="2" width="26" style="2" customWidth="1"/>
    <col min="3" max="3" width="27.140625" style="2" customWidth="1"/>
    <col min="4" max="4" width="36.140625" style="2" customWidth="1"/>
    <col min="5" max="5" width="28.42578125" style="2" customWidth="1"/>
    <col min="6" max="16384" width="11.42578125" style="2"/>
  </cols>
  <sheetData>
    <row r="1" spans="1:5" x14ac:dyDescent="0.25">
      <c r="A1" s="4" t="s">
        <v>3</v>
      </c>
      <c r="B1" s="4" t="s">
        <v>2701</v>
      </c>
      <c r="C1" s="4" t="s">
        <v>2700</v>
      </c>
      <c r="D1" s="4" t="s">
        <v>2703</v>
      </c>
      <c r="E1" s="4" t="s">
        <v>2702</v>
      </c>
    </row>
    <row r="2" spans="1:5" x14ac:dyDescent="0.25">
      <c r="A2" s="4" t="s">
        <v>3019</v>
      </c>
      <c r="B2" t="s">
        <v>2993</v>
      </c>
      <c r="C2" t="s">
        <v>2996</v>
      </c>
      <c r="D2" t="s">
        <v>2974</v>
      </c>
      <c r="E2" t="s">
        <v>3011</v>
      </c>
    </row>
    <row r="3" spans="1:5" x14ac:dyDescent="0.25">
      <c r="A3" s="4" t="s">
        <v>3020</v>
      </c>
      <c r="B3" t="s">
        <v>2994</v>
      </c>
      <c r="C3" t="s">
        <v>2997</v>
      </c>
      <c r="D3" t="s">
        <v>2975</v>
      </c>
      <c r="E3" t="s">
        <v>3012</v>
      </c>
    </row>
    <row r="4" spans="1:5" x14ac:dyDescent="0.25">
      <c r="A4" s="4" t="s">
        <v>3021</v>
      </c>
      <c r="B4" t="s">
        <v>2973</v>
      </c>
      <c r="C4" t="s">
        <v>2980</v>
      </c>
      <c r="D4" t="s">
        <v>3003</v>
      </c>
      <c r="E4" t="s">
        <v>3012</v>
      </c>
    </row>
    <row r="5" spans="1:5" x14ac:dyDescent="0.25">
      <c r="A5" s="4" t="s">
        <v>3022</v>
      </c>
      <c r="B5" t="s">
        <v>2979</v>
      </c>
      <c r="C5" t="s">
        <v>2981</v>
      </c>
      <c r="D5" t="s">
        <v>3004</v>
      </c>
      <c r="E5" t="s">
        <v>3012</v>
      </c>
    </row>
    <row r="6" spans="1:5" x14ac:dyDescent="0.25">
      <c r="A6" s="4" t="s">
        <v>3023</v>
      </c>
      <c r="B6" t="s">
        <v>2976</v>
      </c>
      <c r="C6" t="s">
        <v>2983</v>
      </c>
      <c r="D6" t="s">
        <v>3006</v>
      </c>
      <c r="E6" t="s">
        <v>3013</v>
      </c>
    </row>
    <row r="7" spans="1:5" x14ac:dyDescent="0.25">
      <c r="A7" s="4" t="s">
        <v>3024</v>
      </c>
      <c r="B7" t="s">
        <v>2991</v>
      </c>
      <c r="C7" t="s">
        <v>2982</v>
      </c>
      <c r="D7" t="s">
        <v>3005</v>
      </c>
      <c r="E7" t="s">
        <v>3014</v>
      </c>
    </row>
    <row r="8" spans="1:5" x14ac:dyDescent="0.25">
      <c r="A8" s="4" t="s">
        <v>3025</v>
      </c>
      <c r="B8" t="s">
        <v>2992</v>
      </c>
      <c r="C8" t="s">
        <v>2984</v>
      </c>
      <c r="D8" t="s">
        <v>3007</v>
      </c>
      <c r="E8" t="s">
        <v>3015</v>
      </c>
    </row>
    <row r="9" spans="1:5" x14ac:dyDescent="0.25">
      <c r="A9" s="4" t="s">
        <v>3026</v>
      </c>
      <c r="B9" t="s">
        <v>2995</v>
      </c>
      <c r="C9" t="s">
        <v>2998</v>
      </c>
      <c r="D9" t="s">
        <v>3008</v>
      </c>
      <c r="E9" t="s">
        <v>3016</v>
      </c>
    </row>
    <row r="10" spans="1:5" x14ac:dyDescent="0.25">
      <c r="A10" s="4" t="s">
        <v>3027</v>
      </c>
      <c r="B10" t="s">
        <v>2977</v>
      </c>
      <c r="C10" t="s">
        <v>2985</v>
      </c>
      <c r="D10" t="s">
        <v>3009</v>
      </c>
      <c r="E10" t="s">
        <v>3017</v>
      </c>
    </row>
    <row r="11" spans="1:5" x14ac:dyDescent="0.25">
      <c r="A11" s="4" t="s">
        <v>3028</v>
      </c>
      <c r="B11" t="s">
        <v>2978</v>
      </c>
      <c r="C11" t="s">
        <v>2990</v>
      </c>
      <c r="D11" t="s">
        <v>3010</v>
      </c>
      <c r="E11" t="s">
        <v>3018</v>
      </c>
    </row>
    <row r="12" spans="1:5" x14ac:dyDescent="0.25">
      <c r="A12" s="4" t="s">
        <v>3029</v>
      </c>
      <c r="B12" t="s">
        <v>2988</v>
      </c>
      <c r="C12" t="s">
        <v>2986</v>
      </c>
      <c r="D12" t="s">
        <v>3002</v>
      </c>
      <c r="E12" t="s">
        <v>3001</v>
      </c>
    </row>
    <row r="13" spans="1:5" x14ac:dyDescent="0.25">
      <c r="A13" s="4" t="s">
        <v>3030</v>
      </c>
      <c r="B13" t="s">
        <v>2989</v>
      </c>
      <c r="C13" t="s">
        <v>2987</v>
      </c>
      <c r="D13" t="s">
        <v>2999</v>
      </c>
      <c r="E13" t="s">
        <v>3000</v>
      </c>
    </row>
    <row r="17" spans="1:1" x14ac:dyDescent="0.25">
      <c r="A17" s="12" t="s">
        <v>2698</v>
      </c>
    </row>
    <row r="18" spans="1:1" x14ac:dyDescent="0.25">
      <c r="A18" s="12" t="s">
        <v>2699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Employé</vt:lpstr>
      <vt:lpstr>Calcul</vt:lpstr>
      <vt:lpstr>Calculs2</vt:lpstr>
      <vt:lpstr>EmployéN-1</vt:lpstr>
      <vt:lpstr>Filières</vt:lpstr>
      <vt:lpstr>Grades</vt:lpstr>
      <vt:lpstr>GroupeFilière</vt:lpstr>
      <vt:lpstr>InfoN</vt:lpstr>
      <vt:lpstr>InfoN1</vt:lpstr>
      <vt:lpstr>MatriceGrade</vt:lpstr>
      <vt:lpstr>Sexe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dcterms:created xsi:type="dcterms:W3CDTF">2016-03-19T14:36:27Z</dcterms:created>
  <dcterms:modified xsi:type="dcterms:W3CDTF">2017-07-27T16:08:26Z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