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130"/>
  <workbookPr codeName="ThisWorkbook"/>
  <mc:AlternateContent xmlns:mc="http://schemas.openxmlformats.org/markup-compatibility/2006">
    <mc:Choice Requires="x15">
      <x15ac:absPath xmlns:x15ac="http://schemas.microsoft.com/office/spreadsheetml/2010/11/ac" url="C:\Users\Jean-Eric\Downloads\"/>
    </mc:Choice>
  </mc:AlternateContent>
  <xr:revisionPtr revIDLastSave="0" documentId="13_ncr:1_{9256B5AC-48C6-45B5-AA1C-DBEB78C65473}" xr6:coauthVersionLast="45" xr6:coauthVersionMax="45" xr10:uidLastSave="{00000000-0000-0000-0000-000000000000}"/>
  <bookViews>
    <workbookView xWindow="-120" yWindow="-120" windowWidth="24240" windowHeight="13740" xr2:uid="{00000000-000D-0000-FFFF-FFFF00000000}"/>
  </bookViews>
  <sheets>
    <sheet name="TCD" sheetId="3" r:id="rId1"/>
    <sheet name="Suivi de projet" sheetId="1" r:id="rId2"/>
    <sheet name="Installation" sheetId="2" r:id="rId3"/>
  </sheets>
  <definedNames>
    <definedName name="IndicateurPourcent">'Suivi de projet'!$D$2</definedName>
    <definedName name="ListeCatégorie">Installation!$B$5:$B$9</definedName>
    <definedName name="ListeEmployés">Installation!#REF!</definedName>
    <definedName name="Mois">Installation!$D$5:$D$8</definedName>
    <definedName name="_xlnm.Print_Titles" localSheetId="1">'Suivi de projet'!$4:$4</definedName>
    <definedName name="Slicer_Date">#N/A</definedName>
    <definedName name="Slicer_Statut">#N/A</definedName>
    <definedName name="Slicer_Years">#N/A</definedName>
    <definedName name="TitreColonne1">'Suivi de projet'!$B$4</definedName>
    <definedName name="TitreColonne2">TableauCatégorieetEmployé[[#Headers],[Type de mission]]</definedName>
  </definedNames>
  <calcPr calcId="191029"/>
  <pivotCaches>
    <pivotCache cacheId="11"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2" i="1" l="1"/>
  <c r="G3" i="1" s="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D3" i="1"/>
  <c r="F2" i="1" l="1"/>
  <c r="D2" i="1"/>
</calcChain>
</file>

<file path=xl/sharedStrings.xml><?xml version="1.0" encoding="utf-8"?>
<sst xmlns="http://schemas.openxmlformats.org/spreadsheetml/2006/main" count="252" uniqueCount="121">
  <si>
    <t>Notes</t>
  </si>
  <si>
    <t>Installation</t>
  </si>
  <si>
    <t>Mission</t>
  </si>
  <si>
    <t>Mission 1</t>
  </si>
  <si>
    <t>Mission 2</t>
  </si>
  <si>
    <t>Mission 3</t>
  </si>
  <si>
    <t>Mission 4</t>
  </si>
  <si>
    <t>Mission 5</t>
  </si>
  <si>
    <t>Mission 6</t>
  </si>
  <si>
    <t>Mission 7</t>
  </si>
  <si>
    <t>Mission 8</t>
  </si>
  <si>
    <t>Mission 9</t>
  </si>
  <si>
    <t>Mission 10</t>
  </si>
  <si>
    <t>Mission 11</t>
  </si>
  <si>
    <t>Mission 12</t>
  </si>
  <si>
    <t>Mission 13</t>
  </si>
  <si>
    <t>Mission 14</t>
  </si>
  <si>
    <t>Mission 15</t>
  </si>
  <si>
    <t>Mission 16</t>
  </si>
  <si>
    <t>Mission 17</t>
  </si>
  <si>
    <t>Mission 18</t>
  </si>
  <si>
    <t>Mission 19</t>
  </si>
  <si>
    <t>Mission 20</t>
  </si>
  <si>
    <t>Mission 21</t>
  </si>
  <si>
    <t>Mission 22</t>
  </si>
  <si>
    <t>Mission 23</t>
  </si>
  <si>
    <t>Mission 24</t>
  </si>
  <si>
    <t>Mission 25</t>
  </si>
  <si>
    <t>Mission 26</t>
  </si>
  <si>
    <t>Mission 27</t>
  </si>
  <si>
    <t>Mission 28</t>
  </si>
  <si>
    <t>Mission 29</t>
  </si>
  <si>
    <t>Mission 30</t>
  </si>
  <si>
    <t>Mission 31</t>
  </si>
  <si>
    <t>Mission 32</t>
  </si>
  <si>
    <t>Mission 33</t>
  </si>
  <si>
    <t>Mission 34</t>
  </si>
  <si>
    <t>Mission 35</t>
  </si>
  <si>
    <t>Mission 36</t>
  </si>
  <si>
    <t>Mission 37</t>
  </si>
  <si>
    <t>Mission 38</t>
  </si>
  <si>
    <t>Mission 39</t>
  </si>
  <si>
    <t>Mission 40</t>
  </si>
  <si>
    <t>Mission 41</t>
  </si>
  <si>
    <t>Mission 42</t>
  </si>
  <si>
    <t>Mission 43</t>
  </si>
  <si>
    <t>Mission 44</t>
  </si>
  <si>
    <t>Mission 45</t>
  </si>
  <si>
    <t>Mission 46</t>
  </si>
  <si>
    <t>Mission 47</t>
  </si>
  <si>
    <t>Mission 48</t>
  </si>
  <si>
    <t>Mission 49</t>
  </si>
  <si>
    <t>Mission 50</t>
  </si>
  <si>
    <t>Date</t>
  </si>
  <si>
    <t>Heure</t>
  </si>
  <si>
    <t>Gains</t>
  </si>
  <si>
    <t>Type de mission</t>
  </si>
  <si>
    <t>Livraison</t>
  </si>
  <si>
    <t>Retour Ag</t>
  </si>
  <si>
    <t>Essence</t>
  </si>
  <si>
    <t>Nettoyage</t>
  </si>
  <si>
    <t>Prénom_NOM Client</t>
  </si>
  <si>
    <t>Arnaud_MARTIN</t>
  </si>
  <si>
    <t>Nadera_FELOUKI</t>
  </si>
  <si>
    <t>Edgar_NAVA</t>
  </si>
  <si>
    <t>Statut</t>
  </si>
  <si>
    <t>Effectué</t>
  </si>
  <si>
    <t>Planifié</t>
  </si>
  <si>
    <t>Annulé</t>
  </si>
  <si>
    <t>Autre</t>
  </si>
  <si>
    <t>Mathlide_MASSET</t>
  </si>
  <si>
    <t>Didier_CHAMPION</t>
  </si>
  <si>
    <t>Clément_WILLEMIN</t>
  </si>
  <si>
    <t>Amina_WALTER</t>
  </si>
  <si>
    <t>Suivi Carlili</t>
  </si>
  <si>
    <t>C.A estimé</t>
  </si>
  <si>
    <t>C.A réalisé</t>
  </si>
  <si>
    <t>Patrick_SOUBEYRAN</t>
  </si>
  <si>
    <t>Carlili_CARLILI</t>
  </si>
  <si>
    <t>Gains à confirmer</t>
  </si>
  <si>
    <t>Lila_BELMOKHTAR</t>
  </si>
  <si>
    <t>Régis_LAHMI</t>
  </si>
  <si>
    <t>Peguy_KONO</t>
  </si>
  <si>
    <t>Nancy_BARUCHEL</t>
  </si>
  <si>
    <t>Yohan_LEMARIÉ</t>
  </si>
  <si>
    <t>Keren_YOSSEF</t>
  </si>
  <si>
    <t>Florence_Dumas</t>
  </si>
  <si>
    <t>Julien_MAGE</t>
  </si>
  <si>
    <t>Cécile_FORCE</t>
  </si>
  <si>
    <t>Seweryn_GORALCZYK</t>
  </si>
  <si>
    <t>Charlotte_BONNET</t>
  </si>
  <si>
    <t>Paulo_DE SOUSA E SILVA</t>
  </si>
  <si>
    <t>Rémi_THOMAS</t>
  </si>
  <si>
    <t>Yves_HAIK</t>
  </si>
  <si>
    <t>Victor_DE ROUCY</t>
  </si>
  <si>
    <t>Véronique_PETIT</t>
  </si>
  <si>
    <t>Prune_SAUTAREL</t>
  </si>
  <si>
    <t>Selim_JLASSI</t>
  </si>
  <si>
    <t>Cameron_BRODIE</t>
  </si>
  <si>
    <t>Bath-Seba_SEREFIO</t>
  </si>
  <si>
    <t>Marie_BRISSET</t>
  </si>
  <si>
    <t>Convoyage</t>
  </si>
  <si>
    <t>A créer</t>
  </si>
  <si>
    <t>Mission 51</t>
  </si>
  <si>
    <t>Mission 52</t>
  </si>
  <si>
    <t>Mission 53</t>
  </si>
  <si>
    <t>Mission 54</t>
  </si>
  <si>
    <t>Mission 55</t>
  </si>
  <si>
    <t>Mission 56</t>
  </si>
  <si>
    <t>Colonne1</t>
  </si>
  <si>
    <t>Mois</t>
  </si>
  <si>
    <t>Chiffre d'affaire réalisé par mois
Sélectionner le mois dans la liste</t>
  </si>
  <si>
    <t>Grand Total</t>
  </si>
  <si>
    <t>sept</t>
  </si>
  <si>
    <t>oct</t>
  </si>
  <si>
    <t>2019</t>
  </si>
  <si>
    <t>Sum of Gains</t>
  </si>
  <si>
    <t>sept Total</t>
  </si>
  <si>
    <t>oct Total</t>
  </si>
  <si>
    <t>2019 Total</t>
  </si>
  <si>
    <t>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</si>
</sst>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quot;Over/Under flag&quot;;&quot;&quot;;&quot;&quot;"/>
    <numFmt numFmtId="165" formatCode="#,##0.00\ &quot;€&quot;"/>
    <numFmt numFmtId="166" formatCode="mmmm"/>
  </numFmts>
  <fonts count="13" x14ac:knownFonts="1">
    <font>
      <sz val="11"/>
      <color theme="3" tint="-0.499984740745262"/>
      <name val="Century Gothic"/>
      <family val="2"/>
      <scheme val="minor"/>
    </font>
    <font>
      <b/>
      <sz val="11"/>
      <color rgb="FF3F3F3F"/>
      <name val="Century Gothic"/>
      <family val="2"/>
      <scheme val="minor"/>
    </font>
    <font>
      <sz val="8"/>
      <color theme="3"/>
      <name val="Century Gothic"/>
      <family val="2"/>
      <scheme val="minor"/>
    </font>
    <font>
      <sz val="24"/>
      <color theme="3"/>
      <name val="Century Gothic"/>
      <family val="2"/>
      <scheme val="minor"/>
    </font>
    <font>
      <sz val="24"/>
      <color theme="3"/>
      <name val="Century Gothic"/>
      <family val="2"/>
      <scheme val="major"/>
    </font>
    <font>
      <b/>
      <sz val="12"/>
      <color theme="9" tint="-0.499984740745262"/>
      <name val="Century Gothic"/>
      <family val="2"/>
      <scheme val="minor"/>
    </font>
    <font>
      <b/>
      <sz val="11"/>
      <color theme="2" tint="-0.89996032593768116"/>
      <name val="Century Gothic"/>
      <family val="2"/>
      <scheme val="minor"/>
    </font>
    <font>
      <sz val="11"/>
      <color theme="2" tint="-0.89992980742820516"/>
      <name val="Century Gothic"/>
      <family val="2"/>
      <scheme val="minor"/>
    </font>
    <font>
      <sz val="11"/>
      <color theme="2" tint="-0.89989928891872917"/>
      <name val="Century Gothic"/>
      <family val="2"/>
      <scheme val="minor"/>
    </font>
    <font>
      <sz val="11"/>
      <color theme="0"/>
      <name val="Century Gothic"/>
      <family val="2"/>
      <scheme val="minor"/>
    </font>
    <font>
      <b/>
      <sz val="11"/>
      <color theme="9"/>
      <name val="Century Gothic"/>
      <family val="2"/>
      <scheme val="minor"/>
    </font>
    <font>
      <sz val="8"/>
      <name val="Century Gothic"/>
      <family val="2"/>
      <scheme val="minor"/>
    </font>
    <font>
      <b/>
      <sz val="14"/>
      <color theme="9" tint="-0.499984740745262"/>
      <name val="Century Gothic"/>
      <family val="2"/>
      <scheme val="minor"/>
    </font>
  </fonts>
  <fills count="5">
    <fill>
      <patternFill patternType="none"/>
    </fill>
    <fill>
      <patternFill patternType="gray125"/>
    </fill>
    <fill>
      <patternFill patternType="solid">
        <fgColor theme="2"/>
        <bgColor indexed="64"/>
      </patternFill>
    </fill>
    <fill>
      <patternFill patternType="solid">
        <fgColor rgb="FFFFFFCC"/>
      </patternFill>
    </fill>
    <fill>
      <patternFill patternType="solid">
        <fgColor rgb="FFFFFF00"/>
        <bgColor indexed="64"/>
      </patternFill>
    </fill>
  </fills>
  <borders count="15">
    <border>
      <left/>
      <right/>
      <top/>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9"/>
      </left>
      <right style="thin">
        <color theme="9"/>
      </right>
      <top style="thin">
        <color theme="9"/>
      </top>
      <bottom style="thin">
        <color theme="9"/>
      </bottom>
      <diagonal/>
    </border>
    <border>
      <left style="thin">
        <color auto="1"/>
      </left>
      <right/>
      <top/>
      <bottom/>
      <diagonal/>
    </border>
    <border>
      <left style="thick">
        <color theme="0"/>
      </left>
      <right/>
      <top/>
      <bottom/>
      <diagonal/>
    </border>
    <border>
      <left/>
      <right style="thick">
        <color theme="0"/>
      </right>
      <top/>
      <bottom/>
      <diagonal/>
    </border>
    <border>
      <left style="medium">
        <color theme="9"/>
      </left>
      <right style="thin">
        <color theme="9"/>
      </right>
      <top style="medium">
        <color theme="9"/>
      </top>
      <bottom style="thin">
        <color theme="9"/>
      </bottom>
      <diagonal/>
    </border>
    <border>
      <left style="thin">
        <color theme="9"/>
      </left>
      <right style="thin">
        <color theme="9"/>
      </right>
      <top style="medium">
        <color theme="9"/>
      </top>
      <bottom style="thin">
        <color theme="9"/>
      </bottom>
      <diagonal/>
    </border>
    <border>
      <left style="thin">
        <color theme="9"/>
      </left>
      <right style="medium">
        <color theme="9"/>
      </right>
      <top style="medium">
        <color theme="9"/>
      </top>
      <bottom style="thin">
        <color theme="9"/>
      </bottom>
      <diagonal/>
    </border>
    <border>
      <left style="medium">
        <color theme="9"/>
      </left>
      <right style="thin">
        <color theme="9"/>
      </right>
      <top style="thin">
        <color theme="9"/>
      </top>
      <bottom style="thin">
        <color theme="9"/>
      </bottom>
      <diagonal/>
    </border>
    <border>
      <left style="thin">
        <color theme="9"/>
      </left>
      <right style="medium">
        <color theme="9"/>
      </right>
      <top style="thin">
        <color theme="9"/>
      </top>
      <bottom style="thin">
        <color theme="9"/>
      </bottom>
      <diagonal/>
    </border>
    <border>
      <left style="medium">
        <color theme="9"/>
      </left>
      <right style="thin">
        <color theme="9"/>
      </right>
      <top style="thin">
        <color theme="9"/>
      </top>
      <bottom style="medium">
        <color theme="9"/>
      </bottom>
      <diagonal/>
    </border>
    <border>
      <left style="thin">
        <color theme="9"/>
      </left>
      <right style="thin">
        <color theme="9"/>
      </right>
      <top style="thin">
        <color theme="9"/>
      </top>
      <bottom style="medium">
        <color theme="9"/>
      </bottom>
      <diagonal/>
    </border>
    <border>
      <left style="thin">
        <color theme="9"/>
      </left>
      <right style="medium">
        <color theme="9"/>
      </right>
      <top style="thin">
        <color theme="9"/>
      </top>
      <bottom style="medium">
        <color theme="9"/>
      </bottom>
      <diagonal/>
    </border>
  </borders>
  <cellStyleXfs count="16">
    <xf numFmtId="0" fontId="0" fillId="0" borderId="0">
      <alignment vertical="center"/>
    </xf>
    <xf numFmtId="0" fontId="3" fillId="0" borderId="0" applyNumberFormat="0" applyFill="0" applyBorder="0" applyProtection="0">
      <alignment horizontal="left" vertical="center" indent="1"/>
    </xf>
    <xf numFmtId="9" fontId="5" fillId="0" borderId="3" applyProtection="0">
      <alignment horizontal="center" vertical="center"/>
    </xf>
    <xf numFmtId="0" fontId="1" fillId="2" borderId="1" applyNumberFormat="0" applyFont="0" applyBorder="0" applyProtection="0">
      <alignment horizontal="right" vertical="center" indent="2"/>
    </xf>
    <xf numFmtId="3" fontId="8" fillId="0" borderId="0" applyFill="0" applyBorder="0" applyProtection="0">
      <alignment horizontal="left" vertical="center" indent="1"/>
    </xf>
    <xf numFmtId="0" fontId="8" fillId="0" borderId="0" applyFill="0" applyBorder="0" applyProtection="0">
      <alignment horizontal="left" vertical="center" wrapText="1" indent="1"/>
    </xf>
    <xf numFmtId="0" fontId="6" fillId="0" borderId="0" applyNumberFormat="0" applyBorder="0" applyProtection="0">
      <alignment horizontal="left" vertical="center" wrapText="1" indent="1"/>
    </xf>
    <xf numFmtId="0" fontId="2" fillId="3" borderId="2" applyNumberFormat="0" applyFont="0" applyAlignment="0" applyProtection="0"/>
    <xf numFmtId="14" fontId="7" fillId="0" borderId="0" applyFill="0" applyBorder="0" applyProtection="0">
      <alignment horizontal="right" vertical="center" indent="2"/>
    </xf>
    <xf numFmtId="0" fontId="4" fillId="0" borderId="0" applyNumberFormat="0" applyFill="0" applyBorder="0" applyAlignment="0" applyProtection="0"/>
    <xf numFmtId="164" fontId="10" fillId="0" borderId="0" applyFill="0" applyProtection="0">
      <alignment horizontal="left" vertical="center" indent="1"/>
    </xf>
    <xf numFmtId="0" fontId="6" fillId="0" borderId="5" applyNumberFormat="0" applyFill="0" applyProtection="0">
      <alignment horizontal="left" vertical="center" wrapText="1" indent="2"/>
    </xf>
    <xf numFmtId="164" fontId="9" fillId="0" borderId="4">
      <alignment horizontal="right" vertical="center"/>
    </xf>
    <xf numFmtId="14" fontId="7" fillId="0" borderId="5">
      <alignment horizontal="left" vertical="center" indent="2"/>
    </xf>
    <xf numFmtId="3" fontId="8" fillId="2" borderId="0" applyBorder="0">
      <alignment horizontal="left" vertical="center" indent="1"/>
    </xf>
    <xf numFmtId="3" fontId="8" fillId="2" borderId="6">
      <alignment horizontal="left" vertical="center" indent="1"/>
    </xf>
  </cellStyleXfs>
  <cellXfs count="41">
    <xf numFmtId="0" fontId="0" fillId="0" borderId="0" xfId="0">
      <alignment vertical="center"/>
    </xf>
    <xf numFmtId="0" fontId="0" fillId="0" borderId="0" xfId="0" applyProtection="1">
      <alignment vertical="center"/>
    </xf>
    <xf numFmtId="14" fontId="0" fillId="0" borderId="0" xfId="8" applyFont="1" applyAlignment="1" applyProtection="1">
      <alignment vertical="center"/>
    </xf>
    <xf numFmtId="0" fontId="3" fillId="0" borderId="0" xfId="1" applyAlignment="1" applyProtection="1">
      <alignment vertical="center"/>
    </xf>
    <xf numFmtId="0" fontId="4" fillId="0" borderId="0" xfId="9" applyAlignment="1" applyProtection="1">
      <alignment vertical="center"/>
    </xf>
    <xf numFmtId="0" fontId="4" fillId="0" borderId="0" xfId="9" applyAlignment="1">
      <alignment vertical="center"/>
    </xf>
    <xf numFmtId="0" fontId="8" fillId="0" borderId="0" xfId="5" applyNumberFormat="1" applyFont="1" applyBorder="1" applyAlignment="1">
      <alignment horizontal="left" vertical="center" wrapText="1" indent="1"/>
    </xf>
    <xf numFmtId="0" fontId="6" fillId="0" borderId="0" xfId="6" applyFont="1" applyFill="1" applyBorder="1" applyAlignment="1">
      <alignment horizontal="left" vertical="center" wrapText="1" indent="1"/>
    </xf>
    <xf numFmtId="14" fontId="6" fillId="0" borderId="0" xfId="6" applyNumberFormat="1" applyFont="1" applyFill="1" applyBorder="1" applyAlignment="1">
      <alignment horizontal="left" vertical="center" wrapText="1" indent="1"/>
    </xf>
    <xf numFmtId="3" fontId="6" fillId="0" borderId="0" xfId="6" applyNumberFormat="1" applyFont="1" applyFill="1" applyBorder="1" applyAlignment="1">
      <alignment horizontal="left" vertical="center" wrapText="1" indent="1"/>
    </xf>
    <xf numFmtId="0" fontId="8" fillId="0" borderId="0" xfId="5" applyNumberFormat="1" applyFont="1" applyAlignment="1" applyProtection="1">
      <alignment horizontal="left" vertical="center" wrapText="1" indent="1"/>
    </xf>
    <xf numFmtId="20" fontId="7" fillId="0" borderId="0" xfId="8" applyNumberFormat="1" applyFont="1" applyBorder="1" applyAlignment="1">
      <alignment horizontal="right" vertical="center" indent="2"/>
    </xf>
    <xf numFmtId="0" fontId="8" fillId="0" borderId="0" xfId="5" applyNumberFormat="1" applyFont="1" applyAlignment="1">
      <alignment horizontal="left" vertical="center" wrapText="1" indent="1"/>
    </xf>
    <xf numFmtId="0" fontId="0" fillId="0" borderId="0" xfId="0" applyFill="1" applyProtection="1">
      <alignment vertical="center"/>
    </xf>
    <xf numFmtId="0" fontId="0" fillId="0" borderId="0" xfId="0" applyFill="1">
      <alignment vertical="center"/>
    </xf>
    <xf numFmtId="165" fontId="8" fillId="0" borderId="0" xfId="15" applyNumberFormat="1" applyFont="1" applyFill="1" applyBorder="1" applyAlignment="1">
      <alignment horizontal="left" vertical="center" indent="1"/>
    </xf>
    <xf numFmtId="0" fontId="6" fillId="0" borderId="0" xfId="6" applyFont="1" applyFill="1" applyAlignment="1">
      <alignment horizontal="left" vertical="center" wrapText="1" indent="1"/>
    </xf>
    <xf numFmtId="1" fontId="0" fillId="0" borderId="0" xfId="8" applyNumberFormat="1" applyFont="1" applyAlignment="1" applyProtection="1">
      <alignment vertical="center"/>
    </xf>
    <xf numFmtId="1" fontId="6" fillId="0" borderId="0" xfId="6" applyNumberFormat="1" applyFont="1" applyFill="1" applyBorder="1" applyAlignment="1">
      <alignment horizontal="left" vertical="center" wrapText="1" indent="1"/>
    </xf>
    <xf numFmtId="1" fontId="7" fillId="0" borderId="0" xfId="8" applyNumberFormat="1" applyFont="1" applyBorder="1" applyAlignment="1">
      <alignment horizontal="right" vertical="center" indent="2"/>
    </xf>
    <xf numFmtId="1" fontId="7" fillId="0" borderId="0" xfId="8" applyNumberFormat="1" applyFont="1" applyAlignment="1" applyProtection="1">
      <alignment horizontal="right" vertical="center" indent="2"/>
    </xf>
    <xf numFmtId="1" fontId="9" fillId="0" borderId="0" xfId="0" applyNumberFormat="1" applyFont="1" applyFill="1" applyProtection="1">
      <alignment vertical="center"/>
    </xf>
    <xf numFmtId="166" fontId="8" fillId="0" borderId="0" xfId="5" applyNumberFormat="1" applyFont="1" applyAlignment="1">
      <alignment horizontal="left" vertical="center" wrapText="1" indent="1"/>
    </xf>
    <xf numFmtId="14" fontId="0" fillId="0" borderId="12" xfId="8" applyFont="1" applyBorder="1" applyAlignment="1" applyProtection="1">
      <alignment vertical="center"/>
    </xf>
    <xf numFmtId="1" fontId="0" fillId="0" borderId="13" xfId="8" applyNumberFormat="1" applyFont="1" applyBorder="1" applyAlignment="1" applyProtection="1">
      <alignment vertical="center"/>
    </xf>
    <xf numFmtId="165" fontId="5" fillId="0" borderId="7" xfId="2" applyNumberFormat="1" applyBorder="1" applyProtection="1">
      <alignment horizontal="center" vertical="center"/>
    </xf>
    <xf numFmtId="165" fontId="5" fillId="0" borderId="9" xfId="2" applyNumberFormat="1" applyBorder="1" applyProtection="1">
      <alignment horizontal="center" vertical="center"/>
    </xf>
    <xf numFmtId="165" fontId="5" fillId="0" borderId="12" xfId="2" applyNumberFormat="1" applyBorder="1" applyProtection="1">
      <alignment horizontal="center" vertical="center"/>
    </xf>
    <xf numFmtId="165" fontId="5" fillId="0" borderId="14" xfId="2" applyNumberFormat="1" applyBorder="1" applyProtection="1">
      <alignment horizontal="center" vertical="center"/>
    </xf>
    <xf numFmtId="2" fontId="0" fillId="0" borderId="14" xfId="8" applyNumberFormat="1" applyFont="1" applyBorder="1" applyAlignment="1" applyProtection="1">
      <alignment vertical="center"/>
    </xf>
    <xf numFmtId="165" fontId="12" fillId="0" borderId="7" xfId="2" applyNumberFormat="1" applyFont="1" applyBorder="1" applyAlignment="1" applyProtection="1">
      <alignment horizontal="center" vertical="center" wrapText="1"/>
    </xf>
    <xf numFmtId="165" fontId="12" fillId="0" borderId="8" xfId="2" applyNumberFormat="1" applyFont="1" applyBorder="1" applyAlignment="1" applyProtection="1">
      <alignment horizontal="center" vertical="center" wrapText="1"/>
    </xf>
    <xf numFmtId="165" fontId="12" fillId="0" borderId="9" xfId="2" applyNumberFormat="1" applyFont="1" applyBorder="1" applyAlignment="1" applyProtection="1">
      <alignment horizontal="center" vertical="center" wrapText="1"/>
    </xf>
    <xf numFmtId="165" fontId="5" fillId="0" borderId="3" xfId="2" applyNumberFormat="1" applyBorder="1" applyAlignment="1" applyProtection="1">
      <alignment horizontal="center" vertical="center"/>
    </xf>
    <xf numFmtId="165" fontId="5" fillId="0" borderId="11" xfId="2" applyNumberFormat="1" applyBorder="1" applyAlignment="1" applyProtection="1">
      <alignment horizontal="center" vertical="center"/>
    </xf>
    <xf numFmtId="0" fontId="0" fillId="0" borderId="0" xfId="0" pivotButton="1">
      <alignment vertical="center"/>
    </xf>
    <xf numFmtId="0" fontId="0" fillId="0" borderId="0" xfId="0" applyNumberFormat="1">
      <alignment vertical="center"/>
    </xf>
    <xf numFmtId="166" fontId="5" fillId="4" borderId="10" xfId="2" applyNumberFormat="1" applyFill="1" applyBorder="1" applyAlignment="1" applyProtection="1">
      <alignment vertical="center"/>
    </xf>
    <xf numFmtId="14" fontId="6" fillId="0" borderId="0" xfId="6" applyNumberFormat="1" applyFont="1" applyFill="1" applyBorder="1" applyAlignment="1">
      <alignment vertical="center" wrapText="1"/>
    </xf>
    <xf numFmtId="14" fontId="7" fillId="0" borderId="0" xfId="8" applyNumberFormat="1" applyFont="1" applyBorder="1" applyAlignment="1">
      <alignment vertical="center"/>
    </xf>
    <xf numFmtId="14" fontId="7" fillId="0" borderId="0" xfId="8" applyNumberFormat="1" applyFont="1" applyAlignment="1" applyProtection="1">
      <alignment vertical="center"/>
    </xf>
  </cellXfs>
  <cellStyles count="16">
    <cellStyle name="Colonne grise" xfId="14" xr:uid="{00000000-0005-0000-0000-000000000000}"/>
    <cellStyle name="Date" xfId="8" xr:uid="{00000000-0005-0000-0000-000001000000}"/>
    <cellStyle name="Début réel" xfId="13" xr:uid="{00000000-0005-0000-0000-000002000000}"/>
    <cellStyle name="Durée estimée" xfId="15" xr:uid="{00000000-0005-0000-0000-000003000000}"/>
    <cellStyle name="Heading 1" xfId="1" builtinId="16" customBuiltin="1"/>
    <cellStyle name="Heading 2" xfId="6" builtinId="17" customBuiltin="1"/>
    <cellStyle name="Heading 3" xfId="10" builtinId="18" customBuiltin="1"/>
    <cellStyle name="Heading 4" xfId="11" builtinId="19" customBuiltin="1"/>
    <cellStyle name="Indicateur" xfId="12" xr:uid="{00000000-0005-0000-0000-000005000000}"/>
    <cellStyle name="Input" xfId="2" builtinId="20" customBuiltin="1"/>
    <cellStyle name="Normal" xfId="0" builtinId="0" customBuiltin="1"/>
    <cellStyle name="Note" xfId="7" builtinId="10" customBuiltin="1"/>
    <cellStyle name="Numéros" xfId="4" xr:uid="{00000000-0005-0000-0000-000008000000}"/>
    <cellStyle name="Output" xfId="3" builtinId="21" customBuiltin="1"/>
    <cellStyle name="Texte" xfId="5" xr:uid="{00000000-0005-0000-0000-00000A000000}"/>
    <cellStyle name="Title" xfId="9" builtinId="15" customBuiltin="1"/>
  </cellStyles>
  <dxfs count="19">
    <dxf>
      <font>
        <b val="0"/>
        <i val="0"/>
        <strike val="0"/>
        <condense val="0"/>
        <extend val="0"/>
        <outline val="0"/>
        <shadow val="0"/>
        <u val="none"/>
        <vertAlign val="baseline"/>
        <sz val="11"/>
        <color theme="2" tint="-0.89992980742820516"/>
        <name val="Century Gothic"/>
        <family val="2"/>
        <scheme val="minor"/>
      </font>
      <numFmt numFmtId="19" formatCode="dd/mm/yyyy"/>
      <alignment horizontal="general" vertical="center" textRotation="0" wrapText="0" indent="0"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border outline="0">
        <bottom style="thin">
          <color theme="9"/>
        </bottom>
      </border>
    </dxf>
    <dxf>
      <font>
        <b val="0"/>
        <i val="0"/>
        <strike val="0"/>
        <condense val="0"/>
        <extend val="0"/>
        <outline val="0"/>
        <shadow val="0"/>
        <u val="none"/>
        <vertAlign val="baseline"/>
        <sz val="11"/>
        <color theme="2" tint="-0.89989928891872917"/>
        <name val="Century Gothic"/>
        <family val="2"/>
        <scheme val="minor"/>
      </font>
      <alignment horizontal="left" vertical="center" textRotation="0" wrapText="1" indent="1" justifyLastLine="0" shrinkToFit="0" readingOrder="0"/>
    </dxf>
    <dxf>
      <font>
        <b/>
        <i val="0"/>
        <strike val="0"/>
        <condense val="0"/>
        <extend val="0"/>
        <outline val="0"/>
        <shadow val="0"/>
        <u val="none"/>
        <vertAlign val="baseline"/>
        <sz val="11"/>
        <color theme="2" tint="-0.89996032593768116"/>
        <name val="Century Gothic"/>
        <family val="2"/>
        <scheme val="minor"/>
      </font>
      <fill>
        <patternFill patternType="none">
          <fgColor indexed="64"/>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165" formatCode="#,##0.00\ &quot;€&quot;"/>
      <fill>
        <patternFill patternType="none">
          <fgColor indexed="64"/>
          <bgColor auto="1"/>
        </patternFill>
      </fill>
      <alignment horizontal="left" vertical="center" textRotation="0" wrapText="0"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3" formatCode="#,##0"/>
      <fill>
        <patternFill patternType="none">
          <fgColor indexed="64"/>
          <bgColor auto="1"/>
        </patternFill>
      </fill>
      <alignment horizontal="left" vertical="center" textRotation="0" wrapText="0" indent="1"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9" formatCode="dd/mm/yyyy"/>
      <alignment horizontal="right" vertical="center" textRotation="0" wrapText="0" indent="2" justifyLastLine="0" shrinkToFit="0" readingOrder="0"/>
    </dxf>
    <dxf>
      <font>
        <b val="0"/>
        <i val="0"/>
        <strike val="0"/>
        <condense val="0"/>
        <extend val="0"/>
        <outline val="0"/>
        <shadow val="0"/>
        <u val="none"/>
        <vertAlign val="baseline"/>
        <sz val="11"/>
        <color theme="2" tint="-0.89992980742820516"/>
        <name val="Century Gothic"/>
        <family val="2"/>
        <scheme val="minor"/>
      </font>
      <numFmt numFmtId="1" formatCode="0"/>
      <alignment horizontal="right" vertical="center" textRotation="0" wrapText="0" indent="2" justifyLastLine="0" shrinkToFit="0" readingOrder="0"/>
      <protection locked="1" hidden="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2" tint="-0.89989928891872917"/>
        <name val="Century Gothic"/>
        <family val="2"/>
        <scheme val="minor"/>
      </font>
      <numFmt numFmtId="0" formatCode="General"/>
      <alignment horizontal="left" vertical="center" textRotation="0" wrapText="1" indent="1" justifyLastLine="0" shrinkToFit="0" readingOrder="0"/>
    </dxf>
    <dxf>
      <border outline="0">
        <bottom style="thin">
          <color theme="9"/>
        </bottom>
      </border>
    </dxf>
    <dxf>
      <fill>
        <patternFill patternType="none">
          <fgColor indexed="64"/>
          <bgColor auto="1"/>
        </patternFill>
      </fill>
    </dxf>
    <dxf>
      <font>
        <b/>
        <i val="0"/>
        <color theme="2" tint="-0.89996032593768116"/>
      </font>
      <fill>
        <patternFill>
          <bgColor theme="9"/>
        </patternFill>
      </fill>
      <border>
        <bottom/>
      </border>
    </dxf>
    <dxf>
      <font>
        <b val="0"/>
        <i val="0"/>
        <color theme="2" tint="-0.749961851863155"/>
      </font>
      <border>
        <bottom style="thin">
          <color theme="9"/>
        </bottom>
        <horizontal style="thin">
          <color theme="3" tint="0.59996337778862885"/>
        </horizontal>
      </border>
    </dxf>
  </dxfs>
  <tableStyles count="1" defaultTableStyle="TableStyleMedium2" defaultPivotStyle="PivotStyleMedium2">
    <tableStyle name="Style de tableau personnalisé" pivot="0" count="2" xr9:uid="{00000000-0011-0000-FFFF-FFFF00000000}">
      <tableStyleElement type="wholeTable" dxfId="18"/>
      <tableStyleElement type="headerRow" dxfId="17"/>
    </tableStyle>
  </tableStyles>
  <extLst>
    <ext xmlns:x14="http://schemas.microsoft.com/office/spreadsheetml/2009/9/main" uri="{EB79DEF2-80B8-43e5-95BD-54CBDDF9020C}">
      <x14:slicerStyles defaultSlicerStyle="SlicerStyleDark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[Suivi Prestations.xlsx]TCD!PivotTable1</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TCD!$D$3</c:f>
              <c:strCache>
                <c:ptCount val="1"/>
                <c:pt idx="0">
                  <c:v>Total</c:v>
                </c:pt>
              </c:strCache>
            </c:strRef>
          </c:tx>
          <c:spPr>
            <a:solidFill>
              <a:schemeClr val="accent1"/>
            </a:solidFill>
            <a:ln>
              <a:noFill/>
            </a:ln>
            <a:effectLst/>
          </c:spPr>
          <c:invertIfNegative val="0"/>
          <c:cat>
            <c:multiLvlStrRef>
              <c:f>TCD!$A$4:$C$11</c:f>
              <c:multiLvlStrCache>
                <c:ptCount val="4"/>
                <c:lvl>
                  <c:pt idx="0">
                    <c:v>Annulé</c:v>
                  </c:pt>
                  <c:pt idx="1">
                    <c:v>Effectué</c:v>
                  </c:pt>
                  <c:pt idx="2">
                    <c:v>Annulé</c:v>
                  </c:pt>
                  <c:pt idx="3">
                    <c:v>Effectué</c:v>
                  </c:pt>
                </c:lvl>
                <c:lvl>
                  <c:pt idx="0">
                    <c:v>sept</c:v>
                  </c:pt>
                  <c:pt idx="2">
                    <c:v>oct</c:v>
                  </c:pt>
                </c:lvl>
                <c:lvl>
                  <c:pt idx="0">
                    <c:v>2019</c:v>
                  </c:pt>
                </c:lvl>
              </c:multiLvlStrCache>
            </c:multiLvlStrRef>
          </c:cat>
          <c:val>
            <c:numRef>
              <c:f>TCD!$D$4:$D$11</c:f>
              <c:numCache>
                <c:formatCode>General</c:formatCode>
                <c:ptCount val="4"/>
                <c:pt idx="0">
                  <c:v>0</c:v>
                </c:pt>
                <c:pt idx="1">
                  <c:v>615</c:v>
                </c:pt>
                <c:pt idx="3">
                  <c:v>280</c:v>
                </c:pt>
              </c:numCache>
            </c:numRef>
          </c:val>
          <c:extLst>
            <c:ext xmlns:c16="http://schemas.microsoft.com/office/drawing/2014/chart" uri="{C3380CC4-5D6E-409C-BE32-E72D297353CC}">
              <c16:uniqueId val="{00000000-B670-4531-9CA1-F0968DA914A5}"/>
            </c:ext>
          </c:extLst>
        </c:ser>
        <c:dLbls>
          <c:showLegendKey val="0"/>
          <c:showVal val="0"/>
          <c:showCatName val="0"/>
          <c:showSerName val="0"/>
          <c:showPercent val="0"/>
          <c:showBubbleSize val="0"/>
        </c:dLbls>
        <c:gapWidth val="219"/>
        <c:overlap val="-27"/>
        <c:axId val="301395224"/>
        <c:axId val="301390960"/>
      </c:barChart>
      <c:catAx>
        <c:axId val="3013952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1390960"/>
        <c:crosses val="autoZero"/>
        <c:auto val="1"/>
        <c:lblAlgn val="ctr"/>
        <c:lblOffset val="100"/>
        <c:noMultiLvlLbl val="0"/>
      </c:catAx>
      <c:valAx>
        <c:axId val="3013909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139522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hyperlink" Target="#Installation!A1"/></Relationships>
</file>

<file path=xl/drawings/_rels/drawing3.xml.rels><?xml version="1.0" encoding="UTF-8" standalone="yes"?>
<Relationships xmlns="http://schemas.openxmlformats.org/package/2006/relationships"><Relationship Id="rId1" Type="http://schemas.openxmlformats.org/officeDocument/2006/relationships/hyperlink" Target="#'Suivi de projet'!A1"/></Relationships>
</file>

<file path=xl/drawings/drawing1.xml><?xml version="1.0" encoding="utf-8"?>
<xdr:wsDr xmlns:xdr="http://schemas.openxmlformats.org/drawingml/2006/spreadsheetDrawing" xmlns:a="http://schemas.openxmlformats.org/drawingml/2006/main">
  <xdr:twoCellAnchor editAs="oneCell">
    <xdr:from>
      <xdr:col>7</xdr:col>
      <xdr:colOff>628650</xdr:colOff>
      <xdr:row>1</xdr:row>
      <xdr:rowOff>200025</xdr:rowOff>
    </xdr:from>
    <xdr:to>
      <xdr:col>10</xdr:col>
      <xdr:colOff>400050</xdr:colOff>
      <xdr:row>15</xdr:row>
      <xdr:rowOff>60325</xdr:rowOff>
    </xdr:to>
    <mc:AlternateContent xmlns:mc="http://schemas.openxmlformats.org/markup-compatibility/2006">
      <mc:Choice xmlns:a14="http://schemas.microsoft.com/office/drawing/2010/main" Requires="a14">
        <xdr:graphicFrame macro="">
          <xdr:nvGraphicFramePr>
            <xdr:cNvPr id="2" name="Mois">
              <a:extLst>
                <a:ext uri="{FF2B5EF4-FFF2-40B4-BE49-F238E27FC236}">
                  <a16:creationId xmlns:a16="http://schemas.microsoft.com/office/drawing/2014/main" id="{03E3F890-6255-4C18-B0B4-4775E4345B1C}"/>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dr:sp macro="" textlink="">
          <xdr:nvSpPr>
            <xdr:cNvPr id="0" name=""/>
            <xdr:cNvSpPr>
              <a:spLocks noTextEdit="1"/>
            </xdr:cNvSpPr>
          </xdr:nvSpPr>
          <xdr:spPr>
            <a:xfrm>
              <a:off x="6162675" y="409575"/>
              <a:ext cx="1828800" cy="2794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10</xdr:col>
      <xdr:colOff>514350</xdr:colOff>
      <xdr:row>1</xdr:row>
      <xdr:rowOff>200025</xdr:rowOff>
    </xdr:from>
    <xdr:to>
      <xdr:col>13</xdr:col>
      <xdr:colOff>285750</xdr:colOff>
      <xdr:row>15</xdr:row>
      <xdr:rowOff>60325</xdr:rowOff>
    </xdr:to>
    <mc:AlternateContent xmlns:mc="http://schemas.openxmlformats.org/markup-compatibility/2006">
      <mc:Choice xmlns:a14="http://schemas.microsoft.com/office/drawing/2010/main" Requires="a14">
        <xdr:graphicFrame macro="">
          <xdr:nvGraphicFramePr>
            <xdr:cNvPr id="4" name="Statut">
              <a:extLst>
                <a:ext uri="{FF2B5EF4-FFF2-40B4-BE49-F238E27FC236}">
                  <a16:creationId xmlns:a16="http://schemas.microsoft.com/office/drawing/2014/main" id="{699A60D7-B652-4655-AAF9-B69100584498}"/>
                </a:ext>
              </a:extLst>
            </xdr:cNvPr>
            <xdr:cNvGraphicFramePr/>
          </xdr:nvGraphicFramePr>
          <xdr:xfrm>
            <a:off x="0" y="0"/>
            <a:ext cx="0" cy="0"/>
          </xdr:xfrm>
          <a:graphic>
            <a:graphicData uri="http://schemas.microsoft.com/office/drawing/2010/slicer">
              <sle:slicer xmlns:sle="http://schemas.microsoft.com/office/drawing/2010/slicer" name="Statut"/>
            </a:graphicData>
          </a:graphic>
        </xdr:graphicFrame>
      </mc:Choice>
      <mc:Fallback>
        <xdr:sp macro="" textlink="">
          <xdr:nvSpPr>
            <xdr:cNvPr id="0" name=""/>
            <xdr:cNvSpPr>
              <a:spLocks noTextEdit="1"/>
            </xdr:cNvSpPr>
          </xdr:nvSpPr>
          <xdr:spPr>
            <a:xfrm>
              <a:off x="8105775" y="409575"/>
              <a:ext cx="1828800" cy="2794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5</xdr:col>
      <xdr:colOff>9525</xdr:colOff>
      <xdr:row>2</xdr:row>
      <xdr:rowOff>0</xdr:rowOff>
    </xdr:from>
    <xdr:to>
      <xdr:col>7</xdr:col>
      <xdr:colOff>466725</xdr:colOff>
      <xdr:row>15</xdr:row>
      <xdr:rowOff>69850</xdr:rowOff>
    </xdr:to>
    <mc:AlternateContent xmlns:mc="http://schemas.openxmlformats.org/markup-compatibility/2006">
      <mc:Choice xmlns:a14="http://schemas.microsoft.com/office/drawing/2010/main" Requires="a14">
        <xdr:graphicFrame macro="">
          <xdr:nvGraphicFramePr>
            <xdr:cNvPr id="5" name="Years">
              <a:extLst>
                <a:ext uri="{FF2B5EF4-FFF2-40B4-BE49-F238E27FC236}">
                  <a16:creationId xmlns:a16="http://schemas.microsoft.com/office/drawing/2014/main" id="{634C112C-71F5-4A33-A7A7-E3223E5B1594}"/>
                </a:ext>
              </a:extLst>
            </xdr:cNvPr>
            <xdr:cNvGraphicFramePr/>
          </xdr:nvGraphicFramePr>
          <xdr:xfrm>
            <a:off x="0" y="0"/>
            <a:ext cx="0" cy="0"/>
          </xdr:xfrm>
          <a:graphic>
            <a:graphicData uri="http://schemas.microsoft.com/office/drawing/2010/slicer">
              <sle:slicer xmlns:sle="http://schemas.microsoft.com/office/drawing/2010/slicer" name="Years"/>
            </a:graphicData>
          </a:graphic>
        </xdr:graphicFrame>
      </mc:Choice>
      <mc:Fallback>
        <xdr:sp macro="" textlink="">
          <xdr:nvSpPr>
            <xdr:cNvPr id="0" name=""/>
            <xdr:cNvSpPr>
              <a:spLocks noTextEdit="1"/>
            </xdr:cNvSpPr>
          </xdr:nvSpPr>
          <xdr:spPr>
            <a:xfrm>
              <a:off x="4171950" y="419100"/>
              <a:ext cx="1828800" cy="2794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xdr:from>
      <xdr:col>0</xdr:col>
      <xdr:colOff>1033462</xdr:colOff>
      <xdr:row>16</xdr:row>
      <xdr:rowOff>52387</xdr:rowOff>
    </xdr:from>
    <xdr:to>
      <xdr:col>7</xdr:col>
      <xdr:colOff>71437</xdr:colOff>
      <xdr:row>29</xdr:row>
      <xdr:rowOff>71437</xdr:rowOff>
    </xdr:to>
    <xdr:graphicFrame macro="">
      <xdr:nvGraphicFramePr>
        <xdr:cNvPr id="6" name="Chart 5">
          <a:extLst>
            <a:ext uri="{FF2B5EF4-FFF2-40B4-BE49-F238E27FC236}">
              <a16:creationId xmlns:a16="http://schemas.microsoft.com/office/drawing/2014/main" id="{D714B014-4B72-4925-A092-8086C5029E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465</xdr:colOff>
      <xdr:row>1</xdr:row>
      <xdr:rowOff>6351</xdr:rowOff>
    </xdr:from>
    <xdr:to>
      <xdr:col>1</xdr:col>
      <xdr:colOff>1381125</xdr:colOff>
      <xdr:row>2</xdr:row>
      <xdr:rowOff>26671</xdr:rowOff>
    </xdr:to>
    <xdr:sp macro="" textlink="">
      <xdr:nvSpPr>
        <xdr:cNvPr id="3" name="Bouton Paramètres" descr="Bouton de navigation de configuration. Cliquez pour afficher la feuille de calcul de configuration." title="Bouton de navigation - Configuration.">
          <a:hlinkClick xmlns:r="http://schemas.openxmlformats.org/officeDocument/2006/relationships" r:id="rId1" tooltip="Cliquez ici pour afficher la configuration"/>
          <a:extLst>
            <a:ext uri="{FF2B5EF4-FFF2-40B4-BE49-F238E27FC236}">
              <a16:creationId xmlns:a16="http://schemas.microsoft.com/office/drawing/2014/main" id="{00000000-0008-0000-0000-000003000000}"/>
            </a:ext>
          </a:extLst>
        </xdr:cNvPr>
        <xdr:cNvSpPr txBox="1">
          <a:spLocks noChangeAspect="1"/>
        </xdr:cNvSpPr>
      </xdr:nvSpPr>
      <xdr:spPr>
        <a:xfrm>
          <a:off x="200490" y="825501"/>
          <a:ext cx="1380660" cy="277495"/>
        </a:xfrm>
        <a:prstGeom prst="rect">
          <a:avLst/>
        </a:prstGeom>
        <a:solidFill>
          <a:schemeClr val="tx2">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CONFIGURATION</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181934</xdr:colOff>
      <xdr:row>1</xdr:row>
      <xdr:rowOff>6351</xdr:rowOff>
    </xdr:from>
    <xdr:to>
      <xdr:col>1</xdr:col>
      <xdr:colOff>895094</xdr:colOff>
      <xdr:row>2</xdr:row>
      <xdr:rowOff>25400</xdr:rowOff>
    </xdr:to>
    <xdr:sp macro="" textlink="">
      <xdr:nvSpPr>
        <xdr:cNvPr id="3" name="Bouton Projets" descr="Bouton de navigation Projets. Cliquez pour afficher la feuille de calcul Projets." title="Bouton de navigation - Projets">
          <a:hlinkClick xmlns:r="http://schemas.openxmlformats.org/officeDocument/2006/relationships" r:id="rId1" tooltip="Cliquez ici pour afficher Projets"/>
          <a:extLst>
            <a:ext uri="{FF2B5EF4-FFF2-40B4-BE49-F238E27FC236}">
              <a16:creationId xmlns:a16="http://schemas.microsoft.com/office/drawing/2014/main" id="{00000000-0008-0000-0100-000003000000}"/>
            </a:ext>
          </a:extLst>
        </xdr:cNvPr>
        <xdr:cNvSpPr txBox="1">
          <a:spLocks noChangeAspect="1"/>
        </xdr:cNvSpPr>
      </xdr:nvSpPr>
      <xdr:spPr>
        <a:xfrm>
          <a:off x="181934" y="578490"/>
          <a:ext cx="914400" cy="274754"/>
        </a:xfrm>
        <a:prstGeom prst="rect">
          <a:avLst/>
        </a:prstGeom>
        <a:solidFill>
          <a:schemeClr val="tx2">
            <a:lumMod val="50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overflow" horzOverflow="overflow" wrap="none" lIns="0" tIns="0" rIns="0" bIns="0" rtlCol="0" anchor="ctr"/>
        <a:lstStyle/>
        <a:p>
          <a:pPr algn="ctr" rtl="0"/>
          <a:r>
            <a:rPr lang="fr" sz="1100" b="1"/>
            <a:t>PROJETS</a:t>
          </a: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Pelouas" refreshedDate="43751.736451851852" missingItemsLimit="0" createdVersion="6" refreshedVersion="6" minRefreshableVersion="3" recordCount="56" xr:uid="{E723A6AB-B4A0-47D8-B67E-1F306DB18CBB}">
  <cacheSource type="worksheet">
    <worksheetSource name="SuiviProjet"/>
  </cacheSource>
  <cacheFields count="10">
    <cacheField name="Mission" numFmtId="0">
      <sharedItems/>
    </cacheField>
    <cacheField name="Type de mission" numFmtId="0">
      <sharedItems/>
    </cacheField>
    <cacheField name="Prénom_NOM Client" numFmtId="0">
      <sharedItems containsBlank="1"/>
    </cacheField>
    <cacheField name="Date" numFmtId="14">
      <sharedItems containsSemiMixedTypes="0" containsNonDate="0" containsDate="1" containsString="0" minDate="2019-09-20T00:00:00" maxDate="2019-10-12T00:00:00" count="16">
        <d v="2019-09-20T00:00:00"/>
        <d v="2019-09-21T00:00:00"/>
        <d v="2019-09-22T00:00:00"/>
        <d v="2019-09-23T00:00:00"/>
        <d v="2019-09-24T00:00:00"/>
        <d v="2019-09-25T00:00:00"/>
        <d v="2019-09-27T00:00:00"/>
        <d v="2019-09-28T00:00:00"/>
        <d v="2019-09-29T00:00:00"/>
        <d v="2019-09-30T00:00:00"/>
        <d v="2019-10-02T00:00:00"/>
        <d v="2019-10-04T00:00:00"/>
        <d v="2019-10-05T00:00:00"/>
        <d v="2019-10-06T00:00:00"/>
        <d v="2019-10-10T00:00:00"/>
        <d v="2019-10-11T00:00:00"/>
      </sharedItems>
      <fieldGroup par="9" base="3">
        <rangePr groupBy="months" startDate="2019-09-20T00:00:00" endDate="2019-10-12T00:00:00"/>
        <groupItems count="14">
          <s v="&lt;20/09/2019"/>
          <s v="janv"/>
          <s v="févr"/>
          <s v="mars"/>
          <s v="avr"/>
          <s v="mai"/>
          <s v="juin"/>
          <s v="juil"/>
          <s v="août"/>
          <s v="sept"/>
          <s v="oct"/>
          <s v="nov"/>
          <s v="déc"/>
          <s v="&gt;12/10/2019"/>
        </groupItems>
      </fieldGroup>
    </cacheField>
    <cacheField name="Colonne1" numFmtId="1">
      <sharedItems containsSemiMixedTypes="0" containsString="0" containsNumber="1" containsInteger="1" minValue="9" maxValue="10"/>
    </cacheField>
    <cacheField name="Heure" numFmtId="20">
      <sharedItems containsSemiMixedTypes="0" containsNonDate="0" containsDate="1" containsString="0" minDate="1899-12-30T08:00:00" maxDate="1899-12-30T22:45:00"/>
    </cacheField>
    <cacheField name="Gains" numFmtId="165">
      <sharedItems containsSemiMixedTypes="0" containsString="0" containsNumber="1" containsInteger="1" minValue="0" maxValue="35"/>
    </cacheField>
    <cacheField name="Statut" numFmtId="165">
      <sharedItems count="2">
        <s v="Effectué"/>
        <s v="Annulé"/>
      </sharedItems>
    </cacheField>
    <cacheField name="Notes" numFmtId="0">
      <sharedItems containsBlank="1"/>
    </cacheField>
    <cacheField name="Years" numFmtId="0" databaseField="0">
      <fieldGroup base="3">
        <rangePr groupBy="years" startDate="2019-09-20T00:00:00" endDate="2019-10-12T00:00:00"/>
        <groupItems count="3">
          <s v="&lt;20/09/2019"/>
          <s v="2019"/>
          <s v="&gt;12/10/2019"/>
        </groupItems>
      </fieldGroup>
    </cacheField>
  </cacheFields>
  <extLst>
    <ext xmlns:x14="http://schemas.microsoft.com/office/spreadsheetml/2009/9/main" uri="{725AE2AE-9491-48be-B2B4-4EB974FC3084}">
      <x14:pivotCacheDefinition pivotCacheId="73626191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6">
  <r>
    <s v="Mission 1"/>
    <s v="Livraison"/>
    <s v="Arnaud_MARTIN"/>
    <x v="0"/>
    <n v="9"/>
    <d v="1899-12-30T17:30:00"/>
    <n v="15"/>
    <x v="0"/>
    <m/>
  </r>
  <r>
    <s v="Mission 2"/>
    <s v="Livraison"/>
    <s v="Nadera_FELOUKI"/>
    <x v="1"/>
    <n v="9"/>
    <d v="1899-12-30T08:30:00"/>
    <n v="25"/>
    <x v="0"/>
    <m/>
  </r>
  <r>
    <s v="Mission 3"/>
    <s v="Livraison"/>
    <s v="Edgar_NAVA"/>
    <x v="1"/>
    <n v="9"/>
    <d v="1899-12-30T11:30:00"/>
    <n v="15"/>
    <x v="0"/>
    <m/>
  </r>
  <r>
    <s v="Mission 4"/>
    <s v="Retour Ag"/>
    <s v="Mathlide_MASSET"/>
    <x v="1"/>
    <n v="9"/>
    <d v="1899-12-30T18:00:00"/>
    <n v="15"/>
    <x v="0"/>
    <m/>
  </r>
  <r>
    <s v="Mission 5"/>
    <s v="Retour Ag"/>
    <s v="Edgar_NAVA"/>
    <x v="1"/>
    <n v="9"/>
    <d v="1899-12-30T20:00:00"/>
    <n v="15"/>
    <x v="0"/>
    <m/>
  </r>
  <r>
    <s v="Mission 6"/>
    <s v="Retour Ag"/>
    <s v="Clément_WILLEMIN"/>
    <x v="2"/>
    <n v="9"/>
    <d v="1899-12-30T08:00:00"/>
    <n v="15"/>
    <x v="0"/>
    <m/>
  </r>
  <r>
    <s v="Mission 7"/>
    <s v="Retour Ag"/>
    <s v="Didier_CHAMPION"/>
    <x v="2"/>
    <n v="9"/>
    <d v="1899-12-30T10:00:00"/>
    <n v="15"/>
    <x v="0"/>
    <m/>
  </r>
  <r>
    <s v="Mission 8"/>
    <s v="Retour Ag"/>
    <s v="Carlili_CARLILI"/>
    <x v="2"/>
    <n v="9"/>
    <d v="1899-12-30T12:30:00"/>
    <n v="15"/>
    <x v="0"/>
    <s v="Gains à confirmer"/>
  </r>
  <r>
    <s v="Mission 9"/>
    <s v="Retour Ag"/>
    <s v="Carlili_CARLILI"/>
    <x v="2"/>
    <n v="9"/>
    <d v="1899-12-30T14:30:00"/>
    <n v="15"/>
    <x v="0"/>
    <s v="Gains à confirmer"/>
  </r>
  <r>
    <s v="Mission 10"/>
    <s v="Retour Ag"/>
    <s v="Amina_WALTER"/>
    <x v="2"/>
    <n v="9"/>
    <d v="1899-12-30T18:30:00"/>
    <n v="15"/>
    <x v="0"/>
    <m/>
  </r>
  <r>
    <s v="Mission 11"/>
    <s v="Retour Ag"/>
    <s v="Nadera_FELOUKI"/>
    <x v="2"/>
    <n v="9"/>
    <d v="1899-12-30T20:00:00"/>
    <n v="25"/>
    <x v="0"/>
    <m/>
  </r>
  <r>
    <s v="Mission 12"/>
    <s v="Retour Ag"/>
    <s v="Patrick_SOUBEYRAN"/>
    <x v="3"/>
    <n v="9"/>
    <d v="1899-12-30T08:00:00"/>
    <n v="20"/>
    <x v="0"/>
    <m/>
  </r>
  <r>
    <s v="Mission 13"/>
    <s v="Livraison"/>
    <s v="Lila_BELMOKHTAR"/>
    <x v="3"/>
    <n v="9"/>
    <d v="1899-12-30T10:00:00"/>
    <n v="15"/>
    <x v="0"/>
    <m/>
  </r>
  <r>
    <s v="Mission 14"/>
    <s v="Retour Ag"/>
    <s v="Carlili_CARLILI"/>
    <x v="3"/>
    <n v="9"/>
    <d v="1899-12-30T11:00:00"/>
    <n v="0"/>
    <x v="1"/>
    <m/>
  </r>
  <r>
    <s v="Mission 15"/>
    <s v="Livraison"/>
    <s v="Peguy_KONO"/>
    <x v="3"/>
    <n v="9"/>
    <d v="1899-12-30T13:30:00"/>
    <n v="20"/>
    <x v="0"/>
    <m/>
  </r>
  <r>
    <s v="Mission 16"/>
    <s v="Livraison"/>
    <s v="Régis_LAHMI"/>
    <x v="3"/>
    <n v="9"/>
    <d v="1899-12-30T18:00:00"/>
    <n v="20"/>
    <x v="0"/>
    <m/>
  </r>
  <r>
    <s v="Mission 17"/>
    <s v="Livraison"/>
    <s v="Nancy_BARUCHEL"/>
    <x v="3"/>
    <n v="9"/>
    <d v="1899-12-30T20:00:00"/>
    <n v="15"/>
    <x v="0"/>
    <m/>
  </r>
  <r>
    <s v="Mission 18"/>
    <s v="Retour Ag"/>
    <s v="Yohan_LEMARIÉ"/>
    <x v="4"/>
    <n v="9"/>
    <d v="1899-12-30T11:00:00"/>
    <n v="15"/>
    <x v="0"/>
    <m/>
  </r>
  <r>
    <s v="Mission 19"/>
    <s v="Livraison"/>
    <s v="Keren_YOSSEF"/>
    <x v="5"/>
    <n v="9"/>
    <d v="1899-12-30T11:00:00"/>
    <n v="15"/>
    <x v="0"/>
    <m/>
  </r>
  <r>
    <s v="Mission 20"/>
    <s v="Livraison"/>
    <s v="Florence_Dumas"/>
    <x v="5"/>
    <n v="9"/>
    <d v="1899-12-30T14:30:00"/>
    <n v="30"/>
    <x v="0"/>
    <m/>
  </r>
  <r>
    <s v="Mission 21"/>
    <s v="Livraison"/>
    <s v="Paulo_DE SOUSA E SILVA"/>
    <x v="6"/>
    <n v="9"/>
    <d v="1899-12-30T09:30:00"/>
    <n v="15"/>
    <x v="0"/>
    <m/>
  </r>
  <r>
    <s v="Mission 22"/>
    <s v="Retour Ag"/>
    <s v="Rémi_THOMAS"/>
    <x v="6"/>
    <n v="9"/>
    <d v="1899-12-30T16:00:00"/>
    <n v="15"/>
    <x v="0"/>
    <m/>
  </r>
  <r>
    <s v="Mission 23"/>
    <s v="Essence"/>
    <s v="Carlili_CARLILI"/>
    <x v="6"/>
    <n v="9"/>
    <d v="1899-12-30T16:00:00"/>
    <n v="0"/>
    <x v="1"/>
    <m/>
  </r>
  <r>
    <s v="Mission 24"/>
    <s v="Retour Ag"/>
    <s v="Charlotte_BONNET"/>
    <x v="6"/>
    <n v="9"/>
    <d v="1899-12-30T18:00:00"/>
    <n v="15"/>
    <x v="0"/>
    <m/>
  </r>
  <r>
    <s v="Mission 25"/>
    <s v="Essence"/>
    <s v="Carlili_CARLILI"/>
    <x v="6"/>
    <n v="9"/>
    <d v="1899-12-30T19:00:00"/>
    <n v="0"/>
    <x v="1"/>
    <m/>
  </r>
  <r>
    <s v="Mission 26"/>
    <s v="Livraison"/>
    <s v="Selim_JLASSI"/>
    <x v="7"/>
    <n v="9"/>
    <d v="1899-12-30T08:30:00"/>
    <n v="15"/>
    <x v="0"/>
    <m/>
  </r>
  <r>
    <s v="Mission 27"/>
    <s v="Livraison"/>
    <s v="Cameron_BRODIE"/>
    <x v="7"/>
    <n v="9"/>
    <d v="1899-12-30T10:00:00"/>
    <n v="15"/>
    <x v="0"/>
    <m/>
  </r>
  <r>
    <s v="Mission 28"/>
    <s v="Livraison"/>
    <s v="Julien_MAGE"/>
    <x v="7"/>
    <n v="9"/>
    <d v="1899-12-30T14:30:00"/>
    <n v="15"/>
    <x v="0"/>
    <m/>
  </r>
  <r>
    <s v="Mission 29"/>
    <s v="Retour Ag"/>
    <s v="Bath-Seba_SEREFIO"/>
    <x v="7"/>
    <n v="9"/>
    <d v="1899-12-30T15:30:00"/>
    <n v="15"/>
    <x v="0"/>
    <m/>
  </r>
  <r>
    <s v="Mission 30"/>
    <s v="Retour Ag"/>
    <s v="Cécile_FORCE"/>
    <x v="7"/>
    <n v="9"/>
    <d v="1899-12-30T18:00:00"/>
    <n v="20"/>
    <x v="0"/>
    <m/>
  </r>
  <r>
    <s v="Mission 31"/>
    <s v="Retour Ag"/>
    <s v="Seweryn_GORALCZYK"/>
    <x v="7"/>
    <n v="9"/>
    <d v="1899-12-30T20:00:00"/>
    <n v="15"/>
    <x v="0"/>
    <m/>
  </r>
  <r>
    <s v="Mission 32"/>
    <s v="Livraison"/>
    <s v="Yves_HAIK"/>
    <x v="8"/>
    <n v="9"/>
    <d v="1899-12-30T09:30:00"/>
    <n v="20"/>
    <x v="0"/>
    <m/>
  </r>
  <r>
    <s v="Mission 33"/>
    <s v="Retour Ag"/>
    <s v="Victor_DE ROUCY"/>
    <x v="8"/>
    <n v="9"/>
    <d v="1899-12-30T16:30:00"/>
    <n v="15"/>
    <x v="0"/>
    <m/>
  </r>
  <r>
    <s v="Mission 34"/>
    <s v="Retour Ag"/>
    <s v="Véronique_PETIT"/>
    <x v="8"/>
    <n v="9"/>
    <d v="1899-12-30T18:30:00"/>
    <n v="15"/>
    <x v="0"/>
    <m/>
  </r>
  <r>
    <s v="Mission 35"/>
    <s v="Retour Ag"/>
    <s v="Prune_SAUTAREL"/>
    <x v="8"/>
    <n v="9"/>
    <d v="1899-12-30T20:30:00"/>
    <n v="15"/>
    <x v="0"/>
    <m/>
  </r>
  <r>
    <s v="Mission 36"/>
    <s v="Retour Ag"/>
    <s v="Carlili_CARLILI"/>
    <x v="9"/>
    <n v="9"/>
    <d v="1899-12-30T08:00:00"/>
    <n v="10"/>
    <x v="0"/>
    <m/>
  </r>
  <r>
    <s v="Mission 37"/>
    <s v="Retour Ag"/>
    <s v="Marie_BRISSET"/>
    <x v="9"/>
    <n v="9"/>
    <d v="1899-12-30T16:00:00"/>
    <n v="15"/>
    <x v="0"/>
    <m/>
  </r>
  <r>
    <s v="Mission 38"/>
    <s v="Retour Ag"/>
    <s v="Carlili_CARLILI"/>
    <x v="9"/>
    <n v="9"/>
    <d v="1899-12-30T17:00:00"/>
    <n v="15"/>
    <x v="0"/>
    <m/>
  </r>
  <r>
    <s v="Mission 39"/>
    <s v="Livraison"/>
    <s v="Carlili_CARLILI"/>
    <x v="9"/>
    <n v="9"/>
    <d v="1899-12-30T22:45:00"/>
    <n v="35"/>
    <x v="0"/>
    <m/>
  </r>
  <r>
    <s v="Mission 40"/>
    <s v="Retour Ag"/>
    <m/>
    <x v="10"/>
    <n v="10"/>
    <d v="1899-12-30T09:00:00"/>
    <n v="15"/>
    <x v="0"/>
    <m/>
  </r>
  <r>
    <s v="Mission 41"/>
    <s v="Retour Ag"/>
    <m/>
    <x v="10"/>
    <n v="10"/>
    <d v="1899-12-30T21:00:00"/>
    <n v="25"/>
    <x v="0"/>
    <m/>
  </r>
  <r>
    <s v="Mission 42"/>
    <s v="Retour Ag"/>
    <m/>
    <x v="11"/>
    <n v="10"/>
    <d v="1899-12-30T14:00:00"/>
    <n v="15"/>
    <x v="0"/>
    <m/>
  </r>
  <r>
    <s v="Mission 43"/>
    <s v="Livraison"/>
    <m/>
    <x v="11"/>
    <n v="10"/>
    <d v="1899-12-30T17:30:00"/>
    <n v="15"/>
    <x v="0"/>
    <m/>
  </r>
  <r>
    <s v="Mission 44"/>
    <s v="Livraison"/>
    <m/>
    <x v="11"/>
    <n v="10"/>
    <d v="1899-12-30T20:00:00"/>
    <n v="15"/>
    <x v="0"/>
    <m/>
  </r>
  <r>
    <s v="Mission 45"/>
    <s v="Livraison"/>
    <m/>
    <x v="12"/>
    <n v="10"/>
    <d v="1899-12-30T09:00:00"/>
    <n v="20"/>
    <x v="0"/>
    <m/>
  </r>
  <r>
    <s v="Mission 46"/>
    <s v="Livraison"/>
    <m/>
    <x v="12"/>
    <n v="10"/>
    <d v="1899-12-30T11:00:00"/>
    <n v="15"/>
    <x v="0"/>
    <m/>
  </r>
  <r>
    <s v="Mission 47"/>
    <s v="Retour Ag"/>
    <m/>
    <x v="12"/>
    <n v="10"/>
    <d v="1899-12-30T17:00:00"/>
    <n v="15"/>
    <x v="0"/>
    <m/>
  </r>
  <r>
    <s v="Mission 48"/>
    <s v="Retour Ag"/>
    <m/>
    <x v="12"/>
    <n v="10"/>
    <d v="1899-12-30T19:00:00"/>
    <n v="15"/>
    <x v="0"/>
    <m/>
  </r>
  <r>
    <s v="Mission 49"/>
    <s v="Retour Ag"/>
    <m/>
    <x v="13"/>
    <n v="10"/>
    <d v="1899-12-30T19:45:00"/>
    <n v="25"/>
    <x v="0"/>
    <m/>
  </r>
  <r>
    <s v="Mission 50"/>
    <s v="Retour Ag"/>
    <m/>
    <x v="13"/>
    <n v="10"/>
    <d v="1899-12-30T20:00:00"/>
    <n v="15"/>
    <x v="0"/>
    <m/>
  </r>
  <r>
    <s v="Mission 51"/>
    <s v="Retour Ag"/>
    <m/>
    <x v="13"/>
    <n v="10"/>
    <d v="1899-12-30T22:45:00"/>
    <n v="15"/>
    <x v="0"/>
    <s v="Gains à confirmer"/>
  </r>
  <r>
    <s v="Mission 52"/>
    <s v="Retour Ag"/>
    <m/>
    <x v="14"/>
    <n v="10"/>
    <d v="1899-12-30T12:00:00"/>
    <n v="15"/>
    <x v="0"/>
    <m/>
  </r>
  <r>
    <s v="Mission 53"/>
    <s v="Retour Ag"/>
    <m/>
    <x v="14"/>
    <n v="10"/>
    <d v="1899-12-30T15:00:00"/>
    <n v="15"/>
    <x v="0"/>
    <m/>
  </r>
  <r>
    <s v="Mission 54"/>
    <s v="Retour Ag"/>
    <m/>
    <x v="15"/>
    <n v="10"/>
    <d v="1899-12-30T14:00:00"/>
    <n v="15"/>
    <x v="0"/>
    <m/>
  </r>
  <r>
    <s v="Mission 55"/>
    <s v="Livraison"/>
    <m/>
    <x v="15"/>
    <n v="10"/>
    <d v="1899-12-30T17:00:00"/>
    <n v="15"/>
    <x v="0"/>
    <m/>
  </r>
  <r>
    <s v="Mission 56"/>
    <s v="Livraison"/>
    <m/>
    <x v="15"/>
    <n v="10"/>
    <d v="1899-12-30T20:00:00"/>
    <n v="15"/>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1E0FCD5-1B64-49CF-84F0-B6A4B825C9CB}" name="PivotTable1" cacheId="11"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chartFormat="1">
  <location ref="A3:D11" firstHeaderRow="1" firstDataRow="1" firstDataCol="3"/>
  <pivotFields count="10">
    <pivotField compact="0" outline="0" showAll="0"/>
    <pivotField compact="0" outline="0" showAll="0"/>
    <pivotField compact="0" outline="0" showAll="0"/>
    <pivotField name="Mois" axis="axisRow" compact="0" outline="0" showAll="0">
      <items count="15">
        <item x="0"/>
        <item x="1"/>
        <item x="2"/>
        <item x="3"/>
        <item x="4"/>
        <item x="5"/>
        <item x="6"/>
        <item x="7"/>
        <item x="8"/>
        <item x="9"/>
        <item x="10"/>
        <item x="11"/>
        <item x="12"/>
        <item x="13"/>
        <item t="default"/>
      </items>
    </pivotField>
    <pivotField compact="0" numFmtId="1" outline="0" showAll="0"/>
    <pivotField compact="0" outline="0" showAll="0"/>
    <pivotField dataField="1" compact="0" outline="0" showAll="0"/>
    <pivotField axis="axisRow" compact="0" outline="0">
      <items count="3">
        <item x="1"/>
        <item x="0"/>
        <item t="default"/>
      </items>
    </pivotField>
    <pivotField compact="0" outline="0" showAll="0"/>
    <pivotField name="Année" axis="axisRow" compact="0" outline="0" showAll="0">
      <items count="4">
        <item h="1" x="0"/>
        <item x="1"/>
        <item h="1" x="2"/>
        <item t="default"/>
      </items>
    </pivotField>
  </pivotFields>
  <rowFields count="3">
    <field x="9"/>
    <field x="3"/>
    <field x="7"/>
  </rowFields>
  <rowItems count="8">
    <i>
      <x v="1"/>
      <x v="9"/>
      <x/>
    </i>
    <i r="2">
      <x v="1"/>
    </i>
    <i t="default" r="1">
      <x v="9"/>
    </i>
    <i r="1">
      <x v="10"/>
      <x/>
    </i>
    <i r="2">
      <x v="1"/>
    </i>
    <i t="default" r="1">
      <x v="10"/>
    </i>
    <i t="default">
      <x v="1"/>
    </i>
    <i t="grand">
      <x/>
    </i>
  </rowItems>
  <colItems count="1">
    <i/>
  </colItems>
  <dataFields count="1">
    <dataField name="Sum of Gains" fld="6"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D82CAE2D-FA63-434E-B070-D4512E9967F5}" sourceName="Date">
  <pivotTables>
    <pivotTable tabId="3" name="PivotTable1"/>
  </pivotTables>
  <data>
    <tabular pivotCacheId="736261917">
      <items count="14">
        <i x="9" s="1"/>
        <i x="10" s="1"/>
        <i x="1" s="1" nd="1"/>
        <i x="2" s="1" nd="1"/>
        <i x="3" s="1" nd="1"/>
        <i x="4" s="1" nd="1"/>
        <i x="5" s="1" nd="1"/>
        <i x="6" s="1" nd="1"/>
        <i x="7" s="1" nd="1"/>
        <i x="8" s="1" nd="1"/>
        <i x="11" s="1" nd="1"/>
        <i x="12" s="1" nd="1"/>
        <i x="0" s="1" nd="1"/>
        <i x="1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tatut" xr10:uid="{ECE9A3A1-EC8B-47F1-9423-F01CEE72BB3C}" sourceName="Statut">
  <pivotTables>
    <pivotTable tabId="3" name="PivotTable1"/>
  </pivotTables>
  <data>
    <tabular pivotCacheId="736261917">
      <items count="2">
        <i x="1" s="1"/>
        <i x="0"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s" xr10:uid="{F718D2A1-D735-40B8-BA30-52E635F20A0B}" sourceName="Years">
  <pivotTables>
    <pivotTable tabId="3" name="PivotTable1"/>
  </pivotTables>
  <data>
    <tabular pivotCacheId="736261917">
      <items count="3">
        <i x="1" s="1"/>
        <i x="0" nd="1"/>
        <i x="2"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is" xr10:uid="{C0FDDDAB-FD7B-4D2A-A063-A87E690086EF}" cache="Slicer_Date" caption="Mois" rowHeight="273050"/>
  <slicer name="Statut" xr10:uid="{528644B4-345E-44B9-96AE-4934F167C83A}" cache="Slicer_Statut" caption="Statut" rowHeight="273050"/>
  <slicer name="Years" xr10:uid="{6837EDA2-F9CA-4E81-BF4E-0A99135C4746}" cache="Slicer_Years" caption="Years" rowHeight="2730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uiviProjet" displayName="SuiviProjet" ref="B4:J60" totalsRowShown="0" headerRowDxfId="16" tableBorderDxfId="15">
  <autoFilter ref="B4:J60" xr:uid="{00000000-0009-0000-0100-000001000000}"/>
  <sortState xmlns:xlrd2="http://schemas.microsoft.com/office/spreadsheetml/2017/richdata2" ref="B5:J60">
    <sortCondition ref="E4:E60"/>
  </sortState>
  <tableColumns count="9">
    <tableColumn id="1" xr3:uid="{00000000-0010-0000-0000-000001000000}" name="Mission" dataDxfId="14" dataCellStyle="Texte"/>
    <tableColumn id="2" xr3:uid="{00000000-0010-0000-0000-000002000000}" name="Type de mission" dataDxfId="13" dataCellStyle="Texte"/>
    <tableColumn id="3" xr3:uid="{00000000-0010-0000-0000-000003000000}" name="Prénom_NOM Client" dataDxfId="12" dataCellStyle="Texte"/>
    <tableColumn id="4" xr3:uid="{00000000-0010-0000-0000-000004000000}" name="Date" dataDxfId="0" dataCellStyle="Date"/>
    <tableColumn id="8" xr3:uid="{E45CC029-E95A-4BBA-B353-EF7C237B4208}" name="Colonne1" dataDxfId="11" dataCellStyle="Date">
      <calculatedColumnFormula>MONTH(E5)</calculatedColumnFormula>
    </tableColumn>
    <tableColumn id="5" xr3:uid="{00000000-0010-0000-0000-000005000000}" name="Heure" dataDxfId="10" dataCellStyle="Date"/>
    <tableColumn id="6" xr3:uid="{00000000-0010-0000-0000-000006000000}" name="Gains" dataDxfId="9" dataCellStyle="Numéros"/>
    <tableColumn id="7" xr3:uid="{C7A8E1F1-796F-45D5-ADD3-55E3BD162DA7}" name="Statut" dataDxfId="8" dataCellStyle="Durée estimée"/>
    <tableColumn id="14" xr3:uid="{00000000-0010-0000-0000-00000E000000}" name="Notes" dataDxfId="7" dataCellStyle="Texte"/>
  </tableColumns>
  <tableStyleInfo name="Style de tableau personnalisé"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CatégorieetEmployé" displayName="TableauCatégorieetEmployé" ref="B4:D9" totalsRowShown="0" headerRowDxfId="6" dataDxfId="5" tableBorderDxfId="4" dataCellStyle="Texte">
  <autoFilter ref="B4:D9" xr:uid="{00000000-0009-0000-0100-000002000000}"/>
  <tableColumns count="3">
    <tableColumn id="1" xr3:uid="{00000000-0010-0000-0100-000001000000}" name="Type de mission" dataDxfId="3" dataCellStyle="Texte"/>
    <tableColumn id="2" xr3:uid="{41520C65-A7C5-411E-9569-83B533BEF72D}" name="Statut" dataDxfId="2" dataCellStyle="Texte"/>
    <tableColumn id="3" xr3:uid="{8534FEB6-1AA6-4F81-9FE4-BD34054B354A}" name="Mois" dataDxfId="1" dataCellStyle="Texte"/>
  </tableColumns>
  <tableStyleInfo name="Style de tableau personnalisé" showFirstColumn="0" showLastColumn="0" showRowStripes="1" showColumnStripes="0"/>
</table>
</file>

<file path=xl/theme/theme1.xml><?xml version="1.0" encoding="utf-8"?>
<a:theme xmlns:a="http://schemas.openxmlformats.org/drawingml/2006/main" name="Office Theme">
  <a:themeElements>
    <a:clrScheme name="072_Project_Tracker">
      <a:dk1>
        <a:sysClr val="windowText" lastClr="000000"/>
      </a:dk1>
      <a:lt1>
        <a:sysClr val="window" lastClr="FFFFFF"/>
      </a:lt1>
      <a:dk2>
        <a:srgbClr val="4C483D"/>
      </a:dk2>
      <a:lt2>
        <a:srgbClr val="E4E3E2"/>
      </a:lt2>
      <a:accent1>
        <a:srgbClr val="FF5959"/>
      </a:accent1>
      <a:accent2>
        <a:srgbClr val="8DBB70"/>
      </a:accent2>
      <a:accent3>
        <a:srgbClr val="F0BB44"/>
      </a:accent3>
      <a:accent4>
        <a:srgbClr val="61ADBF"/>
      </a:accent4>
      <a:accent5>
        <a:srgbClr val="A3648B"/>
      </a:accent5>
      <a:accent6>
        <a:srgbClr val="F8943F"/>
      </a:accent6>
      <a:hlink>
        <a:srgbClr val="61ADBF"/>
      </a:hlink>
      <a:folHlink>
        <a:srgbClr val="A3648B"/>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7B7AB-4C27-451A-BEB8-E835E6763EBE}">
  <dimension ref="A3:D11"/>
  <sheetViews>
    <sheetView showGridLines="0" tabSelected="1" workbookViewId="0">
      <selection activeCell="D13" sqref="D13"/>
    </sheetView>
  </sheetViews>
  <sheetFormatPr defaultRowHeight="16.5" x14ac:dyDescent="0.3"/>
  <cols>
    <col min="1" max="1" width="15.875" bestFit="1" customWidth="1"/>
    <col min="2" max="3" width="8.625" bestFit="1" customWidth="1"/>
    <col min="4" max="4" width="12.5" bestFit="1" customWidth="1"/>
  </cols>
  <sheetData>
    <row r="3" spans="1:4" x14ac:dyDescent="0.3">
      <c r="A3" s="35" t="s">
        <v>120</v>
      </c>
      <c r="B3" s="35" t="s">
        <v>110</v>
      </c>
      <c r="C3" s="35" t="s">
        <v>65</v>
      </c>
      <c r="D3" t="s">
        <v>116</v>
      </c>
    </row>
    <row r="4" spans="1:4" x14ac:dyDescent="0.3">
      <c r="A4" t="s">
        <v>115</v>
      </c>
      <c r="B4" t="s">
        <v>113</v>
      </c>
      <c r="C4" t="s">
        <v>68</v>
      </c>
      <c r="D4" s="36">
        <v>0</v>
      </c>
    </row>
    <row r="5" spans="1:4" x14ac:dyDescent="0.3">
      <c r="C5" t="s">
        <v>66</v>
      </c>
      <c r="D5" s="36">
        <v>615</v>
      </c>
    </row>
    <row r="6" spans="1:4" x14ac:dyDescent="0.3">
      <c r="B6" t="s">
        <v>117</v>
      </c>
      <c r="D6" s="36">
        <v>615</v>
      </c>
    </row>
    <row r="7" spans="1:4" x14ac:dyDescent="0.3">
      <c r="B7" t="s">
        <v>114</v>
      </c>
      <c r="C7" t="s">
        <v>68</v>
      </c>
      <c r="D7" s="36"/>
    </row>
    <row r="8" spans="1:4" x14ac:dyDescent="0.3">
      <c r="C8" t="s">
        <v>66</v>
      </c>
      <c r="D8" s="36">
        <v>280</v>
      </c>
    </row>
    <row r="9" spans="1:4" x14ac:dyDescent="0.3">
      <c r="B9" t="s">
        <v>118</v>
      </c>
      <c r="D9" s="36">
        <v>280</v>
      </c>
    </row>
    <row r="10" spans="1:4" x14ac:dyDescent="0.3">
      <c r="A10" t="s">
        <v>119</v>
      </c>
      <c r="D10" s="36">
        <v>895</v>
      </c>
    </row>
    <row r="11" spans="1:4" x14ac:dyDescent="0.3">
      <c r="A11" t="s">
        <v>112</v>
      </c>
      <c r="D11" s="36">
        <v>895</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pageSetUpPr autoPageBreaks="0" fitToPage="1"/>
  </sheetPr>
  <dimension ref="A1:L60"/>
  <sheetViews>
    <sheetView showGridLines="0" zoomScale="82" zoomScaleNormal="82" workbookViewId="0">
      <pane ySplit="4" topLeftCell="A54" activePane="bottomLeft" state="frozen"/>
      <selection activeCell="D1" sqref="D1"/>
      <selection pane="bottomLeft" activeCell="E2" sqref="E1:E1048576"/>
    </sheetView>
  </sheetViews>
  <sheetFormatPr defaultColWidth="9" defaultRowHeight="30" customHeight="1" x14ac:dyDescent="0.3"/>
  <cols>
    <col min="1" max="1" width="2.625" style="1" customWidth="1"/>
    <col min="2" max="2" width="26.875" style="1" bestFit="1" customWidth="1"/>
    <col min="3" max="3" width="18.625" style="1" bestFit="1" customWidth="1"/>
    <col min="4" max="4" width="24.375" style="1" bestFit="1" customWidth="1"/>
    <col min="5" max="5" width="15.625" style="2" customWidth="1"/>
    <col min="6" max="6" width="13.625" style="17" hidden="1" customWidth="1"/>
    <col min="7" max="7" width="13.125" style="2" customWidth="1"/>
    <col min="8" max="9" width="12.625" style="13" customWidth="1"/>
    <col min="10" max="10" width="25.625" style="1" customWidth="1"/>
    <col min="11" max="11" width="2.625" style="1" customWidth="1"/>
    <col min="12" max="16384" width="9" style="1"/>
  </cols>
  <sheetData>
    <row r="1" spans="1:12" ht="65.099999999999994" customHeight="1" thickBot="1" x14ac:dyDescent="0.35">
      <c r="B1" s="4" t="s">
        <v>74</v>
      </c>
      <c r="C1"/>
      <c r="E1" s="30" t="s">
        <v>111</v>
      </c>
      <c r="F1" s="31"/>
      <c r="G1" s="32"/>
    </row>
    <row r="2" spans="1:12" ht="20.25" customHeight="1" x14ac:dyDescent="0.3">
      <c r="A2" s="3"/>
      <c r="B2" s="4"/>
      <c r="C2" s="25" t="s">
        <v>75</v>
      </c>
      <c r="D2" s="26">
        <f>SUM(SuiviProjet[Gains])</f>
        <v>895</v>
      </c>
      <c r="E2" s="37">
        <v>43709</v>
      </c>
      <c r="F2" s="33">
        <f>SUMIFS(H5:H60,F5:F60,L2)</f>
        <v>615</v>
      </c>
      <c r="G2" s="34"/>
      <c r="L2" s="21">
        <f>MONTH(E2)</f>
        <v>9</v>
      </c>
    </row>
    <row r="3" spans="1:12" ht="20.25" customHeight="1" thickBot="1" x14ac:dyDescent="0.35">
      <c r="C3" s="27" t="s">
        <v>76</v>
      </c>
      <c r="D3" s="28">
        <f>SUMIF(SuiviProjet[Statut],"Effectué",SuiviProjet[Gains])</f>
        <v>895</v>
      </c>
      <c r="E3" s="23"/>
      <c r="F3" s="24"/>
      <c r="G3" s="29">
        <f>SUMPRODUCT((MONTH(E5:$E60)=L2))</f>
        <v>0</v>
      </c>
      <c r="H3" s="14"/>
      <c r="I3" s="14"/>
    </row>
    <row r="4" spans="1:12" ht="54.95" customHeight="1" x14ac:dyDescent="0.3">
      <c r="B4" s="7" t="s">
        <v>2</v>
      </c>
      <c r="C4" s="7" t="s">
        <v>56</v>
      </c>
      <c r="D4" s="7" t="s">
        <v>61</v>
      </c>
      <c r="E4" s="38" t="s">
        <v>53</v>
      </c>
      <c r="F4" s="18" t="s">
        <v>109</v>
      </c>
      <c r="G4" s="8" t="s">
        <v>54</v>
      </c>
      <c r="H4" s="9" t="s">
        <v>55</v>
      </c>
      <c r="I4" s="9" t="s">
        <v>65</v>
      </c>
      <c r="J4" s="7" t="s">
        <v>0</v>
      </c>
    </row>
    <row r="5" spans="1:12" ht="30" customHeight="1" x14ac:dyDescent="0.3">
      <c r="B5" s="6" t="s">
        <v>3</v>
      </c>
      <c r="C5" s="6" t="s">
        <v>57</v>
      </c>
      <c r="D5" s="6" t="s">
        <v>62</v>
      </c>
      <c r="E5" s="39">
        <v>43728</v>
      </c>
      <c r="F5" s="19">
        <f t="shared" ref="F5:F60" si="0">MONTH(E5)</f>
        <v>9</v>
      </c>
      <c r="G5" s="11">
        <v>0.72916666666666663</v>
      </c>
      <c r="H5" s="15">
        <v>15</v>
      </c>
      <c r="I5" s="15" t="s">
        <v>66</v>
      </c>
      <c r="J5" s="6"/>
    </row>
    <row r="6" spans="1:12" ht="30" customHeight="1" x14ac:dyDescent="0.3">
      <c r="B6" s="6" t="s">
        <v>4</v>
      </c>
      <c r="C6" s="6" t="s">
        <v>57</v>
      </c>
      <c r="D6" s="6" t="s">
        <v>63</v>
      </c>
      <c r="E6" s="39">
        <v>43729</v>
      </c>
      <c r="F6" s="19">
        <f t="shared" si="0"/>
        <v>9</v>
      </c>
      <c r="G6" s="11">
        <v>0.35416666666666669</v>
      </c>
      <c r="H6" s="15">
        <v>25</v>
      </c>
      <c r="I6" s="15" t="s">
        <v>66</v>
      </c>
      <c r="J6" s="6"/>
    </row>
    <row r="7" spans="1:12" ht="30" customHeight="1" x14ac:dyDescent="0.3">
      <c r="B7" s="6" t="s">
        <v>5</v>
      </c>
      <c r="C7" s="6" t="s">
        <v>57</v>
      </c>
      <c r="D7" s="6" t="s">
        <v>64</v>
      </c>
      <c r="E7" s="39">
        <v>43729</v>
      </c>
      <c r="F7" s="19">
        <f t="shared" si="0"/>
        <v>9</v>
      </c>
      <c r="G7" s="11">
        <v>0.47916666666666669</v>
      </c>
      <c r="H7" s="15">
        <v>15</v>
      </c>
      <c r="I7" s="15" t="s">
        <v>66</v>
      </c>
      <c r="J7" s="6"/>
    </row>
    <row r="8" spans="1:12" ht="30" customHeight="1" x14ac:dyDescent="0.3">
      <c r="B8" s="6" t="s">
        <v>6</v>
      </c>
      <c r="C8" s="6" t="s">
        <v>58</v>
      </c>
      <c r="D8" s="6" t="s">
        <v>70</v>
      </c>
      <c r="E8" s="39">
        <v>43729</v>
      </c>
      <c r="F8" s="19">
        <f t="shared" si="0"/>
        <v>9</v>
      </c>
      <c r="G8" s="11">
        <v>0.75</v>
      </c>
      <c r="H8" s="15">
        <v>15</v>
      </c>
      <c r="I8" s="15" t="s">
        <v>66</v>
      </c>
      <c r="J8" s="6"/>
    </row>
    <row r="9" spans="1:12" ht="30" customHeight="1" x14ac:dyDescent="0.3">
      <c r="B9" s="6" t="s">
        <v>7</v>
      </c>
      <c r="C9" s="6" t="s">
        <v>58</v>
      </c>
      <c r="D9" s="6" t="s">
        <v>64</v>
      </c>
      <c r="E9" s="39">
        <v>43729</v>
      </c>
      <c r="F9" s="19">
        <f t="shared" si="0"/>
        <v>9</v>
      </c>
      <c r="G9" s="11">
        <v>0.83333333333333337</v>
      </c>
      <c r="H9" s="15">
        <v>15</v>
      </c>
      <c r="I9" s="15" t="s">
        <v>66</v>
      </c>
      <c r="J9" s="6"/>
    </row>
    <row r="10" spans="1:12" ht="30" customHeight="1" x14ac:dyDescent="0.3">
      <c r="B10" s="6" t="s">
        <v>8</v>
      </c>
      <c r="C10" s="6" t="s">
        <v>58</v>
      </c>
      <c r="D10" s="6" t="s">
        <v>72</v>
      </c>
      <c r="E10" s="39">
        <v>43730</v>
      </c>
      <c r="F10" s="19">
        <f t="shared" si="0"/>
        <v>9</v>
      </c>
      <c r="G10" s="11">
        <v>0.33333333333333331</v>
      </c>
      <c r="H10" s="15">
        <v>15</v>
      </c>
      <c r="I10" s="15" t="s">
        <v>66</v>
      </c>
      <c r="J10" s="6"/>
    </row>
    <row r="11" spans="1:12" ht="30" customHeight="1" x14ac:dyDescent="0.3">
      <c r="B11" s="6" t="s">
        <v>9</v>
      </c>
      <c r="C11" s="6" t="s">
        <v>58</v>
      </c>
      <c r="D11" s="6" t="s">
        <v>71</v>
      </c>
      <c r="E11" s="39">
        <v>43730</v>
      </c>
      <c r="F11" s="19">
        <f t="shared" si="0"/>
        <v>9</v>
      </c>
      <c r="G11" s="11">
        <v>0.41666666666666669</v>
      </c>
      <c r="H11" s="15">
        <v>15</v>
      </c>
      <c r="I11" s="15" t="s">
        <v>66</v>
      </c>
      <c r="J11" s="6"/>
    </row>
    <row r="12" spans="1:12" ht="30" customHeight="1" x14ac:dyDescent="0.3">
      <c r="B12" s="6" t="s">
        <v>10</v>
      </c>
      <c r="C12" s="10" t="s">
        <v>58</v>
      </c>
      <c r="D12" s="10" t="s">
        <v>78</v>
      </c>
      <c r="E12" s="40">
        <v>43730</v>
      </c>
      <c r="F12" s="20">
        <f t="shared" si="0"/>
        <v>9</v>
      </c>
      <c r="G12" s="11">
        <v>0.52083333333333337</v>
      </c>
      <c r="H12" s="15">
        <v>15</v>
      </c>
      <c r="I12" s="15" t="s">
        <v>66</v>
      </c>
      <c r="J12" s="10" t="s">
        <v>79</v>
      </c>
    </row>
    <row r="13" spans="1:12" ht="30" customHeight="1" x14ac:dyDescent="0.3">
      <c r="B13" s="6" t="s">
        <v>11</v>
      </c>
      <c r="C13" s="10" t="s">
        <v>58</v>
      </c>
      <c r="D13" s="10" t="s">
        <v>78</v>
      </c>
      <c r="E13" s="40">
        <v>43730</v>
      </c>
      <c r="F13" s="20">
        <f t="shared" si="0"/>
        <v>9</v>
      </c>
      <c r="G13" s="11">
        <v>0.60416666666666663</v>
      </c>
      <c r="H13" s="15">
        <v>15</v>
      </c>
      <c r="I13" s="15" t="s">
        <v>66</v>
      </c>
      <c r="J13" s="10" t="s">
        <v>79</v>
      </c>
    </row>
    <row r="14" spans="1:12" ht="30" customHeight="1" x14ac:dyDescent="0.3">
      <c r="B14" s="6" t="s">
        <v>12</v>
      </c>
      <c r="C14" s="6" t="s">
        <v>58</v>
      </c>
      <c r="D14" s="6" t="s">
        <v>73</v>
      </c>
      <c r="E14" s="39">
        <v>43730</v>
      </c>
      <c r="F14" s="19">
        <f t="shared" si="0"/>
        <v>9</v>
      </c>
      <c r="G14" s="11">
        <v>0.77083333333333337</v>
      </c>
      <c r="H14" s="15">
        <v>15</v>
      </c>
      <c r="I14" s="15" t="s">
        <v>66</v>
      </c>
      <c r="J14" s="6"/>
    </row>
    <row r="15" spans="1:12" ht="30" customHeight="1" x14ac:dyDescent="0.3">
      <c r="B15" s="6" t="s">
        <v>13</v>
      </c>
      <c r="C15" s="10" t="s">
        <v>58</v>
      </c>
      <c r="D15" s="10" t="s">
        <v>63</v>
      </c>
      <c r="E15" s="40">
        <v>43730</v>
      </c>
      <c r="F15" s="20">
        <f t="shared" si="0"/>
        <v>9</v>
      </c>
      <c r="G15" s="11">
        <v>0.83333333333333337</v>
      </c>
      <c r="H15" s="15">
        <v>25</v>
      </c>
      <c r="I15" s="15" t="s">
        <v>66</v>
      </c>
      <c r="J15" s="10"/>
    </row>
    <row r="16" spans="1:12" ht="30" customHeight="1" x14ac:dyDescent="0.3">
      <c r="B16" s="6" t="s">
        <v>14</v>
      </c>
      <c r="C16" s="6" t="s">
        <v>58</v>
      </c>
      <c r="D16" s="6" t="s">
        <v>77</v>
      </c>
      <c r="E16" s="39">
        <v>43731</v>
      </c>
      <c r="F16" s="19">
        <f t="shared" si="0"/>
        <v>9</v>
      </c>
      <c r="G16" s="11">
        <v>0.33333333333333331</v>
      </c>
      <c r="H16" s="15">
        <v>20</v>
      </c>
      <c r="I16" s="15" t="s">
        <v>66</v>
      </c>
      <c r="J16" s="6"/>
    </row>
    <row r="17" spans="2:10" ht="30" customHeight="1" x14ac:dyDescent="0.3">
      <c r="B17" s="6" t="s">
        <v>15</v>
      </c>
      <c r="C17" s="10" t="s">
        <v>57</v>
      </c>
      <c r="D17" s="10" t="s">
        <v>80</v>
      </c>
      <c r="E17" s="40">
        <v>43731</v>
      </c>
      <c r="F17" s="20">
        <f t="shared" si="0"/>
        <v>9</v>
      </c>
      <c r="G17" s="11">
        <v>0.41666666666666669</v>
      </c>
      <c r="H17" s="15">
        <v>15</v>
      </c>
      <c r="I17" s="15" t="s">
        <v>66</v>
      </c>
      <c r="J17" s="10"/>
    </row>
    <row r="18" spans="2:10" ht="30" customHeight="1" x14ac:dyDescent="0.3">
      <c r="B18" s="6" t="s">
        <v>16</v>
      </c>
      <c r="C18" s="10" t="s">
        <v>58</v>
      </c>
      <c r="D18" s="10" t="s">
        <v>78</v>
      </c>
      <c r="E18" s="40">
        <v>43731</v>
      </c>
      <c r="F18" s="20">
        <f t="shared" si="0"/>
        <v>9</v>
      </c>
      <c r="G18" s="11">
        <v>0.45833333333333331</v>
      </c>
      <c r="H18" s="15">
        <v>0</v>
      </c>
      <c r="I18" s="15" t="s">
        <v>68</v>
      </c>
      <c r="J18" s="10"/>
    </row>
    <row r="19" spans="2:10" ht="30" customHeight="1" x14ac:dyDescent="0.3">
      <c r="B19" s="6" t="s">
        <v>17</v>
      </c>
      <c r="C19" s="10" t="s">
        <v>57</v>
      </c>
      <c r="D19" s="10" t="s">
        <v>82</v>
      </c>
      <c r="E19" s="40">
        <v>43731</v>
      </c>
      <c r="F19" s="20">
        <f t="shared" si="0"/>
        <v>9</v>
      </c>
      <c r="G19" s="11">
        <v>0.5625</v>
      </c>
      <c r="H19" s="15">
        <v>20</v>
      </c>
      <c r="I19" s="15" t="s">
        <v>66</v>
      </c>
      <c r="J19" s="10"/>
    </row>
    <row r="20" spans="2:10" ht="30" customHeight="1" x14ac:dyDescent="0.3">
      <c r="B20" s="6" t="s">
        <v>18</v>
      </c>
      <c r="C20" s="10" t="s">
        <v>57</v>
      </c>
      <c r="D20" s="10" t="s">
        <v>81</v>
      </c>
      <c r="E20" s="40">
        <v>43731</v>
      </c>
      <c r="F20" s="20">
        <f t="shared" si="0"/>
        <v>9</v>
      </c>
      <c r="G20" s="11">
        <v>0.75</v>
      </c>
      <c r="H20" s="15">
        <v>20</v>
      </c>
      <c r="I20" s="15" t="s">
        <v>66</v>
      </c>
      <c r="J20" s="10"/>
    </row>
    <row r="21" spans="2:10" ht="30" customHeight="1" x14ac:dyDescent="0.3">
      <c r="B21" s="6" t="s">
        <v>19</v>
      </c>
      <c r="C21" s="10" t="s">
        <v>57</v>
      </c>
      <c r="D21" s="10" t="s">
        <v>83</v>
      </c>
      <c r="E21" s="40">
        <v>43731</v>
      </c>
      <c r="F21" s="20">
        <f t="shared" si="0"/>
        <v>9</v>
      </c>
      <c r="G21" s="11">
        <v>0.83333333333333337</v>
      </c>
      <c r="H21" s="15">
        <v>15</v>
      </c>
      <c r="I21" s="15" t="s">
        <v>66</v>
      </c>
      <c r="J21" s="10"/>
    </row>
    <row r="22" spans="2:10" ht="30" customHeight="1" x14ac:dyDescent="0.3">
      <c r="B22" s="6" t="s">
        <v>20</v>
      </c>
      <c r="C22" s="10" t="s">
        <v>58</v>
      </c>
      <c r="D22" s="10" t="s">
        <v>84</v>
      </c>
      <c r="E22" s="40">
        <v>43732</v>
      </c>
      <c r="F22" s="20">
        <f t="shared" si="0"/>
        <v>9</v>
      </c>
      <c r="G22" s="11">
        <v>0.45833333333333331</v>
      </c>
      <c r="H22" s="15">
        <v>15</v>
      </c>
      <c r="I22" s="15" t="s">
        <v>66</v>
      </c>
      <c r="J22" s="10"/>
    </row>
    <row r="23" spans="2:10" ht="30" customHeight="1" x14ac:dyDescent="0.3">
      <c r="B23" s="6" t="s">
        <v>21</v>
      </c>
      <c r="C23" s="10" t="s">
        <v>57</v>
      </c>
      <c r="D23" s="10" t="s">
        <v>85</v>
      </c>
      <c r="E23" s="40">
        <v>43733</v>
      </c>
      <c r="F23" s="20">
        <f t="shared" si="0"/>
        <v>9</v>
      </c>
      <c r="G23" s="11">
        <v>0.45833333333333331</v>
      </c>
      <c r="H23" s="15">
        <v>15</v>
      </c>
      <c r="I23" s="15" t="s">
        <v>66</v>
      </c>
      <c r="J23" s="10"/>
    </row>
    <row r="24" spans="2:10" ht="30" customHeight="1" x14ac:dyDescent="0.3">
      <c r="B24" s="6" t="s">
        <v>22</v>
      </c>
      <c r="C24" s="10" t="s">
        <v>57</v>
      </c>
      <c r="D24" s="10" t="s">
        <v>86</v>
      </c>
      <c r="E24" s="40">
        <v>43733</v>
      </c>
      <c r="F24" s="20">
        <f t="shared" si="0"/>
        <v>9</v>
      </c>
      <c r="G24" s="11">
        <v>0.60416666666666663</v>
      </c>
      <c r="H24" s="15">
        <v>30</v>
      </c>
      <c r="I24" s="15" t="s">
        <v>66</v>
      </c>
      <c r="J24" s="10"/>
    </row>
    <row r="25" spans="2:10" ht="30" customHeight="1" x14ac:dyDescent="0.3">
      <c r="B25" s="6" t="s">
        <v>23</v>
      </c>
      <c r="C25" s="10" t="s">
        <v>57</v>
      </c>
      <c r="D25" s="10" t="s">
        <v>91</v>
      </c>
      <c r="E25" s="40">
        <v>43735</v>
      </c>
      <c r="F25" s="20">
        <f t="shared" si="0"/>
        <v>9</v>
      </c>
      <c r="G25" s="11">
        <v>0.39583333333333331</v>
      </c>
      <c r="H25" s="15">
        <v>15</v>
      </c>
      <c r="I25" s="15" t="s">
        <v>66</v>
      </c>
      <c r="J25" s="10"/>
    </row>
    <row r="26" spans="2:10" ht="30" customHeight="1" x14ac:dyDescent="0.3">
      <c r="B26" s="6" t="s">
        <v>24</v>
      </c>
      <c r="C26" s="10" t="s">
        <v>58</v>
      </c>
      <c r="D26" s="10" t="s">
        <v>92</v>
      </c>
      <c r="E26" s="40">
        <v>43735</v>
      </c>
      <c r="F26" s="20">
        <f t="shared" si="0"/>
        <v>9</v>
      </c>
      <c r="G26" s="11">
        <v>0.66666666666666663</v>
      </c>
      <c r="H26" s="15">
        <v>15</v>
      </c>
      <c r="I26" s="15" t="s">
        <v>66</v>
      </c>
      <c r="J26" s="10"/>
    </row>
    <row r="27" spans="2:10" ht="30" customHeight="1" x14ac:dyDescent="0.3">
      <c r="B27" s="6" t="s">
        <v>25</v>
      </c>
      <c r="C27" s="10" t="s">
        <v>59</v>
      </c>
      <c r="D27" s="10" t="s">
        <v>78</v>
      </c>
      <c r="E27" s="40">
        <v>43735</v>
      </c>
      <c r="F27" s="20">
        <f t="shared" si="0"/>
        <v>9</v>
      </c>
      <c r="G27" s="11">
        <v>0.66666666666666663</v>
      </c>
      <c r="H27" s="15">
        <v>0</v>
      </c>
      <c r="I27" s="15" t="s">
        <v>68</v>
      </c>
      <c r="J27" s="10"/>
    </row>
    <row r="28" spans="2:10" ht="30" customHeight="1" x14ac:dyDescent="0.3">
      <c r="B28" s="6" t="s">
        <v>26</v>
      </c>
      <c r="C28" s="10" t="s">
        <v>58</v>
      </c>
      <c r="D28" s="10" t="s">
        <v>90</v>
      </c>
      <c r="E28" s="40">
        <v>43735</v>
      </c>
      <c r="F28" s="20">
        <f t="shared" si="0"/>
        <v>9</v>
      </c>
      <c r="G28" s="11">
        <v>0.75</v>
      </c>
      <c r="H28" s="15">
        <v>15</v>
      </c>
      <c r="I28" s="15" t="s">
        <v>66</v>
      </c>
      <c r="J28" s="10"/>
    </row>
    <row r="29" spans="2:10" ht="30" customHeight="1" x14ac:dyDescent="0.3">
      <c r="B29" s="6" t="s">
        <v>27</v>
      </c>
      <c r="C29" s="10" t="s">
        <v>59</v>
      </c>
      <c r="D29" s="10" t="s">
        <v>78</v>
      </c>
      <c r="E29" s="40">
        <v>43735</v>
      </c>
      <c r="F29" s="20">
        <f t="shared" si="0"/>
        <v>9</v>
      </c>
      <c r="G29" s="11">
        <v>0.79166666666666663</v>
      </c>
      <c r="H29" s="15">
        <v>0</v>
      </c>
      <c r="I29" s="15" t="s">
        <v>68</v>
      </c>
      <c r="J29" s="10"/>
    </row>
    <row r="30" spans="2:10" ht="30" customHeight="1" x14ac:dyDescent="0.3">
      <c r="B30" s="6" t="s">
        <v>28</v>
      </c>
      <c r="C30" s="10" t="s">
        <v>57</v>
      </c>
      <c r="D30" s="10" t="s">
        <v>97</v>
      </c>
      <c r="E30" s="40">
        <v>43736</v>
      </c>
      <c r="F30" s="20">
        <f t="shared" si="0"/>
        <v>9</v>
      </c>
      <c r="G30" s="11">
        <v>0.35416666666666669</v>
      </c>
      <c r="H30" s="15">
        <v>15</v>
      </c>
      <c r="I30" s="15" t="s">
        <v>66</v>
      </c>
      <c r="J30" s="10"/>
    </row>
    <row r="31" spans="2:10" ht="30" customHeight="1" x14ac:dyDescent="0.3">
      <c r="B31" s="6" t="s">
        <v>29</v>
      </c>
      <c r="C31" s="10" t="s">
        <v>57</v>
      </c>
      <c r="D31" s="10" t="s">
        <v>98</v>
      </c>
      <c r="E31" s="40">
        <v>43736</v>
      </c>
      <c r="F31" s="20">
        <f t="shared" si="0"/>
        <v>9</v>
      </c>
      <c r="G31" s="11">
        <v>0.41666666666666669</v>
      </c>
      <c r="H31" s="15">
        <v>15</v>
      </c>
      <c r="I31" s="15" t="s">
        <v>66</v>
      </c>
      <c r="J31" s="10"/>
    </row>
    <row r="32" spans="2:10" ht="30" customHeight="1" x14ac:dyDescent="0.3">
      <c r="B32" s="6" t="s">
        <v>30</v>
      </c>
      <c r="C32" s="10" t="s">
        <v>57</v>
      </c>
      <c r="D32" s="10" t="s">
        <v>87</v>
      </c>
      <c r="E32" s="40">
        <v>43736</v>
      </c>
      <c r="F32" s="20">
        <f t="shared" si="0"/>
        <v>9</v>
      </c>
      <c r="G32" s="11">
        <v>0.60416666666666663</v>
      </c>
      <c r="H32" s="15">
        <v>15</v>
      </c>
      <c r="I32" s="15" t="s">
        <v>66</v>
      </c>
      <c r="J32" s="10"/>
    </row>
    <row r="33" spans="2:10" ht="30" customHeight="1" x14ac:dyDescent="0.3">
      <c r="B33" s="6" t="s">
        <v>31</v>
      </c>
      <c r="C33" s="10" t="s">
        <v>58</v>
      </c>
      <c r="D33" s="10" t="s">
        <v>99</v>
      </c>
      <c r="E33" s="40">
        <v>43736</v>
      </c>
      <c r="F33" s="20">
        <f t="shared" si="0"/>
        <v>9</v>
      </c>
      <c r="G33" s="11">
        <v>0.64583333333333337</v>
      </c>
      <c r="H33" s="15">
        <v>15</v>
      </c>
      <c r="I33" s="15" t="s">
        <v>66</v>
      </c>
      <c r="J33" s="10"/>
    </row>
    <row r="34" spans="2:10" ht="30" customHeight="1" x14ac:dyDescent="0.3">
      <c r="B34" s="6" t="s">
        <v>32</v>
      </c>
      <c r="C34" s="10" t="s">
        <v>58</v>
      </c>
      <c r="D34" s="10" t="s">
        <v>88</v>
      </c>
      <c r="E34" s="40">
        <v>43736</v>
      </c>
      <c r="F34" s="20">
        <f t="shared" si="0"/>
        <v>9</v>
      </c>
      <c r="G34" s="11">
        <v>0.75</v>
      </c>
      <c r="H34" s="15">
        <v>20</v>
      </c>
      <c r="I34" s="15" t="s">
        <v>66</v>
      </c>
      <c r="J34" s="10"/>
    </row>
    <row r="35" spans="2:10" ht="30" customHeight="1" x14ac:dyDescent="0.3">
      <c r="B35" s="6" t="s">
        <v>33</v>
      </c>
      <c r="C35" s="10" t="s">
        <v>58</v>
      </c>
      <c r="D35" s="10" t="s">
        <v>89</v>
      </c>
      <c r="E35" s="40">
        <v>43736</v>
      </c>
      <c r="F35" s="20">
        <f t="shared" si="0"/>
        <v>9</v>
      </c>
      <c r="G35" s="11">
        <v>0.83333333333333337</v>
      </c>
      <c r="H35" s="15">
        <v>15</v>
      </c>
      <c r="I35" s="15" t="s">
        <v>66</v>
      </c>
      <c r="J35" s="10"/>
    </row>
    <row r="36" spans="2:10" ht="30" customHeight="1" x14ac:dyDescent="0.3">
      <c r="B36" s="6" t="s">
        <v>34</v>
      </c>
      <c r="C36" s="10" t="s">
        <v>57</v>
      </c>
      <c r="D36" s="10" t="s">
        <v>93</v>
      </c>
      <c r="E36" s="40">
        <v>43737</v>
      </c>
      <c r="F36" s="20">
        <f t="shared" si="0"/>
        <v>9</v>
      </c>
      <c r="G36" s="11">
        <v>0.39583333333333331</v>
      </c>
      <c r="H36" s="15">
        <v>20</v>
      </c>
      <c r="I36" s="15" t="s">
        <v>66</v>
      </c>
      <c r="J36" s="10"/>
    </row>
    <row r="37" spans="2:10" ht="30" customHeight="1" x14ac:dyDescent="0.3">
      <c r="B37" s="6" t="s">
        <v>35</v>
      </c>
      <c r="C37" s="10" t="s">
        <v>58</v>
      </c>
      <c r="D37" s="10" t="s">
        <v>94</v>
      </c>
      <c r="E37" s="40">
        <v>43737</v>
      </c>
      <c r="F37" s="20">
        <f t="shared" si="0"/>
        <v>9</v>
      </c>
      <c r="G37" s="11">
        <v>0.6875</v>
      </c>
      <c r="H37" s="15">
        <v>15</v>
      </c>
      <c r="I37" s="15" t="s">
        <v>66</v>
      </c>
      <c r="J37" s="10"/>
    </row>
    <row r="38" spans="2:10" ht="30" customHeight="1" x14ac:dyDescent="0.3">
      <c r="B38" s="6" t="s">
        <v>36</v>
      </c>
      <c r="C38" s="10" t="s">
        <v>58</v>
      </c>
      <c r="D38" s="10" t="s">
        <v>95</v>
      </c>
      <c r="E38" s="40">
        <v>43737</v>
      </c>
      <c r="F38" s="20">
        <f t="shared" si="0"/>
        <v>9</v>
      </c>
      <c r="G38" s="11">
        <v>0.77083333333333337</v>
      </c>
      <c r="H38" s="15">
        <v>15</v>
      </c>
      <c r="I38" s="15" t="s">
        <v>66</v>
      </c>
      <c r="J38" s="10"/>
    </row>
    <row r="39" spans="2:10" ht="30" customHeight="1" x14ac:dyDescent="0.3">
      <c r="B39" s="6" t="s">
        <v>37</v>
      </c>
      <c r="C39" s="10" t="s">
        <v>58</v>
      </c>
      <c r="D39" s="10" t="s">
        <v>96</v>
      </c>
      <c r="E39" s="40">
        <v>43737</v>
      </c>
      <c r="F39" s="20">
        <f t="shared" si="0"/>
        <v>9</v>
      </c>
      <c r="G39" s="11">
        <v>0.85416666666666663</v>
      </c>
      <c r="H39" s="15">
        <v>15</v>
      </c>
      <c r="I39" s="15" t="s">
        <v>66</v>
      </c>
      <c r="J39" s="10"/>
    </row>
    <row r="40" spans="2:10" ht="30" customHeight="1" x14ac:dyDescent="0.3">
      <c r="B40" s="6" t="s">
        <v>38</v>
      </c>
      <c r="C40" s="10" t="s">
        <v>58</v>
      </c>
      <c r="D40" s="10" t="s">
        <v>78</v>
      </c>
      <c r="E40" s="40">
        <v>43738</v>
      </c>
      <c r="F40" s="20">
        <f t="shared" si="0"/>
        <v>9</v>
      </c>
      <c r="G40" s="11">
        <v>0.33333333333333331</v>
      </c>
      <c r="H40" s="15">
        <v>10</v>
      </c>
      <c r="I40" s="15" t="s">
        <v>66</v>
      </c>
      <c r="J40" s="10"/>
    </row>
    <row r="41" spans="2:10" ht="30" customHeight="1" x14ac:dyDescent="0.3">
      <c r="B41" s="6" t="s">
        <v>39</v>
      </c>
      <c r="C41" s="10" t="s">
        <v>58</v>
      </c>
      <c r="D41" s="10" t="s">
        <v>100</v>
      </c>
      <c r="E41" s="40">
        <v>43738</v>
      </c>
      <c r="F41" s="20">
        <f t="shared" si="0"/>
        <v>9</v>
      </c>
      <c r="G41" s="11">
        <v>0.66666666666666663</v>
      </c>
      <c r="H41" s="15">
        <v>15</v>
      </c>
      <c r="I41" s="15" t="s">
        <v>66</v>
      </c>
      <c r="J41" s="10"/>
    </row>
    <row r="42" spans="2:10" ht="30" customHeight="1" x14ac:dyDescent="0.3">
      <c r="B42" s="6" t="s">
        <v>40</v>
      </c>
      <c r="C42" s="10" t="s">
        <v>58</v>
      </c>
      <c r="D42" s="10" t="s">
        <v>78</v>
      </c>
      <c r="E42" s="40">
        <v>43738</v>
      </c>
      <c r="F42" s="20">
        <f t="shared" si="0"/>
        <v>9</v>
      </c>
      <c r="G42" s="11">
        <v>0.70833333333333337</v>
      </c>
      <c r="H42" s="15">
        <v>15</v>
      </c>
      <c r="I42" s="15" t="s">
        <v>66</v>
      </c>
      <c r="J42" s="10"/>
    </row>
    <row r="43" spans="2:10" ht="30" customHeight="1" x14ac:dyDescent="0.3">
      <c r="B43" s="6" t="s">
        <v>41</v>
      </c>
      <c r="C43" s="10" t="s">
        <v>57</v>
      </c>
      <c r="D43" s="10" t="s">
        <v>78</v>
      </c>
      <c r="E43" s="40">
        <v>43738</v>
      </c>
      <c r="F43" s="20">
        <f t="shared" si="0"/>
        <v>9</v>
      </c>
      <c r="G43" s="11">
        <v>0.94791666666666663</v>
      </c>
      <c r="H43" s="15">
        <v>35</v>
      </c>
      <c r="I43" s="15" t="s">
        <v>66</v>
      </c>
      <c r="J43" s="10"/>
    </row>
    <row r="44" spans="2:10" ht="30" customHeight="1" x14ac:dyDescent="0.3">
      <c r="B44" s="6" t="s">
        <v>42</v>
      </c>
      <c r="C44" s="10" t="s">
        <v>58</v>
      </c>
      <c r="D44" s="10"/>
      <c r="E44" s="40">
        <v>43740</v>
      </c>
      <c r="F44" s="20">
        <f t="shared" si="0"/>
        <v>10</v>
      </c>
      <c r="G44" s="11">
        <v>0.375</v>
      </c>
      <c r="H44" s="15">
        <v>15</v>
      </c>
      <c r="I44" s="15" t="s">
        <v>66</v>
      </c>
      <c r="J44" s="10"/>
    </row>
    <row r="45" spans="2:10" ht="30" customHeight="1" x14ac:dyDescent="0.3">
      <c r="B45" s="6" t="s">
        <v>43</v>
      </c>
      <c r="C45" s="10" t="s">
        <v>58</v>
      </c>
      <c r="D45" s="10"/>
      <c r="E45" s="40">
        <v>43740</v>
      </c>
      <c r="F45" s="20">
        <f t="shared" si="0"/>
        <v>10</v>
      </c>
      <c r="G45" s="11">
        <v>0.875</v>
      </c>
      <c r="H45" s="15">
        <v>25</v>
      </c>
      <c r="I45" s="15" t="s">
        <v>66</v>
      </c>
      <c r="J45" s="10"/>
    </row>
    <row r="46" spans="2:10" ht="30" customHeight="1" x14ac:dyDescent="0.3">
      <c r="B46" s="6" t="s">
        <v>44</v>
      </c>
      <c r="C46" s="10" t="s">
        <v>58</v>
      </c>
      <c r="D46" s="10"/>
      <c r="E46" s="40">
        <v>43742</v>
      </c>
      <c r="F46" s="20">
        <f t="shared" si="0"/>
        <v>10</v>
      </c>
      <c r="G46" s="11">
        <v>0.58333333333333337</v>
      </c>
      <c r="H46" s="15">
        <v>15</v>
      </c>
      <c r="I46" s="15" t="s">
        <v>66</v>
      </c>
      <c r="J46" s="10"/>
    </row>
    <row r="47" spans="2:10" ht="30" customHeight="1" x14ac:dyDescent="0.3">
      <c r="B47" s="6" t="s">
        <v>45</v>
      </c>
      <c r="C47" s="10" t="s">
        <v>57</v>
      </c>
      <c r="D47" s="10"/>
      <c r="E47" s="40">
        <v>43742</v>
      </c>
      <c r="F47" s="20">
        <f t="shared" si="0"/>
        <v>10</v>
      </c>
      <c r="G47" s="11">
        <v>0.72916666666666663</v>
      </c>
      <c r="H47" s="15">
        <v>15</v>
      </c>
      <c r="I47" s="15" t="s">
        <v>66</v>
      </c>
      <c r="J47" s="10"/>
    </row>
    <row r="48" spans="2:10" ht="30" customHeight="1" x14ac:dyDescent="0.3">
      <c r="B48" s="6" t="s">
        <v>46</v>
      </c>
      <c r="C48" s="10" t="s">
        <v>57</v>
      </c>
      <c r="D48" s="10"/>
      <c r="E48" s="40">
        <v>43742</v>
      </c>
      <c r="F48" s="20">
        <f t="shared" si="0"/>
        <v>10</v>
      </c>
      <c r="G48" s="11">
        <v>0.83333333333333337</v>
      </c>
      <c r="H48" s="15">
        <v>15</v>
      </c>
      <c r="I48" s="15" t="s">
        <v>66</v>
      </c>
      <c r="J48" s="10"/>
    </row>
    <row r="49" spans="2:10" ht="30" customHeight="1" x14ac:dyDescent="0.3">
      <c r="B49" s="6" t="s">
        <v>47</v>
      </c>
      <c r="C49" s="10" t="s">
        <v>57</v>
      </c>
      <c r="D49" s="10"/>
      <c r="E49" s="40">
        <v>43743</v>
      </c>
      <c r="F49" s="20">
        <f t="shared" si="0"/>
        <v>10</v>
      </c>
      <c r="G49" s="11">
        <v>0.375</v>
      </c>
      <c r="H49" s="15">
        <v>20</v>
      </c>
      <c r="I49" s="15" t="s">
        <v>66</v>
      </c>
      <c r="J49" s="10"/>
    </row>
    <row r="50" spans="2:10" ht="30" customHeight="1" x14ac:dyDescent="0.3">
      <c r="B50" s="6" t="s">
        <v>48</v>
      </c>
      <c r="C50" s="10" t="s">
        <v>57</v>
      </c>
      <c r="D50" s="10"/>
      <c r="E50" s="40">
        <v>43743</v>
      </c>
      <c r="F50" s="20">
        <f t="shared" si="0"/>
        <v>10</v>
      </c>
      <c r="G50" s="11">
        <v>0.45833333333333331</v>
      </c>
      <c r="H50" s="15">
        <v>15</v>
      </c>
      <c r="I50" s="15" t="s">
        <v>66</v>
      </c>
      <c r="J50" s="10"/>
    </row>
    <row r="51" spans="2:10" ht="30" customHeight="1" x14ac:dyDescent="0.3">
      <c r="B51" s="6" t="s">
        <v>49</v>
      </c>
      <c r="C51" s="10" t="s">
        <v>58</v>
      </c>
      <c r="D51" s="10"/>
      <c r="E51" s="40">
        <v>43743</v>
      </c>
      <c r="F51" s="20">
        <f t="shared" si="0"/>
        <v>10</v>
      </c>
      <c r="G51" s="11">
        <v>0.70833333333333337</v>
      </c>
      <c r="H51" s="15">
        <v>15</v>
      </c>
      <c r="I51" s="15" t="s">
        <v>66</v>
      </c>
      <c r="J51" s="10"/>
    </row>
    <row r="52" spans="2:10" ht="30" customHeight="1" x14ac:dyDescent="0.3">
      <c r="B52" s="6" t="s">
        <v>50</v>
      </c>
      <c r="C52" s="10" t="s">
        <v>58</v>
      </c>
      <c r="D52" s="10"/>
      <c r="E52" s="40">
        <v>43743</v>
      </c>
      <c r="F52" s="20">
        <f t="shared" si="0"/>
        <v>10</v>
      </c>
      <c r="G52" s="11">
        <v>0.79166666666666663</v>
      </c>
      <c r="H52" s="15">
        <v>15</v>
      </c>
      <c r="I52" s="15" t="s">
        <v>66</v>
      </c>
      <c r="J52" s="10"/>
    </row>
    <row r="53" spans="2:10" ht="30" customHeight="1" x14ac:dyDescent="0.3">
      <c r="B53" s="6" t="s">
        <v>51</v>
      </c>
      <c r="C53" s="10" t="s">
        <v>58</v>
      </c>
      <c r="D53" s="10"/>
      <c r="E53" s="40">
        <v>43744</v>
      </c>
      <c r="F53" s="20">
        <f t="shared" si="0"/>
        <v>10</v>
      </c>
      <c r="G53" s="11">
        <v>0.82291666666666663</v>
      </c>
      <c r="H53" s="15">
        <v>25</v>
      </c>
      <c r="I53" s="15" t="s">
        <v>66</v>
      </c>
      <c r="J53" s="10"/>
    </row>
    <row r="54" spans="2:10" ht="30" customHeight="1" x14ac:dyDescent="0.3">
      <c r="B54" s="6" t="s">
        <v>52</v>
      </c>
      <c r="C54" s="10" t="s">
        <v>58</v>
      </c>
      <c r="D54" s="10"/>
      <c r="E54" s="40">
        <v>43744</v>
      </c>
      <c r="F54" s="20">
        <f t="shared" si="0"/>
        <v>10</v>
      </c>
      <c r="G54" s="11">
        <v>0.83333333333333337</v>
      </c>
      <c r="H54" s="15">
        <v>15</v>
      </c>
      <c r="I54" s="15" t="s">
        <v>66</v>
      </c>
      <c r="J54" s="10"/>
    </row>
    <row r="55" spans="2:10" ht="30" customHeight="1" x14ac:dyDescent="0.3">
      <c r="B55" s="6" t="s">
        <v>103</v>
      </c>
      <c r="C55" s="10" t="s">
        <v>58</v>
      </c>
      <c r="D55" s="10"/>
      <c r="E55" s="40">
        <v>43744</v>
      </c>
      <c r="F55" s="20">
        <f t="shared" si="0"/>
        <v>10</v>
      </c>
      <c r="G55" s="11">
        <v>0.94791666666666663</v>
      </c>
      <c r="H55" s="15">
        <v>15</v>
      </c>
      <c r="I55" s="15" t="s">
        <v>66</v>
      </c>
      <c r="J55" s="10" t="s">
        <v>79</v>
      </c>
    </row>
    <row r="56" spans="2:10" ht="30" customHeight="1" x14ac:dyDescent="0.3">
      <c r="B56" s="6" t="s">
        <v>104</v>
      </c>
      <c r="C56" s="10" t="s">
        <v>58</v>
      </c>
      <c r="D56" s="10"/>
      <c r="E56" s="40">
        <v>43748</v>
      </c>
      <c r="F56" s="20">
        <f t="shared" si="0"/>
        <v>10</v>
      </c>
      <c r="G56" s="11">
        <v>0.5</v>
      </c>
      <c r="H56" s="15">
        <v>15</v>
      </c>
      <c r="I56" s="15" t="s">
        <v>66</v>
      </c>
      <c r="J56" s="10"/>
    </row>
    <row r="57" spans="2:10" ht="30" customHeight="1" x14ac:dyDescent="0.3">
      <c r="B57" s="6" t="s">
        <v>105</v>
      </c>
      <c r="C57" s="10" t="s">
        <v>58</v>
      </c>
      <c r="D57" s="10"/>
      <c r="E57" s="40">
        <v>43748</v>
      </c>
      <c r="F57" s="20">
        <f t="shared" si="0"/>
        <v>10</v>
      </c>
      <c r="G57" s="11">
        <v>0.625</v>
      </c>
      <c r="H57" s="15">
        <v>15</v>
      </c>
      <c r="I57" s="15" t="s">
        <v>66</v>
      </c>
      <c r="J57" s="10"/>
    </row>
    <row r="58" spans="2:10" ht="30" customHeight="1" x14ac:dyDescent="0.3">
      <c r="B58" s="6" t="s">
        <v>106</v>
      </c>
      <c r="C58" s="10" t="s">
        <v>58</v>
      </c>
      <c r="D58" s="10"/>
      <c r="E58" s="40">
        <v>43749</v>
      </c>
      <c r="F58" s="20">
        <f t="shared" si="0"/>
        <v>10</v>
      </c>
      <c r="G58" s="11">
        <v>0.58333333333333337</v>
      </c>
      <c r="H58" s="15">
        <v>15</v>
      </c>
      <c r="I58" s="15" t="s">
        <v>66</v>
      </c>
      <c r="J58" s="10"/>
    </row>
    <row r="59" spans="2:10" ht="30" customHeight="1" x14ac:dyDescent="0.3">
      <c r="B59" s="6" t="s">
        <v>107</v>
      </c>
      <c r="C59" s="10" t="s">
        <v>57</v>
      </c>
      <c r="D59" s="10"/>
      <c r="E59" s="40">
        <v>43749</v>
      </c>
      <c r="F59" s="20">
        <f t="shared" si="0"/>
        <v>10</v>
      </c>
      <c r="G59" s="11">
        <v>0.70833333333333337</v>
      </c>
      <c r="H59" s="15">
        <v>15</v>
      </c>
      <c r="I59" s="15" t="s">
        <v>66</v>
      </c>
      <c r="J59" s="10"/>
    </row>
    <row r="60" spans="2:10" ht="30" customHeight="1" x14ac:dyDescent="0.3">
      <c r="B60" s="6" t="s">
        <v>108</v>
      </c>
      <c r="C60" s="10" t="s">
        <v>57</v>
      </c>
      <c r="D60" s="10"/>
      <c r="E60" s="40">
        <v>43749</v>
      </c>
      <c r="F60" s="20">
        <f t="shared" si="0"/>
        <v>10</v>
      </c>
      <c r="G60" s="11">
        <v>0.83333333333333337</v>
      </c>
      <c r="H60" s="15">
        <v>15</v>
      </c>
      <c r="I60" s="15" t="s">
        <v>66</v>
      </c>
      <c r="J60" s="10"/>
    </row>
  </sheetData>
  <mergeCells count="2">
    <mergeCell ref="E1:G1"/>
    <mergeCell ref="F2:G2"/>
  </mergeCells>
  <phoneticPr fontId="11" type="noConversion"/>
  <dataValidations count="12">
    <dataValidation allowBlank="1" showInputMessage="1" prompt="Entrez des projets dans cette feuille de suivi de projet. Définissez le pourcent. supér./infér. à marquer en D2. Pour le travail et la durée réels (en heures et jours), les val. excéd./déficit. s’affichent en rouge et en gras avec un indic. en col. K et M" sqref="A1" xr:uid="{00000000-0002-0000-0000-000000000000}"/>
    <dataValidation allowBlank="1" showInputMessage="1" showErrorMessage="1" prompt="Pourcentage d'excédent/de déficit personnalisable utilisé pour mettre en évidence dans le tableau de projets la durée réelle de travail en heures et en jours qui dépasse ce chiffre ou se situe en deçà de celui-ci" sqref="D2 D3" xr:uid="{00000000-0002-0000-0000-000001000000}"/>
    <dataValidation allowBlank="1" showInputMessage="1" showErrorMessage="1" prompt="Entrer les noms de projet dans cette colonne" sqref="B4" xr:uid="{00000000-0002-0000-0000-000002000000}"/>
    <dataValidation allowBlank="1" showInputMessage="1" showErrorMessage="1" prompt="Sélectionnez le nom Catégorie dans la liste déroulante de chaque cellule de cette colonne. Les options de cette liste sont définies dans la feuille Configuration. Appuyez sur ALT + Bas pour parcourir la liste, puis sur ENTRÉE pour effectuer une sélection" sqref="C4" xr:uid="{00000000-0002-0000-0000-000003000000}"/>
    <dataValidation allowBlank="1" showInputMessage="1" showErrorMessage="1" prompt="Sélectionnez le nom de l’employé dans la liste déroulante de chaque cellule dans cette colonne. Les options sont définies dans la feuille de calcul Configuration. Press ALT+DOWN ARROW to navigate the list, then ENTER to make a selection" sqref="D4" xr:uid="{00000000-0002-0000-0000-000004000000}"/>
    <dataValidation allowBlank="1" showInputMessage="1" showErrorMessage="1" prompt="Entrez la date de début estimée du projet dans cette colonne" sqref="E4:F4" xr:uid="{00000000-0002-0000-0000-000005000000}"/>
    <dataValidation allowBlank="1" showInputMessage="1" showErrorMessage="1" prompt="Entrez la date de fin estimée du projet dans cette colonne" sqref="G4" xr:uid="{00000000-0002-0000-0000-000006000000}"/>
    <dataValidation allowBlank="1" showInputMessage="1" showErrorMessage="1" prompt="Entrez la durée du projet estimée (en jours)" sqref="H4:I4" xr:uid="{00000000-0002-0000-0000-000007000000}"/>
    <dataValidation allowBlank="1" showInputMessage="1" showErrorMessage="1" prompt="Entrez des notes sur les projets dans cette colonne." sqref="J4" xr:uid="{00000000-0002-0000-0000-00000F000000}"/>
    <dataValidation type="list" allowBlank="1" showInputMessage="1" showErrorMessage="1" sqref="E2" xr:uid="{A5825A38-B178-44E4-907D-83255D2025C5}">
      <formula1>Mois</formula1>
    </dataValidation>
    <dataValidation type="list" allowBlank="1" showInputMessage="1" showErrorMessage="1" error="Sélectionnez une catégorie dans la liste ou créez une catégorie à afficher dans cette liste à partir de la feuille de calcul Configuration." sqref="C5:C60" xr:uid="{00000000-0002-0000-0000-000010000000}">
      <formula1>ListeCatégorie</formula1>
    </dataValidation>
    <dataValidation type="list" allowBlank="1" showInputMessage="1" showErrorMessage="1" error="Sélectionnez un employé dans la liste ou créez un employé à afficher dans cette liste à partir de la feuille de calcul Configuration." sqref="D5:D60" xr:uid="{00000000-0002-0000-0000-000011000000}">
      <formula1>ListeEmployés</formula1>
    </dataValidation>
  </dataValidations>
  <printOptions horizontalCentered="1"/>
  <pageMargins left="0.25" right="0.25" top="0.5" bottom="0.5" header="0.3" footer="0.3"/>
  <pageSetup paperSize="9" fitToHeight="0" orientation="landscape" r:id="rId1"/>
  <headerFooter differentFirst="1">
    <oddFooter>&amp;CPage &amp;P of &amp;N</oddFooter>
  </headerFooter>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B7E68D18-1DCD-4A87-A2F3-C5ABF549D027}">
          <x14:formula1>
            <xm:f>Installation!$C$5:$C$9</xm:f>
          </x14:formula1>
          <xm:sqref>I5:I60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3"/>
    <pageSetUpPr fitToPage="1"/>
  </sheetPr>
  <dimension ref="B1:D9"/>
  <sheetViews>
    <sheetView showGridLines="0" zoomScaleNormal="100" workbookViewId="0">
      <pane ySplit="4" topLeftCell="A5" activePane="bottomLeft" state="frozen"/>
      <selection pane="bottomLeft" activeCell="C1" sqref="C1"/>
    </sheetView>
  </sheetViews>
  <sheetFormatPr defaultColWidth="9" defaultRowHeight="30" customHeight="1" x14ac:dyDescent="0.3"/>
  <cols>
    <col min="1" max="1" width="2.625" customWidth="1"/>
    <col min="2" max="2" width="25.625" customWidth="1"/>
    <col min="3" max="3" width="11.375" bestFit="1" customWidth="1"/>
    <col min="4" max="4" width="13.125" customWidth="1"/>
  </cols>
  <sheetData>
    <row r="1" spans="2:4" ht="65.099999999999994" customHeight="1" x14ac:dyDescent="0.3">
      <c r="B1" s="5" t="s">
        <v>1</v>
      </c>
    </row>
    <row r="2" spans="2:4" ht="20.25" customHeight="1" x14ac:dyDescent="0.3"/>
    <row r="3" spans="2:4" ht="20.25" customHeight="1" x14ac:dyDescent="0.3"/>
    <row r="4" spans="2:4" ht="50.1" customHeight="1" x14ac:dyDescent="0.3">
      <c r="B4" s="7" t="s">
        <v>56</v>
      </c>
      <c r="C4" s="7" t="s">
        <v>65</v>
      </c>
      <c r="D4" s="16" t="s">
        <v>110</v>
      </c>
    </row>
    <row r="5" spans="2:4" ht="30" customHeight="1" x14ac:dyDescent="0.3">
      <c r="B5" s="6" t="s">
        <v>57</v>
      </c>
      <c r="C5" s="12" t="s">
        <v>66</v>
      </c>
      <c r="D5" s="22">
        <v>43709</v>
      </c>
    </row>
    <row r="6" spans="2:4" ht="30" customHeight="1" x14ac:dyDescent="0.3">
      <c r="B6" s="6" t="s">
        <v>58</v>
      </c>
      <c r="C6" s="12" t="s">
        <v>67</v>
      </c>
      <c r="D6" s="22">
        <v>43739</v>
      </c>
    </row>
    <row r="7" spans="2:4" ht="30" customHeight="1" x14ac:dyDescent="0.3">
      <c r="B7" s="6" t="s">
        <v>59</v>
      </c>
      <c r="C7" s="12" t="s">
        <v>68</v>
      </c>
      <c r="D7" s="22">
        <v>43770</v>
      </c>
    </row>
    <row r="8" spans="2:4" ht="30" customHeight="1" x14ac:dyDescent="0.3">
      <c r="B8" s="6" t="s">
        <v>101</v>
      </c>
      <c r="C8" s="12" t="s">
        <v>102</v>
      </c>
      <c r="D8" s="22">
        <v>43800</v>
      </c>
    </row>
    <row r="9" spans="2:4" ht="30" customHeight="1" x14ac:dyDescent="0.3">
      <c r="B9" s="6" t="s">
        <v>60</v>
      </c>
      <c r="C9" s="12" t="s">
        <v>69</v>
      </c>
      <c r="D9" s="12"/>
    </row>
  </sheetData>
  <phoneticPr fontId="11" type="noConversion"/>
  <dataValidations count="2">
    <dataValidation allowBlank="1" showInputMessage="1" prompt="La feuille de calc. de config. contient une liste personnalisable de catég. de projet et de noms d’employés. Ces listes sont utilisées en tant que listes déroul. dans la feuille de calc. de suivi de projet. Elles peuvent avoir des nbres d’élém. différents" sqref="A1" xr:uid="{00000000-0002-0000-0100-000000000000}"/>
    <dataValidation allowBlank="1" showInputMessage="1" showErrorMessage="1" prompt="Entrez dans cette colonne les catégories de projet qui seront utilisées comme options de la liste déroulante Catégorie de la feuille de calcul Suivi de projet" sqref="B4:C4" xr:uid="{00000000-0002-0000-0100-000002000000}"/>
  </dataValidations>
  <pageMargins left="0.7" right="0.7" top="0.75" bottom="0.75" header="0.3" footer="0.3"/>
  <pageSetup paperSize="9" fitToHeight="0"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TCD</vt:lpstr>
      <vt:lpstr>Suivi de projet</vt:lpstr>
      <vt:lpstr>Installation</vt:lpstr>
      <vt:lpstr>IndicateurPourcent</vt:lpstr>
      <vt:lpstr>ListeCatégorie</vt:lpstr>
      <vt:lpstr>Mois</vt:lpstr>
      <vt:lpstr>'Suivi de projet'!Print_Titles</vt:lpstr>
      <vt:lpstr>TitreColonne1</vt:lpstr>
      <vt:lpstr>TitreColonne2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Rony Toussine</dc:creator>
  <cp:lastModifiedBy>Jean-Eric Pelouas</cp:lastModifiedBy>
  <dcterms:created xsi:type="dcterms:W3CDTF">2016-08-03T05:15:41Z</dcterms:created>
  <dcterms:modified xsi:type="dcterms:W3CDTF">2019-10-13T15:44:42Z</dcterms:modified>
</cp:coreProperties>
</file>