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C9501764-273D-4673-AD93-411D761A9E02}" xr6:coauthVersionLast="43" xr6:coauthVersionMax="43" xr10:uidLastSave="{00000000-0000-0000-0000-000000000000}"/>
  <bookViews>
    <workbookView xWindow="0" yWindow="0" windowWidth="24000" windowHeight="13500" tabRatio="829" firstSheet="1" activeTab="1" xr2:uid="{FA51C70F-2D9B-4C0F-A8E1-82564BDD4479}"/>
  </bookViews>
  <sheets>
    <sheet name="2101" sheetId="25" state="hidden" r:id="rId1"/>
    <sheet name="Menu" sheetId="17" r:id="rId2"/>
    <sheet name="2018" sheetId="26" r:id="rId3"/>
    <sheet name="2015" sheetId="6" r:id="rId4"/>
    <sheet name="2014" sheetId="7" r:id="rId5"/>
    <sheet name="2013" sheetId="8" r:id="rId6"/>
    <sheet name="2012" sheetId="9" r:id="rId7"/>
    <sheet name="2011" sheetId="10" r:id="rId8"/>
    <sheet name="Pays_Continent" sheetId="11" state="hidden" r:id="rId9"/>
    <sheet name="Ville_Pays" sheetId="12" state="hidden" r:id="rId10"/>
    <sheet name="Listes" sheetId="16" r:id="rId1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01" i="10" l="1"/>
  <c r="A301" i="10"/>
  <c r="B300" i="10"/>
  <c r="A300" i="10"/>
  <c r="B299" i="10"/>
  <c r="A299" i="10"/>
  <c r="B298" i="10"/>
  <c r="A298" i="10"/>
  <c r="B297" i="10"/>
  <c r="A297" i="10"/>
  <c r="B296" i="10"/>
  <c r="A296" i="10"/>
  <c r="B295" i="10"/>
  <c r="A295" i="10"/>
  <c r="B294" i="10"/>
  <c r="A294" i="10"/>
  <c r="B293" i="10"/>
  <c r="A293" i="10"/>
  <c r="B292" i="10"/>
  <c r="A292" i="10"/>
  <c r="B291" i="10"/>
  <c r="A291" i="10"/>
  <c r="B290" i="10"/>
  <c r="A290" i="10"/>
  <c r="B289" i="10"/>
  <c r="A289" i="10"/>
  <c r="B288" i="10"/>
  <c r="A288" i="10"/>
  <c r="B287" i="10"/>
  <c r="A287" i="10"/>
  <c r="B286" i="10"/>
  <c r="A286" i="10"/>
  <c r="B285" i="10"/>
  <c r="A285" i="10"/>
  <c r="B284" i="10"/>
  <c r="A284" i="10"/>
  <c r="B283" i="10"/>
  <c r="A283" i="10"/>
  <c r="B282" i="10"/>
  <c r="A282" i="10"/>
  <c r="B281" i="10"/>
  <c r="A281" i="10"/>
  <c r="B280" i="10"/>
  <c r="A280" i="10"/>
  <c r="B279" i="10"/>
  <c r="A279" i="10"/>
  <c r="B278" i="10"/>
  <c r="A278" i="10"/>
  <c r="B277" i="10"/>
  <c r="A277" i="10"/>
  <c r="B276" i="10"/>
  <c r="A276" i="10"/>
  <c r="B275" i="10"/>
  <c r="A275" i="10"/>
  <c r="B274" i="10"/>
  <c r="A274" i="10"/>
  <c r="B273" i="10"/>
  <c r="A273" i="10"/>
  <c r="B272" i="10"/>
  <c r="A272" i="10"/>
  <c r="B271" i="10"/>
  <c r="A271" i="10"/>
  <c r="B270" i="10"/>
  <c r="A270" i="10"/>
  <c r="B269" i="10"/>
  <c r="A269" i="10"/>
  <c r="B268" i="10"/>
  <c r="A268" i="10"/>
  <c r="B267" i="10"/>
  <c r="A267" i="10"/>
  <c r="B266" i="10"/>
  <c r="A266" i="10"/>
  <c r="B265" i="10"/>
  <c r="A265" i="10"/>
  <c r="B264" i="10"/>
  <c r="A264" i="10"/>
  <c r="B263" i="10"/>
  <c r="A263" i="10"/>
  <c r="B262" i="10"/>
  <c r="A262" i="10"/>
  <c r="B261" i="10"/>
  <c r="A261" i="10"/>
  <c r="B260" i="10"/>
  <c r="A260" i="10"/>
  <c r="B259" i="10"/>
  <c r="A259" i="10"/>
  <c r="B258" i="10"/>
  <c r="A258" i="10"/>
  <c r="B257" i="10"/>
  <c r="A257" i="10"/>
  <c r="B256" i="10"/>
  <c r="A256" i="10"/>
  <c r="B255" i="10"/>
  <c r="A255" i="10"/>
  <c r="B254" i="10"/>
  <c r="A254" i="10"/>
  <c r="B253" i="10"/>
  <c r="A253" i="10"/>
  <c r="B252" i="10"/>
  <c r="A252" i="10"/>
  <c r="B251" i="10"/>
  <c r="A251" i="10"/>
  <c r="B250" i="10"/>
  <c r="A250" i="10"/>
  <c r="B249" i="10"/>
  <c r="A249" i="10"/>
  <c r="B248" i="10"/>
  <c r="A248" i="10"/>
  <c r="B247" i="10"/>
  <c r="A247" i="10"/>
  <c r="B246" i="10"/>
  <c r="A246" i="10"/>
  <c r="B245" i="10"/>
  <c r="A245" i="10"/>
  <c r="B244" i="10"/>
  <c r="A244" i="10"/>
  <c r="B243" i="10"/>
  <c r="A243" i="10"/>
  <c r="B242" i="10"/>
  <c r="A242" i="10"/>
  <c r="B241" i="10"/>
  <c r="A241" i="10"/>
  <c r="B240" i="10"/>
  <c r="A240" i="10"/>
  <c r="B239" i="10"/>
  <c r="A239" i="10"/>
  <c r="B238" i="10"/>
  <c r="A238" i="10"/>
  <c r="B237" i="10"/>
  <c r="A237" i="10"/>
  <c r="B236" i="10"/>
  <c r="A236" i="10"/>
  <c r="B235" i="10"/>
  <c r="A235" i="10"/>
  <c r="B234" i="10"/>
  <c r="A234" i="10"/>
  <c r="B233" i="10"/>
  <c r="A233" i="10"/>
  <c r="B232" i="10"/>
  <c r="A232" i="10"/>
  <c r="B231" i="10"/>
  <c r="A231" i="10"/>
  <c r="B230" i="10"/>
  <c r="A230" i="10"/>
  <c r="B229" i="10"/>
  <c r="A229" i="10"/>
  <c r="B228" i="10"/>
  <c r="A228" i="10"/>
  <c r="B227" i="10"/>
  <c r="A227" i="10"/>
  <c r="B226" i="10"/>
  <c r="A226" i="10"/>
  <c r="B225" i="10"/>
  <c r="A225" i="10"/>
  <c r="B224" i="10"/>
  <c r="A224" i="10"/>
  <c r="B223" i="10"/>
  <c r="A223" i="10"/>
  <c r="B222" i="10"/>
  <c r="A222" i="10"/>
  <c r="B221" i="10"/>
  <c r="A221" i="10"/>
  <c r="B220" i="10"/>
  <c r="A220" i="10"/>
  <c r="B219" i="10"/>
  <c r="A219" i="10"/>
  <c r="B218" i="10"/>
  <c r="A218" i="10"/>
  <c r="B217" i="10"/>
  <c r="A217" i="10"/>
  <c r="B216" i="10"/>
  <c r="A216" i="10"/>
  <c r="B215" i="10"/>
  <c r="A215" i="10"/>
  <c r="B214" i="10"/>
  <c r="A214" i="10"/>
  <c r="B213" i="10"/>
  <c r="A213" i="10"/>
  <c r="B212" i="10"/>
  <c r="A212" i="10"/>
  <c r="B211" i="10"/>
  <c r="A211" i="10"/>
  <c r="B210" i="10"/>
  <c r="A210" i="10"/>
  <c r="B209" i="10"/>
  <c r="A209" i="10"/>
  <c r="B208" i="10"/>
  <c r="A208" i="10"/>
  <c r="B207" i="10"/>
  <c r="A207" i="10"/>
  <c r="B206" i="10"/>
  <c r="A206" i="10"/>
  <c r="B205" i="10"/>
  <c r="A205" i="10"/>
  <c r="B204" i="10"/>
  <c r="A204" i="10"/>
  <c r="B203" i="10"/>
  <c r="A203" i="10"/>
  <c r="B202" i="10"/>
  <c r="A202" i="10"/>
  <c r="B201" i="10"/>
  <c r="A201" i="10"/>
  <c r="B200" i="10"/>
  <c r="A200" i="10"/>
  <c r="B199" i="10"/>
  <c r="A199" i="10"/>
  <c r="B198" i="10"/>
  <c r="A198" i="10"/>
  <c r="B197" i="10"/>
  <c r="A197" i="10"/>
  <c r="B196" i="10"/>
  <c r="A196" i="10"/>
  <c r="B195" i="10"/>
  <c r="A195" i="10"/>
  <c r="B194" i="10"/>
  <c r="A194" i="10"/>
  <c r="B193" i="10"/>
  <c r="A193" i="10"/>
  <c r="B192" i="10"/>
  <c r="A192" i="10"/>
  <c r="B191" i="10"/>
  <c r="A191" i="10"/>
  <c r="B190" i="10"/>
  <c r="A190" i="10"/>
  <c r="B189" i="10"/>
  <c r="A189" i="10"/>
  <c r="B188" i="10"/>
  <c r="A188" i="10"/>
  <c r="B187" i="10"/>
  <c r="A187" i="10"/>
  <c r="B186" i="10"/>
  <c r="A186" i="10"/>
  <c r="B185" i="10"/>
  <c r="A185" i="10"/>
  <c r="B184" i="10"/>
  <c r="A184" i="10"/>
  <c r="B183" i="10"/>
  <c r="A183" i="10"/>
  <c r="B182" i="10"/>
  <c r="A182" i="10"/>
  <c r="B181" i="10"/>
  <c r="A181" i="10"/>
  <c r="B180" i="10"/>
  <c r="A180" i="10"/>
  <c r="B179" i="10"/>
  <c r="A179" i="10"/>
  <c r="B178" i="10"/>
  <c r="A178" i="10"/>
  <c r="B177" i="10"/>
  <c r="A177" i="10"/>
  <c r="B176" i="10"/>
  <c r="A176" i="10"/>
  <c r="B175" i="10"/>
  <c r="A175" i="10"/>
  <c r="B174" i="10"/>
  <c r="A174" i="10"/>
  <c r="B173" i="10"/>
  <c r="A173" i="10"/>
  <c r="B172" i="10"/>
  <c r="A172" i="10"/>
  <c r="B171" i="10"/>
  <c r="A171" i="10"/>
  <c r="B170" i="10"/>
  <c r="A170" i="10"/>
  <c r="B169" i="10"/>
  <c r="A169" i="10"/>
  <c r="B168" i="10"/>
  <c r="A168" i="10"/>
  <c r="B167" i="10"/>
  <c r="A167" i="10"/>
  <c r="B166" i="10"/>
  <c r="A166" i="10"/>
  <c r="B165" i="10"/>
  <c r="A165" i="10"/>
  <c r="B164" i="10"/>
  <c r="A164" i="10"/>
  <c r="B163" i="10"/>
  <c r="A163" i="10"/>
  <c r="B162" i="10"/>
  <c r="A162" i="10"/>
  <c r="B161" i="10"/>
  <c r="A161" i="10"/>
  <c r="B160" i="10"/>
  <c r="A160" i="10"/>
  <c r="B159" i="10"/>
  <c r="A159" i="10"/>
  <c r="B158" i="10"/>
  <c r="A158" i="10"/>
  <c r="B157" i="10"/>
  <c r="A157" i="10"/>
  <c r="B156" i="10"/>
  <c r="A156" i="10"/>
  <c r="B155" i="10"/>
  <c r="A155" i="10"/>
  <c r="B154" i="10"/>
  <c r="A154" i="10"/>
  <c r="B153" i="10"/>
  <c r="A153" i="10"/>
  <c r="B152" i="10"/>
  <c r="A152" i="10"/>
  <c r="B151" i="10"/>
  <c r="A151" i="10"/>
  <c r="B150" i="10"/>
  <c r="A150" i="10"/>
  <c r="B149" i="10"/>
  <c r="A149" i="10"/>
  <c r="B148" i="10"/>
  <c r="A148" i="10"/>
  <c r="B147" i="10"/>
  <c r="A147" i="10"/>
  <c r="B146" i="10"/>
  <c r="A146" i="10"/>
  <c r="B145" i="10"/>
  <c r="A145" i="10"/>
  <c r="B144" i="10"/>
  <c r="A144" i="10"/>
  <c r="B143" i="10"/>
  <c r="A143" i="10"/>
  <c r="B142" i="10"/>
  <c r="A142" i="10"/>
  <c r="B141" i="10"/>
  <c r="A141" i="10"/>
  <c r="B140" i="10"/>
  <c r="A140" i="10"/>
  <c r="B139" i="10"/>
  <c r="A139" i="10"/>
  <c r="B138" i="10"/>
  <c r="A138" i="10"/>
  <c r="B137" i="10"/>
  <c r="A137" i="10"/>
  <c r="B136" i="10"/>
  <c r="A136" i="10"/>
  <c r="B135" i="10"/>
  <c r="A135" i="10"/>
  <c r="B134" i="10"/>
  <c r="A134" i="10"/>
  <c r="B133" i="10"/>
  <c r="A133" i="10"/>
  <c r="B132" i="10"/>
  <c r="A132" i="10"/>
  <c r="B131" i="10"/>
  <c r="A131" i="10"/>
  <c r="B130" i="10"/>
  <c r="A130" i="10"/>
  <c r="B129" i="10"/>
  <c r="A129" i="10"/>
  <c r="B128" i="10"/>
  <c r="A128" i="10"/>
  <c r="B127" i="10"/>
  <c r="A127" i="10"/>
  <c r="B126" i="10"/>
  <c r="A126" i="10"/>
  <c r="B125" i="10"/>
  <c r="A125" i="10"/>
  <c r="B124" i="10"/>
  <c r="A124" i="10"/>
  <c r="B123" i="10"/>
  <c r="A123" i="10"/>
  <c r="B122" i="10"/>
  <c r="A122" i="10"/>
  <c r="B121" i="10"/>
  <c r="A121" i="10"/>
  <c r="B120" i="10"/>
  <c r="A120" i="10"/>
  <c r="B119" i="10"/>
  <c r="A119" i="10"/>
  <c r="B118" i="10"/>
  <c r="A118" i="10"/>
  <c r="B117" i="10"/>
  <c r="A117" i="10"/>
  <c r="B116" i="10"/>
  <c r="A116" i="10"/>
  <c r="B115" i="10"/>
  <c r="A115" i="10"/>
  <c r="B114" i="10"/>
  <c r="A114" i="10"/>
  <c r="B113" i="10"/>
  <c r="A113" i="10"/>
  <c r="B112" i="10"/>
  <c r="A112" i="10"/>
  <c r="B111" i="10"/>
  <c r="A111" i="10"/>
  <c r="B110" i="10"/>
  <c r="A110" i="10"/>
  <c r="B109" i="10"/>
  <c r="A109" i="10"/>
  <c r="B108" i="10"/>
  <c r="A108" i="10"/>
  <c r="B107" i="10"/>
  <c r="A107" i="10"/>
  <c r="B106" i="10"/>
  <c r="A106" i="10"/>
  <c r="B105" i="10"/>
  <c r="A105" i="10"/>
  <c r="B104" i="10"/>
  <c r="A104" i="10"/>
  <c r="B103" i="10"/>
  <c r="A103" i="10"/>
  <c r="B102" i="10"/>
  <c r="A102" i="10"/>
  <c r="B101" i="10"/>
  <c r="A101" i="10"/>
  <c r="B100" i="10"/>
  <c r="A100" i="10"/>
  <c r="B99" i="10"/>
  <c r="A99" i="10"/>
  <c r="B98" i="10"/>
  <c r="A98" i="10"/>
  <c r="B97" i="10"/>
  <c r="A97" i="10"/>
  <c r="B96" i="10"/>
  <c r="A96" i="10"/>
  <c r="B95" i="10"/>
  <c r="A95" i="10"/>
  <c r="B94" i="10"/>
  <c r="A94" i="10"/>
  <c r="B93" i="10"/>
  <c r="A93" i="10"/>
  <c r="B92" i="10"/>
  <c r="A92" i="10"/>
  <c r="B91" i="10"/>
  <c r="A91" i="10"/>
  <c r="B90" i="10"/>
  <c r="A90" i="10"/>
  <c r="B89" i="10"/>
  <c r="A89" i="10"/>
  <c r="B88" i="10"/>
  <c r="A88" i="10"/>
  <c r="B87" i="10"/>
  <c r="A87" i="10"/>
  <c r="B86" i="10"/>
  <c r="A86" i="10"/>
  <c r="B85" i="10"/>
  <c r="A85" i="10"/>
  <c r="B84" i="10"/>
  <c r="A84" i="10"/>
  <c r="B83" i="10"/>
  <c r="A83" i="10"/>
  <c r="B82" i="10"/>
  <c r="A82" i="10"/>
  <c r="B81" i="10"/>
  <c r="A81" i="10"/>
  <c r="B80" i="10"/>
  <c r="A80" i="10"/>
  <c r="B79" i="10"/>
  <c r="A79" i="10"/>
  <c r="B78" i="10"/>
  <c r="A78" i="10"/>
  <c r="B77" i="10"/>
  <c r="A77" i="10"/>
  <c r="B76" i="10"/>
  <c r="A76" i="10"/>
  <c r="B75" i="10"/>
  <c r="A75" i="10"/>
  <c r="B74" i="10"/>
  <c r="A74" i="10"/>
  <c r="B73" i="10"/>
  <c r="A73" i="10"/>
  <c r="B72" i="10"/>
  <c r="A72" i="10"/>
  <c r="B71" i="10"/>
  <c r="A71" i="10"/>
  <c r="B70" i="10"/>
  <c r="A70" i="10"/>
  <c r="B69" i="10"/>
  <c r="A69" i="10"/>
  <c r="B68" i="10"/>
  <c r="A68" i="10"/>
  <c r="B67" i="10"/>
  <c r="A67" i="10"/>
  <c r="B66" i="10"/>
  <c r="A66" i="10"/>
  <c r="B65" i="10"/>
  <c r="A65" i="10"/>
  <c r="B64" i="10"/>
  <c r="A64" i="10"/>
  <c r="B63" i="10"/>
  <c r="A63" i="10"/>
  <c r="B62" i="10"/>
  <c r="A62" i="10"/>
  <c r="B61" i="10"/>
  <c r="A61" i="10"/>
  <c r="B60" i="10"/>
  <c r="A60" i="10"/>
  <c r="B59" i="10"/>
  <c r="A59" i="10"/>
  <c r="B58" i="10"/>
  <c r="A58" i="10"/>
  <c r="B57" i="10"/>
  <c r="A57" i="10"/>
  <c r="B56" i="10"/>
  <c r="A56" i="10"/>
  <c r="B55" i="10"/>
  <c r="A55" i="10"/>
  <c r="B54" i="10"/>
  <c r="A54" i="10"/>
  <c r="B53" i="10"/>
  <c r="A53" i="10"/>
  <c r="B52" i="10"/>
  <c r="A52" i="10"/>
  <c r="B51" i="10"/>
  <c r="A51" i="10"/>
  <c r="B50" i="10"/>
  <c r="A50" i="10"/>
  <c r="B49" i="10"/>
  <c r="A49" i="10"/>
  <c r="B48" i="10"/>
  <c r="A48" i="10"/>
  <c r="B47" i="10"/>
  <c r="A47" i="10"/>
  <c r="B46" i="10"/>
  <c r="A46" i="10"/>
  <c r="B45" i="10"/>
  <c r="A45" i="10"/>
  <c r="B44" i="10"/>
  <c r="A44" i="10"/>
  <c r="B43" i="10"/>
  <c r="A43" i="10"/>
  <c r="B42" i="10"/>
  <c r="A42" i="10"/>
  <c r="B41" i="10"/>
  <c r="A41" i="10"/>
  <c r="B40" i="10"/>
  <c r="A40" i="10"/>
  <c r="B39" i="10"/>
  <c r="A39" i="10"/>
  <c r="B38" i="10"/>
  <c r="A38" i="10"/>
  <c r="B37" i="10"/>
  <c r="A37" i="10"/>
  <c r="B36" i="10"/>
  <c r="A36" i="10"/>
  <c r="B35" i="10"/>
  <c r="A35" i="10"/>
  <c r="B34" i="10"/>
  <c r="A34" i="10"/>
  <c r="B33" i="10"/>
  <c r="A33" i="10"/>
  <c r="B32" i="10"/>
  <c r="A32" i="10"/>
  <c r="B31" i="10"/>
  <c r="A31" i="10"/>
  <c r="B30" i="10"/>
  <c r="A30" i="10"/>
  <c r="B29" i="10"/>
  <c r="A29" i="10"/>
  <c r="B28" i="10"/>
  <c r="A28" i="10"/>
  <c r="B27" i="10"/>
  <c r="A27" i="10"/>
  <c r="B26" i="10"/>
  <c r="A26" i="10"/>
  <c r="B25" i="10"/>
  <c r="A25" i="10"/>
  <c r="B24" i="10"/>
  <c r="A24" i="10"/>
  <c r="B23" i="10"/>
  <c r="A23" i="10"/>
  <c r="B22" i="10"/>
  <c r="A22" i="10"/>
  <c r="B21" i="10"/>
  <c r="A21" i="10"/>
  <c r="B20" i="10"/>
  <c r="A20" i="10"/>
  <c r="B19" i="10"/>
  <c r="A19" i="10"/>
  <c r="B18" i="10"/>
  <c r="A18" i="10"/>
  <c r="B17" i="10"/>
  <c r="A17" i="10"/>
  <c r="B16" i="10"/>
  <c r="A16" i="10"/>
  <c r="B15" i="10"/>
  <c r="A15" i="10"/>
  <c r="B14" i="10"/>
  <c r="A14" i="10"/>
  <c r="B13" i="10"/>
  <c r="A13" i="10"/>
  <c r="B12" i="10"/>
  <c r="A12" i="10"/>
  <c r="B11" i="10"/>
  <c r="A11" i="10"/>
  <c r="B10" i="10"/>
  <c r="A10" i="10"/>
  <c r="B9" i="10"/>
  <c r="A9" i="10"/>
  <c r="B8" i="10"/>
  <c r="A8" i="10"/>
  <c r="B7" i="10"/>
  <c r="A7" i="10"/>
  <c r="B6" i="10"/>
  <c r="A6" i="10"/>
  <c r="B5" i="10"/>
  <c r="A5" i="10"/>
  <c r="B4" i="10"/>
  <c r="A4" i="10"/>
  <c r="B3" i="10"/>
  <c r="A3" i="10"/>
  <c r="B2" i="10"/>
  <c r="A2" i="10"/>
  <c r="B301" i="9"/>
  <c r="A301" i="9" s="1"/>
  <c r="B300" i="9"/>
  <c r="A300" i="9" s="1"/>
  <c r="B299" i="9"/>
  <c r="A299" i="9" s="1"/>
  <c r="B298" i="9"/>
  <c r="A298" i="9" s="1"/>
  <c r="B297" i="9"/>
  <c r="A297" i="9" s="1"/>
  <c r="B296" i="9"/>
  <c r="A296" i="9" s="1"/>
  <c r="B295" i="9"/>
  <c r="A295" i="9" s="1"/>
  <c r="B294" i="9"/>
  <c r="A294" i="9" s="1"/>
  <c r="B293" i="9"/>
  <c r="A293" i="9" s="1"/>
  <c r="B292" i="9"/>
  <c r="A292" i="9" s="1"/>
  <c r="B291" i="9"/>
  <c r="A291" i="9" s="1"/>
  <c r="B290" i="9"/>
  <c r="A290" i="9" s="1"/>
  <c r="B289" i="9"/>
  <c r="A289" i="9" s="1"/>
  <c r="B288" i="9"/>
  <c r="A288" i="9" s="1"/>
  <c r="B287" i="9"/>
  <c r="A287" i="9" s="1"/>
  <c r="B286" i="9"/>
  <c r="A286" i="9" s="1"/>
  <c r="B285" i="9"/>
  <c r="A285" i="9" s="1"/>
  <c r="B284" i="9"/>
  <c r="A284" i="9" s="1"/>
  <c r="B283" i="9"/>
  <c r="A283" i="9" s="1"/>
  <c r="B282" i="9"/>
  <c r="A282" i="9" s="1"/>
  <c r="B281" i="9"/>
  <c r="A281" i="9" s="1"/>
  <c r="B280" i="9"/>
  <c r="A280" i="9" s="1"/>
  <c r="B279" i="9"/>
  <c r="A279" i="9" s="1"/>
  <c r="B278" i="9"/>
  <c r="A278" i="9" s="1"/>
  <c r="B277" i="9"/>
  <c r="A277" i="9" s="1"/>
  <c r="B276" i="9"/>
  <c r="A276" i="9" s="1"/>
  <c r="B275" i="9"/>
  <c r="A275" i="9" s="1"/>
  <c r="B274" i="9"/>
  <c r="A274" i="9" s="1"/>
  <c r="B273" i="9"/>
  <c r="A273" i="9" s="1"/>
  <c r="B272" i="9"/>
  <c r="A272" i="9" s="1"/>
  <c r="B271" i="9"/>
  <c r="A271" i="9" s="1"/>
  <c r="B270" i="9"/>
  <c r="A270" i="9" s="1"/>
  <c r="B269" i="9"/>
  <c r="A269" i="9" s="1"/>
  <c r="B268" i="9"/>
  <c r="A268" i="9" s="1"/>
  <c r="B267" i="9"/>
  <c r="A267" i="9" s="1"/>
  <c r="B266" i="9"/>
  <c r="A266" i="9" s="1"/>
  <c r="B265" i="9"/>
  <c r="A265" i="9" s="1"/>
  <c r="B264" i="9"/>
  <c r="A264" i="9" s="1"/>
  <c r="B263" i="9"/>
  <c r="A263" i="9" s="1"/>
  <c r="B262" i="9"/>
  <c r="A262" i="9" s="1"/>
  <c r="B261" i="9"/>
  <c r="A261" i="9" s="1"/>
  <c r="B260" i="9"/>
  <c r="A260" i="9" s="1"/>
  <c r="B259" i="9"/>
  <c r="A259" i="9" s="1"/>
  <c r="B258" i="9"/>
  <c r="A258" i="9" s="1"/>
  <c r="B257" i="9"/>
  <c r="A257" i="9" s="1"/>
  <c r="B256" i="9"/>
  <c r="A256" i="9" s="1"/>
  <c r="B255" i="9"/>
  <c r="A255" i="9" s="1"/>
  <c r="B254" i="9"/>
  <c r="A254" i="9" s="1"/>
  <c r="B253" i="9"/>
  <c r="A253" i="9" s="1"/>
  <c r="B252" i="9"/>
  <c r="A252" i="9" s="1"/>
  <c r="B251" i="9"/>
  <c r="A251" i="9" s="1"/>
  <c r="B250" i="9"/>
  <c r="A250" i="9" s="1"/>
  <c r="B249" i="9"/>
  <c r="A249" i="9" s="1"/>
  <c r="B248" i="9"/>
  <c r="A248" i="9" s="1"/>
  <c r="B247" i="9"/>
  <c r="A247" i="9" s="1"/>
  <c r="B246" i="9"/>
  <c r="A246" i="9" s="1"/>
  <c r="B245" i="9"/>
  <c r="A245" i="9" s="1"/>
  <c r="B244" i="9"/>
  <c r="A244" i="9" s="1"/>
  <c r="B243" i="9"/>
  <c r="A243" i="9" s="1"/>
  <c r="B242" i="9"/>
  <c r="A242" i="9" s="1"/>
  <c r="B241" i="9"/>
  <c r="A241" i="9" s="1"/>
  <c r="B240" i="9"/>
  <c r="A240" i="9" s="1"/>
  <c r="B239" i="9"/>
  <c r="A239" i="9" s="1"/>
  <c r="B238" i="9"/>
  <c r="A238" i="9" s="1"/>
  <c r="B237" i="9"/>
  <c r="A237" i="9" s="1"/>
  <c r="B236" i="9"/>
  <c r="A236" i="9" s="1"/>
  <c r="B235" i="9"/>
  <c r="A235" i="9" s="1"/>
  <c r="B234" i="9"/>
  <c r="A234" i="9" s="1"/>
  <c r="B233" i="9"/>
  <c r="A233" i="9" s="1"/>
  <c r="B232" i="9"/>
  <c r="A232" i="9" s="1"/>
  <c r="B231" i="9"/>
  <c r="A231" i="9" s="1"/>
  <c r="B230" i="9"/>
  <c r="A230" i="9" s="1"/>
  <c r="B229" i="9"/>
  <c r="A229" i="9" s="1"/>
  <c r="B228" i="9"/>
  <c r="A228" i="9" s="1"/>
  <c r="B227" i="9"/>
  <c r="A227" i="9" s="1"/>
  <c r="B226" i="9"/>
  <c r="A226" i="9" s="1"/>
  <c r="B225" i="9"/>
  <c r="A225" i="9" s="1"/>
  <c r="B224" i="9"/>
  <c r="A224" i="9" s="1"/>
  <c r="B223" i="9"/>
  <c r="A223" i="9" s="1"/>
  <c r="B222" i="9"/>
  <c r="A222" i="9" s="1"/>
  <c r="B221" i="9"/>
  <c r="A221" i="9" s="1"/>
  <c r="B220" i="9"/>
  <c r="A220" i="9" s="1"/>
  <c r="B219" i="9"/>
  <c r="A219" i="9" s="1"/>
  <c r="B218" i="9"/>
  <c r="A218" i="9" s="1"/>
  <c r="B217" i="9"/>
  <c r="A217" i="9" s="1"/>
  <c r="B216" i="9"/>
  <c r="A216" i="9" s="1"/>
  <c r="B215" i="9"/>
  <c r="A215" i="9" s="1"/>
  <c r="B214" i="9"/>
  <c r="A214" i="9" s="1"/>
  <c r="B213" i="9"/>
  <c r="A213" i="9" s="1"/>
  <c r="B212" i="9"/>
  <c r="A212" i="9" s="1"/>
  <c r="B211" i="9"/>
  <c r="A211" i="9" s="1"/>
  <c r="B210" i="9"/>
  <c r="A210" i="9" s="1"/>
  <c r="B209" i="9"/>
  <c r="A209" i="9" s="1"/>
  <c r="B208" i="9"/>
  <c r="A208" i="9" s="1"/>
  <c r="B207" i="9"/>
  <c r="A207" i="9" s="1"/>
  <c r="B206" i="9"/>
  <c r="A206" i="9" s="1"/>
  <c r="B205" i="9"/>
  <c r="A205" i="9" s="1"/>
  <c r="B204" i="9"/>
  <c r="A204" i="9" s="1"/>
  <c r="B203" i="9"/>
  <c r="A203" i="9" s="1"/>
  <c r="B202" i="9"/>
  <c r="A202" i="9" s="1"/>
  <c r="B201" i="9"/>
  <c r="A201" i="9" s="1"/>
  <c r="B200" i="9"/>
  <c r="A200" i="9" s="1"/>
  <c r="B199" i="9"/>
  <c r="A199" i="9" s="1"/>
  <c r="B198" i="9"/>
  <c r="A198" i="9" s="1"/>
  <c r="B197" i="9"/>
  <c r="A197" i="9" s="1"/>
  <c r="B196" i="9"/>
  <c r="A196" i="9" s="1"/>
  <c r="B195" i="9"/>
  <c r="A195" i="9" s="1"/>
  <c r="B194" i="9"/>
  <c r="A194" i="9" s="1"/>
  <c r="B193" i="9"/>
  <c r="A193" i="9" s="1"/>
  <c r="B192" i="9"/>
  <c r="A192" i="9" s="1"/>
  <c r="B191" i="9"/>
  <c r="A191" i="9" s="1"/>
  <c r="B190" i="9"/>
  <c r="A190" i="9" s="1"/>
  <c r="B189" i="9"/>
  <c r="A189" i="9" s="1"/>
  <c r="B188" i="9"/>
  <c r="A188" i="9" s="1"/>
  <c r="B187" i="9"/>
  <c r="A187" i="9" s="1"/>
  <c r="B186" i="9"/>
  <c r="A186" i="9" s="1"/>
  <c r="B185" i="9"/>
  <c r="A185" i="9" s="1"/>
  <c r="B184" i="9"/>
  <c r="A184" i="9" s="1"/>
  <c r="B183" i="9"/>
  <c r="A183" i="9" s="1"/>
  <c r="B182" i="9"/>
  <c r="A182" i="9" s="1"/>
  <c r="B181" i="9"/>
  <c r="A181" i="9" s="1"/>
  <c r="B180" i="9"/>
  <c r="A180" i="9" s="1"/>
  <c r="B179" i="9"/>
  <c r="A179" i="9" s="1"/>
  <c r="B178" i="9"/>
  <c r="A178" i="9" s="1"/>
  <c r="B177" i="9"/>
  <c r="A177" i="9" s="1"/>
  <c r="B176" i="9"/>
  <c r="A176" i="9" s="1"/>
  <c r="B175" i="9"/>
  <c r="A175" i="9" s="1"/>
  <c r="B174" i="9"/>
  <c r="A174" i="9" s="1"/>
  <c r="B173" i="9"/>
  <c r="A173" i="9" s="1"/>
  <c r="B172" i="9"/>
  <c r="A172" i="9" s="1"/>
  <c r="B171" i="9"/>
  <c r="A171" i="9" s="1"/>
  <c r="B170" i="9"/>
  <c r="A170" i="9" s="1"/>
  <c r="B169" i="9"/>
  <c r="A169" i="9" s="1"/>
  <c r="B168" i="9"/>
  <c r="A168" i="9" s="1"/>
  <c r="B167" i="9"/>
  <c r="A167" i="9" s="1"/>
  <c r="B166" i="9"/>
  <c r="A166" i="9" s="1"/>
  <c r="B165" i="9"/>
  <c r="A165" i="9" s="1"/>
  <c r="B164" i="9"/>
  <c r="A164" i="9" s="1"/>
  <c r="B163" i="9"/>
  <c r="A163" i="9" s="1"/>
  <c r="B162" i="9"/>
  <c r="A162" i="9" s="1"/>
  <c r="B161" i="9"/>
  <c r="A161" i="9" s="1"/>
  <c r="B160" i="9"/>
  <c r="A160" i="9" s="1"/>
  <c r="B159" i="9"/>
  <c r="A159" i="9" s="1"/>
  <c r="B158" i="9"/>
  <c r="A158" i="9" s="1"/>
  <c r="B157" i="9"/>
  <c r="A157" i="9" s="1"/>
  <c r="B156" i="9"/>
  <c r="A156" i="9" s="1"/>
  <c r="B155" i="9"/>
  <c r="A155" i="9" s="1"/>
  <c r="B154" i="9"/>
  <c r="A154" i="9" s="1"/>
  <c r="B153" i="9"/>
  <c r="A153" i="9" s="1"/>
  <c r="B152" i="9"/>
  <c r="A152" i="9" s="1"/>
  <c r="B151" i="9"/>
  <c r="A151" i="9" s="1"/>
  <c r="B150" i="9"/>
  <c r="A150" i="9" s="1"/>
  <c r="B149" i="9"/>
  <c r="A149" i="9" s="1"/>
  <c r="B148" i="9"/>
  <c r="A148" i="9" s="1"/>
  <c r="B147" i="9"/>
  <c r="A147" i="9" s="1"/>
  <c r="B146" i="9"/>
  <c r="A146" i="9" s="1"/>
  <c r="B145" i="9"/>
  <c r="A145" i="9" s="1"/>
  <c r="B144" i="9"/>
  <c r="A144" i="9" s="1"/>
  <c r="B143" i="9"/>
  <c r="A143" i="9" s="1"/>
  <c r="B142" i="9"/>
  <c r="A142" i="9" s="1"/>
  <c r="B141" i="9"/>
  <c r="A141" i="9" s="1"/>
  <c r="B140" i="9"/>
  <c r="A140" i="9" s="1"/>
  <c r="B139" i="9"/>
  <c r="A139" i="9" s="1"/>
  <c r="B138" i="9"/>
  <c r="A138" i="9" s="1"/>
  <c r="B137" i="9"/>
  <c r="A137" i="9" s="1"/>
  <c r="B136" i="9"/>
  <c r="A136" i="9" s="1"/>
  <c r="B135" i="9"/>
  <c r="A135" i="9" s="1"/>
  <c r="B134" i="9"/>
  <c r="A134" i="9" s="1"/>
  <c r="B133" i="9"/>
  <c r="A133" i="9" s="1"/>
  <c r="B132" i="9"/>
  <c r="A132" i="9" s="1"/>
  <c r="B131" i="9"/>
  <c r="A131" i="9" s="1"/>
  <c r="B130" i="9"/>
  <c r="A130" i="9" s="1"/>
  <c r="B129" i="9"/>
  <c r="A129" i="9" s="1"/>
  <c r="B128" i="9"/>
  <c r="A128" i="9" s="1"/>
  <c r="B127" i="9"/>
  <c r="A127" i="9" s="1"/>
  <c r="B126" i="9"/>
  <c r="A126" i="9" s="1"/>
  <c r="B125" i="9"/>
  <c r="A125" i="9" s="1"/>
  <c r="B124" i="9"/>
  <c r="A124" i="9" s="1"/>
  <c r="B123" i="9"/>
  <c r="A123" i="9" s="1"/>
  <c r="B122" i="9"/>
  <c r="A122" i="9" s="1"/>
  <c r="B121" i="9"/>
  <c r="A121" i="9" s="1"/>
  <c r="B120" i="9"/>
  <c r="A120" i="9" s="1"/>
  <c r="B119" i="9"/>
  <c r="A119" i="9" s="1"/>
  <c r="B118" i="9"/>
  <c r="A118" i="9" s="1"/>
  <c r="B117" i="9"/>
  <c r="A117" i="9" s="1"/>
  <c r="B116" i="9"/>
  <c r="A116" i="9" s="1"/>
  <c r="B115" i="9"/>
  <c r="A115" i="9" s="1"/>
  <c r="B114" i="9"/>
  <c r="A114" i="9" s="1"/>
  <c r="B113" i="9"/>
  <c r="A113" i="9" s="1"/>
  <c r="B112" i="9"/>
  <c r="A112" i="9" s="1"/>
  <c r="B111" i="9"/>
  <c r="A111" i="9" s="1"/>
  <c r="B110" i="9"/>
  <c r="A110" i="9" s="1"/>
  <c r="B109" i="9"/>
  <c r="A109" i="9" s="1"/>
  <c r="B108" i="9"/>
  <c r="A108" i="9" s="1"/>
  <c r="B107" i="9"/>
  <c r="A107" i="9" s="1"/>
  <c r="B106" i="9"/>
  <c r="A106" i="9" s="1"/>
  <c r="B105" i="9"/>
  <c r="A105" i="9" s="1"/>
  <c r="B104" i="9"/>
  <c r="A104" i="9" s="1"/>
  <c r="B103" i="9"/>
  <c r="A103" i="9" s="1"/>
  <c r="B102" i="9"/>
  <c r="A102" i="9" s="1"/>
  <c r="B101" i="9"/>
  <c r="A101" i="9" s="1"/>
  <c r="B100" i="9"/>
  <c r="A100" i="9" s="1"/>
  <c r="B99" i="9"/>
  <c r="A99" i="9" s="1"/>
  <c r="B98" i="9"/>
  <c r="A98" i="9" s="1"/>
  <c r="B97" i="9"/>
  <c r="A97" i="9" s="1"/>
  <c r="B96" i="9"/>
  <c r="A96" i="9" s="1"/>
  <c r="B95" i="9"/>
  <c r="A95" i="9" s="1"/>
  <c r="B94" i="9"/>
  <c r="A94" i="9" s="1"/>
  <c r="B93" i="9"/>
  <c r="A93" i="9" s="1"/>
  <c r="B92" i="9"/>
  <c r="A92" i="9" s="1"/>
  <c r="B91" i="9"/>
  <c r="A91" i="9" s="1"/>
  <c r="B90" i="9"/>
  <c r="A90" i="9" s="1"/>
  <c r="B89" i="9"/>
  <c r="A89" i="9" s="1"/>
  <c r="B88" i="9"/>
  <c r="A88" i="9" s="1"/>
  <c r="B87" i="9"/>
  <c r="A87" i="9" s="1"/>
  <c r="B86" i="9"/>
  <c r="A86" i="9" s="1"/>
  <c r="B85" i="9"/>
  <c r="A85" i="9" s="1"/>
  <c r="B84" i="9"/>
  <c r="A84" i="9" s="1"/>
  <c r="B83" i="9"/>
  <c r="A83" i="9" s="1"/>
  <c r="B82" i="9"/>
  <c r="A82" i="9" s="1"/>
  <c r="B81" i="9"/>
  <c r="A81" i="9" s="1"/>
  <c r="B80" i="9"/>
  <c r="A80" i="9" s="1"/>
  <c r="B79" i="9"/>
  <c r="A79" i="9" s="1"/>
  <c r="B78" i="9"/>
  <c r="A78" i="9" s="1"/>
  <c r="B77" i="9"/>
  <c r="A77" i="9" s="1"/>
  <c r="B76" i="9"/>
  <c r="A76" i="9" s="1"/>
  <c r="B75" i="9"/>
  <c r="A75" i="9" s="1"/>
  <c r="B74" i="9"/>
  <c r="A74" i="9" s="1"/>
  <c r="B73" i="9"/>
  <c r="A73" i="9" s="1"/>
  <c r="B72" i="9"/>
  <c r="A72" i="9" s="1"/>
  <c r="B71" i="9"/>
  <c r="A71" i="9" s="1"/>
  <c r="B70" i="9"/>
  <c r="A70" i="9" s="1"/>
  <c r="B69" i="9"/>
  <c r="A69" i="9" s="1"/>
  <c r="B68" i="9"/>
  <c r="A68" i="9" s="1"/>
  <c r="B67" i="9"/>
  <c r="A67" i="9" s="1"/>
  <c r="B66" i="9"/>
  <c r="A66" i="9" s="1"/>
  <c r="B65" i="9"/>
  <c r="A65" i="9" s="1"/>
  <c r="B64" i="9"/>
  <c r="A64" i="9" s="1"/>
  <c r="B63" i="9"/>
  <c r="A63" i="9" s="1"/>
  <c r="B62" i="9"/>
  <c r="A62" i="9" s="1"/>
  <c r="B61" i="9"/>
  <c r="A61" i="9" s="1"/>
  <c r="B60" i="9"/>
  <c r="A60" i="9" s="1"/>
  <c r="B59" i="9"/>
  <c r="A59" i="9" s="1"/>
  <c r="B58" i="9"/>
  <c r="A58" i="9" s="1"/>
  <c r="B57" i="9"/>
  <c r="A57" i="9" s="1"/>
  <c r="B56" i="9"/>
  <c r="A56" i="9" s="1"/>
  <c r="B55" i="9"/>
  <c r="A55" i="9" s="1"/>
  <c r="B54" i="9"/>
  <c r="A54" i="9" s="1"/>
  <c r="B53" i="9"/>
  <c r="A53" i="9" s="1"/>
  <c r="B52" i="9"/>
  <c r="A52" i="9" s="1"/>
  <c r="B51" i="9"/>
  <c r="A51" i="9" s="1"/>
  <c r="B50" i="9"/>
  <c r="A50" i="9" s="1"/>
  <c r="B49" i="9"/>
  <c r="A49" i="9" s="1"/>
  <c r="B48" i="9"/>
  <c r="A48" i="9" s="1"/>
  <c r="B47" i="9"/>
  <c r="A47" i="9" s="1"/>
  <c r="B46" i="9"/>
  <c r="A46" i="9" s="1"/>
  <c r="B45" i="9"/>
  <c r="A45" i="9" s="1"/>
  <c r="B44" i="9"/>
  <c r="A44" i="9" s="1"/>
  <c r="B43" i="9"/>
  <c r="A43" i="9" s="1"/>
  <c r="B42" i="9"/>
  <c r="A42" i="9" s="1"/>
  <c r="B41" i="9"/>
  <c r="A41" i="9" s="1"/>
  <c r="B40" i="9"/>
  <c r="A40" i="9" s="1"/>
  <c r="B39" i="9"/>
  <c r="A39" i="9" s="1"/>
  <c r="B38" i="9"/>
  <c r="A38" i="9" s="1"/>
  <c r="B37" i="9"/>
  <c r="A37" i="9" s="1"/>
  <c r="B36" i="9"/>
  <c r="A36" i="9" s="1"/>
  <c r="B35" i="9"/>
  <c r="A35" i="9" s="1"/>
  <c r="B34" i="9"/>
  <c r="A34" i="9" s="1"/>
  <c r="B33" i="9"/>
  <c r="A33" i="9" s="1"/>
  <c r="B32" i="9"/>
  <c r="A32" i="9" s="1"/>
  <c r="B31" i="9"/>
  <c r="A31" i="9" s="1"/>
  <c r="B30" i="9"/>
  <c r="A30" i="9" s="1"/>
  <c r="B29" i="9"/>
  <c r="A29" i="9" s="1"/>
  <c r="B28" i="9"/>
  <c r="A28" i="9" s="1"/>
  <c r="B27" i="9"/>
  <c r="A27" i="9" s="1"/>
  <c r="B26" i="9"/>
  <c r="A26" i="9" s="1"/>
  <c r="B25" i="9"/>
  <c r="A25" i="9" s="1"/>
  <c r="B24" i="9"/>
  <c r="A24" i="9" s="1"/>
  <c r="B23" i="9"/>
  <c r="A23" i="9" s="1"/>
  <c r="B22" i="9"/>
  <c r="A22" i="9" s="1"/>
  <c r="B21" i="9"/>
  <c r="A21" i="9" s="1"/>
  <c r="B20" i="9"/>
  <c r="A20" i="9" s="1"/>
  <c r="B19" i="9"/>
  <c r="A19" i="9" s="1"/>
  <c r="B18" i="9"/>
  <c r="A18" i="9" s="1"/>
  <c r="B17" i="9"/>
  <c r="A17" i="9" s="1"/>
  <c r="B16" i="9"/>
  <c r="A16" i="9" s="1"/>
  <c r="B15" i="9"/>
  <c r="A15" i="9" s="1"/>
  <c r="B14" i="9"/>
  <c r="A14" i="9" s="1"/>
  <c r="B13" i="9"/>
  <c r="A13" i="9" s="1"/>
  <c r="B12" i="9"/>
  <c r="A12" i="9" s="1"/>
  <c r="B11" i="9"/>
  <c r="A11" i="9" s="1"/>
  <c r="B10" i="9"/>
  <c r="A10" i="9" s="1"/>
  <c r="B9" i="9"/>
  <c r="A9" i="9" s="1"/>
  <c r="B8" i="9"/>
  <c r="A8" i="9" s="1"/>
  <c r="B7" i="9"/>
  <c r="A7" i="9" s="1"/>
  <c r="B6" i="9"/>
  <c r="A6" i="9" s="1"/>
  <c r="B5" i="9"/>
  <c r="A5" i="9" s="1"/>
  <c r="B4" i="9"/>
  <c r="A4" i="9" s="1"/>
  <c r="B3" i="9"/>
  <c r="A3" i="9" s="1"/>
  <c r="B2" i="9"/>
  <c r="A2" i="9" s="1"/>
  <c r="B301" i="8"/>
  <c r="A301" i="8" s="1"/>
  <c r="B300" i="8"/>
  <c r="A300" i="8" s="1"/>
  <c r="B299" i="8"/>
  <c r="A299" i="8" s="1"/>
  <c r="B298" i="8"/>
  <c r="A298" i="8" s="1"/>
  <c r="B297" i="8"/>
  <c r="A297" i="8" s="1"/>
  <c r="B296" i="8"/>
  <c r="A296" i="8" s="1"/>
  <c r="B295" i="8"/>
  <c r="A295" i="8" s="1"/>
  <c r="B294" i="8"/>
  <c r="A294" i="8" s="1"/>
  <c r="B293" i="8"/>
  <c r="A293" i="8" s="1"/>
  <c r="B292" i="8"/>
  <c r="A292" i="8" s="1"/>
  <c r="B291" i="8"/>
  <c r="A291" i="8" s="1"/>
  <c r="B290" i="8"/>
  <c r="A290" i="8" s="1"/>
  <c r="B289" i="8"/>
  <c r="A289" i="8" s="1"/>
  <c r="B288" i="8"/>
  <c r="A288" i="8" s="1"/>
  <c r="B287" i="8"/>
  <c r="A287" i="8" s="1"/>
  <c r="B286" i="8"/>
  <c r="A286" i="8" s="1"/>
  <c r="B285" i="8"/>
  <c r="A285" i="8" s="1"/>
  <c r="B284" i="8"/>
  <c r="A284" i="8" s="1"/>
  <c r="B283" i="8"/>
  <c r="A283" i="8" s="1"/>
  <c r="B282" i="8"/>
  <c r="A282" i="8" s="1"/>
  <c r="B281" i="8"/>
  <c r="A281" i="8" s="1"/>
  <c r="B280" i="8"/>
  <c r="A280" i="8" s="1"/>
  <c r="B279" i="8"/>
  <c r="A279" i="8" s="1"/>
  <c r="B278" i="8"/>
  <c r="A278" i="8" s="1"/>
  <c r="B277" i="8"/>
  <c r="A277" i="8" s="1"/>
  <c r="B276" i="8"/>
  <c r="A276" i="8" s="1"/>
  <c r="B275" i="8"/>
  <c r="A275" i="8" s="1"/>
  <c r="B274" i="8"/>
  <c r="A274" i="8" s="1"/>
  <c r="B273" i="8"/>
  <c r="A273" i="8" s="1"/>
  <c r="B272" i="8"/>
  <c r="A272" i="8" s="1"/>
  <c r="B271" i="8"/>
  <c r="A271" i="8" s="1"/>
  <c r="B270" i="8"/>
  <c r="A270" i="8" s="1"/>
  <c r="B269" i="8"/>
  <c r="A269" i="8" s="1"/>
  <c r="B268" i="8"/>
  <c r="A268" i="8" s="1"/>
  <c r="B267" i="8"/>
  <c r="A267" i="8" s="1"/>
  <c r="B266" i="8"/>
  <c r="A266" i="8" s="1"/>
  <c r="B265" i="8"/>
  <c r="A265" i="8" s="1"/>
  <c r="B264" i="8"/>
  <c r="A264" i="8" s="1"/>
  <c r="B263" i="8"/>
  <c r="A263" i="8" s="1"/>
  <c r="B262" i="8"/>
  <c r="A262" i="8" s="1"/>
  <c r="B261" i="8"/>
  <c r="A261" i="8" s="1"/>
  <c r="B260" i="8"/>
  <c r="A260" i="8" s="1"/>
  <c r="B259" i="8"/>
  <c r="A259" i="8" s="1"/>
  <c r="B258" i="8"/>
  <c r="A258" i="8" s="1"/>
  <c r="B257" i="8"/>
  <c r="A257" i="8" s="1"/>
  <c r="B256" i="8"/>
  <c r="A256" i="8" s="1"/>
  <c r="B255" i="8"/>
  <c r="A255" i="8" s="1"/>
  <c r="B254" i="8"/>
  <c r="A254" i="8" s="1"/>
  <c r="B253" i="8"/>
  <c r="A253" i="8" s="1"/>
  <c r="B252" i="8"/>
  <c r="A252" i="8" s="1"/>
  <c r="B251" i="8"/>
  <c r="A251" i="8" s="1"/>
  <c r="B250" i="8"/>
  <c r="A250" i="8" s="1"/>
  <c r="B249" i="8"/>
  <c r="A249" i="8" s="1"/>
  <c r="B248" i="8"/>
  <c r="A248" i="8" s="1"/>
  <c r="B247" i="8"/>
  <c r="A247" i="8" s="1"/>
  <c r="B246" i="8"/>
  <c r="A246" i="8" s="1"/>
  <c r="B245" i="8"/>
  <c r="A245" i="8" s="1"/>
  <c r="B244" i="8"/>
  <c r="A244" i="8" s="1"/>
  <c r="B243" i="8"/>
  <c r="A243" i="8" s="1"/>
  <c r="B242" i="8"/>
  <c r="A242" i="8" s="1"/>
  <c r="B241" i="8"/>
  <c r="A241" i="8" s="1"/>
  <c r="B240" i="8"/>
  <c r="A240" i="8" s="1"/>
  <c r="B239" i="8"/>
  <c r="A239" i="8" s="1"/>
  <c r="B238" i="8"/>
  <c r="A238" i="8" s="1"/>
  <c r="B237" i="8"/>
  <c r="A237" i="8" s="1"/>
  <c r="B236" i="8"/>
  <c r="A236" i="8" s="1"/>
  <c r="B235" i="8"/>
  <c r="A235" i="8" s="1"/>
  <c r="B234" i="8"/>
  <c r="A234" i="8" s="1"/>
  <c r="B233" i="8"/>
  <c r="A233" i="8" s="1"/>
  <c r="B232" i="8"/>
  <c r="A232" i="8" s="1"/>
  <c r="B231" i="8"/>
  <c r="A231" i="8" s="1"/>
  <c r="B230" i="8"/>
  <c r="A230" i="8" s="1"/>
  <c r="B229" i="8"/>
  <c r="A229" i="8" s="1"/>
  <c r="B228" i="8"/>
  <c r="A228" i="8" s="1"/>
  <c r="B227" i="8"/>
  <c r="A227" i="8" s="1"/>
  <c r="B226" i="8"/>
  <c r="A226" i="8" s="1"/>
  <c r="B225" i="8"/>
  <c r="A225" i="8" s="1"/>
  <c r="B224" i="8"/>
  <c r="A224" i="8" s="1"/>
  <c r="B223" i="8"/>
  <c r="A223" i="8" s="1"/>
  <c r="B222" i="8"/>
  <c r="A222" i="8" s="1"/>
  <c r="B221" i="8"/>
  <c r="A221" i="8" s="1"/>
  <c r="B220" i="8"/>
  <c r="A220" i="8" s="1"/>
  <c r="B219" i="8"/>
  <c r="A219" i="8" s="1"/>
  <c r="B218" i="8"/>
  <c r="A218" i="8" s="1"/>
  <c r="B217" i="8"/>
  <c r="A217" i="8" s="1"/>
  <c r="B216" i="8"/>
  <c r="A216" i="8" s="1"/>
  <c r="B215" i="8"/>
  <c r="A215" i="8" s="1"/>
  <c r="B214" i="8"/>
  <c r="A214" i="8" s="1"/>
  <c r="B213" i="8"/>
  <c r="A213" i="8" s="1"/>
  <c r="B212" i="8"/>
  <c r="A212" i="8" s="1"/>
  <c r="B211" i="8"/>
  <c r="A211" i="8" s="1"/>
  <c r="B210" i="8"/>
  <c r="A210" i="8" s="1"/>
  <c r="B209" i="8"/>
  <c r="A209" i="8" s="1"/>
  <c r="B208" i="8"/>
  <c r="A208" i="8" s="1"/>
  <c r="B207" i="8"/>
  <c r="A207" i="8" s="1"/>
  <c r="B206" i="8"/>
  <c r="A206" i="8" s="1"/>
  <c r="B205" i="8"/>
  <c r="A205" i="8" s="1"/>
  <c r="B204" i="8"/>
  <c r="A204" i="8" s="1"/>
  <c r="B203" i="8"/>
  <c r="A203" i="8" s="1"/>
  <c r="B202" i="8"/>
  <c r="A202" i="8" s="1"/>
  <c r="B201" i="8"/>
  <c r="A201" i="8" s="1"/>
  <c r="B200" i="8"/>
  <c r="A200" i="8" s="1"/>
  <c r="B199" i="8"/>
  <c r="A199" i="8" s="1"/>
  <c r="B198" i="8"/>
  <c r="A198" i="8" s="1"/>
  <c r="B197" i="8"/>
  <c r="A197" i="8" s="1"/>
  <c r="B196" i="8"/>
  <c r="A196" i="8" s="1"/>
  <c r="B195" i="8"/>
  <c r="A195" i="8" s="1"/>
  <c r="B194" i="8"/>
  <c r="A194" i="8" s="1"/>
  <c r="B193" i="8"/>
  <c r="A193" i="8" s="1"/>
  <c r="B192" i="8"/>
  <c r="A192" i="8" s="1"/>
  <c r="B191" i="8"/>
  <c r="A191" i="8" s="1"/>
  <c r="B190" i="8"/>
  <c r="A190" i="8" s="1"/>
  <c r="B189" i="8"/>
  <c r="A189" i="8" s="1"/>
  <c r="B188" i="8"/>
  <c r="A188" i="8" s="1"/>
  <c r="B187" i="8"/>
  <c r="A187" i="8" s="1"/>
  <c r="B186" i="8"/>
  <c r="A186" i="8" s="1"/>
  <c r="B185" i="8"/>
  <c r="A185" i="8" s="1"/>
  <c r="B184" i="8"/>
  <c r="A184" i="8" s="1"/>
  <c r="B183" i="8"/>
  <c r="A183" i="8" s="1"/>
  <c r="B182" i="8"/>
  <c r="A182" i="8" s="1"/>
  <c r="B181" i="8"/>
  <c r="A181" i="8" s="1"/>
  <c r="B180" i="8"/>
  <c r="A180" i="8" s="1"/>
  <c r="B179" i="8"/>
  <c r="A179" i="8" s="1"/>
  <c r="B178" i="8"/>
  <c r="A178" i="8" s="1"/>
  <c r="B177" i="8"/>
  <c r="A177" i="8" s="1"/>
  <c r="B176" i="8"/>
  <c r="A176" i="8" s="1"/>
  <c r="B175" i="8"/>
  <c r="A175" i="8" s="1"/>
  <c r="B174" i="8"/>
  <c r="A174" i="8" s="1"/>
  <c r="B173" i="8"/>
  <c r="A173" i="8" s="1"/>
  <c r="B172" i="8"/>
  <c r="A172" i="8" s="1"/>
  <c r="B171" i="8"/>
  <c r="A171" i="8" s="1"/>
  <c r="B170" i="8"/>
  <c r="A170" i="8" s="1"/>
  <c r="B169" i="8"/>
  <c r="A169" i="8" s="1"/>
  <c r="B168" i="8"/>
  <c r="A168" i="8" s="1"/>
  <c r="B167" i="8"/>
  <c r="A167" i="8" s="1"/>
  <c r="B166" i="8"/>
  <c r="A166" i="8" s="1"/>
  <c r="B165" i="8"/>
  <c r="A165" i="8" s="1"/>
  <c r="B164" i="8"/>
  <c r="A164" i="8" s="1"/>
  <c r="B163" i="8"/>
  <c r="A163" i="8" s="1"/>
  <c r="B162" i="8"/>
  <c r="A162" i="8" s="1"/>
  <c r="B161" i="8"/>
  <c r="A161" i="8" s="1"/>
  <c r="B160" i="8"/>
  <c r="A160" i="8" s="1"/>
  <c r="B159" i="8"/>
  <c r="A159" i="8" s="1"/>
  <c r="B158" i="8"/>
  <c r="A158" i="8" s="1"/>
  <c r="B157" i="8"/>
  <c r="A157" i="8" s="1"/>
  <c r="B156" i="8"/>
  <c r="A156" i="8" s="1"/>
  <c r="B155" i="8"/>
  <c r="A155" i="8" s="1"/>
  <c r="B154" i="8"/>
  <c r="A154" i="8" s="1"/>
  <c r="B153" i="8"/>
  <c r="A153" i="8" s="1"/>
  <c r="B152" i="8"/>
  <c r="A152" i="8" s="1"/>
  <c r="B151" i="8"/>
  <c r="A151" i="8" s="1"/>
  <c r="B150" i="8"/>
  <c r="A150" i="8" s="1"/>
  <c r="B149" i="8"/>
  <c r="A149" i="8" s="1"/>
  <c r="B148" i="8"/>
  <c r="A148" i="8" s="1"/>
  <c r="B147" i="8"/>
  <c r="A147" i="8" s="1"/>
  <c r="B146" i="8"/>
  <c r="A146" i="8" s="1"/>
  <c r="B145" i="8"/>
  <c r="A145" i="8" s="1"/>
  <c r="B144" i="8"/>
  <c r="A144" i="8" s="1"/>
  <c r="B143" i="8"/>
  <c r="A143" i="8" s="1"/>
  <c r="B142" i="8"/>
  <c r="A142" i="8" s="1"/>
  <c r="B141" i="8"/>
  <c r="A141" i="8" s="1"/>
  <c r="B140" i="8"/>
  <c r="A140" i="8" s="1"/>
  <c r="B139" i="8"/>
  <c r="A139" i="8" s="1"/>
  <c r="B138" i="8"/>
  <c r="A138" i="8" s="1"/>
  <c r="B137" i="8"/>
  <c r="A137" i="8" s="1"/>
  <c r="B136" i="8"/>
  <c r="A136" i="8" s="1"/>
  <c r="B135" i="8"/>
  <c r="A135" i="8" s="1"/>
  <c r="B134" i="8"/>
  <c r="A134" i="8" s="1"/>
  <c r="B133" i="8"/>
  <c r="A133" i="8" s="1"/>
  <c r="B132" i="8"/>
  <c r="A132" i="8" s="1"/>
  <c r="B131" i="8"/>
  <c r="A131" i="8" s="1"/>
  <c r="B130" i="8"/>
  <c r="A130" i="8" s="1"/>
  <c r="B129" i="8"/>
  <c r="A129" i="8" s="1"/>
  <c r="B128" i="8"/>
  <c r="A128" i="8" s="1"/>
  <c r="B127" i="8"/>
  <c r="A127" i="8" s="1"/>
  <c r="B126" i="8"/>
  <c r="A126" i="8" s="1"/>
  <c r="B125" i="8"/>
  <c r="A125" i="8" s="1"/>
  <c r="B124" i="8"/>
  <c r="A124" i="8" s="1"/>
  <c r="B123" i="8"/>
  <c r="A123" i="8" s="1"/>
  <c r="B122" i="8"/>
  <c r="A122" i="8" s="1"/>
  <c r="B121" i="8"/>
  <c r="A121" i="8" s="1"/>
  <c r="B120" i="8"/>
  <c r="A120" i="8" s="1"/>
  <c r="B119" i="8"/>
  <c r="A119" i="8" s="1"/>
  <c r="B118" i="8"/>
  <c r="A118" i="8" s="1"/>
  <c r="B117" i="8"/>
  <c r="A117" i="8" s="1"/>
  <c r="B116" i="8"/>
  <c r="A116" i="8" s="1"/>
  <c r="B115" i="8"/>
  <c r="A115" i="8" s="1"/>
  <c r="B114" i="8"/>
  <c r="A114" i="8" s="1"/>
  <c r="B113" i="8"/>
  <c r="A113" i="8" s="1"/>
  <c r="B112" i="8"/>
  <c r="A112" i="8" s="1"/>
  <c r="B111" i="8"/>
  <c r="A111" i="8" s="1"/>
  <c r="B110" i="8"/>
  <c r="A110" i="8" s="1"/>
  <c r="B109" i="8"/>
  <c r="A109" i="8" s="1"/>
  <c r="B108" i="8"/>
  <c r="A108" i="8" s="1"/>
  <c r="B107" i="8"/>
  <c r="A107" i="8" s="1"/>
  <c r="B106" i="8"/>
  <c r="A106" i="8" s="1"/>
  <c r="B105" i="8"/>
  <c r="A105" i="8" s="1"/>
  <c r="B104" i="8"/>
  <c r="A104" i="8" s="1"/>
  <c r="B103" i="8"/>
  <c r="A103" i="8" s="1"/>
  <c r="B102" i="8"/>
  <c r="A102" i="8" s="1"/>
  <c r="B101" i="8"/>
  <c r="A101" i="8" s="1"/>
  <c r="B100" i="8"/>
  <c r="A100" i="8" s="1"/>
  <c r="B99" i="8"/>
  <c r="A99" i="8" s="1"/>
  <c r="B98" i="8"/>
  <c r="A98" i="8" s="1"/>
  <c r="B97" i="8"/>
  <c r="A97" i="8" s="1"/>
  <c r="B96" i="8"/>
  <c r="A96" i="8" s="1"/>
  <c r="B95" i="8"/>
  <c r="A95" i="8" s="1"/>
  <c r="B94" i="8"/>
  <c r="A94" i="8" s="1"/>
  <c r="B93" i="8"/>
  <c r="A93" i="8" s="1"/>
  <c r="B92" i="8"/>
  <c r="A92" i="8" s="1"/>
  <c r="B91" i="8"/>
  <c r="A91" i="8" s="1"/>
  <c r="B90" i="8"/>
  <c r="A90" i="8" s="1"/>
  <c r="B89" i="8"/>
  <c r="A89" i="8" s="1"/>
  <c r="B88" i="8"/>
  <c r="A88" i="8" s="1"/>
  <c r="B87" i="8"/>
  <c r="A87" i="8" s="1"/>
  <c r="B86" i="8"/>
  <c r="A86" i="8" s="1"/>
  <c r="B85" i="8"/>
  <c r="A85" i="8" s="1"/>
  <c r="B84" i="8"/>
  <c r="A84" i="8" s="1"/>
  <c r="B83" i="8"/>
  <c r="A83" i="8" s="1"/>
  <c r="B82" i="8"/>
  <c r="A82" i="8" s="1"/>
  <c r="B81" i="8"/>
  <c r="A81" i="8" s="1"/>
  <c r="B80" i="8"/>
  <c r="A80" i="8" s="1"/>
  <c r="B79" i="8"/>
  <c r="A79" i="8" s="1"/>
  <c r="B78" i="8"/>
  <c r="A78" i="8" s="1"/>
  <c r="B77" i="8"/>
  <c r="A77" i="8" s="1"/>
  <c r="B76" i="8"/>
  <c r="A76" i="8" s="1"/>
  <c r="B75" i="8"/>
  <c r="A75" i="8" s="1"/>
  <c r="B74" i="8"/>
  <c r="A74" i="8" s="1"/>
  <c r="B73" i="8"/>
  <c r="A73" i="8" s="1"/>
  <c r="B72" i="8"/>
  <c r="A72" i="8" s="1"/>
  <c r="B71" i="8"/>
  <c r="A71" i="8" s="1"/>
  <c r="B70" i="8"/>
  <c r="A70" i="8" s="1"/>
  <c r="B69" i="8"/>
  <c r="A69" i="8" s="1"/>
  <c r="B68" i="8"/>
  <c r="A68" i="8" s="1"/>
  <c r="B67" i="8"/>
  <c r="A67" i="8" s="1"/>
  <c r="B66" i="8"/>
  <c r="A66" i="8" s="1"/>
  <c r="B65" i="8"/>
  <c r="A65" i="8" s="1"/>
  <c r="B64" i="8"/>
  <c r="A64" i="8" s="1"/>
  <c r="B63" i="8"/>
  <c r="A63" i="8" s="1"/>
  <c r="B62" i="8"/>
  <c r="A62" i="8" s="1"/>
  <c r="B61" i="8"/>
  <c r="A61" i="8" s="1"/>
  <c r="B60" i="8"/>
  <c r="A60" i="8" s="1"/>
  <c r="B59" i="8"/>
  <c r="A59" i="8" s="1"/>
  <c r="B58" i="8"/>
  <c r="A58" i="8" s="1"/>
  <c r="B57" i="8"/>
  <c r="A57" i="8" s="1"/>
  <c r="B56" i="8"/>
  <c r="A56" i="8" s="1"/>
  <c r="B55" i="8"/>
  <c r="A55" i="8" s="1"/>
  <c r="B54" i="8"/>
  <c r="A54" i="8" s="1"/>
  <c r="B53" i="8"/>
  <c r="A53" i="8" s="1"/>
  <c r="B52" i="8"/>
  <c r="A52" i="8" s="1"/>
  <c r="B51" i="8"/>
  <c r="A51" i="8" s="1"/>
  <c r="B50" i="8"/>
  <c r="A50" i="8" s="1"/>
  <c r="B49" i="8"/>
  <c r="A49" i="8" s="1"/>
  <c r="B48" i="8"/>
  <c r="A48" i="8" s="1"/>
  <c r="B47" i="8"/>
  <c r="A47" i="8" s="1"/>
  <c r="B46" i="8"/>
  <c r="A46" i="8" s="1"/>
  <c r="B45" i="8"/>
  <c r="A45" i="8" s="1"/>
  <c r="B44" i="8"/>
  <c r="A44" i="8" s="1"/>
  <c r="B43" i="8"/>
  <c r="A43" i="8" s="1"/>
  <c r="B42" i="8"/>
  <c r="A42" i="8" s="1"/>
  <c r="B41" i="8"/>
  <c r="A41" i="8" s="1"/>
  <c r="B40" i="8"/>
  <c r="A40" i="8" s="1"/>
  <c r="B39" i="8"/>
  <c r="A39" i="8" s="1"/>
  <c r="B38" i="8"/>
  <c r="A38" i="8" s="1"/>
  <c r="B37" i="8"/>
  <c r="A37" i="8" s="1"/>
  <c r="B36" i="8"/>
  <c r="A36" i="8" s="1"/>
  <c r="B35" i="8"/>
  <c r="A35" i="8" s="1"/>
  <c r="B34" i="8"/>
  <c r="A34" i="8" s="1"/>
  <c r="B33" i="8"/>
  <c r="A33" i="8" s="1"/>
  <c r="B32" i="8"/>
  <c r="A32" i="8" s="1"/>
  <c r="B31" i="8"/>
  <c r="A31" i="8" s="1"/>
  <c r="B30" i="8"/>
  <c r="A30" i="8" s="1"/>
  <c r="B29" i="8"/>
  <c r="A29" i="8" s="1"/>
  <c r="B28" i="8"/>
  <c r="A28" i="8" s="1"/>
  <c r="B27" i="8"/>
  <c r="A27" i="8" s="1"/>
  <c r="B26" i="8"/>
  <c r="A26" i="8" s="1"/>
  <c r="B25" i="8"/>
  <c r="A25" i="8" s="1"/>
  <c r="B24" i="8"/>
  <c r="A24" i="8" s="1"/>
  <c r="B23" i="8"/>
  <c r="A23" i="8" s="1"/>
  <c r="B22" i="8"/>
  <c r="A22" i="8" s="1"/>
  <c r="B21" i="8"/>
  <c r="A21" i="8" s="1"/>
  <c r="B20" i="8"/>
  <c r="A20" i="8" s="1"/>
  <c r="B19" i="8"/>
  <c r="A19" i="8" s="1"/>
  <c r="B18" i="8"/>
  <c r="A18" i="8" s="1"/>
  <c r="B17" i="8"/>
  <c r="A17" i="8" s="1"/>
  <c r="B16" i="8"/>
  <c r="A16" i="8" s="1"/>
  <c r="B15" i="8"/>
  <c r="A15" i="8" s="1"/>
  <c r="B14" i="8"/>
  <c r="A14" i="8" s="1"/>
  <c r="B13" i="8"/>
  <c r="A13" i="8" s="1"/>
  <c r="B12" i="8"/>
  <c r="A12" i="8" s="1"/>
  <c r="B11" i="8"/>
  <c r="A11" i="8" s="1"/>
  <c r="B10" i="8"/>
  <c r="A10" i="8" s="1"/>
  <c r="B9" i="8"/>
  <c r="A9" i="8" s="1"/>
  <c r="B8" i="8"/>
  <c r="A8" i="8" s="1"/>
  <c r="B7" i="8"/>
  <c r="A7" i="8" s="1"/>
  <c r="B6" i="8"/>
  <c r="A6" i="8" s="1"/>
  <c r="B5" i="8"/>
  <c r="A5" i="8" s="1"/>
  <c r="B4" i="8"/>
  <c r="A4" i="8" s="1"/>
  <c r="B3" i="8"/>
  <c r="A3" i="8" s="1"/>
  <c r="B2" i="8"/>
  <c r="A2" i="8" s="1"/>
  <c r="B301" i="7"/>
  <c r="A301" i="7" s="1"/>
  <c r="B300" i="7"/>
  <c r="A300" i="7" s="1"/>
  <c r="B299" i="7"/>
  <c r="A299" i="7" s="1"/>
  <c r="B298" i="7"/>
  <c r="A298" i="7" s="1"/>
  <c r="B297" i="7"/>
  <c r="A297" i="7" s="1"/>
  <c r="B296" i="7"/>
  <c r="A296" i="7" s="1"/>
  <c r="B295" i="7"/>
  <c r="A295" i="7" s="1"/>
  <c r="B294" i="7"/>
  <c r="A294" i="7" s="1"/>
  <c r="B293" i="7"/>
  <c r="A293" i="7" s="1"/>
  <c r="B292" i="7"/>
  <c r="A292" i="7" s="1"/>
  <c r="B291" i="7"/>
  <c r="A291" i="7" s="1"/>
  <c r="B290" i="7"/>
  <c r="A290" i="7" s="1"/>
  <c r="B289" i="7"/>
  <c r="A289" i="7" s="1"/>
  <c r="B288" i="7"/>
  <c r="A288" i="7" s="1"/>
  <c r="B287" i="7"/>
  <c r="A287" i="7" s="1"/>
  <c r="B286" i="7"/>
  <c r="A286" i="7" s="1"/>
  <c r="B285" i="7"/>
  <c r="A285" i="7" s="1"/>
  <c r="B284" i="7"/>
  <c r="A284" i="7" s="1"/>
  <c r="B283" i="7"/>
  <c r="A283" i="7" s="1"/>
  <c r="B282" i="7"/>
  <c r="A282" i="7" s="1"/>
  <c r="B281" i="7"/>
  <c r="A281" i="7" s="1"/>
  <c r="B280" i="7"/>
  <c r="A280" i="7" s="1"/>
  <c r="B279" i="7"/>
  <c r="A279" i="7" s="1"/>
  <c r="B278" i="7"/>
  <c r="A278" i="7" s="1"/>
  <c r="B277" i="7"/>
  <c r="A277" i="7" s="1"/>
  <c r="B276" i="7"/>
  <c r="A276" i="7" s="1"/>
  <c r="B275" i="7"/>
  <c r="A275" i="7" s="1"/>
  <c r="B274" i="7"/>
  <c r="A274" i="7" s="1"/>
  <c r="B273" i="7"/>
  <c r="A273" i="7" s="1"/>
  <c r="B272" i="7"/>
  <c r="A272" i="7" s="1"/>
  <c r="B271" i="7"/>
  <c r="A271" i="7" s="1"/>
  <c r="B270" i="7"/>
  <c r="A270" i="7" s="1"/>
  <c r="B269" i="7"/>
  <c r="A269" i="7" s="1"/>
  <c r="B268" i="7"/>
  <c r="A268" i="7" s="1"/>
  <c r="B267" i="7"/>
  <c r="A267" i="7" s="1"/>
  <c r="B266" i="7"/>
  <c r="A266" i="7" s="1"/>
  <c r="B265" i="7"/>
  <c r="A265" i="7" s="1"/>
  <c r="B264" i="7"/>
  <c r="A264" i="7" s="1"/>
  <c r="B263" i="7"/>
  <c r="A263" i="7" s="1"/>
  <c r="B262" i="7"/>
  <c r="A262" i="7" s="1"/>
  <c r="B261" i="7"/>
  <c r="A261" i="7" s="1"/>
  <c r="B260" i="7"/>
  <c r="A260" i="7" s="1"/>
  <c r="B259" i="7"/>
  <c r="A259" i="7" s="1"/>
  <c r="B258" i="7"/>
  <c r="A258" i="7" s="1"/>
  <c r="B257" i="7"/>
  <c r="A257" i="7" s="1"/>
  <c r="B256" i="7"/>
  <c r="A256" i="7" s="1"/>
  <c r="B255" i="7"/>
  <c r="A255" i="7" s="1"/>
  <c r="B254" i="7"/>
  <c r="A254" i="7" s="1"/>
  <c r="B253" i="7"/>
  <c r="A253" i="7" s="1"/>
  <c r="B252" i="7"/>
  <c r="A252" i="7" s="1"/>
  <c r="B251" i="7"/>
  <c r="A251" i="7" s="1"/>
  <c r="B250" i="7"/>
  <c r="A250" i="7" s="1"/>
  <c r="B249" i="7"/>
  <c r="A249" i="7" s="1"/>
  <c r="B248" i="7"/>
  <c r="A248" i="7" s="1"/>
  <c r="B247" i="7"/>
  <c r="A247" i="7" s="1"/>
  <c r="B246" i="7"/>
  <c r="A246" i="7" s="1"/>
  <c r="B245" i="7"/>
  <c r="A245" i="7" s="1"/>
  <c r="B244" i="7"/>
  <c r="A244" i="7" s="1"/>
  <c r="B243" i="7"/>
  <c r="A243" i="7" s="1"/>
  <c r="B242" i="7"/>
  <c r="A242" i="7" s="1"/>
  <c r="B241" i="7"/>
  <c r="A241" i="7" s="1"/>
  <c r="B240" i="7"/>
  <c r="A240" i="7" s="1"/>
  <c r="B239" i="7"/>
  <c r="A239" i="7" s="1"/>
  <c r="B238" i="7"/>
  <c r="A238" i="7" s="1"/>
  <c r="B237" i="7"/>
  <c r="A237" i="7" s="1"/>
  <c r="B236" i="7"/>
  <c r="A236" i="7" s="1"/>
  <c r="B235" i="7"/>
  <c r="A235" i="7" s="1"/>
  <c r="B234" i="7"/>
  <c r="A234" i="7" s="1"/>
  <c r="B233" i="7"/>
  <c r="A233" i="7" s="1"/>
  <c r="B232" i="7"/>
  <c r="A232" i="7" s="1"/>
  <c r="B231" i="7"/>
  <c r="A231" i="7" s="1"/>
  <c r="B230" i="7"/>
  <c r="A230" i="7" s="1"/>
  <c r="B229" i="7"/>
  <c r="A229" i="7" s="1"/>
  <c r="B228" i="7"/>
  <c r="A228" i="7" s="1"/>
  <c r="B227" i="7"/>
  <c r="A227" i="7" s="1"/>
  <c r="B226" i="7"/>
  <c r="A226" i="7" s="1"/>
  <c r="B225" i="7"/>
  <c r="A225" i="7" s="1"/>
  <c r="B224" i="7"/>
  <c r="A224" i="7" s="1"/>
  <c r="B223" i="7"/>
  <c r="A223" i="7" s="1"/>
  <c r="B222" i="7"/>
  <c r="A222" i="7" s="1"/>
  <c r="B221" i="7"/>
  <c r="A221" i="7" s="1"/>
  <c r="B220" i="7"/>
  <c r="A220" i="7" s="1"/>
  <c r="B219" i="7"/>
  <c r="A219" i="7" s="1"/>
  <c r="B218" i="7"/>
  <c r="A218" i="7" s="1"/>
  <c r="B217" i="7"/>
  <c r="A217" i="7" s="1"/>
  <c r="B216" i="7"/>
  <c r="A216" i="7" s="1"/>
  <c r="B215" i="7"/>
  <c r="A215" i="7" s="1"/>
  <c r="B214" i="7"/>
  <c r="A214" i="7" s="1"/>
  <c r="B213" i="7"/>
  <c r="A213" i="7" s="1"/>
  <c r="B212" i="7"/>
  <c r="A212" i="7" s="1"/>
  <c r="B211" i="7"/>
  <c r="A211" i="7" s="1"/>
  <c r="B210" i="7"/>
  <c r="A210" i="7" s="1"/>
  <c r="B209" i="7"/>
  <c r="A209" i="7" s="1"/>
  <c r="B208" i="7"/>
  <c r="A208" i="7" s="1"/>
  <c r="B207" i="7"/>
  <c r="A207" i="7" s="1"/>
  <c r="B206" i="7"/>
  <c r="A206" i="7" s="1"/>
  <c r="B205" i="7"/>
  <c r="A205" i="7" s="1"/>
  <c r="B204" i="7"/>
  <c r="A204" i="7" s="1"/>
  <c r="B203" i="7"/>
  <c r="A203" i="7" s="1"/>
  <c r="B202" i="7"/>
  <c r="A202" i="7" s="1"/>
  <c r="B201" i="7"/>
  <c r="A201" i="7" s="1"/>
  <c r="B200" i="7"/>
  <c r="A200" i="7" s="1"/>
  <c r="B199" i="7"/>
  <c r="A199" i="7" s="1"/>
  <c r="B198" i="7"/>
  <c r="A198" i="7" s="1"/>
  <c r="B197" i="7"/>
  <c r="A197" i="7" s="1"/>
  <c r="B196" i="7"/>
  <c r="A196" i="7" s="1"/>
  <c r="B195" i="7"/>
  <c r="A195" i="7" s="1"/>
  <c r="B194" i="7"/>
  <c r="A194" i="7" s="1"/>
  <c r="B193" i="7"/>
  <c r="A193" i="7" s="1"/>
  <c r="B192" i="7"/>
  <c r="A192" i="7" s="1"/>
  <c r="B191" i="7"/>
  <c r="A191" i="7" s="1"/>
  <c r="B190" i="7"/>
  <c r="A190" i="7" s="1"/>
  <c r="B189" i="7"/>
  <c r="A189" i="7" s="1"/>
  <c r="B188" i="7"/>
  <c r="A188" i="7" s="1"/>
  <c r="B187" i="7"/>
  <c r="A187" i="7" s="1"/>
  <c r="B186" i="7"/>
  <c r="A186" i="7" s="1"/>
  <c r="B185" i="7"/>
  <c r="A185" i="7" s="1"/>
  <c r="B184" i="7"/>
  <c r="A184" i="7" s="1"/>
  <c r="B183" i="7"/>
  <c r="A183" i="7" s="1"/>
  <c r="B182" i="7"/>
  <c r="A182" i="7" s="1"/>
  <c r="B181" i="7"/>
  <c r="A181" i="7" s="1"/>
  <c r="B180" i="7"/>
  <c r="A180" i="7" s="1"/>
  <c r="B179" i="7"/>
  <c r="A179" i="7" s="1"/>
  <c r="B178" i="7"/>
  <c r="A178" i="7" s="1"/>
  <c r="B177" i="7"/>
  <c r="A177" i="7" s="1"/>
  <c r="B176" i="7"/>
  <c r="A176" i="7" s="1"/>
  <c r="B175" i="7"/>
  <c r="A175" i="7" s="1"/>
  <c r="B174" i="7"/>
  <c r="A174" i="7" s="1"/>
  <c r="B173" i="7"/>
  <c r="A173" i="7" s="1"/>
  <c r="B172" i="7"/>
  <c r="A172" i="7" s="1"/>
  <c r="B171" i="7"/>
  <c r="A171" i="7" s="1"/>
  <c r="B170" i="7"/>
  <c r="A170" i="7" s="1"/>
  <c r="B169" i="7"/>
  <c r="A169" i="7" s="1"/>
  <c r="B168" i="7"/>
  <c r="A168" i="7" s="1"/>
  <c r="B167" i="7"/>
  <c r="A167" i="7" s="1"/>
  <c r="B166" i="7"/>
  <c r="A166" i="7" s="1"/>
  <c r="B165" i="7"/>
  <c r="A165" i="7" s="1"/>
  <c r="B164" i="7"/>
  <c r="A164" i="7" s="1"/>
  <c r="B163" i="7"/>
  <c r="A163" i="7" s="1"/>
  <c r="B162" i="7"/>
  <c r="A162" i="7" s="1"/>
  <c r="B161" i="7"/>
  <c r="A161" i="7" s="1"/>
  <c r="B160" i="7"/>
  <c r="A160" i="7" s="1"/>
  <c r="B159" i="7"/>
  <c r="A159" i="7" s="1"/>
  <c r="B158" i="7"/>
  <c r="A158" i="7" s="1"/>
  <c r="B157" i="7"/>
  <c r="A157" i="7" s="1"/>
  <c r="B156" i="7"/>
  <c r="A156" i="7" s="1"/>
  <c r="B155" i="7"/>
  <c r="A155" i="7" s="1"/>
  <c r="B154" i="7"/>
  <c r="A154" i="7" s="1"/>
  <c r="B153" i="7"/>
  <c r="A153" i="7" s="1"/>
  <c r="B152" i="7"/>
  <c r="A152" i="7" s="1"/>
  <c r="B151" i="7"/>
  <c r="A151" i="7" s="1"/>
  <c r="B150" i="7"/>
  <c r="A150" i="7" s="1"/>
  <c r="B149" i="7"/>
  <c r="A149" i="7" s="1"/>
  <c r="B148" i="7"/>
  <c r="A148" i="7" s="1"/>
  <c r="B147" i="7"/>
  <c r="A147" i="7" s="1"/>
  <c r="B146" i="7"/>
  <c r="A146" i="7" s="1"/>
  <c r="B145" i="7"/>
  <c r="A145" i="7" s="1"/>
  <c r="B144" i="7"/>
  <c r="A144" i="7" s="1"/>
  <c r="B143" i="7"/>
  <c r="A143" i="7" s="1"/>
  <c r="B142" i="7"/>
  <c r="A142" i="7" s="1"/>
  <c r="B141" i="7"/>
  <c r="A141" i="7" s="1"/>
  <c r="B140" i="7"/>
  <c r="A140" i="7" s="1"/>
  <c r="B139" i="7"/>
  <c r="A139" i="7" s="1"/>
  <c r="B138" i="7"/>
  <c r="A138" i="7" s="1"/>
  <c r="B137" i="7"/>
  <c r="A137" i="7" s="1"/>
  <c r="B136" i="7"/>
  <c r="A136" i="7" s="1"/>
  <c r="B135" i="7"/>
  <c r="A135" i="7" s="1"/>
  <c r="B134" i="7"/>
  <c r="A134" i="7" s="1"/>
  <c r="B133" i="7"/>
  <c r="A133" i="7" s="1"/>
  <c r="B132" i="7"/>
  <c r="A132" i="7" s="1"/>
  <c r="B131" i="7"/>
  <c r="A131" i="7" s="1"/>
  <c r="B130" i="7"/>
  <c r="A130" i="7" s="1"/>
  <c r="B129" i="7"/>
  <c r="A129" i="7" s="1"/>
  <c r="B128" i="7"/>
  <c r="A128" i="7" s="1"/>
  <c r="B127" i="7"/>
  <c r="A127" i="7" s="1"/>
  <c r="B126" i="7"/>
  <c r="A126" i="7" s="1"/>
  <c r="B125" i="7"/>
  <c r="A125" i="7" s="1"/>
  <c r="B124" i="7"/>
  <c r="A124" i="7" s="1"/>
  <c r="B123" i="7"/>
  <c r="A123" i="7" s="1"/>
  <c r="B122" i="7"/>
  <c r="A122" i="7" s="1"/>
  <c r="B121" i="7"/>
  <c r="A121" i="7" s="1"/>
  <c r="B120" i="7"/>
  <c r="A120" i="7" s="1"/>
  <c r="B119" i="7"/>
  <c r="A119" i="7" s="1"/>
  <c r="B118" i="7"/>
  <c r="A118" i="7" s="1"/>
  <c r="B117" i="7"/>
  <c r="A117" i="7" s="1"/>
  <c r="B116" i="7"/>
  <c r="A116" i="7" s="1"/>
  <c r="B115" i="7"/>
  <c r="A115" i="7" s="1"/>
  <c r="B114" i="7"/>
  <c r="A114" i="7" s="1"/>
  <c r="B113" i="7"/>
  <c r="A113" i="7" s="1"/>
  <c r="B112" i="7"/>
  <c r="A112" i="7" s="1"/>
  <c r="B111" i="7"/>
  <c r="A111" i="7" s="1"/>
  <c r="B110" i="7"/>
  <c r="A110" i="7" s="1"/>
  <c r="B109" i="7"/>
  <c r="A109" i="7" s="1"/>
  <c r="B108" i="7"/>
  <c r="A108" i="7" s="1"/>
  <c r="B107" i="7"/>
  <c r="A107" i="7" s="1"/>
  <c r="B106" i="7"/>
  <c r="A106" i="7" s="1"/>
  <c r="B105" i="7"/>
  <c r="A105" i="7" s="1"/>
  <c r="B104" i="7"/>
  <c r="A104" i="7" s="1"/>
  <c r="B103" i="7"/>
  <c r="A103" i="7" s="1"/>
  <c r="B102" i="7"/>
  <c r="A102" i="7" s="1"/>
  <c r="B101" i="7"/>
  <c r="A101" i="7" s="1"/>
  <c r="B100" i="7"/>
  <c r="A100" i="7" s="1"/>
  <c r="B99" i="7"/>
  <c r="A99" i="7" s="1"/>
  <c r="B98" i="7"/>
  <c r="A98" i="7" s="1"/>
  <c r="B97" i="7"/>
  <c r="A97" i="7" s="1"/>
  <c r="B96" i="7"/>
  <c r="A96" i="7" s="1"/>
  <c r="B95" i="7"/>
  <c r="A95" i="7" s="1"/>
  <c r="B94" i="7"/>
  <c r="A94" i="7" s="1"/>
  <c r="B93" i="7"/>
  <c r="A93" i="7" s="1"/>
  <c r="B92" i="7"/>
  <c r="A92" i="7" s="1"/>
  <c r="B91" i="7"/>
  <c r="A91" i="7" s="1"/>
  <c r="B90" i="7"/>
  <c r="A90" i="7" s="1"/>
  <c r="B89" i="7"/>
  <c r="A89" i="7" s="1"/>
  <c r="B88" i="7"/>
  <c r="A88" i="7" s="1"/>
  <c r="B87" i="7"/>
  <c r="A87" i="7" s="1"/>
  <c r="B86" i="7"/>
  <c r="A86" i="7" s="1"/>
  <c r="B85" i="7"/>
  <c r="A85" i="7" s="1"/>
  <c r="B84" i="7"/>
  <c r="A84" i="7" s="1"/>
  <c r="B83" i="7"/>
  <c r="A83" i="7" s="1"/>
  <c r="B82" i="7"/>
  <c r="A82" i="7" s="1"/>
  <c r="B81" i="7"/>
  <c r="A81" i="7" s="1"/>
  <c r="B80" i="7"/>
  <c r="A80" i="7" s="1"/>
  <c r="B79" i="7"/>
  <c r="A79" i="7" s="1"/>
  <c r="B78" i="7"/>
  <c r="A78" i="7" s="1"/>
  <c r="B77" i="7"/>
  <c r="A77" i="7" s="1"/>
  <c r="B76" i="7"/>
  <c r="A76" i="7" s="1"/>
  <c r="B75" i="7"/>
  <c r="A75" i="7" s="1"/>
  <c r="B74" i="7"/>
  <c r="A74" i="7" s="1"/>
  <c r="B73" i="7"/>
  <c r="A73" i="7" s="1"/>
  <c r="B72" i="7"/>
  <c r="A72" i="7" s="1"/>
  <c r="B71" i="7"/>
  <c r="A71" i="7" s="1"/>
  <c r="B70" i="7"/>
  <c r="A70" i="7" s="1"/>
  <c r="B69" i="7"/>
  <c r="A69" i="7" s="1"/>
  <c r="B68" i="7"/>
  <c r="A68" i="7" s="1"/>
  <c r="B67" i="7"/>
  <c r="A67" i="7" s="1"/>
  <c r="B66" i="7"/>
  <c r="A66" i="7" s="1"/>
  <c r="B65" i="7"/>
  <c r="A65" i="7" s="1"/>
  <c r="B64" i="7"/>
  <c r="A64" i="7" s="1"/>
  <c r="B63" i="7"/>
  <c r="A63" i="7" s="1"/>
  <c r="B62" i="7"/>
  <c r="A62" i="7" s="1"/>
  <c r="B61" i="7"/>
  <c r="A61" i="7" s="1"/>
  <c r="B60" i="7"/>
  <c r="A60" i="7" s="1"/>
  <c r="B59" i="7"/>
  <c r="A59" i="7" s="1"/>
  <c r="B58" i="7"/>
  <c r="A58" i="7" s="1"/>
  <c r="B57" i="7"/>
  <c r="A57" i="7" s="1"/>
  <c r="B56" i="7"/>
  <c r="A56" i="7" s="1"/>
  <c r="B55" i="7"/>
  <c r="A55" i="7" s="1"/>
  <c r="B54" i="7"/>
  <c r="A54" i="7" s="1"/>
  <c r="B53" i="7"/>
  <c r="A53" i="7" s="1"/>
  <c r="B52" i="7"/>
  <c r="A52" i="7" s="1"/>
  <c r="B51" i="7"/>
  <c r="A51" i="7" s="1"/>
  <c r="B50" i="7"/>
  <c r="A50" i="7" s="1"/>
  <c r="B49" i="7"/>
  <c r="A49" i="7" s="1"/>
  <c r="B48" i="7"/>
  <c r="A48" i="7" s="1"/>
  <c r="B47" i="7"/>
  <c r="A47" i="7" s="1"/>
  <c r="B46" i="7"/>
  <c r="A46" i="7" s="1"/>
  <c r="B45" i="7"/>
  <c r="A45" i="7" s="1"/>
  <c r="B44" i="7"/>
  <c r="A44" i="7" s="1"/>
  <c r="B43" i="7"/>
  <c r="A43" i="7" s="1"/>
  <c r="B42" i="7"/>
  <c r="A42" i="7" s="1"/>
  <c r="B41" i="7"/>
  <c r="A41" i="7" s="1"/>
  <c r="B40" i="7"/>
  <c r="A40" i="7" s="1"/>
  <c r="B39" i="7"/>
  <c r="A39" i="7" s="1"/>
  <c r="B38" i="7"/>
  <c r="A38" i="7" s="1"/>
  <c r="B37" i="7"/>
  <c r="A37" i="7" s="1"/>
  <c r="B36" i="7"/>
  <c r="A36" i="7" s="1"/>
  <c r="B35" i="7"/>
  <c r="A35" i="7" s="1"/>
  <c r="B34" i="7"/>
  <c r="A34" i="7" s="1"/>
  <c r="B33" i="7"/>
  <c r="A33" i="7" s="1"/>
  <c r="B32" i="7"/>
  <c r="A32" i="7" s="1"/>
  <c r="B31" i="7"/>
  <c r="A31" i="7" s="1"/>
  <c r="B30" i="7"/>
  <c r="A30" i="7" s="1"/>
  <c r="B29" i="7"/>
  <c r="A29" i="7" s="1"/>
  <c r="B28" i="7"/>
  <c r="A28" i="7" s="1"/>
  <c r="B27" i="7"/>
  <c r="A27" i="7" s="1"/>
  <c r="B26" i="7"/>
  <c r="A26" i="7" s="1"/>
  <c r="B25" i="7"/>
  <c r="A25" i="7" s="1"/>
  <c r="B24" i="7"/>
  <c r="A24" i="7" s="1"/>
  <c r="B23" i="7"/>
  <c r="A23" i="7" s="1"/>
  <c r="B22" i="7"/>
  <c r="A22" i="7" s="1"/>
  <c r="B21" i="7"/>
  <c r="A21" i="7" s="1"/>
  <c r="B20" i="7"/>
  <c r="A20" i="7" s="1"/>
  <c r="B19" i="7"/>
  <c r="A19" i="7" s="1"/>
  <c r="B18" i="7"/>
  <c r="A18" i="7" s="1"/>
  <c r="B17" i="7"/>
  <c r="A17" i="7" s="1"/>
  <c r="B16" i="7"/>
  <c r="A16" i="7" s="1"/>
  <c r="B15" i="7"/>
  <c r="A15" i="7" s="1"/>
  <c r="B14" i="7"/>
  <c r="A14" i="7" s="1"/>
  <c r="B13" i="7"/>
  <c r="A13" i="7" s="1"/>
  <c r="B12" i="7"/>
  <c r="A12" i="7" s="1"/>
  <c r="B11" i="7"/>
  <c r="A11" i="7" s="1"/>
  <c r="B10" i="7"/>
  <c r="A10" i="7" s="1"/>
  <c r="B9" i="7"/>
  <c r="A9" i="7" s="1"/>
  <c r="B8" i="7"/>
  <c r="A8" i="7" s="1"/>
  <c r="B7" i="7"/>
  <c r="A7" i="7" s="1"/>
  <c r="B6" i="7"/>
  <c r="A6" i="7" s="1"/>
  <c r="B5" i="7"/>
  <c r="A5" i="7" s="1"/>
  <c r="B4" i="7"/>
  <c r="A4" i="7" s="1"/>
  <c r="B3" i="7"/>
  <c r="A3" i="7" s="1"/>
  <c r="B2" i="7"/>
  <c r="A2" i="7" s="1"/>
  <c r="B301" i="6"/>
  <c r="A301" i="6" s="1"/>
  <c r="B300" i="6"/>
  <c r="A300" i="6" s="1"/>
  <c r="B299" i="6"/>
  <c r="A299" i="6" s="1"/>
  <c r="B298" i="6"/>
  <c r="A298" i="6" s="1"/>
  <c r="B297" i="6"/>
  <c r="A297" i="6" s="1"/>
  <c r="B296" i="6"/>
  <c r="A296" i="6" s="1"/>
  <c r="B295" i="6"/>
  <c r="A295" i="6" s="1"/>
  <c r="B294" i="6"/>
  <c r="A294" i="6" s="1"/>
  <c r="B293" i="6"/>
  <c r="A293" i="6" s="1"/>
  <c r="B292" i="6"/>
  <c r="A292" i="6" s="1"/>
  <c r="B291" i="6"/>
  <c r="A291" i="6" s="1"/>
  <c r="B290" i="6"/>
  <c r="A290" i="6" s="1"/>
  <c r="B289" i="6"/>
  <c r="A289" i="6" s="1"/>
  <c r="B288" i="6"/>
  <c r="A288" i="6" s="1"/>
  <c r="B287" i="6"/>
  <c r="A287" i="6" s="1"/>
  <c r="B286" i="6"/>
  <c r="A286" i="6" s="1"/>
  <c r="B285" i="6"/>
  <c r="A285" i="6" s="1"/>
  <c r="B284" i="6"/>
  <c r="A284" i="6" s="1"/>
  <c r="B283" i="6"/>
  <c r="A283" i="6" s="1"/>
  <c r="B282" i="6"/>
  <c r="A282" i="6" s="1"/>
  <c r="B281" i="6"/>
  <c r="A281" i="6" s="1"/>
  <c r="B280" i="6"/>
  <c r="A280" i="6" s="1"/>
  <c r="B279" i="6"/>
  <c r="A279" i="6" s="1"/>
  <c r="B278" i="6"/>
  <c r="A278" i="6" s="1"/>
  <c r="B277" i="6"/>
  <c r="A277" i="6" s="1"/>
  <c r="B276" i="6"/>
  <c r="A276" i="6" s="1"/>
  <c r="B275" i="6"/>
  <c r="A275" i="6" s="1"/>
  <c r="B274" i="6"/>
  <c r="A274" i="6" s="1"/>
  <c r="B273" i="6"/>
  <c r="A273" i="6" s="1"/>
  <c r="B272" i="6"/>
  <c r="A272" i="6" s="1"/>
  <c r="B271" i="6"/>
  <c r="A271" i="6" s="1"/>
  <c r="B270" i="6"/>
  <c r="A270" i="6" s="1"/>
  <c r="B269" i="6"/>
  <c r="A269" i="6" s="1"/>
  <c r="B268" i="6"/>
  <c r="A268" i="6" s="1"/>
  <c r="B267" i="6"/>
  <c r="A267" i="6" s="1"/>
  <c r="B266" i="6"/>
  <c r="A266" i="6" s="1"/>
  <c r="B265" i="6"/>
  <c r="A265" i="6" s="1"/>
  <c r="B264" i="6"/>
  <c r="A264" i="6" s="1"/>
  <c r="B263" i="6"/>
  <c r="A263" i="6" s="1"/>
  <c r="B262" i="6"/>
  <c r="A262" i="6" s="1"/>
  <c r="B261" i="6"/>
  <c r="A261" i="6" s="1"/>
  <c r="B260" i="6"/>
  <c r="A260" i="6" s="1"/>
  <c r="B259" i="6"/>
  <c r="A259" i="6" s="1"/>
  <c r="B258" i="6"/>
  <c r="A258" i="6" s="1"/>
  <c r="B257" i="6"/>
  <c r="A257" i="6" s="1"/>
  <c r="B256" i="6"/>
  <c r="A256" i="6" s="1"/>
  <c r="B255" i="6"/>
  <c r="A255" i="6" s="1"/>
  <c r="B254" i="6"/>
  <c r="A254" i="6" s="1"/>
  <c r="B253" i="6"/>
  <c r="A253" i="6" s="1"/>
  <c r="B252" i="6"/>
  <c r="A252" i="6" s="1"/>
  <c r="B251" i="6"/>
  <c r="A251" i="6" s="1"/>
  <c r="B250" i="6"/>
  <c r="A250" i="6" s="1"/>
  <c r="B249" i="6"/>
  <c r="A249" i="6" s="1"/>
  <c r="B248" i="6"/>
  <c r="A248" i="6" s="1"/>
  <c r="B247" i="6"/>
  <c r="A247" i="6" s="1"/>
  <c r="B246" i="6"/>
  <c r="A246" i="6" s="1"/>
  <c r="B245" i="6"/>
  <c r="A245" i="6" s="1"/>
  <c r="B244" i="6"/>
  <c r="A244" i="6" s="1"/>
  <c r="B243" i="6"/>
  <c r="A243" i="6" s="1"/>
  <c r="B242" i="6"/>
  <c r="A242" i="6" s="1"/>
  <c r="B241" i="6"/>
  <c r="A241" i="6" s="1"/>
  <c r="B240" i="6"/>
  <c r="A240" i="6" s="1"/>
  <c r="B239" i="6"/>
  <c r="A239" i="6" s="1"/>
  <c r="B238" i="6"/>
  <c r="A238" i="6" s="1"/>
  <c r="B237" i="6"/>
  <c r="A237" i="6" s="1"/>
  <c r="B236" i="6"/>
  <c r="A236" i="6" s="1"/>
  <c r="B235" i="6"/>
  <c r="A235" i="6" s="1"/>
  <c r="B234" i="6"/>
  <c r="A234" i="6" s="1"/>
  <c r="B233" i="6"/>
  <c r="A233" i="6" s="1"/>
  <c r="B232" i="6"/>
  <c r="A232" i="6" s="1"/>
  <c r="B231" i="6"/>
  <c r="A231" i="6" s="1"/>
  <c r="B230" i="6"/>
  <c r="A230" i="6" s="1"/>
  <c r="B229" i="6"/>
  <c r="A229" i="6" s="1"/>
  <c r="B228" i="6"/>
  <c r="A228" i="6" s="1"/>
  <c r="B227" i="6"/>
  <c r="A227" i="6" s="1"/>
  <c r="B226" i="6"/>
  <c r="A226" i="6" s="1"/>
  <c r="B225" i="6"/>
  <c r="A225" i="6" s="1"/>
  <c r="B224" i="6"/>
  <c r="A224" i="6" s="1"/>
  <c r="B223" i="6"/>
  <c r="A223" i="6" s="1"/>
  <c r="B222" i="6"/>
  <c r="A222" i="6" s="1"/>
  <c r="B221" i="6"/>
  <c r="A221" i="6" s="1"/>
  <c r="B220" i="6"/>
  <c r="A220" i="6" s="1"/>
  <c r="B219" i="6"/>
  <c r="A219" i="6" s="1"/>
  <c r="B218" i="6"/>
  <c r="A218" i="6" s="1"/>
  <c r="B217" i="6"/>
  <c r="A217" i="6" s="1"/>
  <c r="B216" i="6"/>
  <c r="A216" i="6" s="1"/>
  <c r="B215" i="6"/>
  <c r="A215" i="6" s="1"/>
  <c r="B214" i="6"/>
  <c r="A214" i="6" s="1"/>
  <c r="B213" i="6"/>
  <c r="A213" i="6" s="1"/>
  <c r="B212" i="6"/>
  <c r="A212" i="6" s="1"/>
  <c r="B211" i="6"/>
  <c r="A211" i="6" s="1"/>
  <c r="B210" i="6"/>
  <c r="A210" i="6" s="1"/>
  <c r="B209" i="6"/>
  <c r="A209" i="6" s="1"/>
  <c r="B208" i="6"/>
  <c r="A208" i="6" s="1"/>
  <c r="B207" i="6"/>
  <c r="A207" i="6" s="1"/>
  <c r="B206" i="6"/>
  <c r="A206" i="6" s="1"/>
  <c r="B205" i="6"/>
  <c r="A205" i="6" s="1"/>
  <c r="B204" i="6"/>
  <c r="A204" i="6" s="1"/>
  <c r="B203" i="6"/>
  <c r="A203" i="6" s="1"/>
  <c r="B202" i="6"/>
  <c r="A202" i="6" s="1"/>
  <c r="B201" i="6"/>
  <c r="A201" i="6" s="1"/>
  <c r="B200" i="6"/>
  <c r="A200" i="6" s="1"/>
  <c r="B199" i="6"/>
  <c r="A199" i="6" s="1"/>
  <c r="B198" i="6"/>
  <c r="A198" i="6" s="1"/>
  <c r="B197" i="6"/>
  <c r="A197" i="6" s="1"/>
  <c r="B196" i="6"/>
  <c r="A196" i="6" s="1"/>
  <c r="B195" i="6"/>
  <c r="A195" i="6" s="1"/>
  <c r="B194" i="6"/>
  <c r="A194" i="6" s="1"/>
  <c r="B193" i="6"/>
  <c r="A193" i="6" s="1"/>
  <c r="B192" i="6"/>
  <c r="A192" i="6" s="1"/>
  <c r="B191" i="6"/>
  <c r="A191" i="6" s="1"/>
  <c r="B190" i="6"/>
  <c r="A190" i="6" s="1"/>
  <c r="B189" i="6"/>
  <c r="A189" i="6" s="1"/>
  <c r="B188" i="6"/>
  <c r="A188" i="6" s="1"/>
  <c r="B187" i="6"/>
  <c r="A187" i="6" s="1"/>
  <c r="B186" i="6"/>
  <c r="A186" i="6" s="1"/>
  <c r="B185" i="6"/>
  <c r="A185" i="6" s="1"/>
  <c r="B184" i="6"/>
  <c r="A184" i="6" s="1"/>
  <c r="B183" i="6"/>
  <c r="A183" i="6" s="1"/>
  <c r="B182" i="6"/>
  <c r="A182" i="6" s="1"/>
  <c r="B181" i="6"/>
  <c r="A181" i="6" s="1"/>
  <c r="B180" i="6"/>
  <c r="A180" i="6" s="1"/>
  <c r="B179" i="6"/>
  <c r="A179" i="6" s="1"/>
  <c r="B178" i="6"/>
  <c r="A178" i="6" s="1"/>
  <c r="B177" i="6"/>
  <c r="A177" i="6" s="1"/>
  <c r="B176" i="6"/>
  <c r="A176" i="6" s="1"/>
  <c r="B175" i="6"/>
  <c r="A175" i="6" s="1"/>
  <c r="B174" i="6"/>
  <c r="A174" i="6" s="1"/>
  <c r="B173" i="6"/>
  <c r="A173" i="6" s="1"/>
  <c r="B172" i="6"/>
  <c r="A172" i="6" s="1"/>
  <c r="B171" i="6"/>
  <c r="A171" i="6" s="1"/>
  <c r="B170" i="6"/>
  <c r="A170" i="6" s="1"/>
  <c r="B169" i="6"/>
  <c r="A169" i="6" s="1"/>
  <c r="B168" i="6"/>
  <c r="A168" i="6" s="1"/>
  <c r="B167" i="6"/>
  <c r="A167" i="6" s="1"/>
  <c r="B166" i="6"/>
  <c r="A166" i="6" s="1"/>
  <c r="B165" i="6"/>
  <c r="A165" i="6" s="1"/>
  <c r="B164" i="6"/>
  <c r="A164" i="6" s="1"/>
  <c r="B163" i="6"/>
  <c r="A163" i="6" s="1"/>
  <c r="B162" i="6"/>
  <c r="A162" i="6" s="1"/>
  <c r="B161" i="6"/>
  <c r="A161" i="6" s="1"/>
  <c r="B160" i="6"/>
  <c r="A160" i="6" s="1"/>
  <c r="B159" i="6"/>
  <c r="A159" i="6" s="1"/>
  <c r="B158" i="6"/>
  <c r="A158" i="6" s="1"/>
  <c r="B157" i="6"/>
  <c r="A157" i="6" s="1"/>
  <c r="B156" i="6"/>
  <c r="A156" i="6" s="1"/>
  <c r="B155" i="6"/>
  <c r="A155" i="6" s="1"/>
  <c r="B154" i="6"/>
  <c r="A154" i="6" s="1"/>
  <c r="B153" i="6"/>
  <c r="A153" i="6" s="1"/>
  <c r="B152" i="6"/>
  <c r="A152" i="6" s="1"/>
  <c r="B151" i="6"/>
  <c r="A151" i="6" s="1"/>
  <c r="B150" i="6"/>
  <c r="A150" i="6" s="1"/>
  <c r="B149" i="6"/>
  <c r="A149" i="6" s="1"/>
  <c r="B148" i="6"/>
  <c r="A148" i="6" s="1"/>
  <c r="B147" i="6"/>
  <c r="A147" i="6" s="1"/>
  <c r="B146" i="6"/>
  <c r="A146" i="6" s="1"/>
  <c r="B145" i="6"/>
  <c r="A145" i="6" s="1"/>
  <c r="B144" i="6"/>
  <c r="A144" i="6" s="1"/>
  <c r="B143" i="6"/>
  <c r="A143" i="6" s="1"/>
  <c r="B142" i="6"/>
  <c r="A142" i="6" s="1"/>
  <c r="B141" i="6"/>
  <c r="A141" i="6" s="1"/>
  <c r="B140" i="6"/>
  <c r="A140" i="6" s="1"/>
  <c r="B139" i="6"/>
  <c r="A139" i="6" s="1"/>
  <c r="B138" i="6"/>
  <c r="A138" i="6" s="1"/>
  <c r="B137" i="6"/>
  <c r="A137" i="6" s="1"/>
  <c r="B136" i="6"/>
  <c r="A136" i="6" s="1"/>
  <c r="B135" i="6"/>
  <c r="A135" i="6" s="1"/>
  <c r="B134" i="6"/>
  <c r="A134" i="6" s="1"/>
  <c r="B133" i="6"/>
  <c r="A133" i="6" s="1"/>
  <c r="B132" i="6"/>
  <c r="A132" i="6" s="1"/>
  <c r="B131" i="6"/>
  <c r="A131" i="6" s="1"/>
  <c r="B130" i="6"/>
  <c r="A130" i="6" s="1"/>
  <c r="B129" i="6"/>
  <c r="A129" i="6" s="1"/>
  <c r="B128" i="6"/>
  <c r="A128" i="6" s="1"/>
  <c r="B127" i="6"/>
  <c r="A127" i="6" s="1"/>
  <c r="B126" i="6"/>
  <c r="A126" i="6" s="1"/>
  <c r="B125" i="6"/>
  <c r="A125" i="6" s="1"/>
  <c r="B124" i="6"/>
  <c r="A124" i="6" s="1"/>
  <c r="B123" i="6"/>
  <c r="A123" i="6" s="1"/>
  <c r="B122" i="6"/>
  <c r="A122" i="6" s="1"/>
  <c r="B121" i="6"/>
  <c r="A121" i="6" s="1"/>
  <c r="B120" i="6"/>
  <c r="A120" i="6" s="1"/>
  <c r="B119" i="6"/>
  <c r="A119" i="6" s="1"/>
  <c r="B118" i="6"/>
  <c r="A118" i="6" s="1"/>
  <c r="B117" i="6"/>
  <c r="A117" i="6" s="1"/>
  <c r="B116" i="6"/>
  <c r="A116" i="6" s="1"/>
  <c r="B115" i="6"/>
  <c r="A115" i="6" s="1"/>
  <c r="B114" i="6"/>
  <c r="A114" i="6" s="1"/>
  <c r="B113" i="6"/>
  <c r="A113" i="6" s="1"/>
  <c r="B112" i="6"/>
  <c r="A112" i="6" s="1"/>
  <c r="B111" i="6"/>
  <c r="A111" i="6" s="1"/>
  <c r="B110" i="6"/>
  <c r="A110" i="6" s="1"/>
  <c r="B109" i="6"/>
  <c r="A109" i="6" s="1"/>
  <c r="B108" i="6"/>
  <c r="A108" i="6" s="1"/>
  <c r="B107" i="6"/>
  <c r="A107" i="6" s="1"/>
  <c r="B106" i="6"/>
  <c r="A106" i="6" s="1"/>
  <c r="B105" i="6"/>
  <c r="A105" i="6" s="1"/>
  <c r="B104" i="6"/>
  <c r="A104" i="6" s="1"/>
  <c r="B103" i="6"/>
  <c r="A103" i="6" s="1"/>
  <c r="B102" i="6"/>
  <c r="A102" i="6" s="1"/>
  <c r="B101" i="6"/>
  <c r="A101" i="6" s="1"/>
  <c r="B100" i="6"/>
  <c r="A100" i="6" s="1"/>
  <c r="B99" i="6"/>
  <c r="A99" i="6" s="1"/>
  <c r="B98" i="6"/>
  <c r="A98" i="6" s="1"/>
  <c r="B97" i="6"/>
  <c r="A97" i="6" s="1"/>
  <c r="B96" i="6"/>
  <c r="A96" i="6" s="1"/>
  <c r="B95" i="6"/>
  <c r="A95" i="6" s="1"/>
  <c r="B94" i="6"/>
  <c r="A94" i="6" s="1"/>
  <c r="B93" i="6"/>
  <c r="A93" i="6" s="1"/>
  <c r="B92" i="6"/>
  <c r="A92" i="6" s="1"/>
  <c r="B91" i="6"/>
  <c r="A91" i="6" s="1"/>
  <c r="B90" i="6"/>
  <c r="A90" i="6" s="1"/>
  <c r="B89" i="6"/>
  <c r="A89" i="6" s="1"/>
  <c r="B88" i="6"/>
  <c r="A88" i="6" s="1"/>
  <c r="B87" i="6"/>
  <c r="A87" i="6" s="1"/>
  <c r="B86" i="6"/>
  <c r="A86" i="6" s="1"/>
  <c r="B85" i="6"/>
  <c r="A85" i="6" s="1"/>
  <c r="B84" i="6"/>
  <c r="A84" i="6" s="1"/>
  <c r="B83" i="6"/>
  <c r="A83" i="6" s="1"/>
  <c r="B82" i="6"/>
  <c r="A82" i="6" s="1"/>
  <c r="B81" i="6"/>
  <c r="A81" i="6" s="1"/>
  <c r="B80" i="6"/>
  <c r="A80" i="6" s="1"/>
  <c r="B79" i="6"/>
  <c r="A79" i="6" s="1"/>
  <c r="B78" i="6"/>
  <c r="A78" i="6" s="1"/>
  <c r="B77" i="6"/>
  <c r="A77" i="6" s="1"/>
  <c r="B76" i="6"/>
  <c r="A76" i="6" s="1"/>
  <c r="B75" i="6"/>
  <c r="A75" i="6" s="1"/>
  <c r="B74" i="6"/>
  <c r="A74" i="6" s="1"/>
  <c r="B73" i="6"/>
  <c r="A73" i="6" s="1"/>
  <c r="B72" i="6"/>
  <c r="A72" i="6" s="1"/>
  <c r="B71" i="6"/>
  <c r="A71" i="6" s="1"/>
  <c r="B70" i="6"/>
  <c r="A70" i="6" s="1"/>
  <c r="B69" i="6"/>
  <c r="A69" i="6" s="1"/>
  <c r="B68" i="6"/>
  <c r="A68" i="6" s="1"/>
  <c r="B67" i="6"/>
  <c r="A67" i="6" s="1"/>
  <c r="B66" i="6"/>
  <c r="A66" i="6" s="1"/>
  <c r="B65" i="6"/>
  <c r="A65" i="6" s="1"/>
  <c r="B64" i="6"/>
  <c r="A64" i="6" s="1"/>
  <c r="B63" i="6"/>
  <c r="A63" i="6" s="1"/>
  <c r="B62" i="6"/>
  <c r="A62" i="6" s="1"/>
  <c r="B61" i="6"/>
  <c r="A61" i="6" s="1"/>
  <c r="B60" i="6"/>
  <c r="A60" i="6" s="1"/>
  <c r="B59" i="6"/>
  <c r="A59" i="6" s="1"/>
  <c r="B58" i="6"/>
  <c r="A58" i="6" s="1"/>
  <c r="B57" i="6"/>
  <c r="A57" i="6" s="1"/>
  <c r="B56" i="6"/>
  <c r="A56" i="6" s="1"/>
  <c r="B55" i="6"/>
  <c r="A55" i="6" s="1"/>
  <c r="B54" i="6"/>
  <c r="A54" i="6" s="1"/>
  <c r="B53" i="6"/>
  <c r="A53" i="6" s="1"/>
  <c r="B52" i="6"/>
  <c r="A52" i="6" s="1"/>
  <c r="B51" i="6"/>
  <c r="A51" i="6" s="1"/>
  <c r="B50" i="6"/>
  <c r="A50" i="6" s="1"/>
  <c r="B49" i="6"/>
  <c r="A49" i="6" s="1"/>
  <c r="B48" i="6"/>
  <c r="A48" i="6" s="1"/>
  <c r="B47" i="6"/>
  <c r="A47" i="6" s="1"/>
  <c r="B46" i="6"/>
  <c r="A46" i="6" s="1"/>
  <c r="B45" i="6"/>
  <c r="A45" i="6" s="1"/>
  <c r="B44" i="6"/>
  <c r="A44" i="6" s="1"/>
  <c r="B43" i="6"/>
  <c r="A43" i="6" s="1"/>
  <c r="B42" i="6"/>
  <c r="A42" i="6" s="1"/>
  <c r="B41" i="6"/>
  <c r="A41" i="6" s="1"/>
  <c r="B40" i="6"/>
  <c r="A40" i="6" s="1"/>
  <c r="B39" i="6"/>
  <c r="A39" i="6" s="1"/>
  <c r="B38" i="6"/>
  <c r="A38" i="6" s="1"/>
  <c r="B37" i="6"/>
  <c r="A37" i="6" s="1"/>
  <c r="B36" i="6"/>
  <c r="A36" i="6" s="1"/>
  <c r="B35" i="6"/>
  <c r="A35" i="6" s="1"/>
  <c r="B34" i="6"/>
  <c r="A34" i="6" s="1"/>
  <c r="B33" i="6"/>
  <c r="A33" i="6" s="1"/>
  <c r="B32" i="6"/>
  <c r="A32" i="6" s="1"/>
  <c r="B31" i="6"/>
  <c r="A31" i="6" s="1"/>
  <c r="B30" i="6"/>
  <c r="A30" i="6" s="1"/>
  <c r="B29" i="6"/>
  <c r="A29" i="6" s="1"/>
  <c r="B28" i="6"/>
  <c r="A28" i="6" s="1"/>
  <c r="B27" i="6"/>
  <c r="A27" i="6" s="1"/>
  <c r="B26" i="6"/>
  <c r="A26" i="6" s="1"/>
  <c r="B25" i="6"/>
  <c r="A25" i="6" s="1"/>
  <c r="B24" i="6"/>
  <c r="A24" i="6" s="1"/>
  <c r="B23" i="6"/>
  <c r="A23" i="6" s="1"/>
  <c r="B22" i="6"/>
  <c r="A22" i="6" s="1"/>
  <c r="B21" i="6"/>
  <c r="A21" i="6" s="1"/>
  <c r="B20" i="6"/>
  <c r="A20" i="6" s="1"/>
  <c r="B19" i="6"/>
  <c r="A19" i="6" s="1"/>
  <c r="B18" i="6"/>
  <c r="A18" i="6" s="1"/>
  <c r="B17" i="6"/>
  <c r="A17" i="6" s="1"/>
  <c r="B16" i="6"/>
  <c r="A16" i="6" s="1"/>
  <c r="B15" i="6"/>
  <c r="A15" i="6" s="1"/>
  <c r="B14" i="6"/>
  <c r="A14" i="6" s="1"/>
  <c r="B13" i="6"/>
  <c r="A13" i="6" s="1"/>
  <c r="B12" i="6"/>
  <c r="A12" i="6" s="1"/>
  <c r="B11" i="6"/>
  <c r="A11" i="6" s="1"/>
  <c r="B10" i="6"/>
  <c r="A10" i="6" s="1"/>
  <c r="B9" i="6"/>
  <c r="A9" i="6" s="1"/>
  <c r="B8" i="6"/>
  <c r="A8" i="6" s="1"/>
  <c r="B7" i="6"/>
  <c r="A7" i="6" s="1"/>
  <c r="B6" i="6"/>
  <c r="A6" i="6" s="1"/>
  <c r="B5" i="6"/>
  <c r="A5" i="6" s="1"/>
  <c r="B4" i="6"/>
  <c r="A4" i="6" s="1"/>
  <c r="B3" i="6"/>
  <c r="A3" i="6" s="1"/>
  <c r="B2" i="6"/>
  <c r="A2" i="6" s="1"/>
</calcChain>
</file>

<file path=xl/sharedStrings.xml><?xml version="1.0" encoding="utf-8"?>
<sst xmlns="http://schemas.openxmlformats.org/spreadsheetml/2006/main" count="7669" uniqueCount="1134">
  <si>
    <t>RYANAIR</t>
  </si>
  <si>
    <t>UNITED HOLDING</t>
  </si>
  <si>
    <t>AIR FRANCE/KLM</t>
  </si>
  <si>
    <t>AIR CHINA</t>
  </si>
  <si>
    <t>LAN - TAM</t>
  </si>
  <si>
    <t>AIR CANADA</t>
  </si>
  <si>
    <t>GOL</t>
  </si>
  <si>
    <t>AIR INDIA</t>
  </si>
  <si>
    <t>ASIANA</t>
  </si>
  <si>
    <t>SHENZHEN</t>
  </si>
  <si>
    <t>SWISS</t>
  </si>
  <si>
    <t>TRANSAERO</t>
  </si>
  <si>
    <t>SAS</t>
  </si>
  <si>
    <t>VIRGIN AUSTRALIA</t>
  </si>
  <si>
    <t>DXB</t>
  </si>
  <si>
    <t>DOH</t>
  </si>
  <si>
    <t>JED</t>
  </si>
  <si>
    <t>AUH</t>
  </si>
  <si>
    <t>RUH</t>
  </si>
  <si>
    <t>JNB</t>
  </si>
  <si>
    <t>TLV</t>
  </si>
  <si>
    <t>CAI</t>
  </si>
  <si>
    <t>KWI</t>
  </si>
  <si>
    <t>MCT</t>
  </si>
  <si>
    <t>SHJ</t>
  </si>
  <si>
    <t>CPT</t>
  </si>
  <si>
    <t>DMM</t>
  </si>
  <si>
    <t>BAH</t>
  </si>
  <si>
    <t>MHD</t>
  </si>
  <si>
    <t>CMN</t>
  </si>
  <si>
    <t>THR</t>
  </si>
  <si>
    <t>IKA</t>
  </si>
  <si>
    <t>BEY</t>
  </si>
  <si>
    <t>AMM</t>
  </si>
  <si>
    <t>ADD</t>
  </si>
  <si>
    <t>LOS</t>
  </si>
  <si>
    <t>ALG</t>
  </si>
  <si>
    <t>HRG</t>
  </si>
  <si>
    <t>NBO</t>
  </si>
  <si>
    <t>SSH</t>
  </si>
  <si>
    <t>MED</t>
  </si>
  <si>
    <t>DUR</t>
  </si>
  <si>
    <t>TUN</t>
  </si>
  <si>
    <t>ABV</t>
  </si>
  <si>
    <t>RAK</t>
  </si>
  <si>
    <t>AHB</t>
  </si>
  <si>
    <t>MRU</t>
  </si>
  <si>
    <t>HBE</t>
  </si>
  <si>
    <t>KRT</t>
  </si>
  <si>
    <t>KIH</t>
  </si>
  <si>
    <t>SYZ</t>
  </si>
  <si>
    <t>DAR</t>
  </si>
  <si>
    <t>ACC</t>
  </si>
  <si>
    <t>IFN</t>
  </si>
  <si>
    <t>AWZ</t>
  </si>
  <si>
    <t>RUN</t>
  </si>
  <si>
    <t>DKR</t>
  </si>
  <si>
    <t>GIZ</t>
  </si>
  <si>
    <t>EBL</t>
  </si>
  <si>
    <t>PLZ</t>
  </si>
  <si>
    <t>ORN</t>
  </si>
  <si>
    <t>ABJ</t>
  </si>
  <si>
    <t>EBB</t>
  </si>
  <si>
    <t>TBZ</t>
  </si>
  <si>
    <t>BJS</t>
  </si>
  <si>
    <t>PEK</t>
  </si>
  <si>
    <t>TYO</t>
  </si>
  <si>
    <t>HND</t>
  </si>
  <si>
    <t>HKG</t>
  </si>
  <si>
    <t>SHA</t>
  </si>
  <si>
    <t>PVG</t>
  </si>
  <si>
    <t>SIN</t>
  </si>
  <si>
    <t>CAN</t>
  </si>
  <si>
    <t>BKK</t>
  </si>
  <si>
    <t>KBKK</t>
  </si>
  <si>
    <t>ICN</t>
  </si>
  <si>
    <t>KUL</t>
  </si>
  <si>
    <t>CTU</t>
  </si>
  <si>
    <t>BOM</t>
  </si>
  <si>
    <t>SZX</t>
  </si>
  <si>
    <t>ZSSS</t>
  </si>
  <si>
    <t>TPE</t>
  </si>
  <si>
    <t>KMG</t>
  </si>
  <si>
    <t>NRT</t>
  </si>
  <si>
    <t>MNL</t>
  </si>
  <si>
    <t>SIA</t>
  </si>
  <si>
    <t>XIY</t>
  </si>
  <si>
    <t>CKG</t>
  </si>
  <si>
    <t>DMK</t>
  </si>
  <si>
    <t>HGH</t>
  </si>
  <si>
    <t>SGN</t>
  </si>
  <si>
    <t>CJU</t>
  </si>
  <si>
    <t>OSA</t>
  </si>
  <si>
    <t>KIX</t>
  </si>
  <si>
    <t>GMP</t>
  </si>
  <si>
    <t>XMN</t>
  </si>
  <si>
    <t>FUK</t>
  </si>
  <si>
    <t>SPK</t>
  </si>
  <si>
    <t>CTS</t>
  </si>
  <si>
    <t>NKG</t>
  </si>
  <si>
    <t>WUH</t>
  </si>
  <si>
    <t>CSX</t>
  </si>
  <si>
    <t>URC</t>
  </si>
  <si>
    <t>TAO</t>
  </si>
  <si>
    <t>OKA</t>
  </si>
  <si>
    <t>BLR</t>
  </si>
  <si>
    <t>CGO</t>
  </si>
  <si>
    <t>HAN</t>
  </si>
  <si>
    <t>SYX</t>
  </si>
  <si>
    <t>HAK</t>
  </si>
  <si>
    <t>MAA</t>
  </si>
  <si>
    <t>ITM</t>
  </si>
  <si>
    <t>TSN</t>
  </si>
  <si>
    <t>DLC</t>
  </si>
  <si>
    <t>HRB</t>
  </si>
  <si>
    <t>KWE</t>
  </si>
  <si>
    <t>HKT</t>
  </si>
  <si>
    <t>SHE</t>
  </si>
  <si>
    <t>PUS</t>
  </si>
  <si>
    <t>CCU</t>
  </si>
  <si>
    <t>LON</t>
  </si>
  <si>
    <t>LHR</t>
  </si>
  <si>
    <t>PAR</t>
  </si>
  <si>
    <t>CDG</t>
  </si>
  <si>
    <t>IST</t>
  </si>
  <si>
    <t>KIST</t>
  </si>
  <si>
    <t>FRA</t>
  </si>
  <si>
    <t>AMS</t>
  </si>
  <si>
    <t>MAD</t>
  </si>
  <si>
    <t>LEMD</t>
  </si>
  <si>
    <t>MUC</t>
  </si>
  <si>
    <t>ROM</t>
  </si>
  <si>
    <t>FCO</t>
  </si>
  <si>
    <t>LGW</t>
  </si>
  <si>
    <t>BCN</t>
  </si>
  <si>
    <t>MOW</t>
  </si>
  <si>
    <t>SVO</t>
  </si>
  <si>
    <t>DME</t>
  </si>
  <si>
    <t>ORY</t>
  </si>
  <si>
    <t>SAW</t>
  </si>
  <si>
    <t>AYT</t>
  </si>
  <si>
    <t>CPH</t>
  </si>
  <si>
    <t>ZRH</t>
  </si>
  <si>
    <t>DUB</t>
  </si>
  <si>
    <t>OSL</t>
  </si>
  <si>
    <t>KOSL</t>
  </si>
  <si>
    <t>PMI</t>
  </si>
  <si>
    <t>KPMI</t>
  </si>
  <si>
    <t>BRU</t>
  </si>
  <si>
    <t>KBRU</t>
  </si>
  <si>
    <t>STO</t>
  </si>
  <si>
    <t>ARN</t>
  </si>
  <si>
    <t>MAN</t>
  </si>
  <si>
    <t>VIE</t>
  </si>
  <si>
    <t>STN</t>
  </si>
  <si>
    <t>DUS</t>
  </si>
  <si>
    <t>BER</t>
  </si>
  <si>
    <t>TXL</t>
  </si>
  <si>
    <t>LIS</t>
  </si>
  <si>
    <t>MIL</t>
  </si>
  <si>
    <t>MXP</t>
  </si>
  <si>
    <t>ATH</t>
  </si>
  <si>
    <t>HEL</t>
  </si>
  <si>
    <t>EFHK</t>
  </si>
  <si>
    <t>GVA</t>
  </si>
  <si>
    <t>VKO</t>
  </si>
  <si>
    <t>HAM</t>
  </si>
  <si>
    <t>AGP</t>
  </si>
  <si>
    <t>LED</t>
  </si>
  <si>
    <t>ANK</t>
  </si>
  <si>
    <t>ESB</t>
  </si>
  <si>
    <t>LTN</t>
  </si>
  <si>
    <t>IZM</t>
  </si>
  <si>
    <t>ADB</t>
  </si>
  <si>
    <t>PRG</t>
  </si>
  <si>
    <t>NCE</t>
  </si>
  <si>
    <t>WAW</t>
  </si>
  <si>
    <t>EDI</t>
  </si>
  <si>
    <t>LPA</t>
  </si>
  <si>
    <t>ALC</t>
  </si>
  <si>
    <t>STR</t>
  </si>
  <si>
    <t>BGY</t>
  </si>
  <si>
    <t>CGN</t>
  </si>
  <si>
    <t>BUD</t>
  </si>
  <si>
    <t>BHX</t>
  </si>
  <si>
    <t>SAO</t>
  </si>
  <si>
    <t>GRU</t>
  </si>
  <si>
    <t>MEX</t>
  </si>
  <si>
    <t>BOG</t>
  </si>
  <si>
    <t>CUN</t>
  </si>
  <si>
    <t>BSB</t>
  </si>
  <si>
    <t>CGH</t>
  </si>
  <si>
    <t>CCS</t>
  </si>
  <si>
    <t>SCL</t>
  </si>
  <si>
    <t>LIM</t>
  </si>
  <si>
    <t>RIO</t>
  </si>
  <si>
    <t>GIG</t>
  </si>
  <si>
    <t>BHZ</t>
  </si>
  <si>
    <t>CNF</t>
  </si>
  <si>
    <t>BUE</t>
  </si>
  <si>
    <t>AEP</t>
  </si>
  <si>
    <t>VCP</t>
  </si>
  <si>
    <t>GDL</t>
  </si>
  <si>
    <t>SDU</t>
  </si>
  <si>
    <t>SSA</t>
  </si>
  <si>
    <t>EZE</t>
  </si>
  <si>
    <t>PTY</t>
  </si>
  <si>
    <t>SJU</t>
  </si>
  <si>
    <t>SFX</t>
  </si>
  <si>
    <t>MTY</t>
  </si>
  <si>
    <t>POA</t>
  </si>
  <si>
    <t>CWB</t>
  </si>
  <si>
    <t>SBCT</t>
  </si>
  <si>
    <t>REC</t>
  </si>
  <si>
    <t>MDE</t>
  </si>
  <si>
    <t>FOR</t>
  </si>
  <si>
    <t>PUJ</t>
  </si>
  <si>
    <t>UIO</t>
  </si>
  <si>
    <t>CLO</t>
  </si>
  <si>
    <t>TIJ</t>
  </si>
  <si>
    <t>BEL</t>
  </si>
  <si>
    <t>SBBE</t>
  </si>
  <si>
    <t>CTG</t>
  </si>
  <si>
    <t>MBJ</t>
  </si>
  <si>
    <t>FLN</t>
  </si>
  <si>
    <t>SJO</t>
  </si>
  <si>
    <t>SDQ</t>
  </si>
  <si>
    <t>SJD</t>
  </si>
  <si>
    <t>VIX</t>
  </si>
  <si>
    <t>PVR</t>
  </si>
  <si>
    <t>GYE</t>
  </si>
  <si>
    <t>MAO</t>
  </si>
  <si>
    <t>CGB</t>
  </si>
  <si>
    <t>GYN</t>
  </si>
  <si>
    <t>NAS</t>
  </si>
  <si>
    <t>POS</t>
  </si>
  <si>
    <t>AUA</t>
  </si>
  <si>
    <t>CUZ</t>
  </si>
  <si>
    <t>BAQ</t>
  </si>
  <si>
    <t>SRZ</t>
  </si>
  <si>
    <t>VVI</t>
  </si>
  <si>
    <t>PTP</t>
  </si>
  <si>
    <t>ATL</t>
  </si>
  <si>
    <t>CHI</t>
  </si>
  <si>
    <t>ORD</t>
  </si>
  <si>
    <t>LAX</t>
  </si>
  <si>
    <t>KLAX</t>
  </si>
  <si>
    <t>DAL</t>
  </si>
  <si>
    <t>DFW</t>
  </si>
  <si>
    <t>NYC</t>
  </si>
  <si>
    <t>JFK</t>
  </si>
  <si>
    <t>DEN</t>
  </si>
  <si>
    <t>SFO</t>
  </si>
  <si>
    <t>LAS</t>
  </si>
  <si>
    <t>KLAS</t>
  </si>
  <si>
    <t>CLT</t>
  </si>
  <si>
    <t>MIA</t>
  </si>
  <si>
    <t>PHX</t>
  </si>
  <si>
    <t>KPHX</t>
  </si>
  <si>
    <t>HOU</t>
  </si>
  <si>
    <t>IAH</t>
  </si>
  <si>
    <t>SEA</t>
  </si>
  <si>
    <t>YTO</t>
  </si>
  <si>
    <t>YYZ</t>
  </si>
  <si>
    <t>ORL</t>
  </si>
  <si>
    <t>MCO</t>
  </si>
  <si>
    <t>EWR</t>
  </si>
  <si>
    <t>MSP</t>
  </si>
  <si>
    <t>BOS</t>
  </si>
  <si>
    <t>DTT</t>
  </si>
  <si>
    <t>DTW</t>
  </si>
  <si>
    <t>PHL</t>
  </si>
  <si>
    <t>LGA</t>
  </si>
  <si>
    <t>FLL</t>
  </si>
  <si>
    <t>BWI</t>
  </si>
  <si>
    <t>WAS</t>
  </si>
  <si>
    <t>DCA</t>
  </si>
  <si>
    <t>MDW</t>
  </si>
  <si>
    <t>SLC</t>
  </si>
  <si>
    <t>IAD</t>
  </si>
  <si>
    <t>YVR</t>
  </si>
  <si>
    <t>SAN</t>
  </si>
  <si>
    <t>HNL</t>
  </si>
  <si>
    <t>TPA</t>
  </si>
  <si>
    <t>PDX</t>
  </si>
  <si>
    <t>YMQ</t>
  </si>
  <si>
    <t>YUL</t>
  </si>
  <si>
    <t>YYC</t>
  </si>
  <si>
    <t>KDAL</t>
  </si>
  <si>
    <t>STL</t>
  </si>
  <si>
    <t>KHOU</t>
  </si>
  <si>
    <t>AUS</t>
  </si>
  <si>
    <t>BNA</t>
  </si>
  <si>
    <t>OAK</t>
  </si>
  <si>
    <t>MSY</t>
  </si>
  <si>
    <t>MKC</t>
  </si>
  <si>
    <t>MCI</t>
  </si>
  <si>
    <t>SNA</t>
  </si>
  <si>
    <t>RDU</t>
  </si>
  <si>
    <t>SJC</t>
  </si>
  <si>
    <t>SAC</t>
  </si>
  <si>
    <t>SMF</t>
  </si>
  <si>
    <t>SAT</t>
  </si>
  <si>
    <t>FMY</t>
  </si>
  <si>
    <t>RSW</t>
  </si>
  <si>
    <t>PIT</t>
  </si>
  <si>
    <t>CLE</t>
  </si>
  <si>
    <t>KCLE</t>
  </si>
  <si>
    <t>JKT</t>
  </si>
  <si>
    <t>CGK</t>
  </si>
  <si>
    <t>SYD</t>
  </si>
  <si>
    <t>MEL</t>
  </si>
  <si>
    <t>BNE</t>
  </si>
  <si>
    <t>SUB</t>
  </si>
  <si>
    <t>DPS</t>
  </si>
  <si>
    <t>AKL</t>
  </si>
  <si>
    <t>PER</t>
  </si>
  <si>
    <t>UPG</t>
  </si>
  <si>
    <t>KNO</t>
  </si>
  <si>
    <t>BPN</t>
  </si>
  <si>
    <t>ADL</t>
  </si>
  <si>
    <t>CHC</t>
  </si>
  <si>
    <t>OOL</t>
  </si>
  <si>
    <t>WLG</t>
  </si>
  <si>
    <t>CNS</t>
  </si>
  <si>
    <t>JOG</t>
  </si>
  <si>
    <t>BDJ</t>
  </si>
  <si>
    <t>PLM</t>
  </si>
  <si>
    <t>PDG</t>
  </si>
  <si>
    <t>SRG</t>
  </si>
  <si>
    <t>HLP</t>
  </si>
  <si>
    <t>BDO</t>
  </si>
  <si>
    <t>CBR</t>
  </si>
  <si>
    <t>MDC</t>
  </si>
  <si>
    <t>PKU</t>
  </si>
  <si>
    <t>PNK</t>
  </si>
  <si>
    <t>LOP</t>
  </si>
  <si>
    <t>HBA</t>
  </si>
  <si>
    <t>NAN</t>
  </si>
  <si>
    <t>DRW</t>
  </si>
  <si>
    <t>SOC</t>
  </si>
  <si>
    <t>POM</t>
  </si>
  <si>
    <t>PGK</t>
  </si>
  <si>
    <t>TSV</t>
  </si>
  <si>
    <t>ZQN</t>
  </si>
  <si>
    <t>KOE</t>
  </si>
  <si>
    <t>LST</t>
  </si>
  <si>
    <t>PPT</t>
  </si>
  <si>
    <t>AMQ</t>
  </si>
  <si>
    <t>NTL</t>
  </si>
  <si>
    <t>DJB</t>
  </si>
  <si>
    <t>MCY</t>
  </si>
  <si>
    <t>TRK</t>
  </si>
  <si>
    <t>MKY</t>
  </si>
  <si>
    <t>DUD</t>
  </si>
  <si>
    <t>BTJ</t>
  </si>
  <si>
    <t>BKS</t>
  </si>
  <si>
    <t>PKY</t>
  </si>
  <si>
    <t>ROK</t>
  </si>
  <si>
    <t>AVIANCA - TACA</t>
  </si>
  <si>
    <t>KMDE</t>
  </si>
  <si>
    <t>HAV</t>
  </si>
  <si>
    <t>GUA</t>
  </si>
  <si>
    <t>ANF</t>
  </si>
  <si>
    <t>BTH</t>
  </si>
  <si>
    <t>NPO</t>
  </si>
  <si>
    <t>DJJ</t>
  </si>
  <si>
    <t>PLW</t>
  </si>
  <si>
    <t>TKG</t>
  </si>
  <si>
    <t>NBX</t>
  </si>
  <si>
    <t>SPN</t>
  </si>
  <si>
    <t>YEA</t>
  </si>
  <si>
    <t>YEG</t>
  </si>
  <si>
    <t>TCI</t>
  </si>
  <si>
    <t>TFS</t>
  </si>
  <si>
    <t>LLBG</t>
  </si>
  <si>
    <t>CAS</t>
  </si>
  <si>
    <t>NBE</t>
  </si>
  <si>
    <t>DJE</t>
  </si>
  <si>
    <t>SAH</t>
  </si>
  <si>
    <t>ETH</t>
  </si>
  <si>
    <t>AGA</t>
  </si>
  <si>
    <t>US AIRWAYS</t>
  </si>
  <si>
    <t>MBA</t>
  </si>
  <si>
    <t>SEL</t>
  </si>
  <si>
    <t>NGO</t>
  </si>
  <si>
    <t>ATHENS</t>
  </si>
  <si>
    <t>LIN</t>
  </si>
  <si>
    <t>NAT</t>
  </si>
  <si>
    <t>SLZ</t>
  </si>
  <si>
    <t>MCZ</t>
  </si>
  <si>
    <t>MES</t>
  </si>
  <si>
    <t>KTA</t>
  </si>
  <si>
    <t>NSN</t>
  </si>
  <si>
    <t>ASP</t>
  </si>
  <si>
    <t>PHE</t>
  </si>
  <si>
    <t>NOU</t>
  </si>
  <si>
    <t>NWWW</t>
  </si>
  <si>
    <t>HTI</t>
  </si>
  <si>
    <t>NPE</t>
  </si>
  <si>
    <t>PMR</t>
  </si>
  <si>
    <t>GLT</t>
  </si>
  <si>
    <t>BME</t>
  </si>
  <si>
    <t>VLI</t>
  </si>
  <si>
    <t>GTO</t>
  </si>
  <si>
    <t>NPL</t>
  </si>
  <si>
    <t>LUFTHANSA</t>
  </si>
  <si>
    <t>SAUDIA</t>
  </si>
  <si>
    <t>ALITALIA</t>
  </si>
  <si>
    <t>AIR BERLIN</t>
  </si>
  <si>
    <t>DUBAI</t>
  </si>
  <si>
    <t>DOHA</t>
  </si>
  <si>
    <t>JOHANNESBURG</t>
  </si>
  <si>
    <t>RIYADH</t>
  </si>
  <si>
    <t>ABU DHABI</t>
  </si>
  <si>
    <t>CAIRO</t>
  </si>
  <si>
    <t>TEHRAN MEHRABAD</t>
  </si>
  <si>
    <t>KUWAIT</t>
  </si>
  <si>
    <t>CAPE TOWN</t>
  </si>
  <si>
    <t>BAHRAIN</t>
  </si>
  <si>
    <t>MUSCAT</t>
  </si>
  <si>
    <t>SHARJAH</t>
  </si>
  <si>
    <t>LAGOS</t>
  </si>
  <si>
    <t>HURGHADA</t>
  </si>
  <si>
    <t>MASHAD</t>
  </si>
  <si>
    <t>SHARM EL SHEIKH</t>
  </si>
  <si>
    <t>NAIROBI</t>
  </si>
  <si>
    <t>AMMAN</t>
  </si>
  <si>
    <t>BEIRUT</t>
  </si>
  <si>
    <t>ALGIERS</t>
  </si>
  <si>
    <t>LCA</t>
  </si>
  <si>
    <t>LARNACA</t>
  </si>
  <si>
    <t>TUNIS</t>
  </si>
  <si>
    <t>DURBAN</t>
  </si>
  <si>
    <t>TEHERAN IMAM KHOMEINI</t>
  </si>
  <si>
    <t>MADINAH</t>
  </si>
  <si>
    <t>ABUJA</t>
  </si>
  <si>
    <t>MARRAKECH</t>
  </si>
  <si>
    <t>MAURITIUS</t>
  </si>
  <si>
    <t>KISH ISLAND</t>
  </si>
  <si>
    <t>ACCRA</t>
  </si>
  <si>
    <t>SHIRAZ</t>
  </si>
  <si>
    <t>PFO</t>
  </si>
  <si>
    <t>PAPHOS</t>
  </si>
  <si>
    <t>AHWAZ</t>
  </si>
  <si>
    <t>DAR ES SALAAM</t>
  </si>
  <si>
    <t>ST. DENIS DE LA REUNION</t>
  </si>
  <si>
    <t>DJERBA</t>
  </si>
  <si>
    <t>BORG EL ARAB</t>
  </si>
  <si>
    <t>DAKAR</t>
  </si>
  <si>
    <t>ELAT</t>
  </si>
  <si>
    <t>HLA</t>
  </si>
  <si>
    <t>MOMBASA</t>
  </si>
  <si>
    <t>AGADIR</t>
  </si>
  <si>
    <t>HONG KONG</t>
  </si>
  <si>
    <t>KUALA LUMPUR</t>
  </si>
  <si>
    <t>BOMBAY</t>
  </si>
  <si>
    <t>MANILA</t>
  </si>
  <si>
    <t>TAIPEI</t>
  </si>
  <si>
    <t>CHEJU</t>
  </si>
  <si>
    <t>FUKUOKA</t>
  </si>
  <si>
    <t>CHANGSHA</t>
  </si>
  <si>
    <t>MADRAS</t>
  </si>
  <si>
    <t>BANGALORE</t>
  </si>
  <si>
    <t>CALCUTTA</t>
  </si>
  <si>
    <t>PHUKET</t>
  </si>
  <si>
    <t>NAGOYA</t>
  </si>
  <si>
    <t>HYD</t>
  </si>
  <si>
    <t>HYDERABAD</t>
  </si>
  <si>
    <t>FRANKFURT</t>
  </si>
  <si>
    <t>AMSTERDAM</t>
  </si>
  <si>
    <t>MADRID BARAJAS</t>
  </si>
  <si>
    <t>MUNICH</t>
  </si>
  <si>
    <t>BARCELONA</t>
  </si>
  <si>
    <t>ANTALYA</t>
  </si>
  <si>
    <t>ZURICH</t>
  </si>
  <si>
    <t>COPENHAGEN</t>
  </si>
  <si>
    <t>VIENNA</t>
  </si>
  <si>
    <t>OSLO</t>
  </si>
  <si>
    <t>DUSSELDORF</t>
  </si>
  <si>
    <t>MANCHESTER</t>
  </si>
  <si>
    <t>BRUSSELS</t>
  </si>
  <si>
    <t>DUBLIN</t>
  </si>
  <si>
    <t>LISBON</t>
  </si>
  <si>
    <t>HELSINKI/VANTAA</t>
  </si>
  <si>
    <t>GENEVA</t>
  </si>
  <si>
    <t>HAMBURG</t>
  </si>
  <si>
    <t>MALAGA</t>
  </si>
  <si>
    <t>ST. PETERSBURG</t>
  </si>
  <si>
    <t>PRAGUE</t>
  </si>
  <si>
    <t>GRAN CANARIA</t>
  </si>
  <si>
    <t>STUTTGART</t>
  </si>
  <si>
    <t>WARSAW</t>
  </si>
  <si>
    <t>COLOGNE/BONN</t>
  </si>
  <si>
    <t>EDINBURGH</t>
  </si>
  <si>
    <t>BIRMINGHAM</t>
  </si>
  <si>
    <t>ALICANTE</t>
  </si>
  <si>
    <t>SAO PAULO GUARULHOS</t>
  </si>
  <si>
    <t>MEXICO CITY</t>
  </si>
  <si>
    <t>BOGOTA</t>
  </si>
  <si>
    <t>SAO PAULO CONGONHAS</t>
  </si>
  <si>
    <t>BRASILIA</t>
  </si>
  <si>
    <t>CANCUN</t>
  </si>
  <si>
    <t>SANTIAGO</t>
  </si>
  <si>
    <t>LIMA</t>
  </si>
  <si>
    <t>SALVADOR</t>
  </si>
  <si>
    <t>SAO PAULO VIRACOPOS</t>
  </si>
  <si>
    <t>BUENOS AIRES EZEIZA</t>
  </si>
  <si>
    <t>SAN JUAN</t>
  </si>
  <si>
    <t>PORTO ALEGRE</t>
  </si>
  <si>
    <t>GUADALAJARA</t>
  </si>
  <si>
    <t>CURITIBA AFONSO PENA</t>
  </si>
  <si>
    <t>PANAMA CITY</t>
  </si>
  <si>
    <t>RECIFE</t>
  </si>
  <si>
    <t>FORTALEZA</t>
  </si>
  <si>
    <t>MONTERREY</t>
  </si>
  <si>
    <t>QUITO</t>
  </si>
  <si>
    <t>MEDELLIN JOSE MARIA CORDOBA</t>
  </si>
  <si>
    <t>PUNTA CANA</t>
  </si>
  <si>
    <t>TIJUANA</t>
  </si>
  <si>
    <t>GUAYAQUIL</t>
  </si>
  <si>
    <t>BELEM VAL DE CAES</t>
  </si>
  <si>
    <t>VITORIA</t>
  </si>
  <si>
    <t>CALI</t>
  </si>
  <si>
    <t>FLORIANOPOLIS</t>
  </si>
  <si>
    <t>MONTEGO BAY</t>
  </si>
  <si>
    <t>MANAUS</t>
  </si>
  <si>
    <t>SANTO DOMINGO</t>
  </si>
  <si>
    <t>SAN JOSE</t>
  </si>
  <si>
    <t>GOIANIA</t>
  </si>
  <si>
    <t>STD</t>
  </si>
  <si>
    <t>LOS CABOS</t>
  </si>
  <si>
    <t>CUIABA</t>
  </si>
  <si>
    <t>CARTAGENA</t>
  </si>
  <si>
    <t>NATAL</t>
  </si>
  <si>
    <t>PORT OF SPAIN</t>
  </si>
  <si>
    <t>PUERTO VALLARTA</t>
  </si>
  <si>
    <t>ARUBA</t>
  </si>
  <si>
    <t>SAO LUIZ</t>
  </si>
  <si>
    <t>POINTE A PITRE</t>
  </si>
  <si>
    <t>ATLANTA</t>
  </si>
  <si>
    <t>CHICAGO O'HARE</t>
  </si>
  <si>
    <t>DALLAS FT. WORTH</t>
  </si>
  <si>
    <t>DENVER</t>
  </si>
  <si>
    <t>SAN FRANCISCO</t>
  </si>
  <si>
    <t>LAS VEGAS MCCARRAN</t>
  </si>
  <si>
    <t>CHARLOTTE</t>
  </si>
  <si>
    <t>MIAMI</t>
  </si>
  <si>
    <t>TORONTO PEARSON</t>
  </si>
  <si>
    <t>SEATTLE TACOMA</t>
  </si>
  <si>
    <t>MINNEAPOLIS ST. PAUL</t>
  </si>
  <si>
    <t>DETROIT WAYNE</t>
  </si>
  <si>
    <t>PHILADELPHIA WILM'TON</t>
  </si>
  <si>
    <t>BOSTON LOGAN</t>
  </si>
  <si>
    <t>NEW YORK LA GUARDIA</t>
  </si>
  <si>
    <t>FT. LAUDERDALE</t>
  </si>
  <si>
    <t>BALTIMORE</t>
  </si>
  <si>
    <t>SALT LAKE CITY</t>
  </si>
  <si>
    <t>CHICAGO MIDWAY</t>
  </si>
  <si>
    <t>VANCOUVER</t>
  </si>
  <si>
    <t>SAN DIEGO</t>
  </si>
  <si>
    <t>TAMPA ST. PETERSBURG</t>
  </si>
  <si>
    <t>PORTLAND</t>
  </si>
  <si>
    <t>MONTREAL TRUDEAU</t>
  </si>
  <si>
    <t>CALGARY</t>
  </si>
  <si>
    <t>ST. LOUIS</t>
  </si>
  <si>
    <t>OAKLAND</t>
  </si>
  <si>
    <t>AUSTIN</t>
  </si>
  <si>
    <t>RALEIGH DURHAM</t>
  </si>
  <si>
    <t>ORANGE COUNTY</t>
  </si>
  <si>
    <t>NEW ORLEANS</t>
  </si>
  <si>
    <t>DALLAS LOVE FIELD</t>
  </si>
  <si>
    <t>PITTSBURGH</t>
  </si>
  <si>
    <t>MKE</t>
  </si>
  <si>
    <t>KMKE</t>
  </si>
  <si>
    <t>IND</t>
  </si>
  <si>
    <t>INDIANAPOLIS</t>
  </si>
  <si>
    <t>MEM</t>
  </si>
  <si>
    <t>MEMPHIS</t>
  </si>
  <si>
    <t>SYDNEY</t>
  </si>
  <si>
    <t>MELBOURNE</t>
  </si>
  <si>
    <t>BRISBANE</t>
  </si>
  <si>
    <t>AUCKLAND</t>
  </si>
  <si>
    <t>PERTH</t>
  </si>
  <si>
    <t>ADELAIDE</t>
  </si>
  <si>
    <t>GOLD COAST</t>
  </si>
  <si>
    <t>CHRISTCHURCH</t>
  </si>
  <si>
    <t>WELLINGTON</t>
  </si>
  <si>
    <t>CAIRNS</t>
  </si>
  <si>
    <t>SURABAYA</t>
  </si>
  <si>
    <t>CANBERRA</t>
  </si>
  <si>
    <t>PEKANBARU</t>
  </si>
  <si>
    <t>PONTIANAK</t>
  </si>
  <si>
    <t>NADI</t>
  </si>
  <si>
    <t>DARWIN</t>
  </si>
  <si>
    <t>HOBART</t>
  </si>
  <si>
    <t>AMI</t>
  </si>
  <si>
    <t>TOWNSVILLE</t>
  </si>
  <si>
    <t>PALEMBANG</t>
  </si>
  <si>
    <t>NEWCASTLE</t>
  </si>
  <si>
    <t>LAUNCESTON</t>
  </si>
  <si>
    <t>QUEENSTOWN</t>
  </si>
  <si>
    <t>PAPEETE</t>
  </si>
  <si>
    <t>MACKAY</t>
  </si>
  <si>
    <t>DUNEDIN</t>
  </si>
  <si>
    <t>KARRATHA</t>
  </si>
  <si>
    <t>NELSON AIRPORT</t>
  </si>
  <si>
    <t>SUNSHINE COAST</t>
  </si>
  <si>
    <t>ROCKHAMPTON</t>
  </si>
  <si>
    <t>PANGKALPINANG</t>
  </si>
  <si>
    <t>ALICE SPRINGS</t>
  </si>
  <si>
    <t>NOUMEA LA TONTOUTA</t>
  </si>
  <si>
    <t>HAMILTON ISLAND</t>
  </si>
  <si>
    <t>BROOME</t>
  </si>
  <si>
    <t>TAM LINHAS AEREAS</t>
  </si>
  <si>
    <t>WESTJET AL</t>
  </si>
  <si>
    <t>AIR NEW ZEALAND</t>
  </si>
  <si>
    <t>TAP AIR PORTUGAL</t>
  </si>
  <si>
    <t>JEDDAH</t>
  </si>
  <si>
    <t>MIR</t>
  </si>
  <si>
    <t>MONASTIR</t>
  </si>
  <si>
    <t>ABHA</t>
  </si>
  <si>
    <t>PORT ELIZABETH</t>
  </si>
  <si>
    <t>OKINAWA</t>
  </si>
  <si>
    <t>TNA</t>
  </si>
  <si>
    <t>PALMA</t>
  </si>
  <si>
    <t>BUDAPEST</t>
  </si>
  <si>
    <t>VCE</t>
  </si>
  <si>
    <t>VENICE</t>
  </si>
  <si>
    <t>CARACAS</t>
  </si>
  <si>
    <t>CPQ</t>
  </si>
  <si>
    <t>CAMPINAS</t>
  </si>
  <si>
    <t>BGI</t>
  </si>
  <si>
    <t>BARBADOS</t>
  </si>
  <si>
    <t>GUADELOUPE - POLE CARAIBES</t>
  </si>
  <si>
    <t>MVD</t>
  </si>
  <si>
    <t>MONTEVIDEO</t>
  </si>
  <si>
    <t>DALLAS/FT. WORTH</t>
  </si>
  <si>
    <t>SAN ANTONIO</t>
  </si>
  <si>
    <t>BANDA ACEH</t>
  </si>
  <si>
    <t>GEA</t>
  </si>
  <si>
    <t>RAR</t>
  </si>
  <si>
    <t>RAROTONGA</t>
  </si>
  <si>
    <t>APW</t>
  </si>
  <si>
    <t>NSFA</t>
  </si>
  <si>
    <t>BOB</t>
  </si>
  <si>
    <t>BORA BORA</t>
  </si>
  <si>
    <t>ISA</t>
  </si>
  <si>
    <t>MOUNT ISA</t>
  </si>
  <si>
    <t>TNJ</t>
  </si>
  <si>
    <t>TANJUNG PINANG</t>
  </si>
  <si>
    <t>TBU</t>
  </si>
  <si>
    <t>TONGATAPU</t>
  </si>
  <si>
    <t>RFP</t>
  </si>
  <si>
    <t>RAIATEA</t>
  </si>
  <si>
    <t>HUH</t>
  </si>
  <si>
    <t>HUAHINE ISLAND</t>
  </si>
  <si>
    <t>LIF</t>
  </si>
  <si>
    <t>LIFOU</t>
  </si>
  <si>
    <t>MOZ</t>
  </si>
  <si>
    <t>MOOREA</t>
  </si>
  <si>
    <t>Code ville</t>
  </si>
  <si>
    <t>Pays</t>
  </si>
  <si>
    <t>Russie</t>
  </si>
  <si>
    <t>Canada</t>
  </si>
  <si>
    <t>Chine</t>
  </si>
  <si>
    <t>Inde</t>
  </si>
  <si>
    <t>Allemagne</t>
  </si>
  <si>
    <t>Italie</t>
  </si>
  <si>
    <t>Japon</t>
  </si>
  <si>
    <t>Corée du Sud</t>
  </si>
  <si>
    <t>Colombie</t>
  </si>
  <si>
    <t>Australie</t>
  </si>
  <si>
    <t>Emirats arabes unis</t>
  </si>
  <si>
    <t>Brésil</t>
  </si>
  <si>
    <t>Afghanistan</t>
  </si>
  <si>
    <t>Asie</t>
  </si>
  <si>
    <t>Albanie</t>
  </si>
  <si>
    <t>Europe</t>
  </si>
  <si>
    <t>Algérie</t>
  </si>
  <si>
    <t>Afrique</t>
  </si>
  <si>
    <t>Andorre</t>
  </si>
  <si>
    <t>Angola</t>
  </si>
  <si>
    <t>Anguilla</t>
  </si>
  <si>
    <t>Amérique du Nord</t>
  </si>
  <si>
    <t>Antarctique</t>
  </si>
  <si>
    <t>Antigua et Barbuda</t>
  </si>
  <si>
    <t>Argentine</t>
  </si>
  <si>
    <t>Amérique du Sud</t>
  </si>
  <si>
    <t>Arménie</t>
  </si>
  <si>
    <t>Aruba</t>
  </si>
  <si>
    <t>Autriche</t>
  </si>
  <si>
    <t>Azerbaïdjan</t>
  </si>
  <si>
    <t>Iles des Açores</t>
  </si>
  <si>
    <t>Bahamas</t>
  </si>
  <si>
    <t>Bahreïn</t>
  </si>
  <si>
    <t>Bangladesh</t>
  </si>
  <si>
    <t>Belgique</t>
  </si>
  <si>
    <t>Bélize</t>
  </si>
  <si>
    <t>Bénin</t>
  </si>
  <si>
    <t>Iles Bermudes</t>
  </si>
  <si>
    <t>Bhoutan</t>
  </si>
  <si>
    <t>Bolivie</t>
  </si>
  <si>
    <t>Bosnie-Herzégovine</t>
  </si>
  <si>
    <t>Botswana</t>
  </si>
  <si>
    <t>Iles Vierges Britanniques</t>
  </si>
  <si>
    <t>Brunéi</t>
  </si>
  <si>
    <t>Bulgarie</t>
  </si>
  <si>
    <t>Burkina Faso</t>
  </si>
  <si>
    <t>Burundi</t>
  </si>
  <si>
    <t>Cambodge</t>
  </si>
  <si>
    <t>Cameroun</t>
  </si>
  <si>
    <t>Cap Vert</t>
  </si>
  <si>
    <t>Iles Cayman</t>
  </si>
  <si>
    <t>Centre-Afrique</t>
  </si>
  <si>
    <t>Tchad</t>
  </si>
  <si>
    <t>Chili</t>
  </si>
  <si>
    <t>Comoros</t>
  </si>
  <si>
    <t>Congo</t>
  </si>
  <si>
    <t>Iles Cook</t>
  </si>
  <si>
    <t>Océanie</t>
  </si>
  <si>
    <t>Costa Rica</t>
  </si>
  <si>
    <t>Croatie</t>
  </si>
  <si>
    <t>Cuba</t>
  </si>
  <si>
    <t>Chypre</t>
  </si>
  <si>
    <t>République Tchèque</t>
  </si>
  <si>
    <t>Danemark</t>
  </si>
  <si>
    <t>Djibouti</t>
  </si>
  <si>
    <t>Dominique</t>
  </si>
  <si>
    <t>République Dominicaine</t>
  </si>
  <si>
    <t>Equateur</t>
  </si>
  <si>
    <t>Egypte</t>
  </si>
  <si>
    <t>El Salvador</t>
  </si>
  <si>
    <t>Guinée Equatoriale</t>
  </si>
  <si>
    <t>Erythrée</t>
  </si>
  <si>
    <t>Estonie</t>
  </si>
  <si>
    <t>Ethiopie</t>
  </si>
  <si>
    <t>Iles Falkland</t>
  </si>
  <si>
    <t>Fidji</t>
  </si>
  <si>
    <t>Finlande</t>
  </si>
  <si>
    <t>Macédoine</t>
  </si>
  <si>
    <t>France</t>
  </si>
  <si>
    <t>Guyane Française</t>
  </si>
  <si>
    <t>Gabon</t>
  </si>
  <si>
    <t>Gambie</t>
  </si>
  <si>
    <t>Georgie</t>
  </si>
  <si>
    <t>Ghana</t>
  </si>
  <si>
    <t>Gibraltar</t>
  </si>
  <si>
    <t>Grèce</t>
  </si>
  <si>
    <t>Groenland</t>
  </si>
  <si>
    <t>Grenade</t>
  </si>
  <si>
    <t>Guadeloupe</t>
  </si>
  <si>
    <t>Guam</t>
  </si>
  <si>
    <t>Guatémala</t>
  </si>
  <si>
    <t>Guinée</t>
  </si>
  <si>
    <t>Guinée Bissau</t>
  </si>
  <si>
    <t>Guyana</t>
  </si>
  <si>
    <t>Haïti</t>
  </si>
  <si>
    <t>Honduras</t>
  </si>
  <si>
    <t>Hongrie</t>
  </si>
  <si>
    <t>Islande</t>
  </si>
  <si>
    <t>Indonésie</t>
  </si>
  <si>
    <t>Iran</t>
  </si>
  <si>
    <t>Irak</t>
  </si>
  <si>
    <t>Zone Neutre Irak-Arabie Saoud.</t>
  </si>
  <si>
    <t>Irlande</t>
  </si>
  <si>
    <t>Israël</t>
  </si>
  <si>
    <t>Côte d'Ivoire</t>
  </si>
  <si>
    <t>Jamaïque</t>
  </si>
  <si>
    <t>Jordanie</t>
  </si>
  <si>
    <t>Kazakhstan</t>
  </si>
  <si>
    <t>Kiribati</t>
  </si>
  <si>
    <t>Corée du Nord</t>
  </si>
  <si>
    <t>Koweït</t>
  </si>
  <si>
    <t>Kirghizstan</t>
  </si>
  <si>
    <t>Laos</t>
  </si>
  <si>
    <t>Lettonie</t>
  </si>
  <si>
    <t>Liban</t>
  </si>
  <si>
    <t>Lésotho</t>
  </si>
  <si>
    <t>Libéria</t>
  </si>
  <si>
    <t>Libye</t>
  </si>
  <si>
    <t>Liechtenstein</t>
  </si>
  <si>
    <t>Lituanie</t>
  </si>
  <si>
    <t>Luxembourg</t>
  </si>
  <si>
    <t>Madagascar</t>
  </si>
  <si>
    <t>Malawi</t>
  </si>
  <si>
    <t>Malaisie</t>
  </si>
  <si>
    <t>Maldives</t>
  </si>
  <si>
    <t>Mali</t>
  </si>
  <si>
    <t>Malte</t>
  </si>
  <si>
    <t>Iles Marshall</t>
  </si>
  <si>
    <t>Martinique</t>
  </si>
  <si>
    <t>Mauritanie</t>
  </si>
  <si>
    <t>Mexique</t>
  </si>
  <si>
    <t>Etats fédérés de Micronésie</t>
  </si>
  <si>
    <t>Moldavie</t>
  </si>
  <si>
    <t>Monaco</t>
  </si>
  <si>
    <t>Mongolie</t>
  </si>
  <si>
    <t>Maroc</t>
  </si>
  <si>
    <t>Mozambique</t>
  </si>
  <si>
    <t>Myanmar</t>
  </si>
  <si>
    <t>Namibie</t>
  </si>
  <si>
    <t>Nauru</t>
  </si>
  <si>
    <t>Népal</t>
  </si>
  <si>
    <t>Pays-Bas</t>
  </si>
  <si>
    <t>Nicaragua</t>
  </si>
  <si>
    <t>Niger</t>
  </si>
  <si>
    <t>Nigéria</t>
  </si>
  <si>
    <t>Niue</t>
  </si>
  <si>
    <t>Iles Mariannes du Nord</t>
  </si>
  <si>
    <t>Norvège</t>
  </si>
  <si>
    <t>Oman</t>
  </si>
  <si>
    <t>Pakistan</t>
  </si>
  <si>
    <t>Iles Palau</t>
  </si>
  <si>
    <t>Panama</t>
  </si>
  <si>
    <t>Canal de Panama</t>
  </si>
  <si>
    <t>Papouasie-Nouvelle-Guinée</t>
  </si>
  <si>
    <t>Paraguay</t>
  </si>
  <si>
    <t>Pérou</t>
  </si>
  <si>
    <t>Philippines</t>
  </si>
  <si>
    <t>Portugal</t>
  </si>
  <si>
    <t>Porto Rico</t>
  </si>
  <si>
    <t>Qatar</t>
  </si>
  <si>
    <t>Réunion</t>
  </si>
  <si>
    <t>Roumanie</t>
  </si>
  <si>
    <t>Rwanda</t>
  </si>
  <si>
    <t>Sainte-Lucie</t>
  </si>
  <si>
    <t>Saint-Marin</t>
  </si>
  <si>
    <t>Sao Tomé</t>
  </si>
  <si>
    <t>Arabie Saoudite</t>
  </si>
  <si>
    <t>Sénégal</t>
  </si>
  <si>
    <t>Seychelles</t>
  </si>
  <si>
    <t>Sierra Léone</t>
  </si>
  <si>
    <t>Singapour</t>
  </si>
  <si>
    <t>Slovaquie</t>
  </si>
  <si>
    <t>Slovénie</t>
  </si>
  <si>
    <t>Iles Salomon</t>
  </si>
  <si>
    <t>Somalie</t>
  </si>
  <si>
    <t>Afrique du sud</t>
  </si>
  <si>
    <t>Espagne</t>
  </si>
  <si>
    <t>Sri Lanka</t>
  </si>
  <si>
    <t>Saint Kitts et Nevis</t>
  </si>
  <si>
    <t>Saint-Vincent</t>
  </si>
  <si>
    <t>Soudan</t>
  </si>
  <si>
    <t>Surinam</t>
  </si>
  <si>
    <t>Swaziland</t>
  </si>
  <si>
    <t>Suède</t>
  </si>
  <si>
    <t>Suisse</t>
  </si>
  <si>
    <t>Syrie</t>
  </si>
  <si>
    <t>Taïwan</t>
  </si>
  <si>
    <t>Tadjikistan</t>
  </si>
  <si>
    <t>Tanzanie</t>
  </si>
  <si>
    <t>Thaïlande</t>
  </si>
  <si>
    <t>Togo</t>
  </si>
  <si>
    <t>Tonga</t>
  </si>
  <si>
    <t>Trinidad et Tobago</t>
  </si>
  <si>
    <t>Tunisie</t>
  </si>
  <si>
    <t>Turquie</t>
  </si>
  <si>
    <t>Turkménistan</t>
  </si>
  <si>
    <t>Turks et Caicos</t>
  </si>
  <si>
    <t>Tuvalu</t>
  </si>
  <si>
    <t>Iles Vierges Américaines</t>
  </si>
  <si>
    <t>Ouganda</t>
  </si>
  <si>
    <t>Ukraine</t>
  </si>
  <si>
    <t>Royaume-Uni</t>
  </si>
  <si>
    <t>Uruguay</t>
  </si>
  <si>
    <t>Ouzbékistan</t>
  </si>
  <si>
    <t>Vanuatu</t>
  </si>
  <si>
    <t>Vatican</t>
  </si>
  <si>
    <t>Vénézuela</t>
  </si>
  <si>
    <t>Vietnam</t>
  </si>
  <si>
    <t>Sahara Occidental</t>
  </si>
  <si>
    <t>Samoa Orientale</t>
  </si>
  <si>
    <t>Yemen</t>
  </si>
  <si>
    <t>Serbie</t>
  </si>
  <si>
    <t>République démocratique du Congo</t>
  </si>
  <si>
    <t>Zambie</t>
  </si>
  <si>
    <t>Zimbabwé</t>
  </si>
  <si>
    <t>Pologne</t>
  </si>
  <si>
    <t>Biélorussie</t>
  </si>
  <si>
    <t>Continent</t>
  </si>
  <si>
    <t>Kenya</t>
  </si>
  <si>
    <t>Emirats Arabes Unis</t>
  </si>
  <si>
    <t>Afrique du Sud</t>
  </si>
  <si>
    <t>Hong Kong</t>
  </si>
  <si>
    <t>ABIDJAN</t>
  </si>
  <si>
    <t>BUENOS AIRES</t>
  </si>
  <si>
    <t>PATTIMURA</t>
  </si>
  <si>
    <t>ARLANDA</t>
  </si>
  <si>
    <t>BARRANQUILLA</t>
  </si>
  <si>
    <t>SYAMSUDIN NOOR</t>
  </si>
  <si>
    <t>FATMAWATI SOEKARNO</t>
  </si>
  <si>
    <t>KEMPEGOWDA INTL AIRPORT</t>
  </si>
  <si>
    <t>MUMBAI</t>
  </si>
  <si>
    <t>SULTAN AJI MUHAMAD SULAIMAN</t>
  </si>
  <si>
    <t>SULTAN ISKANDARMUDA</t>
  </si>
  <si>
    <t>KOLKATA</t>
  </si>
  <si>
    <t>PARIS DE GAULLE</t>
  </si>
  <si>
    <t>SAO PAULO</t>
  </si>
  <si>
    <t>CUZCO</t>
  </si>
  <si>
    <t>WASHINGTON</t>
  </si>
  <si>
    <t>SULTAN THAHA</t>
  </si>
  <si>
    <t>DAMMAM</t>
  </si>
  <si>
    <t>ENTEBBE/KAMPALA</t>
  </si>
  <si>
    <t>ERBIL</t>
  </si>
  <si>
    <t>NEW YORK</t>
  </si>
  <si>
    <t>GIZAN</t>
  </si>
  <si>
    <t>HONOLULU</t>
  </si>
  <si>
    <t>HOUSTON</t>
  </si>
  <si>
    <t>CLEVELAND</t>
  </si>
  <si>
    <t>DALLAS/LOVE FIELD</t>
  </si>
  <si>
    <t>HOUTON</t>
  </si>
  <si>
    <t>LOS ANGELES</t>
  </si>
  <si>
    <t>KUALANAMU</t>
  </si>
  <si>
    <t>EL TARI</t>
  </si>
  <si>
    <t>PHOENIX</t>
  </si>
  <si>
    <t>KHARTOUM</t>
  </si>
  <si>
    <t>LOMBOK</t>
  </si>
  <si>
    <t>CHENNAI</t>
  </si>
  <si>
    <t>KANSAS CITY</t>
  </si>
  <si>
    <t>ORLANDO</t>
  </si>
  <si>
    <t>SAM RATULANGI</t>
  </si>
  <si>
    <t>CHICAGO</t>
  </si>
  <si>
    <t>ORAN</t>
  </si>
  <si>
    <t>DEPATI AMIR</t>
  </si>
  <si>
    <t>SULTAN SYARIF KASIM II</t>
  </si>
  <si>
    <t>TJILIK RIWUT</t>
  </si>
  <si>
    <t>SULTAN MAHMUD BADARUDDIN II</t>
  </si>
  <si>
    <t>SUPADIO</t>
  </si>
  <si>
    <t>PORT MORESBY</t>
  </si>
  <si>
    <t>FORT MYERS</t>
  </si>
  <si>
    <t>SAN FELIX</t>
  </si>
  <si>
    <t>TAN SON NHAT</t>
  </si>
  <si>
    <t>SACRAMENTO</t>
  </si>
  <si>
    <t>ADISUMARMO</t>
  </si>
  <si>
    <t>TABRIZ</t>
  </si>
  <si>
    <t>JUWATA</t>
  </si>
  <si>
    <t>Ile Maurice</t>
  </si>
  <si>
    <t>Polynésie</t>
  </si>
  <si>
    <t>République tchèque</t>
  </si>
  <si>
    <t>République dominicaine</t>
  </si>
  <si>
    <t>Costa rica</t>
  </si>
  <si>
    <t>GLADSTONE</t>
  </si>
  <si>
    <t>JALALUDDIN</t>
  </si>
  <si>
    <t>TEHRAN</t>
  </si>
  <si>
    <t>MACEIO</t>
  </si>
  <si>
    <t>HAWKES BAY</t>
  </si>
  <si>
    <t>NEW PLYMOUTH</t>
  </si>
  <si>
    <t>PORT HEDLAND</t>
  </si>
  <si>
    <t>SANAA</t>
  </si>
  <si>
    <t>SAIGON</t>
  </si>
  <si>
    <t>TUINS</t>
  </si>
  <si>
    <t>PORT VILA</t>
  </si>
  <si>
    <t>Compagnie</t>
  </si>
  <si>
    <t>Code aéroport</t>
  </si>
  <si>
    <t>Ville/Nom d'aéroport</t>
  </si>
  <si>
    <t>Passagers</t>
  </si>
  <si>
    <t>Mouvement</t>
  </si>
  <si>
    <t xml:space="preserve"> </t>
  </si>
  <si>
    <t>SANTA CRUZ VIRU VIRU</t>
  </si>
  <si>
    <t>GUANGZHOU BAIYUN</t>
  </si>
  <si>
    <t>ZHENGZHOU XINZHENG</t>
  </si>
  <si>
    <t>CHONGQING JIANGBEI</t>
  </si>
  <si>
    <t>CHENGDU SHUANGLIU</t>
  </si>
  <si>
    <t>DALIAN ZHOUSHUIZI</t>
  </si>
  <si>
    <t>HAIKOU MEILAN</t>
  </si>
  <si>
    <t>HARBIN TAIPING</t>
  </si>
  <si>
    <t>KUNMING WUJIABA</t>
  </si>
  <si>
    <t>GUIYANG LONGDONGBAO</t>
  </si>
  <si>
    <t>NANJING LUKOU</t>
  </si>
  <si>
    <t>BEIJING CAPITAL</t>
  </si>
  <si>
    <t>SHANGHAI PUDONG</t>
  </si>
  <si>
    <t>SHENYANG TAOXIAN</t>
  </si>
  <si>
    <t>SANYA FENGHUANG</t>
  </si>
  <si>
    <t>SHENZHEN BAO'AN</t>
  </si>
  <si>
    <t>QINGDAO LIUTING</t>
  </si>
  <si>
    <t>TIANJIN BINHAI</t>
  </si>
  <si>
    <t>URUMQI DIWOPU</t>
  </si>
  <si>
    <t>WUHAN TIANHE</t>
  </si>
  <si>
    <t>XI AN XIANYANG</t>
  </si>
  <si>
    <t>XIAMEN GAOQI</t>
  </si>
  <si>
    <t>SHANGHAI HONGQUIAO</t>
  </si>
  <si>
    <t>SEOUL GIMPO</t>
  </si>
  <si>
    <t>SEOUL INCHEON</t>
  </si>
  <si>
    <t>JAKARTA SOEKARNO HATTA</t>
  </si>
  <si>
    <t>TEL AVIV YAFO</t>
  </si>
  <si>
    <t>SAPPORO CHITOSE</t>
  </si>
  <si>
    <t>TOKYO HANEDA</t>
  </si>
  <si>
    <t>OSAKA ITAMI</t>
  </si>
  <si>
    <t>OSAKA KANSAI</t>
  </si>
  <si>
    <t>TOKYO NARITA</t>
  </si>
  <si>
    <t>MOSCOW DOMODEDOVO</t>
  </si>
  <si>
    <t>MOSCOW SHEREMETYEVO</t>
  </si>
  <si>
    <t>MOSCOW VNUKOVO</t>
  </si>
  <si>
    <t>BERLIN TEGEL</t>
  </si>
  <si>
    <t>NICE COTE D'AZUR</t>
  </si>
  <si>
    <t>PARIS ORLY</t>
  </si>
  <si>
    <t>ROME DA VINCI</t>
  </si>
  <si>
    <t>MILAN MALPENSA</t>
  </si>
  <si>
    <t>LONDON GATWICK</t>
  </si>
  <si>
    <t>LONDON HEATHROW</t>
  </si>
  <si>
    <t>LONDON STANSTED</t>
  </si>
  <si>
    <t>ANKARA ESENBOGA</t>
  </si>
  <si>
    <t>BANGKOK NEW SUVANNABHU</t>
  </si>
  <si>
    <t>Cargo en tonnes</t>
  </si>
  <si>
    <t>Guatemala</t>
  </si>
  <si>
    <t>ANTOFAGASTA</t>
  </si>
  <si>
    <t>Barbades</t>
  </si>
  <si>
    <t>Iles Samoa</t>
  </si>
  <si>
    <t>AEROFLOT</t>
  </si>
  <si>
    <t>CATHAY PACIFIC</t>
  </si>
  <si>
    <t>QANTAS AIRWAYS</t>
  </si>
  <si>
    <t>ALL NIPPON AIRWAYS (ANA)</t>
  </si>
  <si>
    <t>ETIHAD AIRWAYS</t>
  </si>
  <si>
    <t>JET AIRWAYS</t>
  </si>
  <si>
    <t>JETBLUE AIRWAYS</t>
  </si>
  <si>
    <t>QATAR AIRWAYS</t>
  </si>
  <si>
    <t>THAI AIRWAYS INT'L</t>
  </si>
  <si>
    <t>VIRGIN ATLANTIC AIRWAYS</t>
  </si>
  <si>
    <t>THOMSON AIRWAYS</t>
  </si>
  <si>
    <t>HAMMAMET</t>
  </si>
  <si>
    <t>ALASKA AIRLINES</t>
  </si>
  <si>
    <t>AMERICAN AIRLINES</t>
  </si>
  <si>
    <t>CHINA AIRLINES</t>
  </si>
  <si>
    <t>CHINA EASTERN AIRLINES</t>
  </si>
  <si>
    <t>CHINA SOUTHERN AIRLINES</t>
  </si>
  <si>
    <t>EASYJET AIRLINES</t>
  </si>
  <si>
    <t>EMIRATES AIRLINES</t>
  </si>
  <si>
    <t>HAINAN AIRLINES</t>
  </si>
  <si>
    <t>INTERNATIONAL AIRLINES GROUP (BA-IB)</t>
  </si>
  <si>
    <t>JAPAN AIRLINES</t>
  </si>
  <si>
    <t>KOREAN AIR</t>
  </si>
  <si>
    <t>MALAYSIA AIRLINES</t>
  </si>
  <si>
    <t>SOUTHWEST AIRLINES</t>
  </si>
  <si>
    <t>TURKISH AIRLINES</t>
  </si>
  <si>
    <t>LAN AIRLINES</t>
  </si>
  <si>
    <t>DEK</t>
  </si>
  <si>
    <t>SINGAPOUR</t>
  </si>
  <si>
    <t>HAVANA</t>
  </si>
  <si>
    <t>JAZAN</t>
  </si>
  <si>
    <t>PUSAN</t>
  </si>
  <si>
    <t>JAYAPURA-SENTANI</t>
  </si>
  <si>
    <t>NABIRE</t>
  </si>
  <si>
    <t>NANGA PINOH</t>
  </si>
  <si>
    <t>ISFAHAN</t>
  </si>
  <si>
    <t>SAIPAN</t>
  </si>
  <si>
    <t>GUATEMALA CITY</t>
  </si>
  <si>
    <t>BUENOS AIRES JORGE NEWBURY</t>
  </si>
  <si>
    <t>HANGZHOU XIAOSHAN</t>
  </si>
  <si>
    <t>NASSAU</t>
  </si>
  <si>
    <t>MATARAM</t>
  </si>
  <si>
    <t>NASHVILLE</t>
  </si>
  <si>
    <t>NEW YORK JOHN FITZGERALD KENNEDY</t>
  </si>
  <si>
    <t>NEW YORK NEWARK</t>
  </si>
  <si>
    <t>LANSERIA</t>
  </si>
  <si>
    <t>YOGYAKARTA</t>
  </si>
  <si>
    <t>HUSEIN SASTRANEGARA</t>
  </si>
  <si>
    <t>MINANGKABAU</t>
  </si>
  <si>
    <t>ACHMAD YANI</t>
  </si>
  <si>
    <t>MAKASSAR</t>
  </si>
  <si>
    <t>JUAN SANTAMARÍA</t>
  </si>
  <si>
    <t>DENPASAR</t>
  </si>
  <si>
    <t>SOEWONDO</t>
  </si>
  <si>
    <t>PALMERSTON NORTH</t>
  </si>
  <si>
    <t>CLEVELAND HOPKINS</t>
  </si>
  <si>
    <t>LOS ANGELES INTERNATIONAL</t>
  </si>
  <si>
    <t>MILWAUKEE GENERAL MITCHELL</t>
  </si>
  <si>
    <t>BANGKOK  DON MUANG</t>
  </si>
  <si>
    <t>HOUSTON WILLIAM P. HOBBY</t>
  </si>
  <si>
    <t xml:space="preserve">HOUSTON GEORGE BUSH </t>
  </si>
  <si>
    <t>ISTANBUL  ATATURK</t>
  </si>
  <si>
    <t>ISTANBUL  SABIHA GOKCEN</t>
  </si>
  <si>
    <t>ISTANBUL SABIHA GOKCEN</t>
  </si>
  <si>
    <t>ISTANBUL ATATURK</t>
  </si>
  <si>
    <t>JAKARTA HALIM PERDANAKUSUMA</t>
  </si>
  <si>
    <t>RIO GALEÃO</t>
  </si>
  <si>
    <t>RIO SANTOS DUMONT</t>
  </si>
  <si>
    <t>WASHINGTON DC RONALD REAGAN</t>
  </si>
  <si>
    <t>WASHINGTON DC DULLES</t>
  </si>
  <si>
    <t>BERGAME ORIO AL SERIO</t>
  </si>
  <si>
    <t>MILAN LINATE</t>
  </si>
  <si>
    <t>NOUMEA MAGENTA</t>
  </si>
  <si>
    <t>BALIKPAPAN</t>
  </si>
  <si>
    <t>TEL AVIV BEN GURION</t>
  </si>
  <si>
    <t>STOCKHOLM ARLANDA</t>
  </si>
  <si>
    <t>SOLO CITY</t>
  </si>
  <si>
    <t>LONDON LUTON</t>
  </si>
  <si>
    <t>ADDIS ABABA BOLE</t>
  </si>
  <si>
    <t>AMBON PATTIMURA</t>
  </si>
  <si>
    <t>BANDAR LAMPUNG</t>
  </si>
  <si>
    <t>BANJARMASIN</t>
  </si>
  <si>
    <t>BATAM HANG NADIM</t>
  </si>
  <si>
    <t>BELO HORIZONTE TANCREDO</t>
  </si>
  <si>
    <t>CASABLANCA</t>
  </si>
  <si>
    <t>DEKAI</t>
  </si>
  <si>
    <t>EDMONTON ALBERTA INTL</t>
  </si>
  <si>
    <t>NOI BAI</t>
  </si>
  <si>
    <t>HO CHI MINH TAN SON NHAT</t>
  </si>
  <si>
    <t>IZMIR ADNAN MENDERES</t>
  </si>
  <si>
    <t>JAMBI SULTAN THAHA</t>
  </si>
  <si>
    <t>JINAN YAOQIANG</t>
  </si>
  <si>
    <t>KUPANG EL TARI</t>
  </si>
  <si>
    <t>MANADO SAM RATULANGI</t>
  </si>
  <si>
    <t xml:space="preserve">MEDAN </t>
  </si>
  <si>
    <t>FALEOLO</t>
  </si>
  <si>
    <t>PALU MUTIARA</t>
  </si>
  <si>
    <t>JAKARTASOEKARNOHATTA</t>
  </si>
  <si>
    <t>MOSCOWDOMODEDOVO</t>
  </si>
  <si>
    <t>BANGKOK DON MUEANG</t>
  </si>
  <si>
    <t>BANGKOKNEW SUVANNABHU</t>
  </si>
  <si>
    <t>LONDONHEATHROW</t>
  </si>
  <si>
    <t>LONDONSTANSTED</t>
  </si>
  <si>
    <t>MOSCOWSHEREMETYEVO</t>
  </si>
  <si>
    <t>MOSCOWVNUKOVO</t>
  </si>
  <si>
    <t>HANOI</t>
  </si>
  <si>
    <t>États-Unis</t>
  </si>
  <si>
    <t>TENERIFE REINASOFIA</t>
  </si>
  <si>
    <t>Nouvelle-Zélande</t>
  </si>
  <si>
    <t>Nouvelle-Calédonie</t>
  </si>
  <si>
    <t>ville</t>
  </si>
  <si>
    <t>Colonne1</t>
  </si>
  <si>
    <t>Colonne2</t>
  </si>
  <si>
    <t>Recherche</t>
  </si>
  <si>
    <t>Année</t>
  </si>
  <si>
    <t>Variation PAX Année précédente</t>
  </si>
  <si>
    <t xml:space="preserve">Variation MVT Année précédente </t>
  </si>
  <si>
    <t>Variation CARGO Année précédente</t>
  </si>
  <si>
    <t>Variation MVT Année précédente</t>
  </si>
  <si>
    <t>Variation Année précédente</t>
  </si>
  <si>
    <t>année</t>
  </si>
  <si>
    <t>Enregistrer une nouvelle donnée</t>
  </si>
  <si>
    <t>Pour recherche avec valeur inferieure à, précédez votre nombre de la mention "&lt;"</t>
  </si>
  <si>
    <t>Pour recherche avec valeur superieure à, précédez votre nombre de la mention "&gt;"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</si>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</sst>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231F20"/>
      <name val="Calibri"/>
      <family val="2"/>
      <scheme val="minor"/>
    </font>
    <font>
      <sz val="10"/>
      <color rgb="FF2E2014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6"/>
      <color theme="9" tint="-0.249977111117893"/>
      <name val="Arial Nova Cond"/>
      <family val="2"/>
    </font>
    <font>
      <b/>
      <i/>
      <sz val="10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78">
    <xf numFmtId="0" fontId="0" fillId="0" borderId="0" xfId="0"/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3" fontId="3" fillId="0" borderId="8" xfId="0" applyNumberFormat="1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" fontId="0" fillId="0" borderId="0" xfId="0" applyNumberFormat="1"/>
    <xf numFmtId="0" fontId="3" fillId="0" borderId="10" xfId="0" applyFont="1" applyBorder="1" applyAlignment="1">
      <alignment vertical="center" wrapText="1"/>
    </xf>
    <xf numFmtId="0" fontId="0" fillId="0" borderId="1" xfId="0" applyBorder="1"/>
    <xf numFmtId="1" fontId="7" fillId="0" borderId="0" xfId="0" applyNumberFormat="1" applyFont="1"/>
    <xf numFmtId="0" fontId="3" fillId="2" borderId="1" xfId="0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1" fillId="0" borderId="3" xfId="0" applyFont="1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3" fontId="3" fillId="0" borderId="8" xfId="0" applyNumberFormat="1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3" fontId="5" fillId="0" borderId="8" xfId="0" applyNumberFormat="1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3" fillId="0" borderId="9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1" fontId="0" fillId="0" borderId="0" xfId="0" applyNumberFormat="1" applyAlignment="1">
      <alignment wrapText="1"/>
    </xf>
    <xf numFmtId="0" fontId="8" fillId="0" borderId="0" xfId="0" applyFont="1" applyAlignment="1">
      <alignment wrapText="1"/>
    </xf>
    <xf numFmtId="0" fontId="3" fillId="0" borderId="9" xfId="0" applyFont="1" applyBorder="1" applyAlignment="1">
      <alignment horizontal="right" vertical="center" wrapText="1"/>
    </xf>
    <xf numFmtId="0" fontId="9" fillId="0" borderId="0" xfId="0" applyFont="1"/>
    <xf numFmtId="0" fontId="10" fillId="3" borderId="3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0" fontId="11" fillId="3" borderId="2" xfId="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left" vertical="center" wrapText="1"/>
    </xf>
    <xf numFmtId="3" fontId="0" fillId="0" borderId="1" xfId="0" applyNumberFormat="1" applyBorder="1"/>
    <xf numFmtId="0" fontId="12" fillId="0" borderId="0" xfId="1"/>
  </cellXfs>
  <cellStyles count="2">
    <cellStyle name="Lien hypertexte" xfId="1" builtinId="8"/>
    <cellStyle name="Normal" xfId="0" builtinId="0"/>
  </cellStyles>
  <dxfs count="103"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</border>
    </dxf>
    <dxf>
      <border outline="0"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</dxf>
    <dxf>
      <numFmt numFmtId="1" formatCode="0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textRotation="0" indent="0" justifyLastLine="0" shrinkToFit="0" readingOrder="0"/>
    </dxf>
    <dxf>
      <border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E2014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left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sz val="10"/>
        <color theme="1"/>
        <name val="Calibri"/>
        <family val="2"/>
        <scheme val="minor"/>
      </font>
      <alignment horizontal="left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615950</xdr:colOff>
      <xdr:row>0</xdr:row>
      <xdr:rowOff>63500</xdr:rowOff>
    </xdr:from>
    <xdr:to>
      <xdr:col>19</xdr:col>
      <xdr:colOff>381000</xdr:colOff>
      <xdr:row>0</xdr:row>
      <xdr:rowOff>457200</xdr:rowOff>
    </xdr:to>
    <xdr:sp macro="[0]!boutonalphabetville_Cliquer" textlink="">
      <xdr:nvSpPr>
        <xdr:cNvPr id="2" name="boutonalphabetville">
          <a:extLst>
            <a:ext uri="{FF2B5EF4-FFF2-40B4-BE49-F238E27FC236}">
              <a16:creationId xmlns:a16="http://schemas.microsoft.com/office/drawing/2014/main" id="{E5E468E5-C43E-40AD-8DBB-11D382D101E3}"/>
            </a:ext>
          </a:extLst>
        </xdr:cNvPr>
        <xdr:cNvSpPr/>
      </xdr:nvSpPr>
      <xdr:spPr>
        <a:xfrm>
          <a:off x="12065000" y="63500"/>
          <a:ext cx="3575050" cy="3937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Classer</a:t>
          </a:r>
          <a:r>
            <a:rPr lang="fr-FR" sz="1100" baseline="0"/>
            <a:t> par ordre alphabétique les Villes/Nom d'aéroport</a:t>
          </a:r>
          <a:endParaRPr lang="fr-FR" sz="1100"/>
        </a:p>
      </xdr:txBody>
    </xdr:sp>
    <xdr:clientData/>
  </xdr:twoCellAnchor>
  <xdr:twoCellAnchor>
    <xdr:from>
      <xdr:col>12</xdr:col>
      <xdr:colOff>234950</xdr:colOff>
      <xdr:row>0</xdr:row>
      <xdr:rowOff>63500</xdr:rowOff>
    </xdr:from>
    <xdr:to>
      <xdr:col>14</xdr:col>
      <xdr:colOff>244475</xdr:colOff>
      <xdr:row>0</xdr:row>
      <xdr:rowOff>647700</xdr:rowOff>
    </xdr:to>
    <xdr:sp macro="[0]!Menu" textlink="">
      <xdr:nvSpPr>
        <xdr:cNvPr id="3" name="boutonretourmenu">
          <a:extLst>
            <a:ext uri="{FF2B5EF4-FFF2-40B4-BE49-F238E27FC236}">
              <a16:creationId xmlns:a16="http://schemas.microsoft.com/office/drawing/2014/main" id="{06A7232B-37B6-4A21-B7FF-FF80ACB1C669}"/>
            </a:ext>
          </a:extLst>
        </xdr:cNvPr>
        <xdr:cNvSpPr/>
      </xdr:nvSpPr>
      <xdr:spPr>
        <a:xfrm>
          <a:off x="10160000" y="63500"/>
          <a:ext cx="1533525" cy="5842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Retour Menu</a:t>
          </a:r>
        </a:p>
      </xdr:txBody>
    </xdr:sp>
    <xdr:clientData/>
  </xdr:twoCellAnchor>
  <xdr:twoCellAnchor>
    <xdr:from>
      <xdr:col>19</xdr:col>
      <xdr:colOff>742950</xdr:colOff>
      <xdr:row>0</xdr:row>
      <xdr:rowOff>63500</xdr:rowOff>
    </xdr:from>
    <xdr:to>
      <xdr:col>21</xdr:col>
      <xdr:colOff>361950</xdr:colOff>
      <xdr:row>0</xdr:row>
      <xdr:rowOff>406400</xdr:rowOff>
    </xdr:to>
    <xdr:sp macro="[0]!viderfiltre1" textlink="">
      <xdr:nvSpPr>
        <xdr:cNvPr id="4" name="viderfiltre">
          <a:extLst>
            <a:ext uri="{FF2B5EF4-FFF2-40B4-BE49-F238E27FC236}">
              <a16:creationId xmlns:a16="http://schemas.microsoft.com/office/drawing/2014/main" id="{10697538-C948-401A-9FD8-3DA9FC8DD377}"/>
            </a:ext>
          </a:extLst>
        </xdr:cNvPr>
        <xdr:cNvSpPr/>
      </xdr:nvSpPr>
      <xdr:spPr>
        <a:xfrm>
          <a:off x="16002000" y="63500"/>
          <a:ext cx="1143000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257174</xdr:colOff>
      <xdr:row>19</xdr:row>
      <xdr:rowOff>104776</xdr:rowOff>
    </xdr:from>
    <xdr:to>
      <xdr:col>13</xdr:col>
      <xdr:colOff>571499</xdr:colOff>
      <xdr:row>23</xdr:row>
      <xdr:rowOff>140369</xdr:rowOff>
    </xdr:to>
    <xdr:sp macro="[0]!recherche1_Cliqu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1B407DD-DDF9-4682-8ACF-592FE6CF2FEE}"/>
            </a:ext>
          </a:extLst>
        </xdr:cNvPr>
        <xdr:cNvSpPr/>
      </xdr:nvSpPr>
      <xdr:spPr>
        <a:xfrm>
          <a:off x="12749963" y="4045118"/>
          <a:ext cx="1838325" cy="92793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Effectuer une</a:t>
          </a:r>
          <a:r>
            <a:rPr lang="fr-FR" sz="2000" baseline="0"/>
            <a:t> recherche</a:t>
          </a:r>
        </a:p>
        <a:p>
          <a:pPr algn="l"/>
          <a:endParaRPr lang="fr-FR" sz="1100"/>
        </a:p>
      </xdr:txBody>
    </xdr:sp>
    <xdr:clientData/>
  </xdr:twoCellAnchor>
  <xdr:twoCellAnchor>
    <xdr:from>
      <xdr:col>6</xdr:col>
      <xdr:colOff>228599</xdr:colOff>
      <xdr:row>2</xdr:row>
      <xdr:rowOff>47625</xdr:rowOff>
    </xdr:from>
    <xdr:to>
      <xdr:col>7</xdr:col>
      <xdr:colOff>666749</xdr:colOff>
      <xdr:row>8</xdr:row>
      <xdr:rowOff>95250</xdr:rowOff>
    </xdr:to>
    <xdr:sp macro="[0]!ouvrir_userform1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41AF894-F1B3-4B69-BCCA-94CB791BB18D}"/>
            </a:ext>
          </a:extLst>
        </xdr:cNvPr>
        <xdr:cNvSpPr/>
      </xdr:nvSpPr>
      <xdr:spPr>
        <a:xfrm>
          <a:off x="7134224" y="552450"/>
          <a:ext cx="1362075" cy="119062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Modifier</a:t>
          </a:r>
          <a:r>
            <a:rPr lang="fr-FR" sz="2000" baseline="0"/>
            <a:t> données existantes </a:t>
          </a:r>
          <a:endParaRPr lang="fr-FR" sz="1100"/>
        </a:p>
      </xdr:txBody>
    </xdr:sp>
    <xdr:clientData/>
  </xdr:twoCellAnchor>
  <xdr:twoCellAnchor>
    <xdr:from>
      <xdr:col>11</xdr:col>
      <xdr:colOff>304800</xdr:colOff>
      <xdr:row>13</xdr:row>
      <xdr:rowOff>180977</xdr:rowOff>
    </xdr:from>
    <xdr:to>
      <xdr:col>12</xdr:col>
      <xdr:colOff>571500</xdr:colOff>
      <xdr:row>15</xdr:row>
      <xdr:rowOff>257175</xdr:rowOff>
    </xdr:to>
    <xdr:sp macro="[0]!Rectanglevalider_Cliquer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D4D333AE-DC40-41A6-89F5-8842CBD76FF8}"/>
            </a:ext>
          </a:extLst>
        </xdr:cNvPr>
        <xdr:cNvSpPr/>
      </xdr:nvSpPr>
      <xdr:spPr>
        <a:xfrm>
          <a:off x="11953875" y="2657477"/>
          <a:ext cx="1028700" cy="495298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Valider</a:t>
          </a:r>
          <a:endParaRPr lang="fr-FR" sz="2000" baseline="0"/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504825</xdr:colOff>
      <xdr:row>2</xdr:row>
      <xdr:rowOff>66675</xdr:rowOff>
    </xdr:from>
    <xdr:to>
      <xdr:col>5</xdr:col>
      <xdr:colOff>366346</xdr:colOff>
      <xdr:row>8</xdr:row>
      <xdr:rowOff>175846</xdr:rowOff>
    </xdr:to>
    <xdr:sp macro="[0]!creeranne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3E135D8-017A-4C0D-AE60-0016620E30F9}"/>
            </a:ext>
          </a:extLst>
        </xdr:cNvPr>
        <xdr:cNvSpPr/>
      </xdr:nvSpPr>
      <xdr:spPr>
        <a:xfrm>
          <a:off x="4900979" y="564906"/>
          <a:ext cx="1649290" cy="1252171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Créer une nouvelle année</a:t>
          </a:r>
        </a:p>
      </xdr:txBody>
    </xdr:sp>
    <xdr:clientData/>
  </xdr:twoCellAnchor>
  <xdr:twoCellAnchor>
    <xdr:from>
      <xdr:col>14</xdr:col>
      <xdr:colOff>571500</xdr:colOff>
      <xdr:row>2</xdr:row>
      <xdr:rowOff>123825</xdr:rowOff>
    </xdr:from>
    <xdr:to>
      <xdr:col>17</xdr:col>
      <xdr:colOff>180975</xdr:colOff>
      <xdr:row>9</xdr:row>
      <xdr:rowOff>19050</xdr:rowOff>
    </xdr:to>
    <xdr:sp macro="[0]!supprimerannee_Cliqu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1566E788-2532-4B24-A5C3-C5BDAEA43078}"/>
            </a:ext>
          </a:extLst>
        </xdr:cNvPr>
        <xdr:cNvSpPr/>
      </xdr:nvSpPr>
      <xdr:spPr>
        <a:xfrm>
          <a:off x="14716125" y="628650"/>
          <a:ext cx="1895475" cy="1228725"/>
        </a:xfrm>
        <a:prstGeom prst="roundRect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Supprimer une année existante </a:t>
          </a:r>
        </a:p>
      </xdr:txBody>
    </xdr:sp>
    <xdr:clientData/>
  </xdr:twoCellAnchor>
  <xdr:twoCellAnchor>
    <xdr:from>
      <xdr:col>9</xdr:col>
      <xdr:colOff>66675</xdr:colOff>
      <xdr:row>2</xdr:row>
      <xdr:rowOff>19051</xdr:rowOff>
    </xdr:from>
    <xdr:to>
      <xdr:col>12</xdr:col>
      <xdr:colOff>114300</xdr:colOff>
      <xdr:row>8</xdr:row>
      <xdr:rowOff>38101</xdr:rowOff>
    </xdr:to>
    <xdr:grpSp>
      <xdr:nvGrpSpPr>
        <xdr:cNvPr id="22" name="Groupe 21">
          <a:extLst>
            <a:ext uri="{FF2B5EF4-FFF2-40B4-BE49-F238E27FC236}">
              <a16:creationId xmlns:a16="http://schemas.microsoft.com/office/drawing/2014/main" id="{C4175AA0-5653-4B1A-96EA-30E5A08EFEF1}"/>
            </a:ext>
          </a:extLst>
        </xdr:cNvPr>
        <xdr:cNvGrpSpPr/>
      </xdr:nvGrpSpPr>
      <xdr:grpSpPr>
        <a:xfrm>
          <a:off x="10448925" y="523876"/>
          <a:ext cx="2914650" cy="1162050"/>
          <a:chOff x="10020300" y="523875"/>
          <a:chExt cx="2714625" cy="1323975"/>
        </a:xfrm>
      </xdr:grpSpPr>
      <xdr:sp macro="[0]!Afficher_evo" textlink="">
        <xdr:nvSpPr>
          <xdr:cNvPr id="8" name="Rectangle : coins arrondis 7">
            <a:extLst>
              <a:ext uri="{FF2B5EF4-FFF2-40B4-BE49-F238E27FC236}">
                <a16:creationId xmlns:a16="http://schemas.microsoft.com/office/drawing/2014/main" id="{A437ED0E-EF6E-4C2D-B08A-5E72C27E1D42}"/>
              </a:ext>
            </a:extLst>
          </xdr:cNvPr>
          <xdr:cNvSpPr/>
        </xdr:nvSpPr>
        <xdr:spPr>
          <a:xfrm>
            <a:off x="10020300" y="523875"/>
            <a:ext cx="2714625" cy="132397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 prst="angle"/>
          </a:sp3d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8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+mn-lt"/>
                <a:ea typeface="+mn-ea"/>
                <a:cs typeface="+mn-cs"/>
              </a:rPr>
              <a:t>Afficher évolution 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8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+mn-lt"/>
                <a:ea typeface="+mn-ea"/>
                <a:cs typeface="+mn-cs"/>
              </a:rPr>
              <a:t>d'un aéroport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8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+mn-lt"/>
                <a:ea typeface="+mn-ea"/>
                <a:cs typeface="+mn-cs"/>
              </a:rPr>
              <a:t>par année</a:t>
            </a:r>
          </a:p>
          <a:p>
            <a:pPr algn="l"/>
            <a:endParaRPr lang="fr-FR" sz="1100"/>
          </a:p>
        </xdr:txBody>
      </xdr:sp>
      <xdr:grpSp>
        <xdr:nvGrpSpPr>
          <xdr:cNvPr id="16" name="Graphique 9" descr="Histogramme">
            <a:extLst>
              <a:ext uri="{FF2B5EF4-FFF2-40B4-BE49-F238E27FC236}">
                <a16:creationId xmlns:a16="http://schemas.microsoft.com/office/drawing/2014/main" id="{DAE369EC-721F-4805-8201-A67F04E83BEF}"/>
              </a:ext>
            </a:extLst>
          </xdr:cNvPr>
          <xdr:cNvGrpSpPr/>
        </xdr:nvGrpSpPr>
        <xdr:grpSpPr>
          <a:xfrm>
            <a:off x="11734800" y="885825"/>
            <a:ext cx="914400" cy="914400"/>
            <a:chOff x="10296525" y="714375"/>
            <a:chExt cx="914400" cy="914400"/>
          </a:xfrm>
        </xdr:grpSpPr>
        <xdr:sp macro="[0]!Afficher_evo" textlink="">
          <xdr:nvSpPr>
            <xdr:cNvPr id="17" name="Forme libre : forme 16">
              <a:extLst>
                <a:ext uri="{FF2B5EF4-FFF2-40B4-BE49-F238E27FC236}">
                  <a16:creationId xmlns:a16="http://schemas.microsoft.com/office/drawing/2014/main" id="{3EB57FE6-211C-442C-BCC2-ECF54DDC835E}"/>
                </a:ext>
              </a:extLst>
            </xdr:cNvPr>
            <xdr:cNvSpPr/>
          </xdr:nvSpPr>
          <xdr:spPr>
            <a:xfrm>
              <a:off x="10429875" y="847725"/>
              <a:ext cx="647700" cy="647700"/>
            </a:xfrm>
            <a:custGeom>
              <a:avLst/>
              <a:gdLst>
                <a:gd name="connsiteX0" fmla="*/ 57150 w 647700"/>
                <a:gd name="connsiteY0" fmla="*/ 0 h 647700"/>
                <a:gd name="connsiteX1" fmla="*/ 0 w 647700"/>
                <a:gd name="connsiteY1" fmla="*/ 0 h 647700"/>
                <a:gd name="connsiteX2" fmla="*/ 0 w 647700"/>
                <a:gd name="connsiteY2" fmla="*/ 647700 h 647700"/>
                <a:gd name="connsiteX3" fmla="*/ 647700 w 647700"/>
                <a:gd name="connsiteY3" fmla="*/ 647700 h 647700"/>
                <a:gd name="connsiteX4" fmla="*/ 647700 w 647700"/>
                <a:gd name="connsiteY4" fmla="*/ 590550 h 647700"/>
                <a:gd name="connsiteX5" fmla="*/ 57150 w 647700"/>
                <a:gd name="connsiteY5" fmla="*/ 590550 h 6477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</a:cxnLst>
              <a:rect l="l" t="t" r="r" b="b"/>
              <a:pathLst>
                <a:path w="647700" h="647700">
                  <a:moveTo>
                    <a:pt x="57150" y="0"/>
                  </a:moveTo>
                  <a:lnTo>
                    <a:pt x="0" y="0"/>
                  </a:lnTo>
                  <a:lnTo>
                    <a:pt x="0" y="647700"/>
                  </a:lnTo>
                  <a:lnTo>
                    <a:pt x="647700" y="647700"/>
                  </a:lnTo>
                  <a:lnTo>
                    <a:pt x="647700" y="590550"/>
                  </a:lnTo>
                  <a:lnTo>
                    <a:pt x="57150" y="590550"/>
                  </a:lnTo>
                  <a:close/>
                </a:path>
              </a:pathLst>
            </a:custGeom>
            <a:solidFill>
              <a:srgbClr val="000000"/>
            </a:solidFill>
            <a:ln w="9525" cap="flat">
              <a:noFill/>
              <a:prstDash val="solid"/>
              <a:miter/>
            </a:ln>
          </xdr:spPr>
          <xdr:txBody>
            <a:bodyPr rtlCol="0" anchor="ctr"/>
            <a:lstStyle/>
            <a:p>
              <a:endParaRPr lang="fr-FR"/>
            </a:p>
          </xdr:txBody>
        </xdr:sp>
        <xdr:sp macro="[0]!Afficher_evo" textlink="">
          <xdr:nvSpPr>
            <xdr:cNvPr id="18" name="Forme libre : forme 17">
              <a:extLst>
                <a:ext uri="{FF2B5EF4-FFF2-40B4-BE49-F238E27FC236}">
                  <a16:creationId xmlns:a16="http://schemas.microsoft.com/office/drawing/2014/main" id="{9E813935-A31B-4A52-9375-5C6346D3B3A6}"/>
                </a:ext>
              </a:extLst>
            </xdr:cNvPr>
            <xdr:cNvSpPr/>
          </xdr:nvSpPr>
          <xdr:spPr>
            <a:xfrm>
              <a:off x="10544175" y="1047750"/>
              <a:ext cx="104775" cy="333375"/>
            </a:xfrm>
            <a:custGeom>
              <a:avLst/>
              <a:gdLst>
                <a:gd name="connsiteX0" fmla="*/ 0 w 104775"/>
                <a:gd name="connsiteY0" fmla="*/ 0 h 333375"/>
                <a:gd name="connsiteX1" fmla="*/ 104775 w 104775"/>
                <a:gd name="connsiteY1" fmla="*/ 0 h 333375"/>
                <a:gd name="connsiteX2" fmla="*/ 104775 w 104775"/>
                <a:gd name="connsiteY2" fmla="*/ 333375 h 333375"/>
                <a:gd name="connsiteX3" fmla="*/ 0 w 104775"/>
                <a:gd name="connsiteY3" fmla="*/ 333375 h 3333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04775" h="333375">
                  <a:moveTo>
                    <a:pt x="0" y="0"/>
                  </a:moveTo>
                  <a:lnTo>
                    <a:pt x="104775" y="0"/>
                  </a:lnTo>
                  <a:lnTo>
                    <a:pt x="104775" y="333375"/>
                  </a:lnTo>
                  <a:lnTo>
                    <a:pt x="0" y="333375"/>
                  </a:lnTo>
                  <a:close/>
                </a:path>
              </a:pathLst>
            </a:custGeom>
            <a:solidFill>
              <a:srgbClr val="000000"/>
            </a:solidFill>
            <a:ln w="9525" cap="flat">
              <a:noFill/>
              <a:prstDash val="solid"/>
              <a:miter/>
            </a:ln>
          </xdr:spPr>
          <xdr:txBody>
            <a:bodyPr rtlCol="0" anchor="ctr"/>
            <a:lstStyle/>
            <a:p>
              <a:endParaRPr lang="fr-FR"/>
            </a:p>
          </xdr:txBody>
        </xdr:sp>
        <xdr:sp macro="[0]!Afficher_evo" textlink="">
          <xdr:nvSpPr>
            <xdr:cNvPr id="19" name="Forme libre : forme 18">
              <a:extLst>
                <a:ext uri="{FF2B5EF4-FFF2-40B4-BE49-F238E27FC236}">
                  <a16:creationId xmlns:a16="http://schemas.microsoft.com/office/drawing/2014/main" id="{FEFA0A8D-F33E-422E-B363-F7D271AB66EA}"/>
                </a:ext>
              </a:extLst>
            </xdr:cNvPr>
            <xdr:cNvSpPr/>
          </xdr:nvSpPr>
          <xdr:spPr>
            <a:xfrm>
              <a:off x="10687050" y="847725"/>
              <a:ext cx="104775" cy="533400"/>
            </a:xfrm>
            <a:custGeom>
              <a:avLst/>
              <a:gdLst>
                <a:gd name="connsiteX0" fmla="*/ 0 w 104775"/>
                <a:gd name="connsiteY0" fmla="*/ 0 h 533400"/>
                <a:gd name="connsiteX1" fmla="*/ 104775 w 104775"/>
                <a:gd name="connsiteY1" fmla="*/ 0 h 533400"/>
                <a:gd name="connsiteX2" fmla="*/ 104775 w 104775"/>
                <a:gd name="connsiteY2" fmla="*/ 533400 h 533400"/>
                <a:gd name="connsiteX3" fmla="*/ 0 w 104775"/>
                <a:gd name="connsiteY3" fmla="*/ 533400 h 5334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04775" h="533400">
                  <a:moveTo>
                    <a:pt x="0" y="0"/>
                  </a:moveTo>
                  <a:lnTo>
                    <a:pt x="104775" y="0"/>
                  </a:lnTo>
                  <a:lnTo>
                    <a:pt x="104775" y="533400"/>
                  </a:lnTo>
                  <a:lnTo>
                    <a:pt x="0" y="533400"/>
                  </a:lnTo>
                  <a:close/>
                </a:path>
              </a:pathLst>
            </a:custGeom>
            <a:solidFill>
              <a:srgbClr val="000000"/>
            </a:solidFill>
            <a:ln w="9525" cap="flat">
              <a:noFill/>
              <a:prstDash val="solid"/>
              <a:miter/>
            </a:ln>
          </xdr:spPr>
          <xdr:txBody>
            <a:bodyPr rtlCol="0" anchor="ctr"/>
            <a:lstStyle/>
            <a:p>
              <a:endParaRPr lang="fr-FR"/>
            </a:p>
          </xdr:txBody>
        </xdr:sp>
        <xdr:sp macro="[0]!Afficher_evo" textlink="">
          <xdr:nvSpPr>
            <xdr:cNvPr id="20" name="Forme libre : forme 19">
              <a:extLst>
                <a:ext uri="{FF2B5EF4-FFF2-40B4-BE49-F238E27FC236}">
                  <a16:creationId xmlns:a16="http://schemas.microsoft.com/office/drawing/2014/main" id="{F1D27ADA-52FD-402D-9282-00AC0E5749EA}"/>
                </a:ext>
              </a:extLst>
            </xdr:cNvPr>
            <xdr:cNvSpPr/>
          </xdr:nvSpPr>
          <xdr:spPr>
            <a:xfrm>
              <a:off x="10829925" y="1047750"/>
              <a:ext cx="104775" cy="333375"/>
            </a:xfrm>
            <a:custGeom>
              <a:avLst/>
              <a:gdLst>
                <a:gd name="connsiteX0" fmla="*/ 0 w 104775"/>
                <a:gd name="connsiteY0" fmla="*/ 0 h 333375"/>
                <a:gd name="connsiteX1" fmla="*/ 104775 w 104775"/>
                <a:gd name="connsiteY1" fmla="*/ 0 h 333375"/>
                <a:gd name="connsiteX2" fmla="*/ 104775 w 104775"/>
                <a:gd name="connsiteY2" fmla="*/ 333375 h 333375"/>
                <a:gd name="connsiteX3" fmla="*/ 0 w 104775"/>
                <a:gd name="connsiteY3" fmla="*/ 333375 h 33337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04775" h="333375">
                  <a:moveTo>
                    <a:pt x="0" y="0"/>
                  </a:moveTo>
                  <a:lnTo>
                    <a:pt x="104775" y="0"/>
                  </a:lnTo>
                  <a:lnTo>
                    <a:pt x="104775" y="333375"/>
                  </a:lnTo>
                  <a:lnTo>
                    <a:pt x="0" y="333375"/>
                  </a:lnTo>
                  <a:close/>
                </a:path>
              </a:pathLst>
            </a:custGeom>
            <a:solidFill>
              <a:srgbClr val="000000"/>
            </a:solidFill>
            <a:ln w="9525" cap="flat">
              <a:noFill/>
              <a:prstDash val="solid"/>
              <a:miter/>
            </a:ln>
          </xdr:spPr>
          <xdr:txBody>
            <a:bodyPr rtlCol="0" anchor="ctr"/>
            <a:lstStyle/>
            <a:p>
              <a:endParaRPr lang="fr-FR"/>
            </a:p>
          </xdr:txBody>
        </xdr:sp>
        <xdr:sp macro="[0]!Afficher_evo" textlink="">
          <xdr:nvSpPr>
            <xdr:cNvPr id="21" name="Forme libre : forme 20">
              <a:extLst>
                <a:ext uri="{FF2B5EF4-FFF2-40B4-BE49-F238E27FC236}">
                  <a16:creationId xmlns:a16="http://schemas.microsoft.com/office/drawing/2014/main" id="{E74458C6-2533-49C1-A076-9401BE183E1B}"/>
                </a:ext>
              </a:extLst>
            </xdr:cNvPr>
            <xdr:cNvSpPr/>
          </xdr:nvSpPr>
          <xdr:spPr>
            <a:xfrm>
              <a:off x="10972800" y="1209675"/>
              <a:ext cx="104775" cy="171450"/>
            </a:xfrm>
            <a:custGeom>
              <a:avLst/>
              <a:gdLst>
                <a:gd name="connsiteX0" fmla="*/ 0 w 104775"/>
                <a:gd name="connsiteY0" fmla="*/ 0 h 171450"/>
                <a:gd name="connsiteX1" fmla="*/ 104775 w 104775"/>
                <a:gd name="connsiteY1" fmla="*/ 0 h 171450"/>
                <a:gd name="connsiteX2" fmla="*/ 104775 w 104775"/>
                <a:gd name="connsiteY2" fmla="*/ 171450 h 171450"/>
                <a:gd name="connsiteX3" fmla="*/ 0 w 104775"/>
                <a:gd name="connsiteY3" fmla="*/ 171450 h 17145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104775" h="171450">
                  <a:moveTo>
                    <a:pt x="0" y="0"/>
                  </a:moveTo>
                  <a:lnTo>
                    <a:pt x="104775" y="0"/>
                  </a:lnTo>
                  <a:lnTo>
                    <a:pt x="104775" y="171450"/>
                  </a:lnTo>
                  <a:lnTo>
                    <a:pt x="0" y="171450"/>
                  </a:lnTo>
                  <a:close/>
                </a:path>
              </a:pathLst>
            </a:custGeom>
            <a:solidFill>
              <a:srgbClr val="000000"/>
            </a:solidFill>
            <a:ln w="9525" cap="flat">
              <a:noFill/>
              <a:prstDash val="solid"/>
              <a:miter/>
            </a:ln>
          </xdr:spPr>
          <xdr:txBody>
            <a:bodyPr rtlCol="0" anchor="ctr"/>
            <a:lstStyle/>
            <a:p>
              <a:endParaRPr lang="fr-FR"/>
            </a:p>
          </xdr:txBody>
        </xdr:sp>
      </xdr:grpSp>
    </xdr:grpSp>
    <xdr:clientData/>
  </xdr:twoCellAnchor>
  <xdr:twoCellAnchor>
    <xdr:from>
      <xdr:col>2</xdr:col>
      <xdr:colOff>428625</xdr:colOff>
      <xdr:row>2</xdr:row>
      <xdr:rowOff>133350</xdr:rowOff>
    </xdr:from>
    <xdr:to>
      <xdr:col>2</xdr:col>
      <xdr:colOff>2095500</xdr:colOff>
      <xdr:row>7</xdr:row>
      <xdr:rowOff>87923</xdr:rowOff>
    </xdr:to>
    <xdr:sp macro="[0]!fermer_graph" textlink="">
      <xdr:nvSpPr>
        <xdr:cNvPr id="56" name="Rectangle : coins arrondis 55">
          <a:extLst>
            <a:ext uri="{FF2B5EF4-FFF2-40B4-BE49-F238E27FC236}">
              <a16:creationId xmlns:a16="http://schemas.microsoft.com/office/drawing/2014/main" id="{278D23FB-6B95-4E4C-99B8-65C3821FA8D1}"/>
            </a:ext>
          </a:extLst>
        </xdr:cNvPr>
        <xdr:cNvSpPr/>
      </xdr:nvSpPr>
      <xdr:spPr>
        <a:xfrm>
          <a:off x="1952625" y="631581"/>
          <a:ext cx="1666875" cy="907073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Fermer tous</a:t>
          </a:r>
          <a:r>
            <a:rPr lang="fr-FR" sz="1800" baseline="0"/>
            <a:t> les graphiques</a:t>
          </a:r>
          <a:endParaRPr lang="fr-FR" sz="18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615950</xdr:colOff>
      <xdr:row>0</xdr:row>
      <xdr:rowOff>63500</xdr:rowOff>
    </xdr:from>
    <xdr:to>
      <xdr:col>19</xdr:col>
      <xdr:colOff>381000</xdr:colOff>
      <xdr:row>0</xdr:row>
      <xdr:rowOff>457200</xdr:rowOff>
    </xdr:to>
    <xdr:sp macro="[0]!boutonalphabetville_Cliquer" textlink="">
      <xdr:nvSpPr>
        <xdr:cNvPr id="2" name="boutonalphabetville">
          <a:extLst>
            <a:ext uri="{FF2B5EF4-FFF2-40B4-BE49-F238E27FC236}">
              <a16:creationId xmlns:a16="http://schemas.microsoft.com/office/drawing/2014/main" id="{33DB9245-BF58-4EF1-B4C1-32F4B87EFB95}"/>
            </a:ext>
          </a:extLst>
        </xdr:cNvPr>
        <xdr:cNvSpPr/>
      </xdr:nvSpPr>
      <xdr:spPr>
        <a:xfrm>
          <a:off x="12065000" y="63500"/>
          <a:ext cx="3575050" cy="3937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Classer</a:t>
          </a:r>
          <a:r>
            <a:rPr lang="fr-FR" sz="1100" baseline="0"/>
            <a:t> par ordre alphabétique les Villes/Nom d'aéroport</a:t>
          </a:r>
          <a:endParaRPr lang="fr-FR" sz="1100"/>
        </a:p>
      </xdr:txBody>
    </xdr:sp>
    <xdr:clientData/>
  </xdr:twoCellAnchor>
  <xdr:twoCellAnchor>
    <xdr:from>
      <xdr:col>12</xdr:col>
      <xdr:colOff>234950</xdr:colOff>
      <xdr:row>0</xdr:row>
      <xdr:rowOff>63500</xdr:rowOff>
    </xdr:from>
    <xdr:to>
      <xdr:col>14</xdr:col>
      <xdr:colOff>244475</xdr:colOff>
      <xdr:row>0</xdr:row>
      <xdr:rowOff>647700</xdr:rowOff>
    </xdr:to>
    <xdr:sp macro="[0]!Menu" textlink="">
      <xdr:nvSpPr>
        <xdr:cNvPr id="3" name="boutonretourmenu">
          <a:extLst>
            <a:ext uri="{FF2B5EF4-FFF2-40B4-BE49-F238E27FC236}">
              <a16:creationId xmlns:a16="http://schemas.microsoft.com/office/drawing/2014/main" id="{69FD0F8C-5B9C-45D8-92F8-0AF76272F975}"/>
            </a:ext>
          </a:extLst>
        </xdr:cNvPr>
        <xdr:cNvSpPr/>
      </xdr:nvSpPr>
      <xdr:spPr>
        <a:xfrm>
          <a:off x="10160000" y="63500"/>
          <a:ext cx="1533525" cy="5842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Retour Menu</a:t>
          </a:r>
        </a:p>
      </xdr:txBody>
    </xdr:sp>
    <xdr:clientData/>
  </xdr:twoCellAnchor>
  <xdr:twoCellAnchor>
    <xdr:from>
      <xdr:col>19</xdr:col>
      <xdr:colOff>742950</xdr:colOff>
      <xdr:row>0</xdr:row>
      <xdr:rowOff>63500</xdr:rowOff>
    </xdr:from>
    <xdr:to>
      <xdr:col>21</xdr:col>
      <xdr:colOff>361950</xdr:colOff>
      <xdr:row>0</xdr:row>
      <xdr:rowOff>406400</xdr:rowOff>
    </xdr:to>
    <xdr:sp macro="[0]!viderfiltre1" textlink="">
      <xdr:nvSpPr>
        <xdr:cNvPr id="4" name="viderfiltre">
          <a:extLst>
            <a:ext uri="{FF2B5EF4-FFF2-40B4-BE49-F238E27FC236}">
              <a16:creationId xmlns:a16="http://schemas.microsoft.com/office/drawing/2014/main" id="{9DD8B0F6-5414-4A86-8C49-A4645FAC6F68}"/>
            </a:ext>
          </a:extLst>
        </xdr:cNvPr>
        <xdr:cNvSpPr/>
      </xdr:nvSpPr>
      <xdr:spPr>
        <a:xfrm>
          <a:off x="16002000" y="63500"/>
          <a:ext cx="1143000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606425</xdr:colOff>
      <xdr:row>0</xdr:row>
      <xdr:rowOff>63500</xdr:rowOff>
    </xdr:from>
    <xdr:to>
      <xdr:col>18</xdr:col>
      <xdr:colOff>323850</xdr:colOff>
      <xdr:row>0</xdr:row>
      <xdr:rowOff>457200</xdr:rowOff>
    </xdr:to>
    <xdr:sp macro="[0]!boutonalphabetville_Cliquer" textlink="">
      <xdr:nvSpPr>
        <xdr:cNvPr id="2" name="boutonalphabetville">
          <a:extLst>
            <a:ext uri="{FF2B5EF4-FFF2-40B4-BE49-F238E27FC236}">
              <a16:creationId xmlns:a16="http://schemas.microsoft.com/office/drawing/2014/main" id="{586ADD38-0C29-41E5-B001-40A6D95F6FBB}"/>
            </a:ext>
          </a:extLst>
        </xdr:cNvPr>
        <xdr:cNvSpPr/>
      </xdr:nvSpPr>
      <xdr:spPr>
        <a:xfrm>
          <a:off x="12065000" y="63500"/>
          <a:ext cx="3575050" cy="3937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Classer</a:t>
          </a:r>
          <a:r>
            <a:rPr lang="fr-FR" sz="1100" baseline="0"/>
            <a:t> par ordre alphabétique les Villes/Nom d'aéroport</a:t>
          </a:r>
          <a:endParaRPr lang="fr-FR" sz="1100"/>
        </a:p>
      </xdr:txBody>
    </xdr:sp>
    <xdr:clientData/>
  </xdr:twoCellAnchor>
  <xdr:twoCellAnchor>
    <xdr:from>
      <xdr:col>11</xdr:col>
      <xdr:colOff>244475</xdr:colOff>
      <xdr:row>0</xdr:row>
      <xdr:rowOff>63500</xdr:rowOff>
    </xdr:from>
    <xdr:to>
      <xdr:col>13</xdr:col>
      <xdr:colOff>234950</xdr:colOff>
      <xdr:row>1</xdr:row>
      <xdr:rowOff>0</xdr:rowOff>
    </xdr:to>
    <xdr:sp macro="[0]!Menu" textlink="">
      <xdr:nvSpPr>
        <xdr:cNvPr id="3" name="boutonretourmenu">
          <a:extLst>
            <a:ext uri="{FF2B5EF4-FFF2-40B4-BE49-F238E27FC236}">
              <a16:creationId xmlns:a16="http://schemas.microsoft.com/office/drawing/2014/main" id="{F761E421-D579-4E7E-A442-FE4FEB128939}"/>
            </a:ext>
          </a:extLst>
        </xdr:cNvPr>
        <xdr:cNvSpPr/>
      </xdr:nvSpPr>
      <xdr:spPr>
        <a:xfrm>
          <a:off x="10160000" y="63500"/>
          <a:ext cx="1533525" cy="5842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Retour Menu</a:t>
          </a:r>
        </a:p>
      </xdr:txBody>
    </xdr:sp>
    <xdr:clientData/>
  </xdr:twoCellAnchor>
  <xdr:twoCellAnchor>
    <xdr:from>
      <xdr:col>18</xdr:col>
      <xdr:colOff>685800</xdr:colOff>
      <xdr:row>0</xdr:row>
      <xdr:rowOff>63500</xdr:rowOff>
    </xdr:from>
    <xdr:to>
      <xdr:col>20</xdr:col>
      <xdr:colOff>285750</xdr:colOff>
      <xdr:row>0</xdr:row>
      <xdr:rowOff>406400</xdr:rowOff>
    </xdr:to>
    <xdr:sp macro="[0]!viderfiltre1" textlink="">
      <xdr:nvSpPr>
        <xdr:cNvPr id="4" name="viderfiltre">
          <a:extLst>
            <a:ext uri="{FF2B5EF4-FFF2-40B4-BE49-F238E27FC236}">
              <a16:creationId xmlns:a16="http://schemas.microsoft.com/office/drawing/2014/main" id="{F5FC8417-90A9-4B71-8C96-85297025D869}"/>
            </a:ext>
          </a:extLst>
        </xdr:cNvPr>
        <xdr:cNvSpPr/>
      </xdr:nvSpPr>
      <xdr:spPr>
        <a:xfrm>
          <a:off x="16002000" y="63500"/>
          <a:ext cx="1143000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749300</xdr:colOff>
      <xdr:row>0</xdr:row>
      <xdr:rowOff>63500</xdr:rowOff>
    </xdr:from>
    <xdr:to>
      <xdr:col>18</xdr:col>
      <xdr:colOff>628650</xdr:colOff>
      <xdr:row>0</xdr:row>
      <xdr:rowOff>466725</xdr:rowOff>
    </xdr:to>
    <xdr:sp macro="[0]!boutonalphabetville_Cliquer" textlink="">
      <xdr:nvSpPr>
        <xdr:cNvPr id="2" name="boutonalphabetville">
          <a:extLst>
            <a:ext uri="{FF2B5EF4-FFF2-40B4-BE49-F238E27FC236}">
              <a16:creationId xmlns:a16="http://schemas.microsoft.com/office/drawing/2014/main" id="{D125E02A-8124-460D-AB8E-9C20FB23CAF0}"/>
            </a:ext>
          </a:extLst>
        </xdr:cNvPr>
        <xdr:cNvSpPr/>
      </xdr:nvSpPr>
      <xdr:spPr>
        <a:xfrm>
          <a:off x="12065000" y="63500"/>
          <a:ext cx="3736975" cy="40322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Classer</a:t>
          </a:r>
          <a:r>
            <a:rPr lang="fr-FR" sz="1100" baseline="0"/>
            <a:t> par ordre alphabétique les Villes/Nom d'aéroport</a:t>
          </a:r>
          <a:endParaRPr lang="fr-FR" sz="1100"/>
        </a:p>
      </xdr:txBody>
    </xdr:sp>
    <xdr:clientData/>
  </xdr:twoCellAnchor>
  <xdr:twoCellAnchor>
    <xdr:from>
      <xdr:col>11</xdr:col>
      <xdr:colOff>387350</xdr:colOff>
      <xdr:row>0</xdr:row>
      <xdr:rowOff>63500</xdr:rowOff>
    </xdr:from>
    <xdr:to>
      <xdr:col>13</xdr:col>
      <xdr:colOff>342900</xdr:colOff>
      <xdr:row>1</xdr:row>
      <xdr:rowOff>0</xdr:rowOff>
    </xdr:to>
    <xdr:sp macro="[0]!Menu" textlink="">
      <xdr:nvSpPr>
        <xdr:cNvPr id="3" name="boutonretourmenu">
          <a:extLst>
            <a:ext uri="{FF2B5EF4-FFF2-40B4-BE49-F238E27FC236}">
              <a16:creationId xmlns:a16="http://schemas.microsoft.com/office/drawing/2014/main" id="{D2AA555C-2A89-4DD1-90CA-8E0A6A5D8441}"/>
            </a:ext>
          </a:extLst>
        </xdr:cNvPr>
        <xdr:cNvSpPr/>
      </xdr:nvSpPr>
      <xdr:spPr>
        <a:xfrm>
          <a:off x="10160000" y="63500"/>
          <a:ext cx="1498600" cy="5842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Retour Menu</a:t>
          </a:r>
        </a:p>
      </xdr:txBody>
    </xdr:sp>
    <xdr:clientData/>
  </xdr:twoCellAnchor>
  <xdr:twoCellAnchor>
    <xdr:from>
      <xdr:col>19</xdr:col>
      <xdr:colOff>57150</xdr:colOff>
      <xdr:row>0</xdr:row>
      <xdr:rowOff>63500</xdr:rowOff>
    </xdr:from>
    <xdr:to>
      <xdr:col>20</xdr:col>
      <xdr:colOff>428625</xdr:colOff>
      <xdr:row>0</xdr:row>
      <xdr:rowOff>406400</xdr:rowOff>
    </xdr:to>
    <xdr:sp macro="[0]!viderfiltre1" textlink="">
      <xdr:nvSpPr>
        <xdr:cNvPr id="4" name="viderfiltre">
          <a:extLst>
            <a:ext uri="{FF2B5EF4-FFF2-40B4-BE49-F238E27FC236}">
              <a16:creationId xmlns:a16="http://schemas.microsoft.com/office/drawing/2014/main" id="{2F9338B8-9A72-45A9-AD38-4C9A3AF7A3A3}"/>
            </a:ext>
          </a:extLst>
        </xdr:cNvPr>
        <xdr:cNvSpPr/>
      </xdr:nvSpPr>
      <xdr:spPr>
        <a:xfrm>
          <a:off x="16002000" y="63500"/>
          <a:ext cx="1143000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644525</xdr:colOff>
      <xdr:row>261</xdr:row>
      <xdr:rowOff>63500</xdr:rowOff>
    </xdr:from>
    <xdr:to>
      <xdr:col>19</xdr:col>
      <xdr:colOff>323850</xdr:colOff>
      <xdr:row>263</xdr:row>
      <xdr:rowOff>95250</xdr:rowOff>
    </xdr:to>
    <xdr:sp macro="[0]!boutonalphabetville_Cliquer" textlink="">
      <xdr:nvSpPr>
        <xdr:cNvPr id="2" name="boutonalphabetville">
          <a:extLst>
            <a:ext uri="{FF2B5EF4-FFF2-40B4-BE49-F238E27FC236}">
              <a16:creationId xmlns:a16="http://schemas.microsoft.com/office/drawing/2014/main" id="{C0BFD1E0-4D11-4887-9AB5-D4A5C450ED30}"/>
            </a:ext>
          </a:extLst>
        </xdr:cNvPr>
        <xdr:cNvSpPr/>
      </xdr:nvSpPr>
      <xdr:spPr>
        <a:xfrm>
          <a:off x="12065000" y="66586100"/>
          <a:ext cx="3536950" cy="4127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Classer</a:t>
          </a:r>
          <a:r>
            <a:rPr lang="fr-FR" sz="1100" baseline="0"/>
            <a:t> par ordre alphabétique les Villes/Nom d'aéroport</a:t>
          </a:r>
          <a:endParaRPr lang="fr-FR" sz="1100"/>
        </a:p>
      </xdr:txBody>
    </xdr:sp>
    <xdr:clientData/>
  </xdr:twoCellAnchor>
  <xdr:twoCellAnchor>
    <xdr:from>
      <xdr:col>12</xdr:col>
      <xdr:colOff>282575</xdr:colOff>
      <xdr:row>261</xdr:row>
      <xdr:rowOff>63500</xdr:rowOff>
    </xdr:from>
    <xdr:to>
      <xdr:col>14</xdr:col>
      <xdr:colOff>323850</xdr:colOff>
      <xdr:row>263</xdr:row>
      <xdr:rowOff>95250</xdr:rowOff>
    </xdr:to>
    <xdr:sp macro="[0]!Menu" textlink="">
      <xdr:nvSpPr>
        <xdr:cNvPr id="3" name="boutonretourmenu">
          <a:extLst>
            <a:ext uri="{FF2B5EF4-FFF2-40B4-BE49-F238E27FC236}">
              <a16:creationId xmlns:a16="http://schemas.microsoft.com/office/drawing/2014/main" id="{EFA8D9AB-40CD-4189-A432-833FE5AE5768}"/>
            </a:ext>
          </a:extLst>
        </xdr:cNvPr>
        <xdr:cNvSpPr/>
      </xdr:nvSpPr>
      <xdr:spPr>
        <a:xfrm>
          <a:off x="10160000" y="66586100"/>
          <a:ext cx="1584325" cy="4127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Retour Menu</a:t>
          </a:r>
        </a:p>
      </xdr:txBody>
    </xdr:sp>
    <xdr:clientData/>
  </xdr:twoCellAnchor>
  <xdr:twoCellAnchor>
    <xdr:from>
      <xdr:col>19</xdr:col>
      <xdr:colOff>723900</xdr:colOff>
      <xdr:row>0</xdr:row>
      <xdr:rowOff>63500</xdr:rowOff>
    </xdr:from>
    <xdr:to>
      <xdr:col>21</xdr:col>
      <xdr:colOff>323850</xdr:colOff>
      <xdr:row>0</xdr:row>
      <xdr:rowOff>63500</xdr:rowOff>
    </xdr:to>
    <xdr:sp macro="[0]!viderfiltre1" textlink="">
      <xdr:nvSpPr>
        <xdr:cNvPr id="4" name="viderfiltre">
          <a:extLst>
            <a:ext uri="{FF2B5EF4-FFF2-40B4-BE49-F238E27FC236}">
              <a16:creationId xmlns:a16="http://schemas.microsoft.com/office/drawing/2014/main" id="{83C9278C-710F-427F-A433-778912E8343E}"/>
            </a:ext>
          </a:extLst>
        </xdr:cNvPr>
        <xdr:cNvSpPr/>
      </xdr:nvSpPr>
      <xdr:spPr>
        <a:xfrm>
          <a:off x="16002000" y="63500"/>
          <a:ext cx="1143000" cy="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  <xdr:twoCellAnchor>
    <xdr:from>
      <xdr:col>19</xdr:col>
      <xdr:colOff>723900</xdr:colOff>
      <xdr:row>261</xdr:row>
      <xdr:rowOff>63500</xdr:rowOff>
    </xdr:from>
    <xdr:to>
      <xdr:col>21</xdr:col>
      <xdr:colOff>323850</xdr:colOff>
      <xdr:row>263</xdr:row>
      <xdr:rowOff>25400</xdr:rowOff>
    </xdr:to>
    <xdr:sp macro="[0]!viderfiltre1" textlink="">
      <xdr:nvSpPr>
        <xdr:cNvPr id="5" name="viderfiltres">
          <a:extLst>
            <a:ext uri="{FF2B5EF4-FFF2-40B4-BE49-F238E27FC236}">
              <a16:creationId xmlns:a16="http://schemas.microsoft.com/office/drawing/2014/main" id="{06174CC4-3959-4C36-9999-B47CE4B935DF}"/>
            </a:ext>
          </a:extLst>
        </xdr:cNvPr>
        <xdr:cNvSpPr/>
      </xdr:nvSpPr>
      <xdr:spPr>
        <a:xfrm>
          <a:off x="16002000" y="66586100"/>
          <a:ext cx="1143000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158750</xdr:colOff>
      <xdr:row>0</xdr:row>
      <xdr:rowOff>63500</xdr:rowOff>
    </xdr:from>
    <xdr:to>
      <xdr:col>19</xdr:col>
      <xdr:colOff>0</xdr:colOff>
      <xdr:row>0</xdr:row>
      <xdr:rowOff>400050</xdr:rowOff>
    </xdr:to>
    <xdr:sp macro="[0]!boutonalphabetville_Cliquer" textlink="">
      <xdr:nvSpPr>
        <xdr:cNvPr id="2" name="boutonalphabetville">
          <a:extLst>
            <a:ext uri="{FF2B5EF4-FFF2-40B4-BE49-F238E27FC236}">
              <a16:creationId xmlns:a16="http://schemas.microsoft.com/office/drawing/2014/main" id="{26A65567-1280-4BB4-A34A-D78BDCD804E1}"/>
            </a:ext>
          </a:extLst>
        </xdr:cNvPr>
        <xdr:cNvSpPr/>
      </xdr:nvSpPr>
      <xdr:spPr>
        <a:xfrm>
          <a:off x="12065000" y="63500"/>
          <a:ext cx="3651250" cy="3365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Classer</a:t>
          </a:r>
          <a:r>
            <a:rPr lang="fr-FR" sz="1100" baseline="0"/>
            <a:t> par ordre alphabétique les Villes/Nom d'aéroport</a:t>
          </a:r>
          <a:endParaRPr lang="fr-FR" sz="1100"/>
        </a:p>
      </xdr:txBody>
    </xdr:sp>
    <xdr:clientData/>
  </xdr:twoCellAnchor>
  <xdr:twoCellAnchor>
    <xdr:from>
      <xdr:col>11</xdr:col>
      <xdr:colOff>539750</xdr:colOff>
      <xdr:row>0</xdr:row>
      <xdr:rowOff>63500</xdr:rowOff>
    </xdr:from>
    <xdr:to>
      <xdr:col>13</xdr:col>
      <xdr:colOff>542925</xdr:colOff>
      <xdr:row>1</xdr:row>
      <xdr:rowOff>0</xdr:rowOff>
    </xdr:to>
    <xdr:sp macro="[0]!Menu" textlink="">
      <xdr:nvSpPr>
        <xdr:cNvPr id="3" name="boutonretourmenu">
          <a:extLst>
            <a:ext uri="{FF2B5EF4-FFF2-40B4-BE49-F238E27FC236}">
              <a16:creationId xmlns:a16="http://schemas.microsoft.com/office/drawing/2014/main" id="{84653FC3-AB48-44F0-A5BE-E8DA1B0B85D8}"/>
            </a:ext>
          </a:extLst>
        </xdr:cNvPr>
        <xdr:cNvSpPr/>
      </xdr:nvSpPr>
      <xdr:spPr>
        <a:xfrm>
          <a:off x="10160000" y="63500"/>
          <a:ext cx="1527175" cy="5842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Retour Menu</a:t>
          </a:r>
        </a:p>
      </xdr:txBody>
    </xdr:sp>
    <xdr:clientData/>
  </xdr:twoCellAnchor>
  <xdr:twoCellAnchor>
    <xdr:from>
      <xdr:col>19</xdr:col>
      <xdr:colOff>285750</xdr:colOff>
      <xdr:row>288</xdr:row>
      <xdr:rowOff>63500</xdr:rowOff>
    </xdr:from>
    <xdr:to>
      <xdr:col>20</xdr:col>
      <xdr:colOff>666750</xdr:colOff>
      <xdr:row>288</xdr:row>
      <xdr:rowOff>63500</xdr:rowOff>
    </xdr:to>
    <xdr:sp macro="[0]!viderfiltre1" textlink="">
      <xdr:nvSpPr>
        <xdr:cNvPr id="4" name="viderfiltre">
          <a:extLst>
            <a:ext uri="{FF2B5EF4-FFF2-40B4-BE49-F238E27FC236}">
              <a16:creationId xmlns:a16="http://schemas.microsoft.com/office/drawing/2014/main" id="{C99CEDD4-0BE3-4DF9-B856-C6E7A0E150AC}"/>
            </a:ext>
          </a:extLst>
        </xdr:cNvPr>
        <xdr:cNvSpPr/>
      </xdr:nvSpPr>
      <xdr:spPr>
        <a:xfrm>
          <a:off x="16002000" y="70272275"/>
          <a:ext cx="1143000" cy="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  <xdr:twoCellAnchor>
    <xdr:from>
      <xdr:col>19</xdr:col>
      <xdr:colOff>285750</xdr:colOff>
      <xdr:row>0</xdr:row>
      <xdr:rowOff>63500</xdr:rowOff>
    </xdr:from>
    <xdr:to>
      <xdr:col>20</xdr:col>
      <xdr:colOff>666750</xdr:colOff>
      <xdr:row>0</xdr:row>
      <xdr:rowOff>406400</xdr:rowOff>
    </xdr:to>
    <xdr:sp macro="[0]!viderfiltre1" textlink="">
      <xdr:nvSpPr>
        <xdr:cNvPr id="5" name="viderfiltres">
          <a:extLst>
            <a:ext uri="{FF2B5EF4-FFF2-40B4-BE49-F238E27FC236}">
              <a16:creationId xmlns:a16="http://schemas.microsoft.com/office/drawing/2014/main" id="{631E073B-A253-4B82-AED6-73152AB1FA53}"/>
            </a:ext>
          </a:extLst>
        </xdr:cNvPr>
        <xdr:cNvSpPr/>
      </xdr:nvSpPr>
      <xdr:spPr>
        <a:xfrm>
          <a:off x="16002000" y="63500"/>
          <a:ext cx="1143000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711200</xdr:colOff>
      <xdr:row>0</xdr:row>
      <xdr:rowOff>63500</xdr:rowOff>
    </xdr:from>
    <xdr:to>
      <xdr:col>18</xdr:col>
      <xdr:colOff>533400</xdr:colOff>
      <xdr:row>0</xdr:row>
      <xdr:rowOff>352425</xdr:rowOff>
    </xdr:to>
    <xdr:sp macro="[0]!boutonalphabetville_Cliquer" textlink="">
      <xdr:nvSpPr>
        <xdr:cNvPr id="2" name="boutonalphabetville">
          <a:extLst>
            <a:ext uri="{FF2B5EF4-FFF2-40B4-BE49-F238E27FC236}">
              <a16:creationId xmlns:a16="http://schemas.microsoft.com/office/drawing/2014/main" id="{D41D8757-5463-40C9-8C0E-0308759E9240}"/>
            </a:ext>
          </a:extLst>
        </xdr:cNvPr>
        <xdr:cNvSpPr/>
      </xdr:nvSpPr>
      <xdr:spPr>
        <a:xfrm>
          <a:off x="12065000" y="63500"/>
          <a:ext cx="3679825" cy="28892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Classer</a:t>
          </a:r>
          <a:r>
            <a:rPr lang="fr-FR" sz="1100" baseline="0"/>
            <a:t> par ordre alphabétique les Villes/Nom d'aéroport</a:t>
          </a:r>
          <a:endParaRPr lang="fr-FR" sz="1100"/>
        </a:p>
      </xdr:txBody>
    </xdr:sp>
    <xdr:clientData/>
  </xdr:twoCellAnchor>
  <xdr:twoCellAnchor>
    <xdr:from>
      <xdr:col>11</xdr:col>
      <xdr:colOff>349250</xdr:colOff>
      <xdr:row>0</xdr:row>
      <xdr:rowOff>63500</xdr:rowOff>
    </xdr:from>
    <xdr:to>
      <xdr:col>13</xdr:col>
      <xdr:colOff>285750</xdr:colOff>
      <xdr:row>0</xdr:row>
      <xdr:rowOff>447675</xdr:rowOff>
    </xdr:to>
    <xdr:sp macro="[0]!Menu" textlink="">
      <xdr:nvSpPr>
        <xdr:cNvPr id="3" name="boutonretourmenu">
          <a:extLst>
            <a:ext uri="{FF2B5EF4-FFF2-40B4-BE49-F238E27FC236}">
              <a16:creationId xmlns:a16="http://schemas.microsoft.com/office/drawing/2014/main" id="{FE12D4AE-8FC8-41D6-B179-5573F7B339DE}"/>
            </a:ext>
          </a:extLst>
        </xdr:cNvPr>
        <xdr:cNvSpPr/>
      </xdr:nvSpPr>
      <xdr:spPr>
        <a:xfrm>
          <a:off x="10160000" y="63500"/>
          <a:ext cx="1479550" cy="384175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/>
            <a:t>Retour Menu</a:t>
          </a:r>
        </a:p>
      </xdr:txBody>
    </xdr:sp>
    <xdr:clientData/>
  </xdr:twoCellAnchor>
  <xdr:twoCellAnchor>
    <xdr:from>
      <xdr:col>19</xdr:col>
      <xdr:colOff>19050</xdr:colOff>
      <xdr:row>0</xdr:row>
      <xdr:rowOff>63500</xdr:rowOff>
    </xdr:from>
    <xdr:to>
      <xdr:col>20</xdr:col>
      <xdr:colOff>390525</xdr:colOff>
      <xdr:row>0</xdr:row>
      <xdr:rowOff>406400</xdr:rowOff>
    </xdr:to>
    <xdr:sp macro="[0]!viderfiltre1" textlink="">
      <xdr:nvSpPr>
        <xdr:cNvPr id="4" name="viderfiltre">
          <a:extLst>
            <a:ext uri="{FF2B5EF4-FFF2-40B4-BE49-F238E27FC236}">
              <a16:creationId xmlns:a16="http://schemas.microsoft.com/office/drawing/2014/main" id="{7F1C712B-BE63-40BE-9FA4-8E693C8E46EC}"/>
            </a:ext>
          </a:extLst>
        </xdr:cNvPr>
        <xdr:cNvSpPr/>
      </xdr:nvSpPr>
      <xdr:spPr>
        <a:xfrm>
          <a:off x="16002000" y="63500"/>
          <a:ext cx="1143000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Vider Filtres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B2690881-9CAC-4BE2-8FA7-09E3D80B6FB1}" name="aéroport_2101" displayName="aéroport_2101" ref="A1:K2" insertRow="1" totalsRowShown="0" headerRowDxfId="102" headerRowBorderDxfId="101" tableBorderDxfId="100">
  <autoFilter ref="A1:K2" xr:uid="{F5C35AE2-5292-41B7-9C05-6F9B9E9BBAEC}"/>
  <tableColumns count="11">
    <tableColumn id="1" xr3:uid="{E2270F56-9458-4ABA-8281-F0731DE11B56}" name="Continent"/>
    <tableColumn id="2" xr3:uid="{4BC64551-4B2B-4B50-A506-2B35FAE3A77E}" name="Pays"/>
    <tableColumn id="3" xr3:uid="{0000CF87-7013-45F4-ADC6-A9B05F1BB5A9}" name="Code ville"/>
    <tableColumn id="4" xr3:uid="{EA60540F-9853-4B53-9788-B462694F129A}" name="Code aéroport"/>
    <tableColumn id="5" xr3:uid="{4ABFE63D-18C1-4E98-823E-83A67CBEA460}" name="Ville/Nom d'aéroport"/>
    <tableColumn id="6" xr3:uid="{296CC96B-4377-4481-A25E-201B4AC81FF5}" name="Passagers"/>
    <tableColumn id="7" xr3:uid="{9783BE36-158C-4C3C-B622-E8D5FCC1B19F}" name="Variation PAX Année précédente"/>
    <tableColumn id="8" xr3:uid="{277FFC2D-45FB-49B2-B65C-B9E94E416866}" name="Mouvement"/>
    <tableColumn id="9" xr3:uid="{2AC78F7D-E80A-4F0C-8F67-6662FAA039D2}" name="Variation MVT Année précédente "/>
    <tableColumn id="10" xr3:uid="{68BBD778-2B22-4CA9-8727-FA6B938D2D26}" name="Cargo en tonnes"/>
    <tableColumn id="11" xr3:uid="{8E994A11-AAD0-47C0-8770-6F7BEE51AA61}" name="Variation CARGO Année précéden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55DC89-A3DE-445F-A747-899FE4687E95}" name="aéroport_21012" displayName="aéroport_21012" ref="A1:K2" totalsRowShown="0" headerRowDxfId="99" headerRowBorderDxfId="98" tableBorderDxfId="97">
  <autoFilter ref="A1:K2" xr:uid="{F5C35AE2-5292-41B7-9C05-6F9B9E9BBAEC}"/>
  <tableColumns count="11">
    <tableColumn id="1" xr3:uid="{8E32BD2B-2967-42AB-9450-7AEBAAA5ADE5}" name="Continent"/>
    <tableColumn id="2" xr3:uid="{399BA71B-A47C-4FD1-86A8-664599300CA1}" name="Pays"/>
    <tableColumn id="3" xr3:uid="{6C729AAB-7EFA-470F-8B0A-A85099605385}" name="Code ville"/>
    <tableColumn id="4" xr3:uid="{C8C7A8AE-60BF-46B5-9F5B-322B728BE5F0}" name="Code aéroport"/>
    <tableColumn id="5" xr3:uid="{019128A2-6F52-4276-B28A-93DA5397F5F5}" name="Ville/Nom d'aéroport"/>
    <tableColumn id="6" xr3:uid="{D18FA7F5-B69A-495A-AB1C-0972EEA6A587}" name="Passagers"/>
    <tableColumn id="7" xr3:uid="{2AEB9D4B-28F8-487F-A8FA-95DF0DDDA62E}" name="Variation PAX Année précédente"/>
    <tableColumn id="8" xr3:uid="{561964D2-4828-4F28-9A40-83CC8A853DE9}" name="Mouvement"/>
    <tableColumn id="9" xr3:uid="{C03CF1BC-4D44-456F-890C-C078CFFE57E2}" name="Variation MVT Année précédente "/>
    <tableColumn id="10" xr3:uid="{4280E18A-0A99-400C-841F-A645249C321E}" name="Cargo en tonnes"/>
    <tableColumn id="11" xr3:uid="{9A2A659D-A4DF-471A-A400-61FACAD79C44}" name="Variation CARGO Année précédent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3F6B1F3-E744-4C3D-A510-E0A31714EAC1}" name="aéroports_2015" displayName="aéroports_2015" ref="A1:K301" totalsRowShown="0" headerRowDxfId="94" dataDxfId="92" headerRowBorderDxfId="93" tableBorderDxfId="91" totalsRowBorderDxfId="90">
  <autoFilter ref="A1:K301" xr:uid="{0F24848E-DEA8-4E3D-9466-CAE7ECD09D9E}"/>
  <sortState xmlns:xlrd2="http://schemas.microsoft.com/office/spreadsheetml/2017/richdata2" ref="A2:K301">
    <sortCondition ref="E2:E989"/>
  </sortState>
  <tableColumns count="11">
    <tableColumn id="3" xr3:uid="{155C2965-E8F0-4B38-B4C5-A0BECA8B91AD}" name="Continent" dataDxfId="89">
      <calculatedColumnFormula>VLOOKUP(aéroports_2015[Pays],Pays_Continent!A:B,2,FALSE)</calculatedColumnFormula>
    </tableColumn>
    <tableColumn id="12" xr3:uid="{4D99D26F-45B1-433A-ACB6-498BC32F7538}" name="Pays" dataDxfId="88">
      <calculatedColumnFormula>VLOOKUP(aéroports_2015[[#This Row],[Ville/Nom d''aéroport]],Ville_Pays!A:B,2,FALSE)</calculatedColumnFormula>
    </tableColumn>
    <tableColumn id="1" xr3:uid="{B3E03E7C-301B-44FA-B49C-01991F0EDBD0}" name="Code ville" dataDxfId="87"/>
    <tableColumn id="2" xr3:uid="{958B3309-931C-45E9-8A84-43FE6A4FA920}" name="Code aéroport" dataDxfId="86"/>
    <tableColumn id="10" xr3:uid="{8A1E3E51-A53E-48AA-8E61-A24A1B1B1501}" name="Ville/Nom d'aéroport" dataDxfId="85"/>
    <tableColumn id="4" xr3:uid="{5EF077AB-4304-481D-9DBD-3EE0863F0490}" name="Passagers" dataDxfId="84"/>
    <tableColumn id="5" xr3:uid="{71C49ABD-6E8A-44D8-898C-BE74EA26861E}" name="Variation PAX Année précédente" dataDxfId="83"/>
    <tableColumn id="6" xr3:uid="{7ED4A072-6D61-4866-80B8-BF1F470AAB5E}" name="Mouvement" dataDxfId="82"/>
    <tableColumn id="7" xr3:uid="{08004DDB-9D61-49C7-B7C4-2065A67DCDE7}" name="Variation MVT Année précédente " dataDxfId="81"/>
    <tableColumn id="8" xr3:uid="{F7D7D58A-6111-41E0-AB52-0A4C927CCB21}" name="Cargo en tonnes" dataDxfId="80"/>
    <tableColumn id="9" xr3:uid="{5728FC58-C058-49D8-9FCE-9E7F31470ED7}" name="Variation CARGO Année précédente" dataDxfId="7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5D0EE9B-0BC5-4313-91D9-16E5B91F44CE}" name="aéroports_2014" displayName="aéroports_2014" ref="A1:K301" totalsRowShown="0" headerRowDxfId="76" dataDxfId="74" headerRowBorderDxfId="75" tableBorderDxfId="73" totalsRowBorderDxfId="72">
  <autoFilter ref="A1:K301" xr:uid="{F49D4890-119A-440A-9EFE-52512A267464}">
    <filterColumn colId="7">
      <customFilters>
        <customFilter operator="greaterThan" val="100000"/>
      </customFilters>
    </filterColumn>
  </autoFilter>
  <sortState xmlns:xlrd2="http://schemas.microsoft.com/office/spreadsheetml/2017/richdata2" ref="A2:K301">
    <sortCondition ref="E2:E1000"/>
  </sortState>
  <tableColumns count="11">
    <tableColumn id="12" xr3:uid="{B459C804-E889-4799-A29D-7AD44B71C495}" name="Continent" dataDxfId="71">
      <calculatedColumnFormula>VLOOKUP(aéroports_2014[Pays],Pays_Continent!A:B,2,FALSE)</calculatedColumnFormula>
    </tableColumn>
    <tableColumn id="13" xr3:uid="{DC90ADC8-67F7-49F1-B9AF-D2DF09073B2B}" name="Pays" dataDxfId="70">
      <calculatedColumnFormula>VLOOKUP(aéroports_2014[[#This Row],[Ville/Nom d''aéroport]],Ville_Pays!A:B,2,FALSE)</calculatedColumnFormula>
    </tableColumn>
    <tableColumn id="1" xr3:uid="{EF2CC8A6-3A71-4E6D-8F16-60C7BBE86311}" name="Code ville" dataDxfId="69"/>
    <tableColumn id="2" xr3:uid="{C1FE1693-8357-474C-A915-407D89BAF35C}" name="Code aéroport" dataDxfId="68"/>
    <tableColumn id="11" xr3:uid="{952BFFE0-9C39-4843-9930-58D7D79DD907}" name="Ville/Nom d'aéroport" dataDxfId="67"/>
    <tableColumn id="4" xr3:uid="{517B2532-72E4-4D51-95D9-B5B62298B88F}" name="Passagers" dataDxfId="66"/>
    <tableColumn id="5" xr3:uid="{FF108BEF-3390-49BF-93F5-85938B4A157D}" name="Variation PAX Année précédente" dataDxfId="65"/>
    <tableColumn id="6" xr3:uid="{DD7BCB65-A0A6-4ED4-8C54-9DC76E0B4FC3}" name="Mouvement" dataDxfId="64"/>
    <tableColumn id="7" xr3:uid="{FF3F5A71-90E2-4BAD-85FA-1D56E5FBBDF7}" name="Variation MVT Année précédente" dataDxfId="63"/>
    <tableColumn id="8" xr3:uid="{99A8D654-71D2-4957-A2A6-B1AC5B5E09DD}" name="Cargo en tonnes" dataDxfId="62"/>
    <tableColumn id="9" xr3:uid="{D44E2258-14A0-4F1D-BC1C-01246952B263}" name="Variation CARGO Année précédente" dataDxfId="6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FF6DDEA-8D19-4505-A481-76B5C84E8335}" name="aéroports_2013" displayName="aéroports_2013" ref="A1:K301" totalsRowShown="0" headerRowDxfId="60" dataDxfId="58" headerRowBorderDxfId="59" tableBorderDxfId="57" totalsRowBorderDxfId="56">
  <autoFilter ref="A1:K301" xr:uid="{067A1CB3-C56D-49FD-9DC5-C91327C08A04}"/>
  <sortState xmlns:xlrd2="http://schemas.microsoft.com/office/spreadsheetml/2017/richdata2" ref="A2:K301">
    <sortCondition ref="E2:E1000"/>
  </sortState>
  <tableColumns count="11">
    <tableColumn id="3" xr3:uid="{ACDC796A-C9F3-430E-A466-0F75939369BD}" name="Continent" dataDxfId="55">
      <calculatedColumnFormula>VLOOKUP(aéroports_2013[Pays],Pays_Continent!A:B,2,FALSE)</calculatedColumnFormula>
    </tableColumn>
    <tableColumn id="10" xr3:uid="{F3FE44F4-1648-4DEA-875F-316190E93234}" name="Pays" dataDxfId="54">
      <calculatedColumnFormula>VLOOKUP(aéroports_2013[[#This Row],[Ville/Nom d''aéroport]],Ville_Pays!A:B,2,FALSE)</calculatedColumnFormula>
    </tableColumn>
    <tableColumn id="1" xr3:uid="{B9A4C839-3C91-4B99-8993-91BA5005A312}" name="Code ville" dataDxfId="53"/>
    <tableColumn id="2" xr3:uid="{6699235A-3A1F-47BE-A668-8A0750848262}" name="Code aéroport" dataDxfId="52"/>
    <tableColumn id="11" xr3:uid="{B1F560B8-5CC9-4523-BAA0-3EB6B3117281}" name="Ville/Nom d'aéroport" dataDxfId="51"/>
    <tableColumn id="4" xr3:uid="{501545E0-CEC7-41B9-8D97-B9A0204C2A48}" name="Passagers" dataDxfId="50"/>
    <tableColumn id="5" xr3:uid="{5E1FD7F9-78E8-4C07-9BBE-A5D029E45EEB}" name="Variation PAX Année précédente" dataDxfId="49"/>
    <tableColumn id="6" xr3:uid="{2C0CF823-F709-4A6D-AA3E-E4370A933665}" name="Mouvement" dataDxfId="48"/>
    <tableColumn id="7" xr3:uid="{0F1A8569-EE78-4670-8AD1-06C1F45937E4}" name="Variation MVT Année précédente" dataDxfId="47"/>
    <tableColumn id="8" xr3:uid="{746F24A9-B7DB-4EB9-8E7C-F3C4DC454861}" name="Cargo en tonnes" dataDxfId="46"/>
    <tableColumn id="9" xr3:uid="{911ED9B1-CE0C-4A11-8743-1B4BA270F259}" name="Variation CARGO Année précédente" dataDxfId="4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FA9A189-664A-47E8-8CF9-62565064588E}" name="aéroports_2012" displayName="aéroports_2012" ref="A1:K301" totalsRowShown="0" headerRowDxfId="44" dataDxfId="42" headerRowBorderDxfId="43" tableBorderDxfId="41" totalsRowBorderDxfId="40">
  <autoFilter ref="A1:K301" xr:uid="{EEE32DAF-B406-4EEC-8BD2-980CE370987B}"/>
  <sortState xmlns:xlrd2="http://schemas.microsoft.com/office/spreadsheetml/2017/richdata2" ref="A2:K301">
    <sortCondition ref="E2:E1000"/>
  </sortState>
  <tableColumns count="11">
    <tableColumn id="11" xr3:uid="{FA13DAB7-A51F-4388-94F5-039B923F4D2C}" name="Continent" dataDxfId="39">
      <calculatedColumnFormula>VLOOKUP(aéroports_2012[[#This Row],[Pays]],Pays_Continent!A:B,2,FALSE)</calculatedColumnFormula>
    </tableColumn>
    <tableColumn id="10" xr3:uid="{C7E08AE1-A755-4946-B890-8E97983F64B3}" name="Pays" dataDxfId="38">
      <calculatedColumnFormula>VLOOKUP(aéroports_2012[[#This Row],[Ville/Nom d''aéroport]],Ville_Pays!A:B,2,FALSE)</calculatedColumnFormula>
    </tableColumn>
    <tableColumn id="1" xr3:uid="{099ED632-C85A-49C1-A656-8D7FDA9A1D37}" name="Code ville" dataDxfId="37"/>
    <tableColumn id="2" xr3:uid="{A954863F-8E88-4F55-AEBB-986FFC0CCF37}" name="Code aéroport" dataDxfId="36"/>
    <tableColumn id="3" xr3:uid="{5463C446-DE80-439B-A3CB-AA3F15331BF1}" name="Ville/Nom d'aéroport" dataDxfId="35"/>
    <tableColumn id="4" xr3:uid="{C109A657-6F6B-40B5-A915-5750FC9E4828}" name="Passagers" dataDxfId="34"/>
    <tableColumn id="5" xr3:uid="{A705BE4D-463E-4E34-B759-6B8D33F3B326}" name="Variation PAX Année précédente" dataDxfId="33"/>
    <tableColumn id="6" xr3:uid="{46F1A45D-2F09-4158-A904-0249A3E2FB13}" name="Mouvement" dataDxfId="32"/>
    <tableColumn id="7" xr3:uid="{D56BB697-FAA0-4F0E-8039-66A77CDF3EAB}" name="Variation Année précédente" dataDxfId="31"/>
    <tableColumn id="8" xr3:uid="{2255E2C8-01CD-4A6D-AA23-F910CEE9C89F}" name="Cargo en tonnes" dataDxfId="30"/>
    <tableColumn id="9" xr3:uid="{E5F1160C-0E61-4E87-A338-1B0FC761CD0A}" name="Variation CARGO Année précédente" dataDxfId="2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58C6C78F-6248-4A10-9CA6-5AE2D2270657}" name="aéroports_2011" displayName="aéroports_2011" ref="A1:K301" totalsRowShown="0" headerRowDxfId="27" dataDxfId="25" headerRowBorderDxfId="26" tableBorderDxfId="24" totalsRowBorderDxfId="23">
  <autoFilter ref="A1:K301" xr:uid="{28E5FF50-2FCB-4E0A-AEEF-FD61CE4A318D}"/>
  <sortState xmlns:xlrd2="http://schemas.microsoft.com/office/spreadsheetml/2017/richdata2" ref="A2:K301">
    <sortCondition ref="E2:E1000"/>
  </sortState>
  <tableColumns count="11">
    <tableColumn id="10" xr3:uid="{7BF8FFA3-5B0B-49D6-A9AC-B04BAAE04C9C}" name="Continent" dataDxfId="22">
      <calculatedColumnFormula>VLOOKUP(aéroports_2011[Pays],Pays_Continent!A:B,2,FALSE)</calculatedColumnFormula>
    </tableColumn>
    <tableColumn id="11" xr3:uid="{ABA355D5-E9C7-429F-989F-5FEE9C9206AB}" name="Pays" dataDxfId="21">
      <calculatedColumnFormula>VLOOKUP(aéroports_2011[[#This Row],[Ville/Nom d''aéroport]],Ville_Pays!A:B,2,FALSE)</calculatedColumnFormula>
    </tableColumn>
    <tableColumn id="1" xr3:uid="{A019D085-AD5C-4B9D-9720-ACDE7775089B}" name="Code ville" dataDxfId="20"/>
    <tableColumn id="2" xr3:uid="{DFFB144A-BBF7-48D4-98BF-096482E442AF}" name="Code aéroport" dataDxfId="19"/>
    <tableColumn id="3" xr3:uid="{AF195D22-AE29-49AE-8E38-DBBAA793B937}" name="Ville/Nom d'aéroport" dataDxfId="18"/>
    <tableColumn id="4" xr3:uid="{9BE5D32D-703F-4748-A894-BCC756730FFE}" name="Passagers" dataDxfId="17"/>
    <tableColumn id="5" xr3:uid="{C6B0AB1D-88BD-4DA1-9405-238E9B4740B0}" name="Variation PAX Année précédente" dataDxfId="16"/>
    <tableColumn id="6" xr3:uid="{976F1CC8-ED8A-4225-A6C8-298F3C54ADB9}" name="Mouvement" dataDxfId="15"/>
    <tableColumn id="7" xr3:uid="{DFF0147E-32F4-4DF4-ACA8-CC49A43D3CF1}" name="Variation MVT Année précédente" dataDxfId="14"/>
    <tableColumn id="8" xr3:uid="{28C5974C-0A8A-45C4-853B-803A511101DD}" name="Cargo en tonnes" dataDxfId="13"/>
    <tableColumn id="9" xr3:uid="{CBF7DA34-E76A-4ED4-B2A3-1B870F95BA62}" name="Variation CARGO Année précédente" dataDxfId="1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368E12E7-60E5-49D2-AAE6-C895D5D4A012}" name="Pays_continent" displayName="Pays_continent" ref="A1:B221" totalsRowShown="0" headerRowDxfId="11">
  <autoFilter ref="A1:B221" xr:uid="{6910BCB9-DFE3-4EFE-ACD1-DB1D077C7F75}"/>
  <tableColumns count="2">
    <tableColumn id="1" xr3:uid="{FE7481F1-5696-416E-B5B9-1D0D315EB4AC}" name="Colonne1" dataDxfId="10"/>
    <tableColumn id="2" xr3:uid="{EDFDFE1E-50EA-49B8-B0A8-D99C42FB87EE}" name="Colonne2" dataDxfId="9"/>
  </tableColumns>
  <tableStyleInfo name="TableStyleLight1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87853C5-DECB-4906-AFC3-388E1208690E}" name="pays_ville" displayName="pays_ville" ref="A1:B433" totalsRowShown="0">
  <autoFilter ref="A1:B433" xr:uid="{26039204-44A9-427E-AA5E-D17C2B32ED22}"/>
  <tableColumns count="2">
    <tableColumn id="1" xr3:uid="{9D2C655D-AC93-4087-926F-5686861AC969}" name="ville" dataDxfId="8"/>
    <tableColumn id="2" xr3:uid="{2442065B-1F10-41A6-B14F-F72B62ADFB96}" name="Pays" dataDxfId="7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D0A708BF-DD00-491B-AE11-6D9305DD1611}" name="Continent" displayName="Continent" ref="C1:C8" totalsRowShown="0" headerRowCellStyle="Normal" dataCellStyle="Normal">
  <autoFilter ref="C1:C8" xr:uid="{55E720C2-183D-40CA-A01C-D4D0C18E7D25}"/>
  <tableColumns count="1">
    <tableColumn id="1" xr3:uid="{2CC00E37-9866-47C8-9FCC-7476935DF9A4}" name="Continent" dataCellStyle="Normal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E7D17A7-5414-4468-95B7-7B65C4E00C17}" name="Pays" displayName="Pays" ref="D1:D220" totalsRowShown="0" headerRowCellStyle="Normal" dataCellStyle="Normal">
  <autoFilter ref="D1:D220" xr:uid="{BFBA86B1-67B3-42B6-88FF-EE7D1F60E873}"/>
  <tableColumns count="1">
    <tableColumn id="1" xr3:uid="{1C3A2170-1785-4020-BA7E-2A2CFAA062A4}" name="Pays" dataCellStyle="Normal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3982BE4-4262-4741-8AC3-58BC69690A64}" name="compagnies" displayName="compagnies" ref="F1:F53" totalsRowShown="0" headerRowBorderDxfId="6" tableBorderDxfId="5" totalsRowBorderDxfId="4" headerRowCellStyle="Normal" dataCellStyle="Normal">
  <autoFilter ref="F1:F53" xr:uid="{83B45C2B-82D0-4C56-87C4-D4263893463A}"/>
  <sortState xmlns:xlrd2="http://schemas.microsoft.com/office/spreadsheetml/2017/richdata2" ref="F2:F53">
    <sortCondition ref="F1:F53"/>
  </sortState>
  <tableColumns count="1">
    <tableColumn id="1" xr3:uid="{70742317-9ABA-4BBD-836D-C5977F83DB3C}" name="Compagnie" dataCellStyle="Normal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6EC0CC40-02FB-46E5-A6D5-B21C7FE55223}" name="code_ville" displayName="code_ville" ref="H1:H339" totalsRowShown="0" tableBorderDxfId="3" headerRowCellStyle="Normal" dataCellStyle="Normal">
  <autoFilter ref="H1:H339" xr:uid="{D3C41529-0A1F-4EFC-BFE0-1066E22F9045}"/>
  <sortState xmlns:xlrd2="http://schemas.microsoft.com/office/spreadsheetml/2017/richdata2" ref="H2:H339">
    <sortCondition ref="H1:H339"/>
  </sortState>
  <tableColumns count="1">
    <tableColumn id="1" xr3:uid="{F5197EAC-9D79-4DFA-B7B1-83D24B647464}" name="Code ville" dataCellStyle="Normal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EFD58AEB-3C07-46D9-8D0B-04B3146A4374}" name="code_aéroport" displayName="code_aéroport" ref="J1:J368" totalsRowShown="0" headerRowBorderDxfId="2" tableBorderDxfId="1" totalsRowBorderDxfId="0" headerRowCellStyle="Normal" dataCellStyle="Normal">
  <autoFilter ref="J1:J368" xr:uid="{18A170A8-70BD-457D-B8F7-72BC3B07E7D0}"/>
  <sortState xmlns:xlrd2="http://schemas.microsoft.com/office/spreadsheetml/2017/richdata2" ref="J2:J368">
    <sortCondition ref="J1:J368"/>
  </sortState>
  <tableColumns count="1">
    <tableColumn id="1" xr3:uid="{8724812D-75DA-4DA3-B7F3-1AC7876A7C55}" name="Code aéroport" dataCellStyle="Normal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601D328-B396-4099-BC2C-CF26200EF669}" name="ville_nom_aeroport" displayName="ville_nom_aeroport" ref="L1:L392" totalsRowShown="0" headerRowCellStyle="Normal" dataCellStyle="Normal">
  <autoFilter ref="L1:L392" xr:uid="{EDED1060-63DE-4F96-8DB8-553F83F38378}"/>
  <tableColumns count="1">
    <tableColumn id="1" xr3:uid="{2A3BFFC0-7DA1-4036-9EA9-857E740DAB08}" name="Ville/Nom d'aéroport" dataCellStyle="Normal"/>
  </tableColumns>
  <tableStyleInfo name="TableStyleLight9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B12A5B93-2CDA-4998-BA3D-58DEF5200ED3}" name="nom_feuilles" displayName="nom_feuilles" ref="P1:P7" totalsRowShown="0" headerRowCellStyle="Normal" dataCellStyle="Normal">
  <autoFilter ref="P1:P7" xr:uid="{83433231-DEDA-4FC5-AE70-D46390D32C0F}"/>
  <sortState xmlns:xlrd2="http://schemas.microsoft.com/office/spreadsheetml/2017/richdata2" ref="P2:P7">
    <sortCondition ref="P1:P7"/>
  </sortState>
  <tableColumns count="1">
    <tableColumn id="2" xr3:uid="{B562D57D-E25A-4D9B-8057-BCFFE44CE453}" name="année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4414&amp;p=761795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6.xml"/><Relationship Id="rId3" Type="http://schemas.openxmlformats.org/officeDocument/2006/relationships/table" Target="../tables/table11.xml"/><Relationship Id="rId7" Type="http://schemas.openxmlformats.org/officeDocument/2006/relationships/table" Target="../tables/table15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14.xml"/><Relationship Id="rId5" Type="http://schemas.openxmlformats.org/officeDocument/2006/relationships/table" Target="../tables/table13.xml"/><Relationship Id="rId4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1BB68-923A-4FA7-80FA-3D4B1E653D88}">
  <sheetPr codeName="Feuil6"/>
  <dimension ref="A1:K1"/>
  <sheetViews>
    <sheetView workbookViewId="0">
      <selection activeCell="Q18" sqref="Q18"/>
    </sheetView>
  </sheetViews>
  <sheetFormatPr baseColWidth="10" defaultRowHeight="15" x14ac:dyDescent="0.25"/>
  <cols>
    <col min="4" max="4" width="9.140625" customWidth="1"/>
    <col min="5" max="5" width="20.140625" customWidth="1"/>
    <col min="7" max="7" width="11.28515625" customWidth="1"/>
    <col min="8" max="8" width="12.85546875" customWidth="1"/>
    <col min="9" max="9" width="9.5703125" customWidth="1"/>
    <col min="10" max="10" width="15.85546875" customWidth="1"/>
    <col min="11" max="11" width="12.85546875" customWidth="1"/>
  </cols>
  <sheetData>
    <row r="1" spans="1:11" ht="53.25" customHeight="1" x14ac:dyDescent="0.25">
      <c r="A1" s="72" t="s">
        <v>880</v>
      </c>
      <c r="B1" s="73" t="s">
        <v>662</v>
      </c>
      <c r="C1" s="74" t="s">
        <v>661</v>
      </c>
      <c r="D1" s="75" t="s">
        <v>954</v>
      </c>
      <c r="E1" s="72" t="s">
        <v>955</v>
      </c>
      <c r="F1" s="75" t="s">
        <v>956</v>
      </c>
      <c r="G1" s="72" t="s">
        <v>1124</v>
      </c>
      <c r="H1" s="75" t="s">
        <v>957</v>
      </c>
      <c r="I1" s="72" t="s">
        <v>1125</v>
      </c>
      <c r="J1" s="75" t="s">
        <v>1004</v>
      </c>
      <c r="K1" s="72" t="s">
        <v>1126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4B3C2-38B0-4158-9BD8-FEA736359EE1}">
  <sheetPr codeName="Feuil1"/>
  <dimension ref="C1:K27"/>
  <sheetViews>
    <sheetView tabSelected="1" topLeftCell="C1" zoomScaleNormal="100" workbookViewId="0">
      <selection activeCell="C10" sqref="C10"/>
    </sheetView>
  </sheetViews>
  <sheetFormatPr baseColWidth="10" defaultRowHeight="15" x14ac:dyDescent="0.25"/>
  <cols>
    <col min="3" max="3" width="43.140625" customWidth="1"/>
    <col min="5" max="5" width="15.28515625" customWidth="1"/>
    <col min="6" max="6" width="10.85546875" customWidth="1"/>
    <col min="7" max="7" width="17.85546875" customWidth="1"/>
    <col min="8" max="8" width="22" customWidth="1"/>
    <col min="9" max="9" width="12.28515625" customWidth="1"/>
    <col min="10" max="10" width="13.28515625" customWidth="1"/>
    <col min="11" max="11" width="18.28515625" customWidth="1"/>
  </cols>
  <sheetData>
    <row r="1" spans="3:11" ht="24.75" customHeight="1" x14ac:dyDescent="0.25">
      <c r="C1" s="77" t="s">
        <v>1133</v>
      </c>
    </row>
    <row r="13" spans="3:11" ht="20.25" x14ac:dyDescent="0.3">
      <c r="G13" s="71"/>
      <c r="H13" s="71" t="s">
        <v>1130</v>
      </c>
    </row>
    <row r="15" spans="3:11" ht="18" customHeight="1" x14ac:dyDescent="0.25">
      <c r="D15" s="21" t="s">
        <v>1123</v>
      </c>
      <c r="E15" s="21" t="s">
        <v>662</v>
      </c>
      <c r="F15" s="21" t="s">
        <v>661</v>
      </c>
      <c r="G15" s="21" t="s">
        <v>954</v>
      </c>
      <c r="H15" s="21" t="s">
        <v>955</v>
      </c>
      <c r="I15" s="21" t="s">
        <v>956</v>
      </c>
      <c r="J15" s="21" t="s">
        <v>957</v>
      </c>
      <c r="K15" s="21" t="s">
        <v>1004</v>
      </c>
    </row>
    <row r="16" spans="3:11" ht="21.75" customHeight="1" x14ac:dyDescent="0.25">
      <c r="D16" s="21">
        <v>2018</v>
      </c>
      <c r="E16" s="21"/>
      <c r="F16" s="21"/>
      <c r="G16" s="21"/>
      <c r="H16" s="21"/>
      <c r="I16" s="76"/>
      <c r="J16" s="76"/>
      <c r="K16" s="76"/>
    </row>
    <row r="20" spans="4:11" ht="20.25" x14ac:dyDescent="0.3">
      <c r="H20" s="71" t="s">
        <v>1122</v>
      </c>
    </row>
    <row r="22" spans="4:11" x14ac:dyDescent="0.25">
      <c r="D22" s="21" t="s">
        <v>1123</v>
      </c>
      <c r="E22" s="21" t="s">
        <v>662</v>
      </c>
      <c r="F22" s="21" t="s">
        <v>661</v>
      </c>
      <c r="G22" s="21" t="s">
        <v>954</v>
      </c>
      <c r="H22" s="21" t="s">
        <v>955</v>
      </c>
      <c r="I22" s="21" t="s">
        <v>956</v>
      </c>
      <c r="J22" s="21" t="s">
        <v>957</v>
      </c>
      <c r="K22" s="21" t="s">
        <v>1004</v>
      </c>
    </row>
    <row r="23" spans="4:11" ht="19.5" customHeight="1" x14ac:dyDescent="0.25">
      <c r="D23" s="21"/>
      <c r="E23" s="21"/>
      <c r="F23" s="21"/>
      <c r="G23" s="21"/>
      <c r="H23" s="21"/>
      <c r="I23" s="76"/>
      <c r="J23" s="76"/>
      <c r="K23" s="76"/>
    </row>
    <row r="26" spans="4:11" x14ac:dyDescent="0.25">
      <c r="I26" t="s">
        <v>1131</v>
      </c>
    </row>
    <row r="27" spans="4:11" x14ac:dyDescent="0.25">
      <c r="I27" t="s">
        <v>1132</v>
      </c>
    </row>
  </sheetData>
  <dataConsolidate/>
  <hyperlinks>
    <hyperlink ref="C1" r:id="rId1" location="p761795" xr:uid="{624CC3E0-5A84-40BC-8F0A-2206D3727828}"/>
  </hyperlinks>
  <pageMargins left="0.7" right="0.7" top="0.75" bottom="0.75" header="0.3" footer="0.3"/>
  <pageSetup paperSize="9" orientation="portrait" horizontalDpi="4294967293" verticalDpi="360" r:id="rId2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xr:uid="{6E2DB055-AAC3-4164-860A-4C92A7147CF4}">
          <x14:formula1>
            <xm:f>Listes!$L$2:$L$392</xm:f>
          </x14:formula1>
          <xm:sqref>H16 H23</xm:sqref>
        </x14:dataValidation>
        <x14:dataValidation type="list" allowBlank="1" showInputMessage="1" xr:uid="{230AC960-AD2D-4326-AD39-88B14BF60A56}">
          <x14:formula1>
            <xm:f>Listes!$D$2:$D$220</xm:f>
          </x14:formula1>
          <xm:sqref>E16 E23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C6464-42AE-4C2D-BF3A-A98190BD2866}">
  <sheetPr codeName="Feuil8"/>
  <dimension ref="A1:K2"/>
  <sheetViews>
    <sheetView workbookViewId="0">
      <selection activeCell="Q18" sqref="Q18"/>
    </sheetView>
  </sheetViews>
  <sheetFormatPr baseColWidth="10" defaultRowHeight="15" x14ac:dyDescent="0.25"/>
  <cols>
    <col min="4" max="4" width="9.140625" customWidth="1"/>
    <col min="5" max="5" width="20.140625" customWidth="1"/>
    <col min="7" max="7" width="11.28515625" customWidth="1"/>
    <col min="8" max="8" width="12.85546875" customWidth="1"/>
    <col min="9" max="9" width="9.5703125" customWidth="1"/>
    <col min="10" max="10" width="15.85546875" customWidth="1"/>
    <col min="11" max="11" width="12.85546875" customWidth="1"/>
  </cols>
  <sheetData>
    <row r="1" spans="1:11" ht="53.25" customHeight="1" x14ac:dyDescent="0.25">
      <c r="A1" s="72" t="s">
        <v>880</v>
      </c>
      <c r="B1" s="73" t="s">
        <v>662</v>
      </c>
      <c r="C1" s="74" t="s">
        <v>661</v>
      </c>
      <c r="D1" s="75" t="s">
        <v>954</v>
      </c>
      <c r="E1" s="72" t="s">
        <v>955</v>
      </c>
      <c r="F1" s="75" t="s">
        <v>956</v>
      </c>
      <c r="G1" s="72" t="s">
        <v>1124</v>
      </c>
      <c r="H1" s="75" t="s">
        <v>957</v>
      </c>
      <c r="I1" s="72" t="s">
        <v>1125</v>
      </c>
      <c r="J1" s="75" t="s">
        <v>1004</v>
      </c>
      <c r="K1" s="72" t="s">
        <v>1126</v>
      </c>
    </row>
    <row r="2" spans="1:11" x14ac:dyDescent="0.25">
      <c r="A2" t="s">
        <v>680</v>
      </c>
      <c r="B2" t="s">
        <v>746</v>
      </c>
      <c r="E2" t="s">
        <v>440</v>
      </c>
      <c r="F2">
        <v>10000000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46E85-8D3A-4073-ACAA-7982F916344F}">
  <sheetPr codeName="Feuil3"/>
  <dimension ref="A1:K301"/>
  <sheetViews>
    <sheetView topLeftCell="A298" zoomScaleNormal="100" workbookViewId="0">
      <selection activeCell="B14" sqref="B14"/>
    </sheetView>
  </sheetViews>
  <sheetFormatPr baseColWidth="10" defaultColWidth="11.5703125" defaultRowHeight="15" x14ac:dyDescent="0.25"/>
  <cols>
    <col min="1" max="1" width="11.5703125" style="34"/>
    <col min="2" max="2" width="11.28515625" style="34" bestFit="1" customWidth="1"/>
    <col min="3" max="3" width="10.85546875" style="34" bestFit="1" customWidth="1"/>
    <col min="4" max="4" width="14.5703125" style="34" bestFit="1" customWidth="1"/>
    <col min="5" max="5" width="29.85546875" style="34" bestFit="1" customWidth="1"/>
    <col min="6" max="6" width="10.85546875" style="34" bestFit="1" customWidth="1"/>
    <col min="7" max="7" width="12.28515625" style="34" bestFit="1" customWidth="1"/>
    <col min="8" max="8" width="13" style="34" bestFit="1" customWidth="1"/>
    <col min="9" max="9" width="12.7109375" style="34" bestFit="1" customWidth="1"/>
    <col min="10" max="10" width="10.140625" style="34" bestFit="1" customWidth="1"/>
    <col min="11" max="16384" width="11.5703125" style="34"/>
  </cols>
  <sheetData>
    <row r="1" spans="1:11" ht="51" x14ac:dyDescent="0.25">
      <c r="A1" s="35" t="s">
        <v>880</v>
      </c>
      <c r="B1" s="36" t="s">
        <v>662</v>
      </c>
      <c r="C1" s="37" t="s">
        <v>661</v>
      </c>
      <c r="D1" s="26" t="s">
        <v>954</v>
      </c>
      <c r="E1" s="35" t="s">
        <v>955</v>
      </c>
      <c r="F1" s="26" t="s">
        <v>956</v>
      </c>
      <c r="G1" s="35" t="s">
        <v>1124</v>
      </c>
      <c r="H1" s="26" t="s">
        <v>957</v>
      </c>
      <c r="I1" s="35" t="s">
        <v>1125</v>
      </c>
      <c r="J1" s="26" t="s">
        <v>1004</v>
      </c>
      <c r="K1" s="38" t="s">
        <v>1126</v>
      </c>
    </row>
    <row r="2" spans="1:11" ht="25.5" x14ac:dyDescent="0.25">
      <c r="A2" s="39" t="str">
        <f>VLOOKUP(aéroports_2015[Pays],Pays_Continent!A:B,2,FALSE)</f>
        <v>Asie</v>
      </c>
      <c r="B2" s="39" t="str">
        <f>VLOOKUP(aéroports_2015[[#This Row],[Ville/Nom d''aéroport]],Ville_Pays!A:B,2,FALSE)</f>
        <v>Arabie Saoudite</v>
      </c>
      <c r="C2" s="40" t="s">
        <v>45</v>
      </c>
      <c r="D2" s="28" t="s">
        <v>45</v>
      </c>
      <c r="E2" s="32" t="s">
        <v>621</v>
      </c>
      <c r="F2" s="41">
        <v>3103860</v>
      </c>
      <c r="G2" s="42">
        <v>17.8</v>
      </c>
      <c r="H2" s="41">
        <v>27095</v>
      </c>
      <c r="I2" s="42">
        <v>21.9</v>
      </c>
      <c r="J2" s="41">
        <v>2982</v>
      </c>
      <c r="K2" s="43">
        <v>-6.6</v>
      </c>
    </row>
    <row r="3" spans="1:11" x14ac:dyDescent="0.25">
      <c r="A3" s="39" t="str">
        <f>VLOOKUP(aéroports_2015[Pays],Pays_Continent!A:B,2,FALSE)</f>
        <v>Afrique</v>
      </c>
      <c r="B3" s="39" t="str">
        <f>VLOOKUP(aéroports_2015[[#This Row],[Ville/Nom d''aéroport]],Ville_Pays!A:B,2,FALSE)</f>
        <v>Côte d'Ivoire</v>
      </c>
      <c r="C3" s="40" t="s">
        <v>61</v>
      </c>
      <c r="D3" s="28" t="s">
        <v>61</v>
      </c>
      <c r="E3" s="32" t="s">
        <v>885</v>
      </c>
      <c r="F3" s="41">
        <v>1525971</v>
      </c>
      <c r="G3" s="42">
        <v>20.399999999999999</v>
      </c>
      <c r="H3" s="41">
        <v>29986</v>
      </c>
      <c r="I3" s="42">
        <v>11.5</v>
      </c>
      <c r="J3" s="41">
        <v>20774</v>
      </c>
      <c r="K3" s="43">
        <v>-1.4</v>
      </c>
    </row>
    <row r="4" spans="1:11" ht="25.5" x14ac:dyDescent="0.25">
      <c r="A4" s="39" t="str">
        <f>VLOOKUP(aéroports_2015[Pays],Pays_Continent!A:B,2,FALSE)</f>
        <v>Asie</v>
      </c>
      <c r="B4" s="39" t="str">
        <f>VLOOKUP(aéroports_2015[[#This Row],[Ville/Nom d''aéroport]],Ville_Pays!A:B,2,FALSE)</f>
        <v>Emirats Arabes Unis</v>
      </c>
      <c r="C4" s="40" t="s">
        <v>17</v>
      </c>
      <c r="D4" s="28" t="s">
        <v>17</v>
      </c>
      <c r="E4" s="32" t="s">
        <v>414</v>
      </c>
      <c r="F4" s="41">
        <v>23293022</v>
      </c>
      <c r="G4" s="42">
        <v>17.3</v>
      </c>
      <c r="H4" s="41">
        <v>172819</v>
      </c>
      <c r="I4" s="42">
        <v>11.6</v>
      </c>
      <c r="J4" s="41">
        <v>841515</v>
      </c>
      <c r="K4" s="43">
        <v>4.4000000000000004</v>
      </c>
    </row>
    <row r="5" spans="1:11" x14ac:dyDescent="0.25">
      <c r="A5" s="39" t="str">
        <f>VLOOKUP(aéroports_2015[Pays],Pays_Continent!A:B,2,FALSE)</f>
        <v>Afrique</v>
      </c>
      <c r="B5" s="39" t="str">
        <f>VLOOKUP(aéroports_2015[[#This Row],[Ville/Nom d''aéroport]],Ville_Pays!A:B,2,FALSE)</f>
        <v>Nigéria</v>
      </c>
      <c r="C5" s="40" t="s">
        <v>43</v>
      </c>
      <c r="D5" s="28" t="s">
        <v>43</v>
      </c>
      <c r="E5" s="32" t="s">
        <v>436</v>
      </c>
      <c r="F5" s="41">
        <v>4232128</v>
      </c>
      <c r="G5" s="42">
        <v>-7.4</v>
      </c>
      <c r="H5" s="41">
        <v>71266</v>
      </c>
      <c r="I5" s="42">
        <v>7.8</v>
      </c>
      <c r="J5" s="41">
        <v>6752</v>
      </c>
      <c r="K5" s="43">
        <v>-38.6</v>
      </c>
    </row>
    <row r="6" spans="1:11" x14ac:dyDescent="0.25">
      <c r="A6" s="39" t="str">
        <f>VLOOKUP(aéroports_2015[Pays],Pays_Continent!A:B,2,FALSE)</f>
        <v>Afrique</v>
      </c>
      <c r="B6" s="39" t="str">
        <f>VLOOKUP(aéroports_2015[[#This Row],[Ville/Nom d''aéroport]],Ville_Pays!A:B,2,FALSE)</f>
        <v>Ghana</v>
      </c>
      <c r="C6" s="40" t="s">
        <v>52</v>
      </c>
      <c r="D6" s="28" t="s">
        <v>52</v>
      </c>
      <c r="E6" s="32" t="s">
        <v>440</v>
      </c>
      <c r="F6" s="41">
        <v>2350118</v>
      </c>
      <c r="G6" s="42">
        <v>-7.7</v>
      </c>
      <c r="H6" s="41">
        <v>37611</v>
      </c>
      <c r="I6" s="42">
        <v>-10.1</v>
      </c>
      <c r="J6" s="41">
        <v>51325</v>
      </c>
      <c r="K6" s="43">
        <v>-5.6</v>
      </c>
    </row>
    <row r="7" spans="1:11" x14ac:dyDescent="0.25">
      <c r="A7" s="39" t="str">
        <f>VLOOKUP(aéroports_2015[Pays],Pays_Continent!A:B,2,FALSE)</f>
        <v>Asie</v>
      </c>
      <c r="B7" s="39" t="str">
        <f>VLOOKUP(aéroports_2015[[#This Row],[Ville/Nom d''aéroport]],Ville_Pays!A:B,2,FALSE)</f>
        <v>Indonésie</v>
      </c>
      <c r="C7" s="40" t="s">
        <v>329</v>
      </c>
      <c r="D7" s="28" t="s">
        <v>329</v>
      </c>
      <c r="E7" s="32" t="s">
        <v>1058</v>
      </c>
      <c r="F7" s="41">
        <v>3170000</v>
      </c>
      <c r="G7" s="42">
        <v>-10.3</v>
      </c>
      <c r="H7" s="41">
        <v>30400</v>
      </c>
      <c r="I7" s="42">
        <v>-6.8</v>
      </c>
      <c r="J7" s="41">
        <v>15201</v>
      </c>
      <c r="K7" s="43">
        <v>9.3000000000000007</v>
      </c>
    </row>
    <row r="8" spans="1:11" x14ac:dyDescent="0.25">
      <c r="A8" s="39" t="str">
        <f>VLOOKUP(aéroports_2015[Pays],Pays_Continent!A:B,2,FALSE)</f>
        <v>Afrique</v>
      </c>
      <c r="B8" s="39" t="str">
        <f>VLOOKUP(aéroports_2015[[#This Row],[Ville/Nom d''aéroport]],Ville_Pays!A:B,2,FALSE)</f>
        <v>Ethiopie</v>
      </c>
      <c r="C8" s="40" t="s">
        <v>34</v>
      </c>
      <c r="D8" s="28" t="s">
        <v>34</v>
      </c>
      <c r="E8" s="32" t="s">
        <v>1087</v>
      </c>
      <c r="F8" s="41">
        <v>6931044</v>
      </c>
      <c r="G8" s="42">
        <v>0</v>
      </c>
      <c r="H8" s="41">
        <v>74221</v>
      </c>
      <c r="I8" s="42"/>
      <c r="J8" s="41">
        <v>175636</v>
      </c>
      <c r="K8" s="43" t="s">
        <v>958</v>
      </c>
    </row>
    <row r="9" spans="1:11" x14ac:dyDescent="0.25">
      <c r="A9" s="39" t="str">
        <f>VLOOKUP(aéroports_2015[Pays],Pays_Continent!A:B,2,FALSE)</f>
        <v>Océanie</v>
      </c>
      <c r="B9" s="39" t="str">
        <f>VLOOKUP(aéroports_2015[[#This Row],[Ville/Nom d''aéroport]],Ville_Pays!A:B,2,FALSE)</f>
        <v>Australie</v>
      </c>
      <c r="C9" s="40" t="s">
        <v>320</v>
      </c>
      <c r="D9" s="28" t="s">
        <v>320</v>
      </c>
      <c r="E9" s="32" t="s">
        <v>584</v>
      </c>
      <c r="F9" s="41">
        <v>7671383</v>
      </c>
      <c r="G9" s="42">
        <v>-0.4</v>
      </c>
      <c r="H9" s="41">
        <v>78439</v>
      </c>
      <c r="I9" s="42">
        <v>0.1</v>
      </c>
      <c r="J9" s="42" t="s">
        <v>958</v>
      </c>
      <c r="K9" s="43" t="s">
        <v>958</v>
      </c>
    </row>
    <row r="10" spans="1:11" x14ac:dyDescent="0.25">
      <c r="A10" s="39" t="str">
        <f>VLOOKUP(aéroports_2015[Pays],Pays_Continent!A:B,2,FALSE)</f>
        <v>Asie</v>
      </c>
      <c r="B10" s="39" t="str">
        <f>VLOOKUP(aéroports_2015[[#This Row],[Ville/Nom d''aéroport]],Ville_Pays!A:B,2,FALSE)</f>
        <v>Indonésie</v>
      </c>
      <c r="C10" s="40" t="s">
        <v>340</v>
      </c>
      <c r="D10" s="28" t="s">
        <v>340</v>
      </c>
      <c r="E10" s="32" t="s">
        <v>934</v>
      </c>
      <c r="F10" s="41">
        <v>1949435</v>
      </c>
      <c r="G10" s="42" t="s">
        <v>958</v>
      </c>
      <c r="H10" s="41">
        <v>10973</v>
      </c>
      <c r="I10" s="42" t="s">
        <v>958</v>
      </c>
      <c r="J10" s="41">
        <v>4697</v>
      </c>
      <c r="K10" s="44"/>
    </row>
    <row r="11" spans="1:11" x14ac:dyDescent="0.25">
      <c r="A11" s="39" t="str">
        <f>VLOOKUP(aéroports_2015[Pays],Pays_Continent!A:B,2,FALSE)</f>
        <v>Asie</v>
      </c>
      <c r="B11" s="39" t="str">
        <f>VLOOKUP(aéroports_2015[[#This Row],[Ville/Nom d''aéroport]],Ville_Pays!A:B,2,FALSE)</f>
        <v>Iran</v>
      </c>
      <c r="C11" s="40" t="s">
        <v>54</v>
      </c>
      <c r="D11" s="28" t="s">
        <v>54</v>
      </c>
      <c r="E11" s="32" t="s">
        <v>444</v>
      </c>
      <c r="F11" s="41">
        <v>2159315</v>
      </c>
      <c r="G11" s="42">
        <v>-0.6</v>
      </c>
      <c r="H11" s="41">
        <v>19714</v>
      </c>
      <c r="I11" s="42">
        <v>3.2</v>
      </c>
      <c r="J11" s="41">
        <v>19128</v>
      </c>
      <c r="K11" s="43">
        <v>-2.8</v>
      </c>
    </row>
    <row r="12" spans="1:11" x14ac:dyDescent="0.25">
      <c r="A12" s="39" t="str">
        <f>VLOOKUP(aéroports_2015[Pays],Pays_Continent!A:B,2,FALSE)</f>
        <v>Afrique</v>
      </c>
      <c r="B12" s="39" t="str">
        <f>VLOOKUP(aéroports_2015[[#This Row],[Ville/Nom d''aéroport]],Ville_Pays!A:B,2,FALSE)</f>
        <v>Algérie</v>
      </c>
      <c r="C12" s="40" t="s">
        <v>36</v>
      </c>
      <c r="D12" s="28" t="s">
        <v>36</v>
      </c>
      <c r="E12" s="32" t="s">
        <v>429</v>
      </c>
      <c r="F12" s="41">
        <v>6884082</v>
      </c>
      <c r="G12" s="42">
        <v>6.6</v>
      </c>
      <c r="H12" s="41">
        <v>80366</v>
      </c>
      <c r="I12" s="42">
        <v>4.7</v>
      </c>
      <c r="J12" s="41">
        <v>37515</v>
      </c>
      <c r="K12" s="43">
        <v>2.5</v>
      </c>
    </row>
    <row r="13" spans="1:11" x14ac:dyDescent="0.25">
      <c r="A13" s="39" t="str">
        <f>VLOOKUP(aéroports_2015[Pays],Pays_Continent!A:B,2,FALSE)</f>
        <v>Europe</v>
      </c>
      <c r="B13" s="39" t="str">
        <f>VLOOKUP(aéroports_2015[[#This Row],[Ville/Nom d''aéroport]],Ville_Pays!A:B,2,FALSE)</f>
        <v>Espagne</v>
      </c>
      <c r="C13" s="40" t="s">
        <v>179</v>
      </c>
      <c r="D13" s="28" t="s">
        <v>179</v>
      </c>
      <c r="E13" s="32" t="s">
        <v>496</v>
      </c>
      <c r="F13" s="41">
        <v>10567048</v>
      </c>
      <c r="G13" s="42">
        <v>5</v>
      </c>
      <c r="H13" s="41">
        <v>74084</v>
      </c>
      <c r="I13" s="42">
        <v>3.5</v>
      </c>
      <c r="J13" s="41">
        <v>3587</v>
      </c>
      <c r="K13" s="43">
        <v>35.9</v>
      </c>
    </row>
    <row r="14" spans="1:11" x14ac:dyDescent="0.25">
      <c r="A14" s="39" t="str">
        <f>VLOOKUP(aéroports_2015[Pays],Pays_Continent!A:B,2,FALSE)</f>
        <v>Asie</v>
      </c>
      <c r="B14" s="39" t="str">
        <f>VLOOKUP(aéroports_2015[[#This Row],[Ville/Nom d''aéroport]],Ville_Pays!A:B,2,FALSE)</f>
        <v>Jordanie</v>
      </c>
      <c r="C14" s="40" t="s">
        <v>33</v>
      </c>
      <c r="D14" s="28" t="s">
        <v>33</v>
      </c>
      <c r="E14" s="32" t="s">
        <v>427</v>
      </c>
      <c r="F14" s="41">
        <v>7095685</v>
      </c>
      <c r="G14" s="42">
        <v>0.1</v>
      </c>
      <c r="H14" s="41">
        <v>71753</v>
      </c>
      <c r="I14" s="42">
        <v>-1.9</v>
      </c>
      <c r="J14" s="41">
        <v>102959</v>
      </c>
      <c r="K14" s="43">
        <v>6.8</v>
      </c>
    </row>
    <row r="15" spans="1:11" x14ac:dyDescent="0.25">
      <c r="A15" s="39" t="str">
        <f>VLOOKUP(aéroports_2015[Pays],Pays_Continent!A:B,2,FALSE)</f>
        <v>Europe</v>
      </c>
      <c r="B15" s="39" t="str">
        <f>VLOOKUP(aéroports_2015[[#This Row],[Ville/Nom d''aéroport]],Ville_Pays!A:B,2,FALSE)</f>
        <v>Pays-Bas</v>
      </c>
      <c r="C15" s="40" t="s">
        <v>127</v>
      </c>
      <c r="D15" s="28" t="s">
        <v>127</v>
      </c>
      <c r="E15" s="32" t="s">
        <v>470</v>
      </c>
      <c r="F15" s="41">
        <v>58284864</v>
      </c>
      <c r="G15" s="42">
        <v>6</v>
      </c>
      <c r="H15" s="41">
        <v>465521</v>
      </c>
      <c r="I15" s="42">
        <v>2.8</v>
      </c>
      <c r="J15" s="41">
        <v>1655355</v>
      </c>
      <c r="K15" s="43">
        <v>-0.9</v>
      </c>
    </row>
    <row r="16" spans="1:11" x14ac:dyDescent="0.25">
      <c r="A16" s="39" t="str">
        <f>VLOOKUP(aéroports_2015[Pays],Pays_Continent!A:B,2,FALSE)</f>
        <v>Europe</v>
      </c>
      <c r="B16" s="39" t="str">
        <f>VLOOKUP(aéroports_2015[[#This Row],[Ville/Nom d''aéroport]],Ville_Pays!A:B,2,FALSE)</f>
        <v>Turquie</v>
      </c>
      <c r="C16" s="40" t="s">
        <v>169</v>
      </c>
      <c r="D16" s="28" t="s">
        <v>170</v>
      </c>
      <c r="E16" s="32" t="s">
        <v>1002</v>
      </c>
      <c r="F16" s="41">
        <v>12326869</v>
      </c>
      <c r="G16" s="42">
        <v>11.3</v>
      </c>
      <c r="H16" s="41">
        <v>98615</v>
      </c>
      <c r="I16" s="42">
        <v>4.4000000000000004</v>
      </c>
      <c r="J16" s="41">
        <v>15997</v>
      </c>
      <c r="K16" s="43">
        <v>-22.7</v>
      </c>
    </row>
    <row r="17" spans="1:11" x14ac:dyDescent="0.25">
      <c r="A17" s="39" t="str">
        <f>VLOOKUP(aéroports_2015[Pays],Pays_Continent!A:B,2,FALSE)</f>
        <v>Europe</v>
      </c>
      <c r="B17" s="39" t="str">
        <f>VLOOKUP(aéroports_2015[[#This Row],[Ville/Nom d''aéroport]],Ville_Pays!A:B,2,FALSE)</f>
        <v>Turquie</v>
      </c>
      <c r="C17" s="40" t="s">
        <v>140</v>
      </c>
      <c r="D17" s="28" t="s">
        <v>140</v>
      </c>
      <c r="E17" s="32" t="s">
        <v>474</v>
      </c>
      <c r="F17" s="41">
        <v>27724249</v>
      </c>
      <c r="G17" s="42">
        <v>-2.7</v>
      </c>
      <c r="H17" s="41">
        <v>174736</v>
      </c>
      <c r="I17" s="42">
        <v>-1.8</v>
      </c>
      <c r="J17" s="41">
        <v>7552</v>
      </c>
      <c r="K17" s="43">
        <v>-11.5</v>
      </c>
    </row>
    <row r="18" spans="1:11" x14ac:dyDescent="0.25">
      <c r="A18" s="39" t="str">
        <f>VLOOKUP(aéroports_2015[Pays],Pays_Continent!A:B,2,FALSE)</f>
        <v>Europe</v>
      </c>
      <c r="B18" s="39" t="str">
        <f>VLOOKUP(aéroports_2015[[#This Row],[Ville/Nom d''aéroport]],Ville_Pays!A:B,2,FALSE)</f>
        <v>Suède</v>
      </c>
      <c r="C18" s="40" t="s">
        <v>150</v>
      </c>
      <c r="D18" s="28" t="s">
        <v>151</v>
      </c>
      <c r="E18" s="32" t="s">
        <v>888</v>
      </c>
      <c r="F18" s="41">
        <v>23173457</v>
      </c>
      <c r="G18" s="42">
        <v>3.2</v>
      </c>
      <c r="H18" s="41">
        <v>225888</v>
      </c>
      <c r="I18" s="42">
        <v>-1</v>
      </c>
      <c r="J18" s="41">
        <v>90753</v>
      </c>
      <c r="K18" s="43">
        <v>6.8</v>
      </c>
    </row>
    <row r="19" spans="1:11" x14ac:dyDescent="0.25">
      <c r="A19" s="39" t="str">
        <f>VLOOKUP(aéroports_2015[Pays],Pays_Continent!A:B,2,FALSE)</f>
        <v>Europe</v>
      </c>
      <c r="B19" s="39" t="str">
        <f>VLOOKUP(aéroports_2015[[#This Row],[Ville/Nom d''aéroport]],Ville_Pays!A:B,2,FALSE)</f>
        <v>Pays-Bas</v>
      </c>
      <c r="C19" s="40" t="s">
        <v>236</v>
      </c>
      <c r="D19" s="28" t="s">
        <v>236</v>
      </c>
      <c r="E19" s="32" t="s">
        <v>537</v>
      </c>
      <c r="F19" s="41">
        <v>2891686</v>
      </c>
      <c r="G19" s="42">
        <v>14.4</v>
      </c>
      <c r="H19" s="41">
        <v>48854</v>
      </c>
      <c r="I19" s="42">
        <v>6.6</v>
      </c>
      <c r="J19" s="28" t="s">
        <v>958</v>
      </c>
      <c r="K19" s="43" t="s">
        <v>958</v>
      </c>
    </row>
    <row r="20" spans="1:11" x14ac:dyDescent="0.25">
      <c r="A20" s="39" t="str">
        <f>VLOOKUP(aéroports_2015[Pays],Pays_Continent!A:B,2,FALSE)</f>
        <v>Europe</v>
      </c>
      <c r="B20" s="39" t="str">
        <f>VLOOKUP(aéroports_2015[[#This Row],[Ville/Nom d''aéroport]],Ville_Pays!A:B,2,FALSE)</f>
        <v>Grèce</v>
      </c>
      <c r="C20" s="40" t="s">
        <v>161</v>
      </c>
      <c r="D20" s="28" t="s">
        <v>161</v>
      </c>
      <c r="E20" s="32" t="s">
        <v>386</v>
      </c>
      <c r="F20" s="41">
        <v>18073926</v>
      </c>
      <c r="G20" s="42">
        <v>19.100000000000001</v>
      </c>
      <c r="H20" s="41">
        <v>176156</v>
      </c>
      <c r="I20" s="42">
        <v>14</v>
      </c>
      <c r="J20" s="41">
        <v>80475</v>
      </c>
      <c r="K20" s="43">
        <v>4.0999999999999996</v>
      </c>
    </row>
    <row r="21" spans="1:11" ht="25.5" x14ac:dyDescent="0.25">
      <c r="A21" s="39" t="str">
        <f>VLOOKUP(aéroports_2015[Pays],Pays_Continent!A:B,2,FALSE)</f>
        <v>Amérique du Nord</v>
      </c>
      <c r="B21" s="39" t="str">
        <f>VLOOKUP(aéroports_2015[[#This Row],[Ville/Nom d''aéroport]],Ville_Pays!A:B,2,FALSE)</f>
        <v>États-Unis</v>
      </c>
      <c r="C21" s="40" t="s">
        <v>242</v>
      </c>
      <c r="D21" s="28" t="s">
        <v>242</v>
      </c>
      <c r="E21" s="32" t="s">
        <v>540</v>
      </c>
      <c r="F21" s="41">
        <v>101491106</v>
      </c>
      <c r="G21" s="42">
        <v>5.5</v>
      </c>
      <c r="H21" s="41">
        <v>881840</v>
      </c>
      <c r="I21" s="42">
        <v>1.6</v>
      </c>
      <c r="J21" s="41">
        <v>626201</v>
      </c>
      <c r="K21" s="43">
        <v>4.0999999999999996</v>
      </c>
    </row>
    <row r="22" spans="1:11" ht="25.5" x14ac:dyDescent="0.25">
      <c r="A22" s="39" t="str">
        <f>VLOOKUP(aéroports_2015[Pays],Pays_Continent!A:B,2,FALSE)</f>
        <v>Océanie</v>
      </c>
      <c r="B22" s="39" t="str">
        <f>VLOOKUP(aéroports_2015[[#This Row],[Ville/Nom d''aéroport]],Ville_Pays!A:B,2,FALSE)</f>
        <v>Nouvelle-Zélande</v>
      </c>
      <c r="C22" s="40" t="s">
        <v>315</v>
      </c>
      <c r="D22" s="28" t="s">
        <v>315</v>
      </c>
      <c r="E22" s="32" t="s">
        <v>582</v>
      </c>
      <c r="F22" s="41">
        <v>16396340</v>
      </c>
      <c r="G22" s="42">
        <v>8.6</v>
      </c>
      <c r="H22" s="41">
        <v>151768</v>
      </c>
      <c r="I22" s="42">
        <v>0.4</v>
      </c>
      <c r="J22" s="28" t="s">
        <v>958</v>
      </c>
      <c r="K22" s="43" t="s">
        <v>958</v>
      </c>
    </row>
    <row r="23" spans="1:11" ht="25.5" x14ac:dyDescent="0.25">
      <c r="A23" s="39" t="str">
        <f>VLOOKUP(aéroports_2015[Pays],Pays_Continent!A:B,2,FALSE)</f>
        <v>Amérique du Nord</v>
      </c>
      <c r="B23" s="39" t="str">
        <f>VLOOKUP(aéroports_2015[[#This Row],[Ville/Nom d''aéroport]],Ville_Pays!A:B,2,FALSE)</f>
        <v>États-Unis</v>
      </c>
      <c r="C23" s="40" t="s">
        <v>291</v>
      </c>
      <c r="D23" s="28" t="s">
        <v>291</v>
      </c>
      <c r="E23" s="32" t="s">
        <v>567</v>
      </c>
      <c r="F23" s="41">
        <v>11897959</v>
      </c>
      <c r="G23" s="42">
        <v>11</v>
      </c>
      <c r="H23" s="41">
        <v>167085</v>
      </c>
      <c r="I23" s="42">
        <v>5.5</v>
      </c>
      <c r="J23" s="41">
        <v>71434</v>
      </c>
      <c r="K23" s="43">
        <v>1.4</v>
      </c>
    </row>
    <row r="24" spans="1:11" x14ac:dyDescent="0.25">
      <c r="A24" s="39" t="str">
        <f>VLOOKUP(aéroports_2015[Pays],Pays_Continent!A:B,2,FALSE)</f>
        <v>Asie</v>
      </c>
      <c r="B24" s="39" t="str">
        <f>VLOOKUP(aéroports_2015[[#This Row],[Ville/Nom d''aéroport]],Ville_Pays!A:B,2,FALSE)</f>
        <v>Bahreïn</v>
      </c>
      <c r="C24" s="40" t="s">
        <v>27</v>
      </c>
      <c r="D24" s="28" t="s">
        <v>27</v>
      </c>
      <c r="E24" s="32" t="s">
        <v>419</v>
      </c>
      <c r="F24" s="41">
        <v>8586645</v>
      </c>
      <c r="G24" s="42">
        <v>6</v>
      </c>
      <c r="H24" s="41">
        <v>100625</v>
      </c>
      <c r="I24" s="42">
        <v>4.5999999999999996</v>
      </c>
      <c r="J24" s="41">
        <v>207933</v>
      </c>
      <c r="K24" s="43">
        <v>-5.2</v>
      </c>
    </row>
    <row r="25" spans="1:11" ht="25.5" x14ac:dyDescent="0.25">
      <c r="A25" s="39" t="str">
        <f>VLOOKUP(aéroports_2015[Pays],Pays_Continent!A:B,2,FALSE)</f>
        <v>Amérique du Nord</v>
      </c>
      <c r="B25" s="39" t="str">
        <f>VLOOKUP(aéroports_2015[[#This Row],[Ville/Nom d''aéroport]],Ville_Pays!A:B,2,FALSE)</f>
        <v>États-Unis</v>
      </c>
      <c r="C25" s="40" t="s">
        <v>274</v>
      </c>
      <c r="D25" s="28" t="s">
        <v>274</v>
      </c>
      <c r="E25" s="32" t="s">
        <v>556</v>
      </c>
      <c r="F25" s="41">
        <v>23823532</v>
      </c>
      <c r="G25" s="42">
        <v>6.8</v>
      </c>
      <c r="H25" s="41">
        <v>246454</v>
      </c>
      <c r="I25" s="42">
        <v>0.5</v>
      </c>
      <c r="J25" s="41">
        <v>116662</v>
      </c>
      <c r="K25" s="43">
        <v>10.9</v>
      </c>
    </row>
    <row r="26" spans="1:11" x14ac:dyDescent="0.25">
      <c r="A26" s="39" t="str">
        <f>VLOOKUP(aéroports_2015[Pays],Pays_Continent!A:B,2,FALSE)</f>
        <v>Asie</v>
      </c>
      <c r="B26" s="39" t="str">
        <f>VLOOKUP(aéroports_2015[[#This Row],[Ville/Nom d''aéroport]],Ville_Pays!A:B,2,FALSE)</f>
        <v>Thaïlande</v>
      </c>
      <c r="C26" s="40" t="s">
        <v>73</v>
      </c>
      <c r="D26" s="28" t="s">
        <v>88</v>
      </c>
      <c r="E26" s="32" t="s">
        <v>1067</v>
      </c>
      <c r="F26" s="41">
        <v>30304183</v>
      </c>
      <c r="G26" s="42">
        <v>40.6</v>
      </c>
      <c r="H26" s="41">
        <v>224074</v>
      </c>
      <c r="I26" s="42">
        <v>29.8</v>
      </c>
      <c r="J26" s="41">
        <v>45488</v>
      </c>
      <c r="K26" s="43">
        <v>8.4</v>
      </c>
    </row>
    <row r="27" spans="1:11" x14ac:dyDescent="0.25">
      <c r="A27" s="39" t="str">
        <f>VLOOKUP(aéroports_2015[Pays],Pays_Continent!A:B,2,FALSE)</f>
        <v>Asie</v>
      </c>
      <c r="B27" s="39" t="str">
        <f>VLOOKUP(aéroports_2015[[#This Row],[Ville/Nom d''aéroport]],Ville_Pays!A:B,2,FALSE)</f>
        <v>Thaïlande</v>
      </c>
      <c r="C27" s="40" t="s">
        <v>73</v>
      </c>
      <c r="D27" s="28" t="s">
        <v>73</v>
      </c>
      <c r="E27" s="32" t="s">
        <v>1003</v>
      </c>
      <c r="F27" s="41">
        <v>52384217</v>
      </c>
      <c r="G27" s="42">
        <v>12.8</v>
      </c>
      <c r="H27" s="41">
        <v>310870</v>
      </c>
      <c r="I27" s="42">
        <v>7.4</v>
      </c>
      <c r="J27" s="41">
        <v>1289197</v>
      </c>
      <c r="K27" s="43">
        <v>0.5</v>
      </c>
    </row>
    <row r="28" spans="1:11" x14ac:dyDescent="0.25">
      <c r="A28" s="39" t="str">
        <f>VLOOKUP(aéroports_2015[Pays],Pays_Continent!A:B,2,FALSE)</f>
        <v>Europe</v>
      </c>
      <c r="B28" s="39" t="str">
        <f>VLOOKUP(aéroports_2015[[#This Row],[Ville/Nom d''aéroport]],Ville_Pays!A:B,2,FALSE)</f>
        <v>Espagne</v>
      </c>
      <c r="C28" s="40" t="s">
        <v>134</v>
      </c>
      <c r="D28" s="28" t="s">
        <v>134</v>
      </c>
      <c r="E28" s="32" t="s">
        <v>473</v>
      </c>
      <c r="F28" s="41">
        <v>39690717</v>
      </c>
      <c r="G28" s="42">
        <v>5.7</v>
      </c>
      <c r="H28" s="41">
        <v>288878</v>
      </c>
      <c r="I28" s="42">
        <v>1.8</v>
      </c>
      <c r="J28" s="41">
        <v>118172</v>
      </c>
      <c r="K28" s="43">
        <v>14.2</v>
      </c>
    </row>
    <row r="29" spans="1:11" ht="25.5" x14ac:dyDescent="0.25">
      <c r="A29" s="39" t="str">
        <f>VLOOKUP(aéroports_2015[Pays],Pays_Continent!A:B,2,FALSE)</f>
        <v>Amérique du Sud</v>
      </c>
      <c r="B29" s="39" t="str">
        <f>VLOOKUP(aéroports_2015[[#This Row],[Ville/Nom d''aéroport]],Ville_Pays!A:B,2,FALSE)</f>
        <v>Colombie</v>
      </c>
      <c r="C29" s="40" t="s">
        <v>238</v>
      </c>
      <c r="D29" s="28" t="s">
        <v>238</v>
      </c>
      <c r="E29" s="32" t="s">
        <v>889</v>
      </c>
      <c r="F29" s="41">
        <v>2756389</v>
      </c>
      <c r="G29" s="42">
        <v>15.2</v>
      </c>
      <c r="H29" s="41">
        <v>52897</v>
      </c>
      <c r="I29" s="42">
        <v>2.8</v>
      </c>
      <c r="J29" s="41">
        <v>32682</v>
      </c>
      <c r="K29" s="43">
        <v>1.8</v>
      </c>
    </row>
    <row r="30" spans="1:11" x14ac:dyDescent="0.25">
      <c r="A30" s="39" t="str">
        <f>VLOOKUP(aéroports_2015[Pays],Pays_Continent!A:B,2,FALSE)</f>
        <v>Asie</v>
      </c>
      <c r="B30" s="39" t="str">
        <f>VLOOKUP(aéroports_2015[[#This Row],[Ville/Nom d''aéroport]],Ville_Pays!A:B,2,FALSE)</f>
        <v>Chine</v>
      </c>
      <c r="C30" s="40" t="s">
        <v>64</v>
      </c>
      <c r="D30" s="28" t="s">
        <v>65</v>
      </c>
      <c r="E30" s="32" t="s">
        <v>970</v>
      </c>
      <c r="F30" s="41">
        <v>89939049</v>
      </c>
      <c r="G30" s="42">
        <v>4.4000000000000004</v>
      </c>
      <c r="H30" s="41">
        <v>590199</v>
      </c>
      <c r="I30" s="42">
        <v>1.4</v>
      </c>
      <c r="J30" s="41">
        <v>1889439</v>
      </c>
      <c r="K30" s="43">
        <v>2.2000000000000002</v>
      </c>
    </row>
    <row r="31" spans="1:11" x14ac:dyDescent="0.25">
      <c r="A31" s="39" t="str">
        <f>VLOOKUP(aéroports_2015[Pays],Pays_Continent!A:B,2,FALSE)</f>
        <v>Asie</v>
      </c>
      <c r="B31" s="39" t="str">
        <f>VLOOKUP(aéroports_2015[[#This Row],[Ville/Nom d''aéroport]],Ville_Pays!A:B,2,FALSE)</f>
        <v>Liban</v>
      </c>
      <c r="C31" s="40" t="s">
        <v>32</v>
      </c>
      <c r="D31" s="28" t="s">
        <v>32</v>
      </c>
      <c r="E31" s="32" t="s">
        <v>428</v>
      </c>
      <c r="F31" s="41">
        <v>7241782</v>
      </c>
      <c r="G31" s="42">
        <v>10.3</v>
      </c>
      <c r="H31" s="41">
        <v>68885</v>
      </c>
      <c r="I31" s="42">
        <v>6.7</v>
      </c>
      <c r="J31" s="41">
        <v>95748</v>
      </c>
      <c r="K31" s="43">
        <v>3</v>
      </c>
    </row>
    <row r="32" spans="1:11" ht="25.5" x14ac:dyDescent="0.25">
      <c r="A32" s="39" t="str">
        <f>VLOOKUP(aéroports_2015[Pays],Pays_Continent!A:B,2,FALSE)</f>
        <v>Amérique du Sud</v>
      </c>
      <c r="B32" s="39" t="str">
        <f>VLOOKUP(aéroports_2015[[#This Row],[Ville/Nom d''aéroport]],Ville_Pays!A:B,2,FALSE)</f>
        <v>Brésil</v>
      </c>
      <c r="C32" s="40" t="s">
        <v>220</v>
      </c>
      <c r="D32" s="28" t="s">
        <v>221</v>
      </c>
      <c r="E32" s="32" t="s">
        <v>521</v>
      </c>
      <c r="F32" s="41">
        <v>4015649</v>
      </c>
      <c r="G32" s="42">
        <v>3.3</v>
      </c>
      <c r="H32" s="41">
        <v>51639</v>
      </c>
      <c r="I32" s="42">
        <v>-6.5</v>
      </c>
      <c r="J32" s="41">
        <v>22566</v>
      </c>
      <c r="K32" s="43" t="s">
        <v>958</v>
      </c>
    </row>
    <row r="33" spans="1:11" ht="25.5" x14ac:dyDescent="0.25">
      <c r="A33" s="39" t="str">
        <f>VLOOKUP(aéroports_2015[Pays],Pays_Continent!A:B,2,FALSE)</f>
        <v>Amérique du Sud</v>
      </c>
      <c r="B33" s="39" t="str">
        <f>VLOOKUP(aéroports_2015[[#This Row],[Ville/Nom d''aéroport]],Ville_Pays!A:B,2,FALSE)</f>
        <v>Brésil</v>
      </c>
      <c r="C33" s="40" t="s">
        <v>197</v>
      </c>
      <c r="D33" s="28" t="s">
        <v>198</v>
      </c>
      <c r="E33" s="32" t="s">
        <v>1092</v>
      </c>
      <c r="F33" s="41">
        <v>11535114</v>
      </c>
      <c r="G33" s="42">
        <v>6.9</v>
      </c>
      <c r="H33" s="41">
        <v>113471</v>
      </c>
      <c r="I33" s="42">
        <v>8.8000000000000007</v>
      </c>
      <c r="J33" s="41">
        <v>35543</v>
      </c>
      <c r="K33" s="43" t="s">
        <v>958</v>
      </c>
    </row>
    <row r="34" spans="1:11" x14ac:dyDescent="0.25">
      <c r="A34" s="39" t="str">
        <f>VLOOKUP(aéroports_2015[Pays],Pays_Continent!A:B,2,FALSE)</f>
        <v>Europe</v>
      </c>
      <c r="B34" s="39" t="str">
        <f>VLOOKUP(aéroports_2015[[#This Row],[Ville/Nom d''aéroport]],Ville_Pays!A:B,2,FALSE)</f>
        <v>Italie</v>
      </c>
      <c r="C34" s="40" t="s">
        <v>159</v>
      </c>
      <c r="D34" s="28" t="s">
        <v>181</v>
      </c>
      <c r="E34" s="32" t="s">
        <v>1079</v>
      </c>
      <c r="F34" s="41">
        <v>10402430</v>
      </c>
      <c r="G34" s="42">
        <v>18.600000000000001</v>
      </c>
      <c r="H34" s="41">
        <v>76078</v>
      </c>
      <c r="I34" s="42">
        <v>12.4</v>
      </c>
      <c r="J34" s="41">
        <v>120935</v>
      </c>
      <c r="K34" s="43">
        <v>-1.3</v>
      </c>
    </row>
    <row r="35" spans="1:11" x14ac:dyDescent="0.25">
      <c r="A35" s="39" t="str">
        <f>VLOOKUP(aéroports_2015[Pays],Pays_Continent!A:B,2,FALSE)</f>
        <v>Europe</v>
      </c>
      <c r="B35" s="39" t="str">
        <f>VLOOKUP(aéroports_2015[[#This Row],[Ville/Nom d''aéroport]],Ville_Pays!A:B,2,FALSE)</f>
        <v>Allemagne</v>
      </c>
      <c r="C35" s="40" t="s">
        <v>156</v>
      </c>
      <c r="D35" s="28" t="s">
        <v>157</v>
      </c>
      <c r="E35" s="32" t="s">
        <v>994</v>
      </c>
      <c r="F35" s="41">
        <v>21005196</v>
      </c>
      <c r="G35" s="42">
        <v>1.5</v>
      </c>
      <c r="H35" s="41">
        <v>184457</v>
      </c>
      <c r="I35" s="42">
        <v>1.2</v>
      </c>
      <c r="J35" s="41">
        <v>39630</v>
      </c>
      <c r="K35" s="43">
        <v>-3.1</v>
      </c>
    </row>
    <row r="36" spans="1:11" ht="25.5" x14ac:dyDescent="0.25">
      <c r="A36" s="39" t="str">
        <f>VLOOKUP(aéroports_2015[Pays],Pays_Continent!A:B,2,FALSE)</f>
        <v>Europe</v>
      </c>
      <c r="B36" s="39" t="str">
        <f>VLOOKUP(aéroports_2015[[#This Row],[Ville/Nom d''aéroport]],Ville_Pays!A:B,2,FALSE)</f>
        <v>Royaume-Uni</v>
      </c>
      <c r="C36" s="40" t="s">
        <v>184</v>
      </c>
      <c r="D36" s="28" t="s">
        <v>184</v>
      </c>
      <c r="E36" s="32" t="s">
        <v>495</v>
      </c>
      <c r="F36" s="41">
        <v>10187122</v>
      </c>
      <c r="G36" s="42">
        <v>5</v>
      </c>
      <c r="H36" s="41">
        <v>97803</v>
      </c>
      <c r="I36" s="42">
        <v>1.1000000000000001</v>
      </c>
      <c r="J36" s="41">
        <v>7277</v>
      </c>
      <c r="K36" s="43" t="s">
        <v>958</v>
      </c>
    </row>
    <row r="37" spans="1:11" ht="25.5" x14ac:dyDescent="0.25">
      <c r="A37" s="39" t="str">
        <f>VLOOKUP(aéroports_2015[Pays],Pays_Continent!A:B,2,FALSE)</f>
        <v>Amérique du Sud</v>
      </c>
      <c r="B37" s="39" t="str">
        <f>VLOOKUP(aéroports_2015[[#This Row],[Ville/Nom d''aéroport]],Ville_Pays!A:B,2,FALSE)</f>
        <v>Colombie</v>
      </c>
      <c r="C37" s="40" t="s">
        <v>188</v>
      </c>
      <c r="D37" s="28" t="s">
        <v>188</v>
      </c>
      <c r="E37" s="32" t="s">
        <v>499</v>
      </c>
      <c r="F37" s="41">
        <v>29956551</v>
      </c>
      <c r="G37" s="42">
        <v>9.1999999999999993</v>
      </c>
      <c r="H37" s="41">
        <v>343409</v>
      </c>
      <c r="I37" s="42">
        <v>1.9</v>
      </c>
      <c r="J37" s="41">
        <v>670222</v>
      </c>
      <c r="K37" s="43">
        <v>5.3</v>
      </c>
    </row>
    <row r="38" spans="1:11" x14ac:dyDescent="0.25">
      <c r="A38" s="39" t="str">
        <f>VLOOKUP(aéroports_2015[Pays],Pays_Continent!A:B,2,FALSE)</f>
        <v>Afrique</v>
      </c>
      <c r="B38" s="39" t="str">
        <f>VLOOKUP(aéroports_2015[[#This Row],[Ville/Nom d''aéroport]],Ville_Pays!A:B,2,FALSE)</f>
        <v>Egypte</v>
      </c>
      <c r="C38" s="40" t="s">
        <v>47</v>
      </c>
      <c r="D38" s="28" t="s">
        <v>47</v>
      </c>
      <c r="E38" s="32" t="s">
        <v>448</v>
      </c>
      <c r="F38" s="41">
        <v>2796513</v>
      </c>
      <c r="G38" s="42">
        <v>11.8</v>
      </c>
      <c r="H38" s="41">
        <v>29899</v>
      </c>
      <c r="I38" s="42">
        <v>12.1</v>
      </c>
      <c r="J38" s="41">
        <v>7462</v>
      </c>
      <c r="K38" s="43">
        <v>13.3</v>
      </c>
    </row>
    <row r="39" spans="1:11" ht="25.5" x14ac:dyDescent="0.25">
      <c r="A39" s="39" t="str">
        <f>VLOOKUP(aéroports_2015[Pays],Pays_Continent!A:B,2,FALSE)</f>
        <v>Amérique du Nord</v>
      </c>
      <c r="B39" s="39" t="str">
        <f>VLOOKUP(aéroports_2015[[#This Row],[Ville/Nom d''aéroport]],Ville_Pays!A:B,2,FALSE)</f>
        <v>États-Unis</v>
      </c>
      <c r="C39" s="40" t="s">
        <v>268</v>
      </c>
      <c r="D39" s="28" t="s">
        <v>268</v>
      </c>
      <c r="E39" s="32" t="s">
        <v>553</v>
      </c>
      <c r="F39" s="41">
        <v>33449580</v>
      </c>
      <c r="G39" s="42">
        <v>5.7</v>
      </c>
      <c r="H39" s="41">
        <v>372930</v>
      </c>
      <c r="I39" s="42">
        <v>2.5</v>
      </c>
      <c r="J39" s="41">
        <v>274861</v>
      </c>
      <c r="K39" s="43">
        <v>-0.2</v>
      </c>
    </row>
    <row r="40" spans="1:11" ht="25.5" x14ac:dyDescent="0.25">
      <c r="A40" s="39" t="str">
        <f>VLOOKUP(aéroports_2015[Pays],Pays_Continent!A:B,2,FALSE)</f>
        <v>Amérique du Sud</v>
      </c>
      <c r="B40" s="39" t="str">
        <f>VLOOKUP(aéroports_2015[[#This Row],[Ville/Nom d''aéroport]],Ville_Pays!A:B,2,FALSE)</f>
        <v>Brésil</v>
      </c>
      <c r="C40" s="40" t="s">
        <v>190</v>
      </c>
      <c r="D40" s="28" t="s">
        <v>190</v>
      </c>
      <c r="E40" s="32" t="s">
        <v>501</v>
      </c>
      <c r="F40" s="41">
        <v>19503501</v>
      </c>
      <c r="G40" s="42">
        <v>7.5</v>
      </c>
      <c r="H40" s="41">
        <v>186407</v>
      </c>
      <c r="I40" s="42">
        <v>1.4</v>
      </c>
      <c r="J40" s="41">
        <v>39352</v>
      </c>
      <c r="K40" s="43">
        <v>-3.1</v>
      </c>
    </row>
    <row r="41" spans="1:11" x14ac:dyDescent="0.25">
      <c r="A41" s="39" t="str">
        <f>VLOOKUP(aéroports_2015[Pays],Pays_Continent!A:B,2,FALSE)</f>
        <v>Océanie</v>
      </c>
      <c r="B41" s="39" t="str">
        <f>VLOOKUP(aéroports_2015[[#This Row],[Ville/Nom d''aéroport]],Ville_Pays!A:B,2,FALSE)</f>
        <v>Australie</v>
      </c>
      <c r="C41" s="40" t="s">
        <v>312</v>
      </c>
      <c r="D41" s="28" t="s">
        <v>312</v>
      </c>
      <c r="E41" s="32" t="s">
        <v>581</v>
      </c>
      <c r="F41" s="41">
        <v>22025351</v>
      </c>
      <c r="G41" s="42">
        <v>0.4</v>
      </c>
      <c r="H41" s="41">
        <v>194439</v>
      </c>
      <c r="I41" s="42">
        <v>-0.9</v>
      </c>
      <c r="J41" s="28" t="s">
        <v>958</v>
      </c>
      <c r="K41" s="43" t="s">
        <v>958</v>
      </c>
    </row>
    <row r="42" spans="1:11" x14ac:dyDescent="0.25">
      <c r="A42" s="39" t="str">
        <f>VLOOKUP(aéroports_2015[Pays],Pays_Continent!A:B,2,FALSE)</f>
        <v>Europe</v>
      </c>
      <c r="B42" s="39" t="str">
        <f>VLOOKUP(aéroports_2015[[#This Row],[Ville/Nom d''aéroport]],Ville_Pays!A:B,2,FALSE)</f>
        <v>Belgique</v>
      </c>
      <c r="C42" s="40" t="s">
        <v>148</v>
      </c>
      <c r="D42" s="28" t="s">
        <v>149</v>
      </c>
      <c r="E42" s="32" t="s">
        <v>481</v>
      </c>
      <c r="F42" s="41">
        <v>23215661</v>
      </c>
      <c r="G42" s="42">
        <v>7</v>
      </c>
      <c r="H42" s="41">
        <v>239349</v>
      </c>
      <c r="I42" s="42">
        <v>3.4</v>
      </c>
      <c r="J42" s="41">
        <v>489303</v>
      </c>
      <c r="K42" s="43">
        <v>7.8</v>
      </c>
    </row>
    <row r="43" spans="1:11" x14ac:dyDescent="0.25">
      <c r="A43" s="39" t="str">
        <f>VLOOKUP(aéroports_2015[Pays],Pays_Continent!A:B,2,FALSE)</f>
        <v>Europe</v>
      </c>
      <c r="B43" s="39" t="str">
        <f>VLOOKUP(aéroports_2015[[#This Row],[Ville/Nom d''aéroport]],Ville_Pays!A:B,2,FALSE)</f>
        <v>Hongrie</v>
      </c>
      <c r="C43" s="40" t="s">
        <v>183</v>
      </c>
      <c r="D43" s="28" t="s">
        <v>183</v>
      </c>
      <c r="E43" s="32" t="s">
        <v>626</v>
      </c>
      <c r="F43" s="41">
        <v>10289180</v>
      </c>
      <c r="G43" s="42">
        <v>12.5</v>
      </c>
      <c r="H43" s="41">
        <v>92294</v>
      </c>
      <c r="I43" s="42">
        <v>6.5</v>
      </c>
      <c r="J43" s="41">
        <v>91421</v>
      </c>
      <c r="K43" s="43">
        <v>1.6</v>
      </c>
    </row>
    <row r="44" spans="1:11" ht="25.5" x14ac:dyDescent="0.25">
      <c r="A44" s="39" t="str">
        <f>VLOOKUP(aéroports_2015[Pays],Pays_Continent!A:B,2,FALSE)</f>
        <v>Amérique du Sud</v>
      </c>
      <c r="B44" s="39" t="str">
        <f>VLOOKUP(aéroports_2015[[#This Row],[Ville/Nom d''aéroport]],Ville_Pays!A:B,2,FALSE)</f>
        <v>Argentine</v>
      </c>
      <c r="C44" s="40" t="s">
        <v>199</v>
      </c>
      <c r="D44" s="28" t="s">
        <v>205</v>
      </c>
      <c r="E44" s="32" t="s">
        <v>507</v>
      </c>
      <c r="F44" s="41">
        <v>9127908</v>
      </c>
      <c r="G44" s="42">
        <v>6.1</v>
      </c>
      <c r="H44" s="41">
        <v>66834</v>
      </c>
      <c r="I44" s="42">
        <v>0.8</v>
      </c>
      <c r="J44" s="41">
        <v>185258</v>
      </c>
      <c r="K44" s="43">
        <v>-4.7</v>
      </c>
    </row>
    <row r="45" spans="1:11" ht="25.5" x14ac:dyDescent="0.25">
      <c r="A45" s="39" t="str">
        <f>VLOOKUP(aéroports_2015[Pays],Pays_Continent!A:B,2,FALSE)</f>
        <v>Amérique du Sud</v>
      </c>
      <c r="B45" s="39" t="str">
        <f>VLOOKUP(aéroports_2015[[#This Row],[Ville/Nom d''aéroport]],Ville_Pays!A:B,2,FALSE)</f>
        <v>Argentine</v>
      </c>
      <c r="C45" s="40" t="s">
        <v>199</v>
      </c>
      <c r="D45" s="28" t="s">
        <v>200</v>
      </c>
      <c r="E45" s="32" t="s">
        <v>1047</v>
      </c>
      <c r="F45" s="41">
        <v>10825986</v>
      </c>
      <c r="G45" s="42">
        <v>5.6</v>
      </c>
      <c r="H45" s="41">
        <v>120492</v>
      </c>
      <c r="I45" s="42">
        <v>3.7</v>
      </c>
      <c r="J45" s="41">
        <v>2044</v>
      </c>
      <c r="K45" s="43" t="s">
        <v>958</v>
      </c>
    </row>
    <row r="46" spans="1:11" x14ac:dyDescent="0.25">
      <c r="A46" s="39" t="str">
        <f>VLOOKUP(aéroports_2015[Pays],Pays_Continent!A:B,2,FALSE)</f>
        <v>Océanie</v>
      </c>
      <c r="B46" s="39" t="str">
        <f>VLOOKUP(aéroports_2015[[#This Row],[Ville/Nom d''aéroport]],Ville_Pays!A:B,2,FALSE)</f>
        <v>Australie</v>
      </c>
      <c r="C46" s="40" t="s">
        <v>324</v>
      </c>
      <c r="D46" s="28" t="s">
        <v>324</v>
      </c>
      <c r="E46" s="32" t="s">
        <v>588</v>
      </c>
      <c r="F46" s="41">
        <v>4520732</v>
      </c>
      <c r="G46" s="42">
        <v>4.7</v>
      </c>
      <c r="H46" s="41">
        <v>46096</v>
      </c>
      <c r="I46" s="42">
        <v>4.5</v>
      </c>
      <c r="J46" s="42" t="s">
        <v>958</v>
      </c>
      <c r="K46" s="43" t="s">
        <v>958</v>
      </c>
    </row>
    <row r="47" spans="1:11" x14ac:dyDescent="0.25">
      <c r="A47" s="39" t="str">
        <f>VLOOKUP(aéroports_2015[Pays],Pays_Continent!A:B,2,FALSE)</f>
        <v>Afrique</v>
      </c>
      <c r="B47" s="39" t="str">
        <f>VLOOKUP(aéroports_2015[[#This Row],[Ville/Nom d''aéroport]],Ville_Pays!A:B,2,FALSE)</f>
        <v>Egypte</v>
      </c>
      <c r="C47" s="40" t="s">
        <v>21</v>
      </c>
      <c r="D47" s="28" t="s">
        <v>21</v>
      </c>
      <c r="E47" s="32" t="s">
        <v>415</v>
      </c>
      <c r="F47" s="41">
        <v>15665084</v>
      </c>
      <c r="G47" s="42">
        <v>6.7</v>
      </c>
      <c r="H47" s="41">
        <v>148977</v>
      </c>
      <c r="I47" s="42">
        <v>4.5</v>
      </c>
      <c r="J47" s="41">
        <v>309202</v>
      </c>
      <c r="K47" s="43">
        <v>5.3</v>
      </c>
    </row>
    <row r="48" spans="1:11" ht="25.5" x14ac:dyDescent="0.25">
      <c r="A48" s="39" t="str">
        <f>VLOOKUP(aéroports_2015[Pays],Pays_Continent!A:B,2,FALSE)</f>
        <v>Amérique du Nord</v>
      </c>
      <c r="B48" s="39" t="str">
        <f>VLOOKUP(aéroports_2015[[#This Row],[Ville/Nom d''aéroport]],Ville_Pays!A:B,2,FALSE)</f>
        <v>Canada</v>
      </c>
      <c r="C48" s="40" t="s">
        <v>287</v>
      </c>
      <c r="D48" s="28" t="s">
        <v>287</v>
      </c>
      <c r="E48" s="32" t="s">
        <v>564</v>
      </c>
      <c r="F48" s="41">
        <v>15460161</v>
      </c>
      <c r="G48" s="42">
        <v>1.3</v>
      </c>
      <c r="H48" s="41">
        <v>238608</v>
      </c>
      <c r="I48" s="42">
        <v>-0.6</v>
      </c>
      <c r="J48" s="28" t="s">
        <v>958</v>
      </c>
      <c r="K48" s="43" t="s">
        <v>958</v>
      </c>
    </row>
    <row r="49" spans="1:11" ht="25.5" x14ac:dyDescent="0.25">
      <c r="A49" s="39" t="str">
        <f>VLOOKUP(aéroports_2015[Pays],Pays_Continent!A:B,2,FALSE)</f>
        <v>Amérique du Sud</v>
      </c>
      <c r="B49" s="39" t="str">
        <f>VLOOKUP(aéroports_2015[[#This Row],[Ville/Nom d''aéroport]],Ville_Pays!A:B,2,FALSE)</f>
        <v>Colombie</v>
      </c>
      <c r="C49" s="40" t="s">
        <v>218</v>
      </c>
      <c r="D49" s="28" t="s">
        <v>218</v>
      </c>
      <c r="E49" s="32" t="s">
        <v>523</v>
      </c>
      <c r="F49" s="41">
        <v>5122389</v>
      </c>
      <c r="G49" s="42">
        <v>9</v>
      </c>
      <c r="H49" s="41">
        <v>81420</v>
      </c>
      <c r="I49" s="42">
        <v>11.5</v>
      </c>
      <c r="J49" s="41">
        <v>42363</v>
      </c>
      <c r="K49" s="43">
        <v>15.5</v>
      </c>
    </row>
    <row r="50" spans="1:11" x14ac:dyDescent="0.25">
      <c r="A50" s="39" t="str">
        <f>VLOOKUP(aéroports_2015[Pays],Pays_Continent!A:B,2,FALSE)</f>
        <v>Océanie</v>
      </c>
      <c r="B50" s="39" t="str">
        <f>VLOOKUP(aéroports_2015[[#This Row],[Ville/Nom d''aéroport]],Ville_Pays!A:B,2,FALSE)</f>
        <v>Australie</v>
      </c>
      <c r="C50" s="40" t="s">
        <v>332</v>
      </c>
      <c r="D50" s="28" t="s">
        <v>332</v>
      </c>
      <c r="E50" s="32" t="s">
        <v>590</v>
      </c>
      <c r="F50" s="41">
        <v>2801996</v>
      </c>
      <c r="G50" s="42" t="s">
        <v>958</v>
      </c>
      <c r="H50" s="42" t="s">
        <v>958</v>
      </c>
      <c r="I50" s="42" t="s">
        <v>958</v>
      </c>
      <c r="J50" s="42" t="s">
        <v>958</v>
      </c>
      <c r="K50" s="43" t="s">
        <v>958</v>
      </c>
    </row>
    <row r="51" spans="1:11" ht="25.5" x14ac:dyDescent="0.25">
      <c r="A51" s="39" t="str">
        <f>VLOOKUP(aéroports_2015[Pays],Pays_Continent!A:B,2,FALSE)</f>
        <v>Amérique du Nord</v>
      </c>
      <c r="B51" s="39" t="str">
        <f>VLOOKUP(aéroports_2015[[#This Row],[Ville/Nom d''aéroport]],Ville_Pays!A:B,2,FALSE)</f>
        <v>Mexique</v>
      </c>
      <c r="C51" s="40" t="s">
        <v>189</v>
      </c>
      <c r="D51" s="28" t="s">
        <v>189</v>
      </c>
      <c r="E51" s="32" t="s">
        <v>502</v>
      </c>
      <c r="F51" s="41">
        <v>19699181</v>
      </c>
      <c r="G51" s="42">
        <v>12.3</v>
      </c>
      <c r="H51" s="41">
        <v>161381</v>
      </c>
      <c r="I51" s="42">
        <v>10.4</v>
      </c>
      <c r="J51" s="41">
        <v>24726</v>
      </c>
      <c r="K51" s="43">
        <v>9</v>
      </c>
    </row>
    <row r="52" spans="1:11" ht="25.5" x14ac:dyDescent="0.25">
      <c r="A52" s="39" t="str">
        <f>VLOOKUP(aéroports_2015[Pays],Pays_Continent!A:B,2,FALSE)</f>
        <v>Afrique</v>
      </c>
      <c r="B52" s="39" t="str">
        <f>VLOOKUP(aéroports_2015[[#This Row],[Ville/Nom d''aéroport]],Ville_Pays!A:B,2,FALSE)</f>
        <v>Afrique du Sud</v>
      </c>
      <c r="C52" s="40" t="s">
        <v>25</v>
      </c>
      <c r="D52" s="28" t="s">
        <v>25</v>
      </c>
      <c r="E52" s="32" t="s">
        <v>418</v>
      </c>
      <c r="F52" s="41">
        <v>9407375</v>
      </c>
      <c r="G52" s="42">
        <v>8.9</v>
      </c>
      <c r="H52" s="41">
        <v>98525</v>
      </c>
      <c r="I52" s="42">
        <v>9.3000000000000007</v>
      </c>
      <c r="J52" s="28"/>
      <c r="K52" s="43"/>
    </row>
    <row r="53" spans="1:11" ht="25.5" x14ac:dyDescent="0.25">
      <c r="A53" s="39" t="str">
        <f>VLOOKUP(aéroports_2015[Pays],Pays_Continent!A:B,2,FALSE)</f>
        <v>Amérique du Sud</v>
      </c>
      <c r="B53" s="39" t="str">
        <f>VLOOKUP(aéroports_2015[[#This Row],[Ville/Nom d''aéroport]],Ville_Pays!A:B,2,FALSE)</f>
        <v>Vénézuela</v>
      </c>
      <c r="C53" s="40" t="s">
        <v>192</v>
      </c>
      <c r="D53" s="28" t="s">
        <v>192</v>
      </c>
      <c r="E53" s="32" t="s">
        <v>629</v>
      </c>
      <c r="F53" s="41">
        <v>17822225</v>
      </c>
      <c r="G53" s="42"/>
      <c r="H53" s="28" t="s">
        <v>958</v>
      </c>
      <c r="I53" s="42" t="s">
        <v>958</v>
      </c>
      <c r="J53" s="28" t="s">
        <v>958</v>
      </c>
      <c r="K53" s="43" t="s">
        <v>958</v>
      </c>
    </row>
    <row r="54" spans="1:11" ht="25.5" x14ac:dyDescent="0.25">
      <c r="A54" s="39" t="str">
        <f>VLOOKUP(aéroports_2015[Pays],Pays_Continent!A:B,2,FALSE)</f>
        <v>Amérique du Sud</v>
      </c>
      <c r="B54" s="39" t="str">
        <f>VLOOKUP(aéroports_2015[[#This Row],[Ville/Nom d''aéroport]],Ville_Pays!A:B,2,FALSE)</f>
        <v>Colombie</v>
      </c>
      <c r="C54" s="40" t="s">
        <v>222</v>
      </c>
      <c r="D54" s="28" t="s">
        <v>222</v>
      </c>
      <c r="E54" s="32" t="s">
        <v>533</v>
      </c>
      <c r="F54" s="41">
        <v>3898628</v>
      </c>
      <c r="G54" s="42">
        <v>15.1</v>
      </c>
      <c r="H54" s="41">
        <v>44700</v>
      </c>
      <c r="I54" s="42">
        <v>8.8000000000000007</v>
      </c>
      <c r="J54" s="41">
        <v>10782</v>
      </c>
      <c r="K54" s="43">
        <v>7.7</v>
      </c>
    </row>
    <row r="55" spans="1:11" x14ac:dyDescent="0.25">
      <c r="A55" s="39" t="str">
        <f>VLOOKUP(aéroports_2015[Pays],Pays_Continent!A:B,2,FALSE)</f>
        <v>Afrique</v>
      </c>
      <c r="B55" s="39" t="str">
        <f>VLOOKUP(aéroports_2015[[#This Row],[Ville/Nom d''aéroport]],Ville_Pays!A:B,2,FALSE)</f>
        <v>Maroc</v>
      </c>
      <c r="C55" s="40" t="s">
        <v>376</v>
      </c>
      <c r="D55" s="28" t="s">
        <v>29</v>
      </c>
      <c r="E55" s="32" t="s">
        <v>1093</v>
      </c>
      <c r="F55" s="41">
        <v>8183256</v>
      </c>
      <c r="G55" s="42">
        <v>2.6</v>
      </c>
      <c r="H55" s="41">
        <v>82180</v>
      </c>
      <c r="I55" s="42">
        <v>4</v>
      </c>
      <c r="J55" s="41">
        <v>60603</v>
      </c>
      <c r="K55" s="43">
        <v>19.600000000000001</v>
      </c>
    </row>
    <row r="56" spans="1:11" x14ac:dyDescent="0.25">
      <c r="A56" s="39" t="str">
        <f>VLOOKUP(aéroports_2015[Pays],Pays_Continent!A:B,2,FALSE)</f>
        <v>Asie</v>
      </c>
      <c r="B56" s="39" t="str">
        <f>VLOOKUP(aéroports_2015[[#This Row],[Ville/Nom d''aéroport]],Ville_Pays!A:B,2,FALSE)</f>
        <v>Chine</v>
      </c>
      <c r="C56" s="40" t="s">
        <v>101</v>
      </c>
      <c r="D56" s="28" t="s">
        <v>101</v>
      </c>
      <c r="E56" s="32" t="s">
        <v>461</v>
      </c>
      <c r="F56" s="41">
        <v>18715278</v>
      </c>
      <c r="G56" s="42">
        <v>3.9</v>
      </c>
      <c r="H56" s="41">
        <v>153367</v>
      </c>
      <c r="I56" s="42">
        <v>0.7</v>
      </c>
      <c r="J56" s="41">
        <v>122022</v>
      </c>
      <c r="K56" s="43">
        <v>-2.4</v>
      </c>
    </row>
    <row r="57" spans="1:11" ht="25.5" x14ac:dyDescent="0.25">
      <c r="A57" s="39" t="str">
        <f>VLOOKUP(aéroports_2015[Pays],Pays_Continent!A:B,2,FALSE)</f>
        <v>Amérique du Nord</v>
      </c>
      <c r="B57" s="39" t="str">
        <f>VLOOKUP(aéroports_2015[[#This Row],[Ville/Nom d''aéroport]],Ville_Pays!A:B,2,FALSE)</f>
        <v>États-Unis</v>
      </c>
      <c r="C57" s="40" t="s">
        <v>255</v>
      </c>
      <c r="D57" s="28" t="s">
        <v>255</v>
      </c>
      <c r="E57" s="32" t="s">
        <v>546</v>
      </c>
      <c r="F57" s="41">
        <v>44876627</v>
      </c>
      <c r="G57" s="42">
        <v>1.3</v>
      </c>
      <c r="H57" s="41">
        <v>540944</v>
      </c>
      <c r="I57" s="42">
        <v>-0.8</v>
      </c>
      <c r="J57" s="41">
        <v>134024</v>
      </c>
      <c r="K57" s="43">
        <v>26.6</v>
      </c>
    </row>
    <row r="58" spans="1:11" x14ac:dyDescent="0.25">
      <c r="A58" s="39" t="str">
        <f>VLOOKUP(aéroports_2015[Pays],Pays_Continent!A:B,2,FALSE)</f>
        <v>Asie</v>
      </c>
      <c r="B58" s="39" t="str">
        <f>VLOOKUP(aéroports_2015[[#This Row],[Ville/Nom d''aéroport]],Ville_Pays!A:B,2,FALSE)</f>
        <v>Corée du Sud</v>
      </c>
      <c r="C58" s="40" t="s">
        <v>91</v>
      </c>
      <c r="D58" s="28" t="s">
        <v>91</v>
      </c>
      <c r="E58" s="32" t="s">
        <v>459</v>
      </c>
      <c r="F58" s="41">
        <v>26237562</v>
      </c>
      <c r="G58" s="42">
        <v>13.1</v>
      </c>
      <c r="H58" s="41">
        <v>158691</v>
      </c>
      <c r="I58" s="42">
        <v>9</v>
      </c>
      <c r="J58" s="41">
        <v>278718</v>
      </c>
      <c r="K58" s="43">
        <v>1.2</v>
      </c>
    </row>
    <row r="59" spans="1:11" x14ac:dyDescent="0.25">
      <c r="A59" s="39" t="str">
        <f>VLOOKUP(aéroports_2015[Pays],Pays_Continent!A:B,2,FALSE)</f>
        <v>Asie</v>
      </c>
      <c r="B59" s="39" t="str">
        <f>VLOOKUP(aéroports_2015[[#This Row],[Ville/Nom d''aéroport]],Ville_Pays!A:B,2,FALSE)</f>
        <v>Chine</v>
      </c>
      <c r="C59" s="40" t="s">
        <v>77</v>
      </c>
      <c r="D59" s="28" t="s">
        <v>77</v>
      </c>
      <c r="E59" s="32" t="s">
        <v>963</v>
      </c>
      <c r="F59" s="41">
        <v>42239468</v>
      </c>
      <c r="G59" s="42">
        <v>12.1</v>
      </c>
      <c r="H59" s="41">
        <v>293643</v>
      </c>
      <c r="I59" s="42">
        <v>8.6999999999999993</v>
      </c>
      <c r="J59" s="41">
        <v>556552</v>
      </c>
      <c r="K59" s="43">
        <v>2.1</v>
      </c>
    </row>
    <row r="60" spans="1:11" x14ac:dyDescent="0.25">
      <c r="A60" s="39" t="str">
        <f>VLOOKUP(aéroports_2015[Pays],Pays_Continent!A:B,2,FALSE)</f>
        <v>Asie</v>
      </c>
      <c r="B60" s="39" t="str">
        <f>VLOOKUP(aéroports_2015[[#This Row],[Ville/Nom d''aéroport]],Ville_Pays!A:B,2,FALSE)</f>
        <v>Inde</v>
      </c>
      <c r="C60" s="40" t="s">
        <v>110</v>
      </c>
      <c r="D60" s="28" t="s">
        <v>110</v>
      </c>
      <c r="E60" s="32" t="s">
        <v>918</v>
      </c>
      <c r="F60" s="41">
        <v>14782201</v>
      </c>
      <c r="G60" s="42">
        <v>7</v>
      </c>
      <c r="H60" s="41">
        <v>120775</v>
      </c>
      <c r="I60" s="42">
        <v>-3.2</v>
      </c>
      <c r="J60" s="41">
        <v>308043</v>
      </c>
      <c r="K60" s="43">
        <v>2.5</v>
      </c>
    </row>
    <row r="61" spans="1:11" ht="25.5" x14ac:dyDescent="0.25">
      <c r="A61" s="39" t="str">
        <f>VLOOKUP(aéroports_2015[Pays],Pays_Continent!A:B,2,FALSE)</f>
        <v>Amérique du Nord</v>
      </c>
      <c r="B61" s="39" t="str">
        <f>VLOOKUP(aéroports_2015[[#This Row],[Ville/Nom d''aéroport]],Ville_Pays!A:B,2,FALSE)</f>
        <v>États-Unis</v>
      </c>
      <c r="C61" s="40" t="s">
        <v>243</v>
      </c>
      <c r="D61" s="28" t="s">
        <v>277</v>
      </c>
      <c r="E61" s="32" t="s">
        <v>558</v>
      </c>
      <c r="F61" s="41">
        <v>22221499</v>
      </c>
      <c r="G61" s="42">
        <v>5.5</v>
      </c>
      <c r="H61" s="41">
        <v>253519</v>
      </c>
      <c r="I61" s="42">
        <v>1.7</v>
      </c>
      <c r="J61" s="41">
        <v>27740</v>
      </c>
      <c r="K61" s="43">
        <v>20.5</v>
      </c>
    </row>
    <row r="62" spans="1:11" ht="25.5" x14ac:dyDescent="0.25">
      <c r="A62" s="39" t="str">
        <f>VLOOKUP(aéroports_2015[Pays],Pays_Continent!A:B,2,FALSE)</f>
        <v>Amérique du Nord</v>
      </c>
      <c r="B62" s="39" t="str">
        <f>VLOOKUP(aéroports_2015[[#This Row],[Ville/Nom d''aéroport]],Ville_Pays!A:B,2,FALSE)</f>
        <v>États-Unis</v>
      </c>
      <c r="C62" s="40" t="s">
        <v>243</v>
      </c>
      <c r="D62" s="28" t="s">
        <v>244</v>
      </c>
      <c r="E62" s="32" t="s">
        <v>541</v>
      </c>
      <c r="F62" s="41">
        <v>76949504</v>
      </c>
      <c r="G62" s="42">
        <v>9.8000000000000007</v>
      </c>
      <c r="H62" s="41">
        <v>864926</v>
      </c>
      <c r="I62" s="42">
        <v>-1.2</v>
      </c>
      <c r="J62" s="41">
        <v>1742501</v>
      </c>
      <c r="K62" s="43">
        <v>10.4</v>
      </c>
    </row>
    <row r="63" spans="1:11" x14ac:dyDescent="0.25">
      <c r="A63" s="39" t="str">
        <f>VLOOKUP(aéroports_2015[Pays],Pays_Continent!A:B,2,FALSE)</f>
        <v>Asie</v>
      </c>
      <c r="B63" s="39" t="str">
        <f>VLOOKUP(aéroports_2015[[#This Row],[Ville/Nom d''aéroport]],Ville_Pays!A:B,2,FALSE)</f>
        <v>Chine</v>
      </c>
      <c r="C63" s="40" t="s">
        <v>87</v>
      </c>
      <c r="D63" s="28" t="s">
        <v>87</v>
      </c>
      <c r="E63" s="32" t="s">
        <v>962</v>
      </c>
      <c r="F63" s="41">
        <v>32402196</v>
      </c>
      <c r="G63" s="42">
        <v>10.7</v>
      </c>
      <c r="H63" s="41">
        <v>255414</v>
      </c>
      <c r="I63" s="42">
        <v>7.3</v>
      </c>
      <c r="J63" s="41">
        <v>318782</v>
      </c>
      <c r="K63" s="43">
        <v>5.4</v>
      </c>
    </row>
    <row r="64" spans="1:11" ht="25.5" x14ac:dyDescent="0.25">
      <c r="A64" s="39" t="str">
        <f>VLOOKUP(aéroports_2015[Pays],Pays_Continent!A:B,2,FALSE)</f>
        <v>Océanie</v>
      </c>
      <c r="B64" s="39" t="str">
        <f>VLOOKUP(aéroports_2015[[#This Row],[Ville/Nom d''aéroport]],Ville_Pays!A:B,2,FALSE)</f>
        <v>Nouvelle-Zélande</v>
      </c>
      <c r="C64" s="40" t="s">
        <v>321</v>
      </c>
      <c r="D64" s="28" t="s">
        <v>321</v>
      </c>
      <c r="E64" s="32" t="s">
        <v>586</v>
      </c>
      <c r="F64" s="41">
        <v>6091489</v>
      </c>
      <c r="G64" s="42">
        <v>5.4</v>
      </c>
      <c r="H64" s="41">
        <v>101439</v>
      </c>
      <c r="I64" s="42">
        <v>-5.4</v>
      </c>
      <c r="J64" s="41">
        <v>26034</v>
      </c>
      <c r="K64" s="43">
        <v>0.8</v>
      </c>
    </row>
    <row r="65" spans="1:11" ht="25.5" x14ac:dyDescent="0.25">
      <c r="A65" s="39" t="str">
        <f>VLOOKUP(aéroports_2015[Pays],Pays_Continent!A:B,2,FALSE)</f>
        <v>Amérique du Nord</v>
      </c>
      <c r="B65" s="39" t="str">
        <f>VLOOKUP(aéroports_2015[[#This Row],[Ville/Nom d''aéroport]],Ville_Pays!A:B,2,FALSE)</f>
        <v>États-Unis</v>
      </c>
      <c r="C65" s="40" t="s">
        <v>306</v>
      </c>
      <c r="D65" s="28" t="s">
        <v>307</v>
      </c>
      <c r="E65" s="32" t="s">
        <v>1064</v>
      </c>
      <c r="F65" s="41">
        <v>8117899</v>
      </c>
      <c r="G65" s="42">
        <v>6.7</v>
      </c>
      <c r="H65" s="28" t="s">
        <v>958</v>
      </c>
      <c r="I65" s="42" t="s">
        <v>958</v>
      </c>
      <c r="J65" s="41">
        <v>72486</v>
      </c>
      <c r="K65" s="43">
        <v>-3.4</v>
      </c>
    </row>
    <row r="66" spans="1:11" x14ac:dyDescent="0.25">
      <c r="A66" s="39" t="str">
        <f>VLOOKUP(aéroports_2015[Pays],Pays_Continent!A:B,2,FALSE)</f>
        <v>Europe</v>
      </c>
      <c r="B66" s="39" t="str">
        <f>VLOOKUP(aéroports_2015[[#This Row],[Ville/Nom d''aéroport]],Ville_Pays!A:B,2,FALSE)</f>
        <v>Allemagne</v>
      </c>
      <c r="C66" s="40" t="s">
        <v>182</v>
      </c>
      <c r="D66" s="28" t="s">
        <v>182</v>
      </c>
      <c r="E66" s="32" t="s">
        <v>493</v>
      </c>
      <c r="F66" s="41">
        <v>10338375</v>
      </c>
      <c r="G66" s="42">
        <v>9.4</v>
      </c>
      <c r="H66" s="41">
        <v>128616</v>
      </c>
      <c r="I66" s="42">
        <v>4.4000000000000004</v>
      </c>
      <c r="J66" s="41">
        <v>742610</v>
      </c>
      <c r="K66" s="43">
        <v>0.4</v>
      </c>
    </row>
    <row r="67" spans="1:11" x14ac:dyDescent="0.25">
      <c r="A67" s="39" t="str">
        <f>VLOOKUP(aéroports_2015[Pays],Pays_Continent!A:B,2,FALSE)</f>
        <v>Europe</v>
      </c>
      <c r="B67" s="39" t="str">
        <f>VLOOKUP(aéroports_2015[[#This Row],[Ville/Nom d''aéroport]],Ville_Pays!A:B,2,FALSE)</f>
        <v>Danemark</v>
      </c>
      <c r="C67" s="40" t="s">
        <v>141</v>
      </c>
      <c r="D67" s="28" t="s">
        <v>141</v>
      </c>
      <c r="E67" s="32" t="s">
        <v>476</v>
      </c>
      <c r="F67" s="41">
        <v>26610332</v>
      </c>
      <c r="G67" s="42">
        <v>3.8</v>
      </c>
      <c r="H67" s="41">
        <v>254838</v>
      </c>
      <c r="I67" s="42">
        <v>1.2</v>
      </c>
      <c r="J67" s="41">
        <v>372748</v>
      </c>
      <c r="K67" s="43" t="s">
        <v>958</v>
      </c>
    </row>
    <row r="68" spans="1:11" ht="25.5" x14ac:dyDescent="0.25">
      <c r="A68" s="39" t="str">
        <f>VLOOKUP(aéroports_2015[Pays],Pays_Continent!A:B,2,FALSE)</f>
        <v>Amérique du Sud</v>
      </c>
      <c r="B68" s="39" t="str">
        <f>VLOOKUP(aéroports_2015[[#This Row],[Ville/Nom d''aéroport]],Ville_Pays!A:B,2,FALSE)</f>
        <v>Brésil</v>
      </c>
      <c r="C68" s="40" t="s">
        <v>232</v>
      </c>
      <c r="D68" s="28" t="s">
        <v>232</v>
      </c>
      <c r="E68" s="32" t="s">
        <v>532</v>
      </c>
      <c r="F68" s="41">
        <v>3383683</v>
      </c>
      <c r="G68" s="42">
        <v>2.5</v>
      </c>
      <c r="H68" s="41">
        <v>62031</v>
      </c>
      <c r="I68" s="42">
        <v>-4</v>
      </c>
      <c r="J68" s="41">
        <v>8664</v>
      </c>
      <c r="K68" s="43" t="s">
        <v>958</v>
      </c>
    </row>
    <row r="69" spans="1:11" ht="25.5" x14ac:dyDescent="0.25">
      <c r="A69" s="39" t="str">
        <f>VLOOKUP(aéroports_2015[Pays],Pays_Continent!A:B,2,FALSE)</f>
        <v>Amérique du Sud</v>
      </c>
      <c r="B69" s="39" t="str">
        <f>VLOOKUP(aéroports_2015[[#This Row],[Ville/Nom d''aéroport]],Ville_Pays!A:B,2,FALSE)</f>
        <v>Brésil</v>
      </c>
      <c r="C69" s="40" t="s">
        <v>211</v>
      </c>
      <c r="D69" s="28" t="s">
        <v>212</v>
      </c>
      <c r="E69" s="32" t="s">
        <v>511</v>
      </c>
      <c r="F69" s="41">
        <v>7500327</v>
      </c>
      <c r="G69" s="42">
        <v>1.7</v>
      </c>
      <c r="H69" s="41">
        <v>75722</v>
      </c>
      <c r="I69" s="42">
        <v>-3.9</v>
      </c>
      <c r="J69" s="41">
        <v>19356</v>
      </c>
      <c r="K69" s="43">
        <v>28.4</v>
      </c>
    </row>
    <row r="70" spans="1:11" ht="25.5" x14ac:dyDescent="0.25">
      <c r="A70" s="39" t="str">
        <f>VLOOKUP(aéroports_2015[Pays],Pays_Continent!A:B,2,FALSE)</f>
        <v>Amérique du Sud</v>
      </c>
      <c r="B70" s="39" t="str">
        <f>VLOOKUP(aéroports_2015[[#This Row],[Ville/Nom d''aéroport]],Ville_Pays!A:B,2,FALSE)</f>
        <v>Pérou</v>
      </c>
      <c r="C70" s="40" t="s">
        <v>237</v>
      </c>
      <c r="D70" s="28" t="s">
        <v>237</v>
      </c>
      <c r="E70" s="32" t="s">
        <v>899</v>
      </c>
      <c r="F70" s="41">
        <v>2889206</v>
      </c>
      <c r="G70" s="42">
        <v>16.2</v>
      </c>
      <c r="H70" s="41">
        <v>33090</v>
      </c>
      <c r="I70" s="42">
        <v>20.100000000000001</v>
      </c>
      <c r="J70" s="28" t="s">
        <v>958</v>
      </c>
      <c r="K70" s="43" t="s">
        <v>958</v>
      </c>
    </row>
    <row r="71" spans="1:11" x14ac:dyDescent="0.25">
      <c r="A71" s="39" t="str">
        <f>VLOOKUP(aéroports_2015[Pays],Pays_Continent!A:B,2,FALSE)</f>
        <v>Afrique</v>
      </c>
      <c r="B71" s="39" t="str">
        <f>VLOOKUP(aéroports_2015[[#This Row],[Ville/Nom d''aéroport]],Ville_Pays!A:B,2,FALSE)</f>
        <v>Sénégal</v>
      </c>
      <c r="C71" s="40" t="s">
        <v>56</v>
      </c>
      <c r="D71" s="28" t="s">
        <v>56</v>
      </c>
      <c r="E71" s="32" t="s">
        <v>449</v>
      </c>
      <c r="F71" s="41">
        <v>1854819</v>
      </c>
      <c r="G71" s="42">
        <v>0.3</v>
      </c>
      <c r="H71" s="41">
        <v>30826</v>
      </c>
      <c r="I71" s="42">
        <v>-9</v>
      </c>
      <c r="J71" s="41">
        <v>35029</v>
      </c>
      <c r="K71" s="43">
        <v>14.2</v>
      </c>
    </row>
    <row r="72" spans="1:11" x14ac:dyDescent="0.25">
      <c r="A72" s="39" t="str">
        <f>VLOOKUP(aéroports_2015[Pays],Pays_Continent!A:B,2,FALSE)</f>
        <v>Asie</v>
      </c>
      <c r="B72" s="39" t="str">
        <f>VLOOKUP(aéroports_2015[[#This Row],[Ville/Nom d''aéroport]],Ville_Pays!A:B,2,FALSE)</f>
        <v>Chine</v>
      </c>
      <c r="C72" s="40" t="s">
        <v>113</v>
      </c>
      <c r="D72" s="28" t="s">
        <v>113</v>
      </c>
      <c r="E72" s="32" t="s">
        <v>964</v>
      </c>
      <c r="F72" s="41">
        <v>14154130</v>
      </c>
      <c r="G72" s="42">
        <v>4.4000000000000004</v>
      </c>
      <c r="H72" s="41">
        <v>117794</v>
      </c>
      <c r="I72" s="42">
        <v>2.2000000000000002</v>
      </c>
      <c r="J72" s="41">
        <v>137048</v>
      </c>
      <c r="K72" s="43">
        <v>2.7</v>
      </c>
    </row>
    <row r="73" spans="1:11" ht="25.5" x14ac:dyDescent="0.25">
      <c r="A73" s="39" t="str">
        <f>VLOOKUP(aéroports_2015[Pays],Pays_Continent!A:B,2,FALSE)</f>
        <v>Amérique du Nord</v>
      </c>
      <c r="B73" s="39" t="str">
        <f>VLOOKUP(aéroports_2015[[#This Row],[Ville/Nom d''aéroport]],Ville_Pays!A:B,2,FALSE)</f>
        <v>États-Unis</v>
      </c>
      <c r="C73" s="40" t="s">
        <v>247</v>
      </c>
      <c r="D73" s="28" t="s">
        <v>248</v>
      </c>
      <c r="E73" s="32" t="s">
        <v>542</v>
      </c>
      <c r="F73" s="41">
        <v>64177618</v>
      </c>
      <c r="G73" s="42">
        <v>1</v>
      </c>
      <c r="H73" s="41">
        <v>679364</v>
      </c>
      <c r="I73" s="42">
        <v>0.2</v>
      </c>
      <c r="J73" s="41">
        <v>669332</v>
      </c>
      <c r="K73" s="43">
        <v>5.4</v>
      </c>
    </row>
    <row r="74" spans="1:11" ht="25.5" x14ac:dyDescent="0.25">
      <c r="A74" s="39" t="str">
        <f>VLOOKUP(aéroports_2015[Pays],Pays_Continent!A:B,2,FALSE)</f>
        <v>Amérique du Nord</v>
      </c>
      <c r="B74" s="39" t="str">
        <f>VLOOKUP(aéroports_2015[[#This Row],[Ville/Nom d''aéroport]],Ville_Pays!A:B,2,FALSE)</f>
        <v>États-Unis</v>
      </c>
      <c r="C74" s="40" t="s">
        <v>247</v>
      </c>
      <c r="D74" s="28" t="s">
        <v>288</v>
      </c>
      <c r="E74" s="32" t="s">
        <v>571</v>
      </c>
      <c r="F74" s="41">
        <v>14497498</v>
      </c>
      <c r="G74" s="42">
        <v>54</v>
      </c>
      <c r="H74" s="41">
        <v>216099</v>
      </c>
      <c r="I74" s="42">
        <v>18.100000000000001</v>
      </c>
      <c r="J74" s="28" t="s">
        <v>958</v>
      </c>
      <c r="K74" s="43" t="s">
        <v>958</v>
      </c>
    </row>
    <row r="75" spans="1:11" ht="25.5" x14ac:dyDescent="0.25">
      <c r="A75" s="39" t="str">
        <f>VLOOKUP(aéroports_2015[Pays],Pays_Continent!A:B,2,FALSE)</f>
        <v>Asie</v>
      </c>
      <c r="B75" s="39" t="str">
        <f>VLOOKUP(aéroports_2015[[#This Row],[Ville/Nom d''aéroport]],Ville_Pays!A:B,2,FALSE)</f>
        <v>Arabie Saoudite</v>
      </c>
      <c r="C75" s="40" t="s">
        <v>26</v>
      </c>
      <c r="D75" s="28" t="s">
        <v>26</v>
      </c>
      <c r="E75" s="32" t="s">
        <v>902</v>
      </c>
      <c r="F75" s="41">
        <v>9205590</v>
      </c>
      <c r="G75" s="42">
        <v>13.1</v>
      </c>
      <c r="H75" s="41">
        <v>84486</v>
      </c>
      <c r="I75" s="42">
        <v>6.6</v>
      </c>
      <c r="J75" s="41">
        <v>94353</v>
      </c>
      <c r="K75" s="43">
        <v>-14.2</v>
      </c>
    </row>
    <row r="76" spans="1:11" x14ac:dyDescent="0.25">
      <c r="A76" s="39" t="str">
        <f>VLOOKUP(aéroports_2015[Pays],Pays_Continent!A:B,2,FALSE)</f>
        <v>Afrique</v>
      </c>
      <c r="B76" s="39" t="str">
        <f>VLOOKUP(aéroports_2015[[#This Row],[Ville/Nom d''aéroport]],Ville_Pays!A:B,2,FALSE)</f>
        <v>Tanzanie</v>
      </c>
      <c r="C76" s="40" t="s">
        <v>51</v>
      </c>
      <c r="D76" s="28" t="s">
        <v>51</v>
      </c>
      <c r="E76" s="32" t="s">
        <v>445</v>
      </c>
      <c r="F76" s="41">
        <v>2496394</v>
      </c>
      <c r="G76" s="42">
        <v>0.7</v>
      </c>
      <c r="H76" s="41">
        <v>75240</v>
      </c>
      <c r="I76" s="42">
        <v>-3.5</v>
      </c>
      <c r="J76" s="41">
        <v>22013</v>
      </c>
      <c r="K76" s="43">
        <v>3.6</v>
      </c>
    </row>
    <row r="77" spans="1:11" x14ac:dyDescent="0.25">
      <c r="A77" s="39" t="str">
        <f>VLOOKUP(aéroports_2015[Pays],Pays_Continent!A:B,2,FALSE)</f>
        <v>Océanie</v>
      </c>
      <c r="B77" s="39" t="str">
        <f>VLOOKUP(aéroports_2015[[#This Row],[Ville/Nom d''aéroport]],Ville_Pays!A:B,2,FALSE)</f>
        <v>Australie</v>
      </c>
      <c r="C77" s="40" t="s">
        <v>339</v>
      </c>
      <c r="D77" s="28" t="s">
        <v>339</v>
      </c>
      <c r="E77" s="32" t="s">
        <v>594</v>
      </c>
      <c r="F77" s="41">
        <v>2031349</v>
      </c>
      <c r="G77" s="42">
        <v>-2.2999999999999998</v>
      </c>
      <c r="H77" s="41">
        <v>26874</v>
      </c>
      <c r="I77" s="42">
        <v>-0.3</v>
      </c>
      <c r="J77" s="42" t="s">
        <v>958</v>
      </c>
      <c r="K77" s="43" t="s">
        <v>958</v>
      </c>
    </row>
    <row r="78" spans="1:11" x14ac:dyDescent="0.25">
      <c r="A78" s="39" t="str">
        <f>VLOOKUP(aéroports_2015[Pays],Pays_Continent!A:B,2,FALSE)</f>
        <v>Asie</v>
      </c>
      <c r="B78" s="39" t="str">
        <f>VLOOKUP(aéroports_2015[[#This Row],[Ville/Nom d''aéroport]],Ville_Pays!A:B,2,FALSE)</f>
        <v>Indonésie</v>
      </c>
      <c r="C78" s="40" t="s">
        <v>1036</v>
      </c>
      <c r="D78" s="28" t="s">
        <v>1036</v>
      </c>
      <c r="E78" s="32" t="s">
        <v>1094</v>
      </c>
      <c r="F78" s="41">
        <v>45981773</v>
      </c>
      <c r="G78" s="42">
        <v>15.7</v>
      </c>
      <c r="H78" s="41">
        <v>327836</v>
      </c>
      <c r="I78" s="42">
        <v>9.1</v>
      </c>
      <c r="J78" s="41">
        <v>760382</v>
      </c>
      <c r="K78" s="43">
        <v>17.399999999999999</v>
      </c>
    </row>
    <row r="79" spans="1:11" x14ac:dyDescent="0.25">
      <c r="A79" s="39" t="str">
        <f>VLOOKUP(aéroports_2015[Pays],Pays_Continent!A:B,2,FALSE)</f>
        <v>Asie</v>
      </c>
      <c r="B79" s="39" t="str">
        <f>VLOOKUP(aéroports_2015[[#This Row],[Ville/Nom d''aéroport]],Ville_Pays!A:B,2,FALSE)</f>
        <v>Indonésie</v>
      </c>
      <c r="C79" s="40" t="s">
        <v>314</v>
      </c>
      <c r="D79" s="28" t="s">
        <v>314</v>
      </c>
      <c r="E79" s="32" t="s">
        <v>1061</v>
      </c>
      <c r="F79" s="41">
        <v>17272287</v>
      </c>
      <c r="G79" s="42" t="s">
        <v>958</v>
      </c>
      <c r="H79" s="41">
        <v>129153</v>
      </c>
      <c r="I79" s="42" t="s">
        <v>958</v>
      </c>
      <c r="J79" s="41">
        <v>51798</v>
      </c>
      <c r="K79" s="43">
        <v>0</v>
      </c>
    </row>
    <row r="80" spans="1:11" ht="25.5" x14ac:dyDescent="0.25">
      <c r="A80" s="39" t="str">
        <f>VLOOKUP(aéroports_2015[Pays],Pays_Continent!A:B,2,FALSE)</f>
        <v>Amérique du Nord</v>
      </c>
      <c r="B80" s="39" t="str">
        <f>VLOOKUP(aéroports_2015[[#This Row],[Ville/Nom d''aéroport]],Ville_Pays!A:B,2,FALSE)</f>
        <v>États-Unis</v>
      </c>
      <c r="C80" s="40" t="s">
        <v>251</v>
      </c>
      <c r="D80" s="28" t="s">
        <v>251</v>
      </c>
      <c r="E80" s="32" t="s">
        <v>543</v>
      </c>
      <c r="F80" s="41">
        <v>54014502</v>
      </c>
      <c r="G80" s="42">
        <v>1</v>
      </c>
      <c r="H80" s="41">
        <v>547541</v>
      </c>
      <c r="I80" s="42">
        <v>-4.7</v>
      </c>
      <c r="J80" s="41">
        <v>247564</v>
      </c>
      <c r="K80" s="43">
        <v>5.0999999999999996</v>
      </c>
    </row>
    <row r="81" spans="1:11" x14ac:dyDescent="0.25">
      <c r="A81" s="39" t="str">
        <f>VLOOKUP(aéroports_2015[Pays],Pays_Continent!A:B,2,FALSE)</f>
        <v>Asie</v>
      </c>
      <c r="B81" s="39" t="str">
        <f>VLOOKUP(aéroports_2015[[#This Row],[Ville/Nom d''aéroport]],Ville_Pays!A:B,2,FALSE)</f>
        <v>Indonésie</v>
      </c>
      <c r="C81" s="40" t="s">
        <v>342</v>
      </c>
      <c r="D81" s="28" t="s">
        <v>342</v>
      </c>
      <c r="E81" s="32" t="s">
        <v>924</v>
      </c>
      <c r="F81" s="41">
        <v>1573913</v>
      </c>
      <c r="G81" s="42">
        <v>12.3</v>
      </c>
      <c r="H81" s="41">
        <v>13985</v>
      </c>
      <c r="I81" s="42">
        <v>30.6</v>
      </c>
      <c r="J81" s="41">
        <v>6627</v>
      </c>
      <c r="K81" s="43">
        <v>-12.1</v>
      </c>
    </row>
    <row r="82" spans="1:11" ht="25.5" x14ac:dyDescent="0.25">
      <c r="A82" s="39" t="str">
        <f>VLOOKUP(aéroports_2015[Pays],Pays_Continent!A:B,2,FALSE)</f>
        <v>Amérique du Nord</v>
      </c>
      <c r="B82" s="39" t="str">
        <f>VLOOKUP(aéroports_2015[[#This Row],[Ville/Nom d''aéroport]],Ville_Pays!A:B,2,FALSE)</f>
        <v>États-Unis</v>
      </c>
      <c r="C82" s="40" t="s">
        <v>269</v>
      </c>
      <c r="D82" s="28" t="s">
        <v>270</v>
      </c>
      <c r="E82" s="32" t="s">
        <v>551</v>
      </c>
      <c r="F82" s="41">
        <v>33431388</v>
      </c>
      <c r="G82" s="42">
        <v>2.8</v>
      </c>
      <c r="H82" s="41">
        <v>379376</v>
      </c>
      <c r="I82" s="42">
        <v>-3.4</v>
      </c>
      <c r="J82" s="41">
        <v>192985</v>
      </c>
      <c r="K82" s="43">
        <v>-4.5</v>
      </c>
    </row>
    <row r="83" spans="1:11" x14ac:dyDescent="0.25">
      <c r="A83" s="39" t="str">
        <f>VLOOKUP(aéroports_2015[Pays],Pays_Continent!A:B,2,FALSE)</f>
        <v>Asie</v>
      </c>
      <c r="B83" s="39" t="str">
        <f>VLOOKUP(aéroports_2015[[#This Row],[Ville/Nom d''aéroport]],Ville_Pays!A:B,2,FALSE)</f>
        <v>Qatar</v>
      </c>
      <c r="C83" s="40" t="s">
        <v>15</v>
      </c>
      <c r="D83" s="28" t="s">
        <v>15</v>
      </c>
      <c r="E83" s="32" t="s">
        <v>411</v>
      </c>
      <c r="F83" s="41">
        <v>31100000</v>
      </c>
      <c r="G83" s="42">
        <v>17</v>
      </c>
      <c r="H83" s="41">
        <v>212200</v>
      </c>
      <c r="I83" s="42">
        <v>16.5</v>
      </c>
      <c r="J83" s="41">
        <v>1454900</v>
      </c>
      <c r="K83" s="43">
        <v>46</v>
      </c>
    </row>
    <row r="84" spans="1:11" ht="25.5" x14ac:dyDescent="0.25">
      <c r="A84" s="39" t="str">
        <f>VLOOKUP(aéroports_2015[Pays],Pays_Continent!A:B,2,FALSE)</f>
        <v>Asie</v>
      </c>
      <c r="B84" s="39" t="str">
        <f>VLOOKUP(aéroports_2015[[#This Row],[Ville/Nom d''aéroport]],Ville_Pays!A:B,2,FALSE)</f>
        <v>Emirats Arabes Unis</v>
      </c>
      <c r="C84" s="40" t="s">
        <v>14</v>
      </c>
      <c r="D84" s="28" t="s">
        <v>14</v>
      </c>
      <c r="E84" s="32" t="s">
        <v>410</v>
      </c>
      <c r="F84" s="41">
        <v>78014838</v>
      </c>
      <c r="G84" s="42">
        <v>10.7</v>
      </c>
      <c r="H84" s="41">
        <v>403517</v>
      </c>
      <c r="I84" s="42">
        <v>12.2</v>
      </c>
      <c r="J84" s="41">
        <v>2506092</v>
      </c>
      <c r="K84" s="43">
        <v>5.9</v>
      </c>
    </row>
    <row r="85" spans="1:11" x14ac:dyDescent="0.25">
      <c r="A85" s="39" t="str">
        <f>VLOOKUP(aéroports_2015[Pays],Pays_Continent!A:B,2,FALSE)</f>
        <v>Europe</v>
      </c>
      <c r="B85" s="39" t="str">
        <f>VLOOKUP(aéroports_2015[[#This Row],[Ville/Nom d''aéroport]],Ville_Pays!A:B,2,FALSE)</f>
        <v>Irlande</v>
      </c>
      <c r="C85" s="40" t="s">
        <v>143</v>
      </c>
      <c r="D85" s="28" t="s">
        <v>143</v>
      </c>
      <c r="E85" s="32" t="s">
        <v>482</v>
      </c>
      <c r="F85" s="41">
        <v>24817561</v>
      </c>
      <c r="G85" s="42">
        <v>15.4</v>
      </c>
      <c r="H85" s="41">
        <v>197870</v>
      </c>
      <c r="I85" s="42">
        <v>9.6999999999999993</v>
      </c>
      <c r="J85" s="41">
        <v>137277</v>
      </c>
      <c r="K85" s="43">
        <v>7.8</v>
      </c>
    </row>
    <row r="86" spans="1:11" ht="25.5" x14ac:dyDescent="0.25">
      <c r="A86" s="39" t="str">
        <f>VLOOKUP(aéroports_2015[Pays],Pays_Continent!A:B,2,FALSE)</f>
        <v>Océanie</v>
      </c>
      <c r="B86" s="39" t="str">
        <f>VLOOKUP(aéroports_2015[[#This Row],[Ville/Nom d''aéroport]],Ville_Pays!A:B,2,FALSE)</f>
        <v>Nouvelle-Zélande</v>
      </c>
      <c r="C86" s="40" t="s">
        <v>354</v>
      </c>
      <c r="D86" s="28" t="s">
        <v>354</v>
      </c>
      <c r="E86" s="32" t="s">
        <v>604</v>
      </c>
      <c r="F86" s="41">
        <v>861982</v>
      </c>
      <c r="G86" s="42">
        <v>1.6</v>
      </c>
      <c r="H86" s="28" t="s">
        <v>958</v>
      </c>
      <c r="I86" s="42" t="s">
        <v>958</v>
      </c>
      <c r="J86" s="42" t="s">
        <v>958</v>
      </c>
      <c r="K86" s="43" t="s">
        <v>958</v>
      </c>
    </row>
    <row r="87" spans="1:11" ht="25.5" x14ac:dyDescent="0.25">
      <c r="A87" s="39" t="str">
        <f>VLOOKUP(aéroports_2015[Pays],Pays_Continent!A:B,2,FALSE)</f>
        <v>Afrique</v>
      </c>
      <c r="B87" s="39" t="str">
        <f>VLOOKUP(aéroports_2015[[#This Row],[Ville/Nom d''aéroport]],Ville_Pays!A:B,2,FALSE)</f>
        <v>Afrique du Sud</v>
      </c>
      <c r="C87" s="40" t="s">
        <v>41</v>
      </c>
      <c r="D87" s="28" t="s">
        <v>41</v>
      </c>
      <c r="E87" s="32" t="s">
        <v>433</v>
      </c>
      <c r="F87" s="41">
        <v>4789379</v>
      </c>
      <c r="G87" s="42">
        <v>6.5</v>
      </c>
      <c r="H87" s="41">
        <v>51016</v>
      </c>
      <c r="I87" s="42">
        <v>2.5</v>
      </c>
      <c r="J87" s="41">
        <v>10767</v>
      </c>
      <c r="K87" s="43">
        <v>19.399999999999999</v>
      </c>
    </row>
    <row r="88" spans="1:11" x14ac:dyDescent="0.25">
      <c r="A88" s="39" t="str">
        <f>VLOOKUP(aéroports_2015[Pays],Pays_Continent!A:B,2,FALSE)</f>
        <v>Europe</v>
      </c>
      <c r="B88" s="39" t="str">
        <f>VLOOKUP(aéroports_2015[[#This Row],[Ville/Nom d''aéroport]],Ville_Pays!A:B,2,FALSE)</f>
        <v>Allemagne</v>
      </c>
      <c r="C88" s="40" t="s">
        <v>155</v>
      </c>
      <c r="D88" s="28" t="s">
        <v>155</v>
      </c>
      <c r="E88" s="32" t="s">
        <v>479</v>
      </c>
      <c r="F88" s="41">
        <v>22476685</v>
      </c>
      <c r="G88" s="42">
        <v>2.9</v>
      </c>
      <c r="H88" s="41">
        <v>210208</v>
      </c>
      <c r="I88" s="42">
        <v>-0.2</v>
      </c>
      <c r="J88" s="41">
        <v>90294</v>
      </c>
      <c r="K88" s="43">
        <v>-6.9</v>
      </c>
    </row>
    <row r="89" spans="1:11" ht="25.5" x14ac:dyDescent="0.25">
      <c r="A89" s="39" t="str">
        <f>VLOOKUP(aéroports_2015[Pays],Pays_Continent!A:B,2,FALSE)</f>
        <v>Europe</v>
      </c>
      <c r="B89" s="39" t="str">
        <f>VLOOKUP(aéroports_2015[[#This Row],[Ville/Nom d''aéroport]],Ville_Pays!A:B,2,FALSE)</f>
        <v>Royaume-Uni</v>
      </c>
      <c r="C89" s="40" t="s">
        <v>177</v>
      </c>
      <c r="D89" s="28" t="s">
        <v>177</v>
      </c>
      <c r="E89" s="32" t="s">
        <v>494</v>
      </c>
      <c r="F89" s="41">
        <v>11114587</v>
      </c>
      <c r="G89" s="42">
        <v>9.4</v>
      </c>
      <c r="H89" s="41">
        <v>115203</v>
      </c>
      <c r="I89" s="42">
        <v>7.3</v>
      </c>
      <c r="J89" s="41">
        <v>35682</v>
      </c>
      <c r="K89" s="43">
        <v>-3.9</v>
      </c>
    </row>
    <row r="90" spans="1:11" x14ac:dyDescent="0.25">
      <c r="A90" s="39" t="str">
        <f>VLOOKUP(aéroports_2015[Pays],Pays_Continent!A:B,2,FALSE)</f>
        <v>Asie</v>
      </c>
      <c r="B90" s="39" t="str">
        <f>VLOOKUP(aéroports_2015[[#This Row],[Ville/Nom d''aéroport]],Ville_Pays!A:B,2,FALSE)</f>
        <v>Indonésie</v>
      </c>
      <c r="C90" s="40" t="s">
        <v>345</v>
      </c>
      <c r="D90" s="28" t="s">
        <v>345</v>
      </c>
      <c r="E90" s="32" t="s">
        <v>914</v>
      </c>
      <c r="F90" s="41">
        <v>1309877</v>
      </c>
      <c r="G90" s="42" t="s">
        <v>958</v>
      </c>
      <c r="H90" s="41">
        <v>18302</v>
      </c>
      <c r="I90" s="42" t="s">
        <v>958</v>
      </c>
      <c r="J90" s="41">
        <v>5339</v>
      </c>
      <c r="K90" s="43">
        <v>0</v>
      </c>
    </row>
    <row r="91" spans="1:11" x14ac:dyDescent="0.25">
      <c r="A91" s="39" t="str">
        <f>VLOOKUP(aéroports_2015[Pays],Pays_Continent!A:B,2,FALSE)</f>
        <v>Afrique</v>
      </c>
      <c r="B91" s="39" t="str">
        <f>VLOOKUP(aéroports_2015[[#This Row],[Ville/Nom d''aéroport]],Ville_Pays!A:B,2,FALSE)</f>
        <v>Ouganda</v>
      </c>
      <c r="C91" s="40" t="s">
        <v>62</v>
      </c>
      <c r="D91" s="28" t="s">
        <v>62</v>
      </c>
      <c r="E91" s="32" t="s">
        <v>903</v>
      </c>
      <c r="F91" s="41">
        <v>1520469</v>
      </c>
      <c r="G91" s="42">
        <v>4.9000000000000004</v>
      </c>
      <c r="H91" s="41">
        <v>40874</v>
      </c>
      <c r="I91" s="42">
        <v>-1</v>
      </c>
      <c r="J91" s="41">
        <v>55022</v>
      </c>
      <c r="K91" s="43">
        <v>2.8</v>
      </c>
    </row>
    <row r="92" spans="1:11" x14ac:dyDescent="0.25">
      <c r="A92" s="39" t="str">
        <f>VLOOKUP(aéroports_2015[Pays],Pays_Continent!A:B,2,FALSE)</f>
        <v>Asie</v>
      </c>
      <c r="B92" s="39" t="str">
        <f>VLOOKUP(aéroports_2015[[#This Row],[Ville/Nom d''aéroport]],Ville_Pays!A:B,2,FALSE)</f>
        <v>Irak</v>
      </c>
      <c r="C92" s="40" t="s">
        <v>58</v>
      </c>
      <c r="D92" s="28" t="s">
        <v>58</v>
      </c>
      <c r="E92" s="32" t="s">
        <v>904</v>
      </c>
      <c r="F92" s="41">
        <v>1665471</v>
      </c>
      <c r="G92" s="42">
        <v>6.4</v>
      </c>
      <c r="H92" s="41">
        <v>19658</v>
      </c>
      <c r="I92" s="42">
        <v>13.7</v>
      </c>
      <c r="J92" s="41">
        <v>22855</v>
      </c>
      <c r="K92" s="43">
        <v>-31.8</v>
      </c>
    </row>
    <row r="93" spans="1:11" x14ac:dyDescent="0.25">
      <c r="A93" s="39" t="str">
        <f>VLOOKUP(aéroports_2015[Pays],Pays_Continent!A:B,2,FALSE)</f>
        <v>Asie</v>
      </c>
      <c r="B93" s="39" t="str">
        <f>VLOOKUP(aéroports_2015[[#This Row],[Ville/Nom d''aéroport]],Ville_Pays!A:B,2,FALSE)</f>
        <v>Indonésie</v>
      </c>
      <c r="C93" s="40" t="s">
        <v>356</v>
      </c>
      <c r="D93" s="28" t="s">
        <v>356</v>
      </c>
      <c r="E93" s="32" t="s">
        <v>891</v>
      </c>
      <c r="F93" s="41">
        <v>720000</v>
      </c>
      <c r="G93" s="42">
        <v>-5.4</v>
      </c>
      <c r="H93" s="41">
        <v>7100</v>
      </c>
      <c r="I93" s="42">
        <v>2.7</v>
      </c>
      <c r="J93" s="41">
        <v>2800</v>
      </c>
      <c r="K93" s="43">
        <v>-3.4</v>
      </c>
    </row>
    <row r="94" spans="1:11" ht="25.5" x14ac:dyDescent="0.25">
      <c r="A94" s="39" t="str">
        <f>VLOOKUP(aéroports_2015[Pays],Pays_Continent!A:B,2,FALSE)</f>
        <v>Amérique du Sud</v>
      </c>
      <c r="B94" s="39" t="str">
        <f>VLOOKUP(aéroports_2015[[#This Row],[Ville/Nom d''aéroport]],Ville_Pays!A:B,2,FALSE)</f>
        <v>Brésil</v>
      </c>
      <c r="C94" s="40" t="s">
        <v>224</v>
      </c>
      <c r="D94" s="28" t="s">
        <v>224</v>
      </c>
      <c r="E94" s="32" t="s">
        <v>524</v>
      </c>
      <c r="F94" s="41">
        <v>3759408</v>
      </c>
      <c r="G94" s="42">
        <v>3.5</v>
      </c>
      <c r="H94" s="41">
        <v>47347</v>
      </c>
      <c r="I94" s="42">
        <v>-6.6</v>
      </c>
      <c r="J94" s="41">
        <v>7781</v>
      </c>
      <c r="K94" s="43" t="s">
        <v>958</v>
      </c>
    </row>
    <row r="95" spans="1:11" ht="25.5" x14ac:dyDescent="0.25">
      <c r="A95" s="39" t="str">
        <f>VLOOKUP(aéroports_2015[Pays],Pays_Continent!A:B,2,FALSE)</f>
        <v>Amérique du Nord</v>
      </c>
      <c r="B95" s="39" t="str">
        <f>VLOOKUP(aéroports_2015[[#This Row],[Ville/Nom d''aéroport]],Ville_Pays!A:B,2,FALSE)</f>
        <v>États-Unis</v>
      </c>
      <c r="C95" s="40" t="s">
        <v>303</v>
      </c>
      <c r="D95" s="28" t="s">
        <v>304</v>
      </c>
      <c r="E95" s="32" t="s">
        <v>930</v>
      </c>
      <c r="F95" s="41">
        <v>8371801</v>
      </c>
      <c r="G95" s="42">
        <v>5</v>
      </c>
      <c r="H95" s="41">
        <v>79359</v>
      </c>
      <c r="I95" s="42">
        <v>2.9</v>
      </c>
      <c r="J95" s="41">
        <v>14954</v>
      </c>
      <c r="K95" s="43">
        <v>-1.6</v>
      </c>
    </row>
    <row r="96" spans="1:11" ht="25.5" x14ac:dyDescent="0.25">
      <c r="A96" s="39" t="str">
        <f>VLOOKUP(aéroports_2015[Pays],Pays_Continent!A:B,2,FALSE)</f>
        <v>Amérique du Sud</v>
      </c>
      <c r="B96" s="39" t="str">
        <f>VLOOKUP(aéroports_2015[[#This Row],[Ville/Nom d''aéroport]],Ville_Pays!A:B,2,FALSE)</f>
        <v>Brésil</v>
      </c>
      <c r="C96" s="40" t="s">
        <v>215</v>
      </c>
      <c r="D96" s="28" t="s">
        <v>215</v>
      </c>
      <c r="E96" s="32" t="s">
        <v>514</v>
      </c>
      <c r="F96" s="41">
        <v>6690128</v>
      </c>
      <c r="G96" s="42">
        <v>2.9</v>
      </c>
      <c r="H96" s="41">
        <v>61556</v>
      </c>
      <c r="I96" s="42">
        <v>-10.4</v>
      </c>
      <c r="J96" s="41">
        <v>42162</v>
      </c>
      <c r="K96" s="43" t="s">
        <v>958</v>
      </c>
    </row>
    <row r="97" spans="1:11" x14ac:dyDescent="0.25">
      <c r="A97" s="39" t="str">
        <f>VLOOKUP(aéroports_2015[Pays],Pays_Continent!A:B,2,FALSE)</f>
        <v>Europe</v>
      </c>
      <c r="B97" s="39" t="str">
        <f>VLOOKUP(aéroports_2015[[#This Row],[Ville/Nom d''aéroport]],Ville_Pays!A:B,2,FALSE)</f>
        <v>Allemagne</v>
      </c>
      <c r="C97" s="40" t="s">
        <v>126</v>
      </c>
      <c r="D97" s="28" t="s">
        <v>126</v>
      </c>
      <c r="E97" s="32" t="s">
        <v>469</v>
      </c>
      <c r="F97" s="41">
        <v>61032022</v>
      </c>
      <c r="G97" s="42">
        <v>2.5</v>
      </c>
      <c r="H97" s="41">
        <v>468153</v>
      </c>
      <c r="I97" s="42">
        <v>-0.2</v>
      </c>
      <c r="J97" s="41">
        <v>2076733</v>
      </c>
      <c r="K97" s="43">
        <v>-2.6</v>
      </c>
    </row>
    <row r="98" spans="1:11" ht="25.5" x14ac:dyDescent="0.25">
      <c r="A98" s="39" t="str">
        <f>VLOOKUP(aéroports_2015[Pays],Pays_Continent!A:B,2,FALSE)</f>
        <v>Amérique du Nord</v>
      </c>
      <c r="B98" s="39" t="str">
        <f>VLOOKUP(aéroports_2015[[#This Row],[Ville/Nom d''aéroport]],Ville_Pays!A:B,2,FALSE)</f>
        <v>États-Unis</v>
      </c>
      <c r="C98" s="40" t="s">
        <v>273</v>
      </c>
      <c r="D98" s="28" t="s">
        <v>273</v>
      </c>
      <c r="E98" s="32" t="s">
        <v>555</v>
      </c>
      <c r="F98" s="41">
        <v>26941671</v>
      </c>
      <c r="G98" s="42">
        <v>9.3000000000000007</v>
      </c>
      <c r="H98" s="41">
        <v>278002</v>
      </c>
      <c r="I98" s="42">
        <v>7.6</v>
      </c>
      <c r="J98" s="41">
        <v>74912</v>
      </c>
      <c r="K98" s="43">
        <v>-3.9</v>
      </c>
    </row>
    <row r="99" spans="1:11" x14ac:dyDescent="0.25">
      <c r="A99" s="39" t="str">
        <f>VLOOKUP(aéroports_2015[Pays],Pays_Continent!A:B,2,FALSE)</f>
        <v>Asie</v>
      </c>
      <c r="B99" s="39" t="str">
        <f>VLOOKUP(aéroports_2015[[#This Row],[Ville/Nom d''aéroport]],Ville_Pays!A:B,2,FALSE)</f>
        <v>Japon</v>
      </c>
      <c r="C99" s="40" t="s">
        <v>96</v>
      </c>
      <c r="D99" s="28" t="s">
        <v>96</v>
      </c>
      <c r="E99" s="32" t="s">
        <v>460</v>
      </c>
      <c r="F99" s="41">
        <v>20942217</v>
      </c>
      <c r="G99" s="42">
        <v>8</v>
      </c>
      <c r="H99" s="41">
        <v>172964</v>
      </c>
      <c r="I99" s="42">
        <v>1</v>
      </c>
      <c r="J99" s="41">
        <v>261279</v>
      </c>
      <c r="K99" s="43">
        <v>-1.7</v>
      </c>
    </row>
    <row r="100" spans="1:11" x14ac:dyDescent="0.25">
      <c r="A100" s="39" t="str">
        <f>VLOOKUP(aéroports_2015[Pays],Pays_Continent!A:B,2,FALSE)</f>
        <v>Europe</v>
      </c>
      <c r="B100" s="39" t="str">
        <f>VLOOKUP(aéroports_2015[[#This Row],[Ville/Nom d''aéroport]],Ville_Pays!A:B,2,FALSE)</f>
        <v>Suisse</v>
      </c>
      <c r="C100" s="40" t="s">
        <v>164</v>
      </c>
      <c r="D100" s="28" t="s">
        <v>164</v>
      </c>
      <c r="E100" s="32" t="s">
        <v>485</v>
      </c>
      <c r="F100" s="41">
        <v>15737192</v>
      </c>
      <c r="G100" s="42">
        <v>4.0999999999999996</v>
      </c>
      <c r="H100" s="41">
        <v>188829</v>
      </c>
      <c r="I100" s="42">
        <v>0.7</v>
      </c>
      <c r="J100" s="41">
        <v>70420</v>
      </c>
      <c r="K100" s="43">
        <v>-10.8</v>
      </c>
    </row>
    <row r="101" spans="1:11" ht="25.5" x14ac:dyDescent="0.25">
      <c r="A101" s="39" t="str">
        <f>VLOOKUP(aéroports_2015[Pays],Pays_Continent!A:B,2,FALSE)</f>
        <v>Asie</v>
      </c>
      <c r="B101" s="39" t="str">
        <f>VLOOKUP(aéroports_2015[[#This Row],[Ville/Nom d''aéroport]],Ville_Pays!A:B,2,FALSE)</f>
        <v>Arabie Saoudite</v>
      </c>
      <c r="C101" s="40" t="s">
        <v>57</v>
      </c>
      <c r="D101" s="28" t="s">
        <v>57</v>
      </c>
      <c r="E101" s="32" t="s">
        <v>906</v>
      </c>
      <c r="F101" s="41">
        <v>1693120</v>
      </c>
      <c r="G101" s="42">
        <v>9</v>
      </c>
      <c r="H101" s="41">
        <v>13505</v>
      </c>
      <c r="I101" s="42">
        <v>13.6</v>
      </c>
      <c r="J101" s="41">
        <v>2896</v>
      </c>
      <c r="K101" s="43">
        <v>6</v>
      </c>
    </row>
    <row r="102" spans="1:11" ht="25.5" x14ac:dyDescent="0.25">
      <c r="A102" s="39" t="str">
        <f>VLOOKUP(aéroports_2015[Pays],Pays_Continent!A:B,2,FALSE)</f>
        <v>Amérique du Sud</v>
      </c>
      <c r="B102" s="39" t="str">
        <f>VLOOKUP(aéroports_2015[[#This Row],[Ville/Nom d''aéroport]],Ville_Pays!A:B,2,FALSE)</f>
        <v>Brésil</v>
      </c>
      <c r="C102" s="40" t="s">
        <v>233</v>
      </c>
      <c r="D102" s="28" t="s">
        <v>233</v>
      </c>
      <c r="E102" s="32" t="s">
        <v>529</v>
      </c>
      <c r="F102" s="41">
        <v>3329327</v>
      </c>
      <c r="G102" s="42">
        <v>-1</v>
      </c>
      <c r="H102" s="41">
        <v>65019</v>
      </c>
      <c r="I102" s="42">
        <v>-1</v>
      </c>
      <c r="J102" s="41">
        <v>8943</v>
      </c>
      <c r="K102" s="43" t="s">
        <v>958</v>
      </c>
    </row>
    <row r="103" spans="1:11" x14ac:dyDescent="0.25">
      <c r="A103" s="39" t="str">
        <f>VLOOKUP(aéroports_2015[Pays],Pays_Continent!A:B,2,FALSE)</f>
        <v>Océanie</v>
      </c>
      <c r="B103" s="39" t="str">
        <f>VLOOKUP(aéroports_2015[[#This Row],[Ville/Nom d''aéroport]],Ville_Pays!A:B,2,FALSE)</f>
        <v>Australie</v>
      </c>
      <c r="C103" s="40" t="s">
        <v>322</v>
      </c>
      <c r="D103" s="28" t="s">
        <v>322</v>
      </c>
      <c r="E103" s="32" t="s">
        <v>585</v>
      </c>
      <c r="F103" s="41">
        <v>6027789</v>
      </c>
      <c r="G103" s="42">
        <v>3.5</v>
      </c>
      <c r="H103" s="41">
        <v>66260</v>
      </c>
      <c r="I103" s="42">
        <v>-6.5</v>
      </c>
      <c r="J103" s="42" t="s">
        <v>958</v>
      </c>
      <c r="K103" s="43" t="s">
        <v>958</v>
      </c>
    </row>
    <row r="104" spans="1:11" x14ac:dyDescent="0.25">
      <c r="A104" s="39" t="str">
        <f>VLOOKUP(aéroports_2015[Pays],Pays_Continent!A:B,2,FALSE)</f>
        <v>Europe</v>
      </c>
      <c r="B104" s="39" t="str">
        <f>VLOOKUP(aéroports_2015[[#This Row],[Ville/Nom d''aéroport]],Ville_Pays!A:B,2,FALSE)</f>
        <v>Espagne</v>
      </c>
      <c r="C104" s="40" t="s">
        <v>178</v>
      </c>
      <c r="D104" s="28" t="s">
        <v>178</v>
      </c>
      <c r="E104" s="32" t="s">
        <v>490</v>
      </c>
      <c r="F104" s="41">
        <v>10624130</v>
      </c>
      <c r="G104" s="42">
        <v>3</v>
      </c>
      <c r="H104" s="41">
        <v>100417</v>
      </c>
      <c r="I104" s="42">
        <v>-1.8</v>
      </c>
      <c r="J104" s="41">
        <v>20743</v>
      </c>
      <c r="K104" s="43">
        <v>-5</v>
      </c>
    </row>
    <row r="105" spans="1:11" ht="25.5" x14ac:dyDescent="0.25">
      <c r="A105" s="39" t="str">
        <f>VLOOKUP(aéroports_2015[Pays],Pays_Continent!A:B,2,FALSE)</f>
        <v>Amérique du Nord</v>
      </c>
      <c r="B105" s="39" t="str">
        <f>VLOOKUP(aéroports_2015[[#This Row],[Ville/Nom d''aéroport]],Ville_Pays!A:B,2,FALSE)</f>
        <v>Mexique</v>
      </c>
      <c r="C105" s="40" t="s">
        <v>202</v>
      </c>
      <c r="D105" s="28" t="s">
        <v>202</v>
      </c>
      <c r="E105" s="32" t="s">
        <v>510</v>
      </c>
      <c r="F105" s="41">
        <v>9797475</v>
      </c>
      <c r="G105" s="42">
        <v>12.2</v>
      </c>
      <c r="H105" s="41">
        <v>145118</v>
      </c>
      <c r="I105" s="42">
        <v>3.6</v>
      </c>
      <c r="J105" s="41">
        <v>136498</v>
      </c>
      <c r="K105" s="43">
        <v>-4.3</v>
      </c>
    </row>
    <row r="106" spans="1:11" x14ac:dyDescent="0.25">
      <c r="A106" s="39" t="str">
        <f>VLOOKUP(aéroports_2015[Pays],Pays_Continent!A:B,2,FALSE)</f>
        <v>Asie</v>
      </c>
      <c r="B106" s="39" t="str">
        <f>VLOOKUP(aéroports_2015[[#This Row],[Ville/Nom d''aéroport]],Ville_Pays!A:B,2,FALSE)</f>
        <v>Chine</v>
      </c>
      <c r="C106" s="40" t="s">
        <v>72</v>
      </c>
      <c r="D106" s="28" t="s">
        <v>72</v>
      </c>
      <c r="E106" s="32" t="s">
        <v>960</v>
      </c>
      <c r="F106" s="41">
        <v>55201915</v>
      </c>
      <c r="G106" s="42">
        <v>0.8</v>
      </c>
      <c r="H106" s="41">
        <v>409679</v>
      </c>
      <c r="I106" s="42">
        <v>-0.6</v>
      </c>
      <c r="J106" s="41">
        <v>1537759</v>
      </c>
      <c r="K106" s="43">
        <v>5.8</v>
      </c>
    </row>
    <row r="107" spans="1:11" ht="25.5" x14ac:dyDescent="0.25">
      <c r="A107" s="39" t="str">
        <f>VLOOKUP(aéroports_2015[Pays],Pays_Continent!A:B,2,FALSE)</f>
        <v>Amérique du Sud</v>
      </c>
      <c r="B107" s="39" t="str">
        <f>VLOOKUP(aéroports_2015[[#This Row],[Ville/Nom d''aéroport]],Ville_Pays!A:B,2,FALSE)</f>
        <v>Equateur</v>
      </c>
      <c r="C107" s="40" t="s">
        <v>230</v>
      </c>
      <c r="D107" s="28" t="s">
        <v>230</v>
      </c>
      <c r="E107" s="32" t="s">
        <v>520</v>
      </c>
      <c r="F107" s="41">
        <v>3529507</v>
      </c>
      <c r="G107" s="42">
        <v>-11.6</v>
      </c>
      <c r="H107" s="41">
        <v>68828</v>
      </c>
      <c r="I107" s="42">
        <v>-0.9</v>
      </c>
      <c r="J107" s="41">
        <v>35930</v>
      </c>
      <c r="K107" s="43">
        <v>28.7</v>
      </c>
    </row>
    <row r="108" spans="1:11" x14ac:dyDescent="0.25">
      <c r="A108" s="39" t="str">
        <f>VLOOKUP(aéroports_2015[Pays],Pays_Continent!A:B,2,FALSE)</f>
        <v>Asie</v>
      </c>
      <c r="B108" s="39" t="str">
        <f>VLOOKUP(aéroports_2015[[#This Row],[Ville/Nom d''aéroport]],Ville_Pays!A:B,2,FALSE)</f>
        <v>Chine</v>
      </c>
      <c r="C108" s="40" t="s">
        <v>115</v>
      </c>
      <c r="D108" s="28" t="s">
        <v>115</v>
      </c>
      <c r="E108" s="32" t="s">
        <v>968</v>
      </c>
      <c r="F108" s="41">
        <v>13244982</v>
      </c>
      <c r="G108" s="42">
        <v>5.7</v>
      </c>
      <c r="H108" s="41">
        <v>116914</v>
      </c>
      <c r="I108" s="42">
        <v>3.1</v>
      </c>
      <c r="J108" s="41">
        <v>87207</v>
      </c>
      <c r="K108" s="43">
        <v>6.3</v>
      </c>
    </row>
    <row r="109" spans="1:11" x14ac:dyDescent="0.25">
      <c r="A109" s="39" t="str">
        <f>VLOOKUP(aéroports_2015[Pays],Pays_Continent!A:B,2,FALSE)</f>
        <v>Asie</v>
      </c>
      <c r="B109" s="39" t="str">
        <f>VLOOKUP(aéroports_2015[[#This Row],[Ville/Nom d''aéroport]],Ville_Pays!A:B,2,FALSE)</f>
        <v>Chine</v>
      </c>
      <c r="C109" s="40" t="s">
        <v>109</v>
      </c>
      <c r="D109" s="28" t="s">
        <v>109</v>
      </c>
      <c r="E109" s="32" t="s">
        <v>965</v>
      </c>
      <c r="F109" s="41">
        <v>16167004</v>
      </c>
      <c r="G109" s="42">
        <v>16.7</v>
      </c>
      <c r="H109" s="41">
        <v>121825</v>
      </c>
      <c r="I109" s="42">
        <v>15.1</v>
      </c>
      <c r="J109" s="41">
        <v>135945</v>
      </c>
      <c r="K109" s="43">
        <v>12.2</v>
      </c>
    </row>
    <row r="110" spans="1:11" x14ac:dyDescent="0.25">
      <c r="A110" s="39" t="str">
        <f>VLOOKUP(aéroports_2015[Pays],Pays_Continent!A:B,2,FALSE)</f>
        <v>Europe</v>
      </c>
      <c r="B110" s="39" t="str">
        <f>VLOOKUP(aéroports_2015[[#This Row],[Ville/Nom d''aéroport]],Ville_Pays!A:B,2,FALSE)</f>
        <v>Allemagne</v>
      </c>
      <c r="C110" s="40" t="s">
        <v>166</v>
      </c>
      <c r="D110" s="28" t="s">
        <v>166</v>
      </c>
      <c r="E110" s="32" t="s">
        <v>486</v>
      </c>
      <c r="F110" s="41">
        <v>15610231</v>
      </c>
      <c r="G110" s="42">
        <v>5.8</v>
      </c>
      <c r="H110" s="41">
        <v>158399</v>
      </c>
      <c r="I110" s="42">
        <v>2.9</v>
      </c>
      <c r="J110" s="41">
        <v>31235</v>
      </c>
      <c r="K110" s="43">
        <v>7.3</v>
      </c>
    </row>
    <row r="111" spans="1:11" x14ac:dyDescent="0.25">
      <c r="A111" s="39" t="str">
        <f>VLOOKUP(aéroports_2015[Pays],Pays_Continent!A:B,2,FALSE)</f>
        <v>Asie</v>
      </c>
      <c r="B111" s="39" t="str">
        <f>VLOOKUP(aéroports_2015[[#This Row],[Ville/Nom d''aéroport]],Ville_Pays!A:B,2,FALSE)</f>
        <v>Chine</v>
      </c>
      <c r="C111" s="40" t="s">
        <v>89</v>
      </c>
      <c r="D111" s="28" t="s">
        <v>89</v>
      </c>
      <c r="E111" s="32" t="s">
        <v>1048</v>
      </c>
      <c r="F111" s="41">
        <v>28354435</v>
      </c>
      <c r="G111" s="42">
        <v>11.1</v>
      </c>
      <c r="H111" s="41">
        <v>232079</v>
      </c>
      <c r="I111" s="42">
        <v>8.8000000000000007</v>
      </c>
      <c r="J111" s="41">
        <v>424933</v>
      </c>
      <c r="K111" s="43">
        <v>6.6</v>
      </c>
    </row>
    <row r="112" spans="1:11" x14ac:dyDescent="0.25">
      <c r="A112" s="39" t="str">
        <f>VLOOKUP(aéroports_2015[Pays],Pays_Continent!A:B,2,FALSE)</f>
        <v>Asie</v>
      </c>
      <c r="B112" s="39" t="str">
        <f>VLOOKUP(aéroports_2015[[#This Row],[Ville/Nom d''aéroport]],Ville_Pays!A:B,2,FALSE)</f>
        <v>Chine</v>
      </c>
      <c r="C112" s="40" t="s">
        <v>114</v>
      </c>
      <c r="D112" s="28" t="s">
        <v>114</v>
      </c>
      <c r="E112" s="32" t="s">
        <v>966</v>
      </c>
      <c r="F112" s="41">
        <v>14054357</v>
      </c>
      <c r="G112" s="42">
        <v>14.8</v>
      </c>
      <c r="H112" s="41">
        <v>108428</v>
      </c>
      <c r="I112" s="42">
        <v>10.9</v>
      </c>
      <c r="J112" s="41">
        <v>116104</v>
      </c>
      <c r="K112" s="43">
        <v>9</v>
      </c>
    </row>
    <row r="113" spans="1:11" x14ac:dyDescent="0.25">
      <c r="A113" s="39" t="str">
        <f>VLOOKUP(aéroports_2015[Pays],Pays_Continent!A:B,2,FALSE)</f>
        <v>Europe</v>
      </c>
      <c r="B113" s="39" t="str">
        <f>VLOOKUP(aéroports_2015[[#This Row],[Ville/Nom d''aéroport]],Ville_Pays!A:B,2,FALSE)</f>
        <v>Finlande</v>
      </c>
      <c r="C113" s="40" t="s">
        <v>162</v>
      </c>
      <c r="D113" s="28" t="s">
        <v>163</v>
      </c>
      <c r="E113" s="32" t="s">
        <v>484</v>
      </c>
      <c r="F113" s="41">
        <v>16417234</v>
      </c>
      <c r="G113" s="42">
        <v>3</v>
      </c>
      <c r="H113" s="41">
        <v>169571</v>
      </c>
      <c r="I113" s="42">
        <v>3.9</v>
      </c>
      <c r="J113" s="41">
        <v>179316</v>
      </c>
      <c r="K113" s="43">
        <v>-5.2</v>
      </c>
    </row>
    <row r="114" spans="1:11" x14ac:dyDescent="0.25">
      <c r="A114" s="39" t="str">
        <f>VLOOKUP(aéroports_2015[Pays],Pays_Continent!A:B,2,FALSE)</f>
        <v>Océanie</v>
      </c>
      <c r="B114" s="39" t="str">
        <f>VLOOKUP(aéroports_2015[[#This Row],[Ville/Nom d''aéroport]],Ville_Pays!A:B,2,FALSE)</f>
        <v>Australie</v>
      </c>
      <c r="C114" s="40" t="s">
        <v>337</v>
      </c>
      <c r="D114" s="28" t="s">
        <v>337</v>
      </c>
      <c r="E114" s="32" t="s">
        <v>595</v>
      </c>
      <c r="F114" s="41">
        <v>2238350</v>
      </c>
      <c r="G114" s="42">
        <v>5.2</v>
      </c>
      <c r="H114" s="41">
        <v>17575</v>
      </c>
      <c r="I114" s="42">
        <v>-5</v>
      </c>
      <c r="J114" s="42" t="s">
        <v>958</v>
      </c>
      <c r="K114" s="43" t="s">
        <v>958</v>
      </c>
    </row>
    <row r="115" spans="1:11" x14ac:dyDescent="0.25">
      <c r="A115" s="39" t="str">
        <f>VLOOKUP(aéroports_2015[Pays],Pays_Continent!A:B,2,FALSE)</f>
        <v>Asie</v>
      </c>
      <c r="B115" s="39" t="str">
        <f>VLOOKUP(aéroports_2015[[#This Row],[Ville/Nom d''aéroport]],Ville_Pays!A:B,2,FALSE)</f>
        <v>Hong Kong</v>
      </c>
      <c r="C115" s="40" t="s">
        <v>68</v>
      </c>
      <c r="D115" s="28" t="s">
        <v>68</v>
      </c>
      <c r="E115" s="32" t="s">
        <v>454</v>
      </c>
      <c r="F115" s="41">
        <v>68488000</v>
      </c>
      <c r="G115" s="42">
        <v>8.1</v>
      </c>
      <c r="H115" s="41">
        <v>406020</v>
      </c>
      <c r="I115" s="42">
        <v>3.9</v>
      </c>
      <c r="J115" s="41">
        <v>4380000</v>
      </c>
      <c r="K115" s="43">
        <v>0.1</v>
      </c>
    </row>
    <row r="116" spans="1:11" ht="25.5" x14ac:dyDescent="0.25">
      <c r="A116" s="39" t="str">
        <f>VLOOKUP(aéroports_2015[Pays],Pays_Continent!A:B,2,FALSE)</f>
        <v>Amérique du Nord</v>
      </c>
      <c r="B116" s="39" t="str">
        <f>VLOOKUP(aéroports_2015[[#This Row],[Ville/Nom d''aéroport]],Ville_Pays!A:B,2,FALSE)</f>
        <v>États-Unis</v>
      </c>
      <c r="C116" s="40" t="s">
        <v>282</v>
      </c>
      <c r="D116" s="28" t="s">
        <v>282</v>
      </c>
      <c r="E116" s="32" t="s">
        <v>907</v>
      </c>
      <c r="F116" s="41">
        <v>19972910</v>
      </c>
      <c r="G116" s="42" t="s">
        <v>958</v>
      </c>
      <c r="H116" s="41">
        <v>280732</v>
      </c>
      <c r="I116" s="42" t="s">
        <v>958</v>
      </c>
      <c r="J116" s="41">
        <v>414870</v>
      </c>
      <c r="K116" s="43" t="s">
        <v>958</v>
      </c>
    </row>
    <row r="117" spans="1:11" ht="25.5" x14ac:dyDescent="0.25">
      <c r="A117" s="39" t="str">
        <f>VLOOKUP(aéroports_2015[Pays],Pays_Continent!A:B,2,FALSE)</f>
        <v>Amérique du Nord</v>
      </c>
      <c r="B117" s="39" t="str">
        <f>VLOOKUP(aéroports_2015[[#This Row],[Ville/Nom d''aéroport]],Ville_Pays!A:B,2,FALSE)</f>
        <v>États-Unis</v>
      </c>
      <c r="C117" s="40" t="s">
        <v>259</v>
      </c>
      <c r="D117" s="28" t="s">
        <v>260</v>
      </c>
      <c r="E117" s="32" t="s">
        <v>1069</v>
      </c>
      <c r="F117" s="41">
        <v>43023224</v>
      </c>
      <c r="G117" s="42">
        <v>4.3</v>
      </c>
      <c r="H117" s="41">
        <v>507444</v>
      </c>
      <c r="I117" s="42">
        <v>-0.9</v>
      </c>
      <c r="J117" s="41">
        <v>429786</v>
      </c>
      <c r="K117" s="43">
        <v>-6.8</v>
      </c>
    </row>
    <row r="118" spans="1:11" ht="25.5" x14ac:dyDescent="0.25">
      <c r="A118" s="39" t="str">
        <f>VLOOKUP(aéroports_2015[Pays],Pays_Continent!A:B,2,FALSE)</f>
        <v>Amérique du Nord</v>
      </c>
      <c r="B118" s="39" t="str">
        <f>VLOOKUP(aéroports_2015[[#This Row],[Ville/Nom d''aéroport]],Ville_Pays!A:B,2,FALSE)</f>
        <v>États-Unis</v>
      </c>
      <c r="C118" s="40" t="s">
        <v>259</v>
      </c>
      <c r="D118" s="28" t="s">
        <v>290</v>
      </c>
      <c r="E118" s="32" t="s">
        <v>1068</v>
      </c>
      <c r="F118" s="41">
        <v>12130499</v>
      </c>
      <c r="G118" s="42">
        <v>1.5</v>
      </c>
      <c r="H118" s="41">
        <v>200587</v>
      </c>
      <c r="I118" s="42">
        <v>9.9</v>
      </c>
      <c r="J118" s="41">
        <v>11778</v>
      </c>
      <c r="K118" s="43">
        <v>-7.3</v>
      </c>
    </row>
    <row r="119" spans="1:11" x14ac:dyDescent="0.25">
      <c r="A119" s="39" t="str">
        <f>VLOOKUP(aéroports_2015[Pays],Pays_Continent!A:B,2,FALSE)</f>
        <v>Afrique</v>
      </c>
      <c r="B119" s="39" t="str">
        <f>VLOOKUP(aéroports_2015[[#This Row],[Ville/Nom d''aéroport]],Ville_Pays!A:B,2,FALSE)</f>
        <v>Egypte</v>
      </c>
      <c r="C119" s="40" t="s">
        <v>37</v>
      </c>
      <c r="D119" s="28" t="s">
        <v>37</v>
      </c>
      <c r="E119" s="32" t="s">
        <v>423</v>
      </c>
      <c r="F119" s="41">
        <v>6763997</v>
      </c>
      <c r="G119" s="42">
        <v>-6.4</v>
      </c>
      <c r="H119" s="41">
        <v>45706</v>
      </c>
      <c r="I119" s="42">
        <v>-1.4</v>
      </c>
      <c r="J119" s="28"/>
      <c r="K119" s="43"/>
    </row>
    <row r="120" spans="1:11" x14ac:dyDescent="0.25">
      <c r="A120" s="39" t="str">
        <f>VLOOKUP(aéroports_2015[Pays],Pays_Continent!A:B,2,FALSE)</f>
        <v>Asie</v>
      </c>
      <c r="B120" s="39" t="str">
        <f>VLOOKUP(aéroports_2015[[#This Row],[Ville/Nom d''aéroport]],Ville_Pays!A:B,2,FALSE)</f>
        <v>Indonésie</v>
      </c>
      <c r="C120" s="40" t="s">
        <v>331</v>
      </c>
      <c r="D120" s="28" t="s">
        <v>331</v>
      </c>
      <c r="E120" s="32" t="s">
        <v>1056</v>
      </c>
      <c r="F120" s="41">
        <v>2983100</v>
      </c>
      <c r="G120" s="42">
        <v>2</v>
      </c>
      <c r="H120" s="41">
        <v>24397</v>
      </c>
      <c r="I120" s="42">
        <v>9.1</v>
      </c>
      <c r="J120" s="41">
        <v>6807</v>
      </c>
      <c r="K120" s="43">
        <v>16.399999999999999</v>
      </c>
    </row>
    <row r="121" spans="1:11" x14ac:dyDescent="0.25">
      <c r="A121" s="39" t="str">
        <f>VLOOKUP(aéroports_2015[Pays],Pays_Continent!A:B,2,FALSE)</f>
        <v>Asie</v>
      </c>
      <c r="B121" s="39" t="str">
        <f>VLOOKUP(aéroports_2015[[#This Row],[Ville/Nom d''aéroport]],Ville_Pays!A:B,2,FALSE)</f>
        <v>Iran</v>
      </c>
      <c r="C121" s="40" t="s">
        <v>53</v>
      </c>
      <c r="D121" s="28" t="s">
        <v>53</v>
      </c>
      <c r="E121" s="32" t="s">
        <v>1044</v>
      </c>
      <c r="F121" s="41">
        <v>2248229</v>
      </c>
      <c r="G121" s="42">
        <v>1.5</v>
      </c>
      <c r="H121" s="41">
        <v>19020</v>
      </c>
      <c r="I121" s="42">
        <v>3.9</v>
      </c>
      <c r="J121" s="41">
        <v>22416</v>
      </c>
      <c r="K121" s="43">
        <v>-1.5</v>
      </c>
    </row>
    <row r="122" spans="1:11" x14ac:dyDescent="0.25">
      <c r="A122" s="39" t="str">
        <f>VLOOKUP(aéroports_2015[Pays],Pays_Continent!A:B,2,FALSE)</f>
        <v>Europe</v>
      </c>
      <c r="B122" s="39" t="str">
        <f>VLOOKUP(aéroports_2015[[#This Row],[Ville/Nom d''aéroport]],Ville_Pays!A:B,2,FALSE)</f>
        <v>Turquie</v>
      </c>
      <c r="C122" s="40" t="s">
        <v>124</v>
      </c>
      <c r="D122" s="28" t="s">
        <v>125</v>
      </c>
      <c r="E122" s="32" t="s">
        <v>1073</v>
      </c>
      <c r="F122" s="41">
        <v>61322729</v>
      </c>
      <c r="G122" s="42">
        <v>8.1</v>
      </c>
      <c r="H122" s="41">
        <v>464775</v>
      </c>
      <c r="I122" s="42">
        <v>5.7</v>
      </c>
      <c r="J122" s="41">
        <v>771240</v>
      </c>
      <c r="K122" s="43">
        <v>2.2000000000000002</v>
      </c>
    </row>
    <row r="123" spans="1:11" x14ac:dyDescent="0.25">
      <c r="A123" s="39" t="str">
        <f>VLOOKUP(aéroports_2015[Pays],Pays_Continent!A:B,2,FALSE)</f>
        <v>Europe</v>
      </c>
      <c r="B123" s="39" t="str">
        <f>VLOOKUP(aéroports_2015[[#This Row],[Ville/Nom d''aéroport]],Ville_Pays!A:B,2,FALSE)</f>
        <v>Turquie</v>
      </c>
      <c r="C123" s="40" t="s">
        <v>124</v>
      </c>
      <c r="D123" s="28" t="s">
        <v>139</v>
      </c>
      <c r="E123" s="32" t="s">
        <v>1072</v>
      </c>
      <c r="F123" s="41">
        <v>28285578</v>
      </c>
      <c r="G123" s="42">
        <v>19.7</v>
      </c>
      <c r="H123" s="41">
        <v>218626</v>
      </c>
      <c r="I123" s="42">
        <v>17.899999999999999</v>
      </c>
      <c r="J123" s="41">
        <v>46689</v>
      </c>
      <c r="K123" s="43">
        <v>9.9</v>
      </c>
    </row>
    <row r="124" spans="1:11" x14ac:dyDescent="0.25">
      <c r="A124" s="39" t="str">
        <f>VLOOKUP(aéroports_2015[Pays],Pays_Continent!A:B,2,FALSE)</f>
        <v>Europe</v>
      </c>
      <c r="B124" s="39" t="str">
        <f>VLOOKUP(aéroports_2015[[#This Row],[Ville/Nom d''aéroport]],Ville_Pays!A:B,2,FALSE)</f>
        <v>Turquie</v>
      </c>
      <c r="C124" s="40" t="s">
        <v>172</v>
      </c>
      <c r="D124" s="28" t="s">
        <v>173</v>
      </c>
      <c r="E124" s="32" t="s">
        <v>1098</v>
      </c>
      <c r="F124" s="41">
        <v>12139788</v>
      </c>
      <c r="G124" s="42">
        <v>10.4</v>
      </c>
      <c r="H124" s="41">
        <v>86998</v>
      </c>
      <c r="I124" s="42">
        <v>6.4</v>
      </c>
      <c r="J124" s="41">
        <v>23775</v>
      </c>
      <c r="K124" s="43">
        <v>0</v>
      </c>
    </row>
    <row r="125" spans="1:11" ht="30" x14ac:dyDescent="0.25">
      <c r="A125" s="39" t="str">
        <f>VLOOKUP(aéroports_2015[Pays],Pays_Continent!A:B,2,FALSE)</f>
        <v>Asie</v>
      </c>
      <c r="B125" s="39" t="str">
        <f>VLOOKUP(aéroports_2015[[#This Row],[Ville/Nom d''aéroport]],Ville_Pays!A:B,2,FALSE)</f>
        <v>Indonésie</v>
      </c>
      <c r="C125" s="40" t="s">
        <v>308</v>
      </c>
      <c r="D125" s="28" t="s">
        <v>330</v>
      </c>
      <c r="E125" s="32" t="s">
        <v>1074</v>
      </c>
      <c r="F125" s="41">
        <v>3136457</v>
      </c>
      <c r="G125" s="42" t="s">
        <v>958</v>
      </c>
      <c r="H125" s="41">
        <v>31343</v>
      </c>
      <c r="I125" s="42">
        <v>45.7</v>
      </c>
      <c r="J125" s="42" t="s">
        <v>958</v>
      </c>
      <c r="K125" s="43" t="s">
        <v>958</v>
      </c>
    </row>
    <row r="126" spans="1:11" x14ac:dyDescent="0.25">
      <c r="A126" s="39" t="str">
        <f>VLOOKUP(aéroports_2015[Pays],Pays_Continent!A:B,2,FALSE)</f>
        <v>Asie</v>
      </c>
      <c r="B126" s="39" t="str">
        <f>VLOOKUP(aéroports_2015[[#This Row],[Ville/Nom d''aéroport]],Ville_Pays!A:B,2,FALSE)</f>
        <v>Indonésie</v>
      </c>
      <c r="C126" s="40" t="s">
        <v>308</v>
      </c>
      <c r="D126" s="28" t="s">
        <v>309</v>
      </c>
      <c r="E126" s="32" t="s">
        <v>984</v>
      </c>
      <c r="F126" s="41">
        <v>54053905</v>
      </c>
      <c r="G126" s="42">
        <v>-5.5</v>
      </c>
      <c r="H126" s="41">
        <v>380129</v>
      </c>
      <c r="I126" s="42">
        <v>-2.8</v>
      </c>
      <c r="J126" s="41">
        <v>557188</v>
      </c>
      <c r="K126" s="43">
        <v>-11.6</v>
      </c>
    </row>
    <row r="127" spans="1:11" ht="25.5" x14ac:dyDescent="0.25">
      <c r="A127" s="39" t="str">
        <f>VLOOKUP(aéroports_2015[Pays],Pays_Continent!A:B,2,FALSE)</f>
        <v>Asie</v>
      </c>
      <c r="B127" s="39" t="str">
        <f>VLOOKUP(aéroports_2015[[#This Row],[Ville/Nom d''aéroport]],Ville_Pays!A:B,2,FALSE)</f>
        <v>Arabie Saoudite</v>
      </c>
      <c r="C127" s="40" t="s">
        <v>16</v>
      </c>
      <c r="D127" s="28" t="s">
        <v>16</v>
      </c>
      <c r="E127" s="32" t="s">
        <v>618</v>
      </c>
      <c r="F127" s="41">
        <v>29043759</v>
      </c>
      <c r="G127" s="42">
        <v>8.1999999999999993</v>
      </c>
      <c r="H127" s="41">
        <v>206148</v>
      </c>
      <c r="I127" s="42">
        <v>14.8</v>
      </c>
      <c r="J127" s="41">
        <v>716610</v>
      </c>
      <c r="K127" s="43">
        <v>45.2</v>
      </c>
    </row>
    <row r="128" spans="1:11" ht="25.5" x14ac:dyDescent="0.25">
      <c r="A128" s="39" t="str">
        <f>VLOOKUP(aéroports_2015[Pays],Pays_Continent!A:B,2,FALSE)</f>
        <v>Afrique</v>
      </c>
      <c r="B128" s="39" t="str">
        <f>VLOOKUP(aéroports_2015[[#This Row],[Ville/Nom d''aéroport]],Ville_Pays!A:B,2,FALSE)</f>
        <v>Afrique du Sud</v>
      </c>
      <c r="C128" s="40" t="s">
        <v>19</v>
      </c>
      <c r="D128" s="28" t="s">
        <v>19</v>
      </c>
      <c r="E128" s="32" t="s">
        <v>412</v>
      </c>
      <c r="F128" s="41">
        <v>20076350</v>
      </c>
      <c r="G128" s="42">
        <v>4.8</v>
      </c>
      <c r="H128" s="41">
        <v>222539</v>
      </c>
      <c r="I128" s="42">
        <v>2.8</v>
      </c>
      <c r="J128" s="41">
        <v>315164</v>
      </c>
      <c r="K128" s="43">
        <v>10.1</v>
      </c>
    </row>
    <row r="129" spans="1:11" ht="25.5" x14ac:dyDescent="0.25">
      <c r="A129" s="39" t="str">
        <f>VLOOKUP(aéroports_2015[Pays],Pays_Continent!A:B,2,FALSE)</f>
        <v>Amérique du Nord</v>
      </c>
      <c r="B129" s="39" t="str">
        <f>VLOOKUP(aéroports_2015[[#This Row],[Ville/Nom d''aéroport]],Ville_Pays!A:B,2,FALSE)</f>
        <v>Costa Rica</v>
      </c>
      <c r="C129" s="40" t="s">
        <v>225</v>
      </c>
      <c r="D129" s="28" t="s">
        <v>225</v>
      </c>
      <c r="E129" s="32" t="s">
        <v>1060</v>
      </c>
      <c r="F129" s="41">
        <v>3720099</v>
      </c>
      <c r="G129" s="42">
        <v>5.0999999999999996</v>
      </c>
      <c r="H129" s="41">
        <v>75805</v>
      </c>
      <c r="I129" s="42">
        <v>3.5</v>
      </c>
      <c r="J129" s="41">
        <v>72608</v>
      </c>
      <c r="K129" s="43">
        <v>-5</v>
      </c>
    </row>
    <row r="130" spans="1:11" x14ac:dyDescent="0.25">
      <c r="A130" s="39" t="str">
        <f>VLOOKUP(aéroports_2015[Pays],Pays_Continent!A:B,2,FALSE)</f>
        <v>Asie</v>
      </c>
      <c r="B130" s="39" t="str">
        <f>VLOOKUP(aéroports_2015[[#This Row],[Ville/Nom d''aéroport]],Ville_Pays!A:B,2,FALSE)</f>
        <v>Indonésie</v>
      </c>
      <c r="C130" s="40" t="s">
        <v>352</v>
      </c>
      <c r="D130" s="28" t="s">
        <v>352</v>
      </c>
      <c r="E130" s="32" t="s">
        <v>936</v>
      </c>
      <c r="F130" s="41">
        <v>900523</v>
      </c>
      <c r="G130" s="42">
        <v>-14.3</v>
      </c>
      <c r="H130" s="41">
        <v>12652</v>
      </c>
      <c r="I130" s="42">
        <v>-4.9000000000000004</v>
      </c>
      <c r="J130" s="41">
        <v>6126</v>
      </c>
      <c r="K130" s="43">
        <v>-55</v>
      </c>
    </row>
    <row r="131" spans="1:11" ht="25.5" x14ac:dyDescent="0.25">
      <c r="A131" s="39" t="str">
        <f>VLOOKUP(aéroports_2015[Pays],Pays_Continent!A:B,2,FALSE)</f>
        <v>Amérique du Nord</v>
      </c>
      <c r="B131" s="39" t="str">
        <f>VLOOKUP(aéroports_2015[[#This Row],[Ville/Nom d''aéroport]],Ville_Pays!A:B,2,FALSE)</f>
        <v>États-Unis</v>
      </c>
      <c r="C131" s="40" t="s">
        <v>295</v>
      </c>
      <c r="D131" s="28" t="s">
        <v>296</v>
      </c>
      <c r="E131" s="32" t="s">
        <v>919</v>
      </c>
      <c r="F131" s="41">
        <v>10472458</v>
      </c>
      <c r="G131" s="42">
        <v>3</v>
      </c>
      <c r="H131" s="41">
        <v>119061</v>
      </c>
      <c r="I131" s="42">
        <v>-5.9</v>
      </c>
      <c r="J131" s="41">
        <v>94911</v>
      </c>
      <c r="K131" s="43">
        <v>11.7</v>
      </c>
    </row>
    <row r="132" spans="1:11" x14ac:dyDescent="0.25">
      <c r="A132" s="39" t="str">
        <f>VLOOKUP(aéroports_2015[Pays],Pays_Continent!A:B,2,FALSE)</f>
        <v>Asie</v>
      </c>
      <c r="B132" s="39" t="str">
        <f>VLOOKUP(aéroports_2015[[#This Row],[Ville/Nom d''aéroport]],Ville_Pays!A:B,2,FALSE)</f>
        <v>Inde</v>
      </c>
      <c r="C132" s="40" t="s">
        <v>105</v>
      </c>
      <c r="D132" s="28" t="s">
        <v>105</v>
      </c>
      <c r="E132" s="32" t="s">
        <v>892</v>
      </c>
      <c r="F132" s="41">
        <v>18111096</v>
      </c>
      <c r="G132" s="42">
        <v>25.2</v>
      </c>
      <c r="H132" s="41">
        <v>146734</v>
      </c>
      <c r="I132" s="42">
        <v>12.9</v>
      </c>
      <c r="J132" s="41">
        <v>287146</v>
      </c>
      <c r="K132" s="43">
        <v>10.3</v>
      </c>
    </row>
    <row r="133" spans="1:11" x14ac:dyDescent="0.25">
      <c r="A133" s="39" t="str">
        <f>VLOOKUP(aéroports_2015[Pays],Pays_Continent!A:B,2,FALSE)</f>
        <v>Afrique</v>
      </c>
      <c r="B133" s="39" t="str">
        <f>VLOOKUP(aéroports_2015[[#This Row],[Ville/Nom d''aéroport]],Ville_Pays!A:B,2,FALSE)</f>
        <v>Soudan</v>
      </c>
      <c r="C133" s="40" t="s">
        <v>48</v>
      </c>
      <c r="D133" s="28" t="s">
        <v>48</v>
      </c>
      <c r="E133" s="32" t="s">
        <v>916</v>
      </c>
      <c r="F133" s="41">
        <v>2795913</v>
      </c>
      <c r="G133" s="42">
        <v>0</v>
      </c>
      <c r="H133" s="28" t="s">
        <v>958</v>
      </c>
      <c r="I133" s="42" t="s">
        <v>958</v>
      </c>
      <c r="J133" s="41">
        <v>28661</v>
      </c>
      <c r="K133" s="43" t="s">
        <v>958</v>
      </c>
    </row>
    <row r="134" spans="1:11" x14ac:dyDescent="0.25">
      <c r="A134" s="39" t="str">
        <f>VLOOKUP(aéroports_2015[Pays],Pays_Continent!A:B,2,FALSE)</f>
        <v>Asie</v>
      </c>
      <c r="B134" s="39" t="str">
        <f>VLOOKUP(aéroports_2015[[#This Row],[Ville/Nom d''aéroport]],Ville_Pays!A:B,2,FALSE)</f>
        <v>Iran</v>
      </c>
      <c r="C134" s="40" t="s">
        <v>49</v>
      </c>
      <c r="D134" s="28" t="s">
        <v>49</v>
      </c>
      <c r="E134" s="32" t="s">
        <v>439</v>
      </c>
      <c r="F134" s="41">
        <v>2740076</v>
      </c>
      <c r="G134" s="42">
        <v>1.5</v>
      </c>
      <c r="H134" s="41">
        <v>23758</v>
      </c>
      <c r="I134" s="42">
        <v>3.3</v>
      </c>
      <c r="J134" s="41">
        <v>28922</v>
      </c>
      <c r="K134" s="43">
        <v>-0.1</v>
      </c>
    </row>
    <row r="135" spans="1:11" x14ac:dyDescent="0.25">
      <c r="A135" s="39" t="str">
        <f>VLOOKUP(aéroports_2015[Pays],Pays_Continent!A:B,2,FALSE)</f>
        <v>Asie</v>
      </c>
      <c r="B135" s="39" t="str">
        <f>VLOOKUP(aéroports_2015[[#This Row],[Ville/Nom d''aéroport]],Ville_Pays!A:B,2,FALSE)</f>
        <v>Inde</v>
      </c>
      <c r="C135" s="40" t="s">
        <v>119</v>
      </c>
      <c r="D135" s="28" t="s">
        <v>119</v>
      </c>
      <c r="E135" s="32" t="s">
        <v>896</v>
      </c>
      <c r="F135" s="41">
        <v>12056258</v>
      </c>
      <c r="G135" s="42">
        <v>12.5</v>
      </c>
      <c r="H135" s="41">
        <v>100544</v>
      </c>
      <c r="I135" s="42">
        <v>4.4000000000000004</v>
      </c>
      <c r="J135" s="41">
        <v>136941</v>
      </c>
      <c r="K135" s="43">
        <v>0.5</v>
      </c>
    </row>
    <row r="136" spans="1:11" x14ac:dyDescent="0.25">
      <c r="A136" s="39" t="str">
        <f>VLOOKUP(aéroports_2015[Pays],Pays_Continent!A:B,2,FALSE)</f>
        <v>Asie</v>
      </c>
      <c r="B136" s="39" t="str">
        <f>VLOOKUP(aéroports_2015[[#This Row],[Ville/Nom d''aéroport]],Ville_Pays!A:B,2,FALSE)</f>
        <v>Malaisie</v>
      </c>
      <c r="C136" s="40" t="s">
        <v>76</v>
      </c>
      <c r="D136" s="28" t="s">
        <v>76</v>
      </c>
      <c r="E136" s="32" t="s">
        <v>455</v>
      </c>
      <c r="F136" s="41">
        <v>48938424</v>
      </c>
      <c r="G136" s="42" t="s">
        <v>958</v>
      </c>
      <c r="H136" s="41">
        <v>354519</v>
      </c>
      <c r="I136" s="42">
        <v>4.4000000000000004</v>
      </c>
      <c r="J136" s="41">
        <v>761498</v>
      </c>
      <c r="K136" s="43">
        <v>-3.3</v>
      </c>
    </row>
    <row r="137" spans="1:11" x14ac:dyDescent="0.25">
      <c r="A137" s="39" t="str">
        <f>VLOOKUP(aéroports_2015[Pays],Pays_Continent!A:B,2,FALSE)</f>
        <v>Asie</v>
      </c>
      <c r="B137" s="39" t="str">
        <f>VLOOKUP(aéroports_2015[[#This Row],[Ville/Nom d''aéroport]],Ville_Pays!A:B,2,FALSE)</f>
        <v>Indonésie</v>
      </c>
      <c r="C137" s="40" t="s">
        <v>318</v>
      </c>
      <c r="D137" s="28" t="s">
        <v>318</v>
      </c>
      <c r="E137" s="32" t="s">
        <v>913</v>
      </c>
      <c r="F137" s="41">
        <v>8006757</v>
      </c>
      <c r="G137" s="42">
        <v>-0.6</v>
      </c>
      <c r="H137" s="41">
        <v>63608</v>
      </c>
      <c r="I137" s="42">
        <v>-0.5</v>
      </c>
      <c r="J137" s="41">
        <v>41998</v>
      </c>
      <c r="K137" s="43">
        <v>-1.2</v>
      </c>
    </row>
    <row r="138" spans="1:11" x14ac:dyDescent="0.25">
      <c r="A138" s="39" t="str">
        <f>VLOOKUP(aéroports_2015[Pays],Pays_Continent!A:B,2,FALSE)</f>
        <v>Asie</v>
      </c>
      <c r="B138" s="39" t="str">
        <f>VLOOKUP(aéroports_2015[[#This Row],[Ville/Nom d''aéroport]],Ville_Pays!A:B,2,FALSE)</f>
        <v>Chine</v>
      </c>
      <c r="C138" s="40" t="s">
        <v>82</v>
      </c>
      <c r="D138" s="28" t="s">
        <v>82</v>
      </c>
      <c r="E138" s="32" t="s">
        <v>967</v>
      </c>
      <c r="F138" s="41">
        <v>37523098</v>
      </c>
      <c r="G138" s="42">
        <v>16.399999999999999</v>
      </c>
      <c r="H138" s="41">
        <v>300406</v>
      </c>
      <c r="I138" s="42">
        <v>11</v>
      </c>
      <c r="J138" s="41">
        <v>355423</v>
      </c>
      <c r="K138" s="43">
        <v>12.2</v>
      </c>
    </row>
    <row r="139" spans="1:11" x14ac:dyDescent="0.25">
      <c r="A139" s="39" t="str">
        <f>VLOOKUP(aéroports_2015[Pays],Pays_Continent!A:B,2,FALSE)</f>
        <v>Asie</v>
      </c>
      <c r="B139" s="39" t="str">
        <f>VLOOKUP(aéroports_2015[[#This Row],[Ville/Nom d''aéroport]],Ville_Pays!A:B,2,FALSE)</f>
        <v>Koweït</v>
      </c>
      <c r="C139" s="40" t="s">
        <v>22</v>
      </c>
      <c r="D139" s="28" t="s">
        <v>22</v>
      </c>
      <c r="E139" s="32" t="s">
        <v>417</v>
      </c>
      <c r="F139" s="41">
        <v>11269029</v>
      </c>
      <c r="G139" s="42">
        <v>8.6</v>
      </c>
      <c r="H139" s="41">
        <v>102162</v>
      </c>
      <c r="I139" s="42">
        <v>11.1</v>
      </c>
      <c r="J139" s="41">
        <v>186847</v>
      </c>
      <c r="K139" s="43">
        <v>-1.4</v>
      </c>
    </row>
    <row r="140" spans="1:11" x14ac:dyDescent="0.25">
      <c r="A140" s="39" t="str">
        <f>VLOOKUP(aéroports_2015[Pays],Pays_Continent!A:B,2,FALSE)</f>
        <v>Afrique</v>
      </c>
      <c r="B140" s="39" t="str">
        <f>VLOOKUP(aéroports_2015[[#This Row],[Ville/Nom d''aéroport]],Ville_Pays!A:B,2,FALSE)</f>
        <v>Nigéria</v>
      </c>
      <c r="C140" s="40" t="s">
        <v>35</v>
      </c>
      <c r="D140" s="28" t="s">
        <v>35</v>
      </c>
      <c r="E140" s="32" t="s">
        <v>422</v>
      </c>
      <c r="F140" s="41">
        <v>6887995</v>
      </c>
      <c r="G140" s="42">
        <v>-8.1</v>
      </c>
      <c r="H140" s="41">
        <v>101192</v>
      </c>
      <c r="I140" s="42">
        <v>-8</v>
      </c>
      <c r="J140" s="41">
        <v>169878</v>
      </c>
      <c r="K140" s="43">
        <v>6.2</v>
      </c>
    </row>
    <row r="141" spans="1:11" ht="25.5" x14ac:dyDescent="0.25">
      <c r="A141" s="39" t="str">
        <f>VLOOKUP(aéroports_2015[Pays],Pays_Continent!A:B,2,FALSE)</f>
        <v>Amérique du Nord</v>
      </c>
      <c r="B141" s="39" t="str">
        <f>VLOOKUP(aéroports_2015[[#This Row],[Ville/Nom d''aéroport]],Ville_Pays!A:B,2,FALSE)</f>
        <v>États-Unis</v>
      </c>
      <c r="C141" s="40" t="s">
        <v>253</v>
      </c>
      <c r="D141" s="28" t="s">
        <v>254</v>
      </c>
      <c r="E141" s="32" t="s">
        <v>545</v>
      </c>
      <c r="F141" s="41">
        <v>45389079</v>
      </c>
      <c r="G141" s="42">
        <v>5.8</v>
      </c>
      <c r="H141" s="41">
        <v>530330</v>
      </c>
      <c r="I141" s="42">
        <v>1.5</v>
      </c>
      <c r="J141" s="41">
        <v>98978</v>
      </c>
      <c r="K141" s="43">
        <v>0.3</v>
      </c>
    </row>
    <row r="142" spans="1:11" x14ac:dyDescent="0.25">
      <c r="A142" s="39" t="str">
        <f>VLOOKUP(aéroports_2015[Pays],Pays_Continent!A:B,2,FALSE)</f>
        <v>Océanie</v>
      </c>
      <c r="B142" s="39" t="str">
        <f>VLOOKUP(aéroports_2015[[#This Row],[Ville/Nom d''aéroport]],Ville_Pays!A:B,2,FALSE)</f>
        <v>Australie</v>
      </c>
      <c r="C142" s="40" t="s">
        <v>346</v>
      </c>
      <c r="D142" s="28" t="s">
        <v>346</v>
      </c>
      <c r="E142" s="32" t="s">
        <v>600</v>
      </c>
      <c r="F142" s="41">
        <v>1284780</v>
      </c>
      <c r="G142" s="42">
        <v>0</v>
      </c>
      <c r="H142" s="41">
        <v>14373</v>
      </c>
      <c r="I142" s="42">
        <v>-1.8</v>
      </c>
      <c r="J142" s="42" t="s">
        <v>958</v>
      </c>
      <c r="K142" s="43" t="s">
        <v>958</v>
      </c>
    </row>
    <row r="143" spans="1:11" ht="25.5" x14ac:dyDescent="0.25">
      <c r="A143" s="39" t="str">
        <f>VLOOKUP(aéroports_2015[Pays],Pays_Continent!A:B,2,FALSE)</f>
        <v>Amérique du Sud</v>
      </c>
      <c r="B143" s="39" t="str">
        <f>VLOOKUP(aéroports_2015[[#This Row],[Ville/Nom d''aéroport]],Ville_Pays!A:B,2,FALSE)</f>
        <v>Pérou</v>
      </c>
      <c r="C143" s="40" t="s">
        <v>194</v>
      </c>
      <c r="D143" s="28" t="s">
        <v>194</v>
      </c>
      <c r="E143" s="32" t="s">
        <v>504</v>
      </c>
      <c r="F143" s="41">
        <v>17112536</v>
      </c>
      <c r="G143" s="42">
        <v>9.1999999999999993</v>
      </c>
      <c r="H143" s="41">
        <v>166388</v>
      </c>
      <c r="I143" s="42">
        <v>7.3</v>
      </c>
      <c r="J143" s="41">
        <v>300686</v>
      </c>
      <c r="K143" s="43">
        <v>-0.6</v>
      </c>
    </row>
    <row r="144" spans="1:11" x14ac:dyDescent="0.25">
      <c r="A144" s="39" t="str">
        <f>VLOOKUP(aéroports_2015[Pays],Pays_Continent!A:B,2,FALSE)</f>
        <v>Europe</v>
      </c>
      <c r="B144" s="39" t="str">
        <f>VLOOKUP(aéroports_2015[[#This Row],[Ville/Nom d''aéroport]],Ville_Pays!A:B,2,FALSE)</f>
        <v>Portugal</v>
      </c>
      <c r="C144" s="40" t="s">
        <v>158</v>
      </c>
      <c r="D144" s="28" t="s">
        <v>158</v>
      </c>
      <c r="E144" s="32" t="s">
        <v>483</v>
      </c>
      <c r="F144" s="41">
        <v>20090417</v>
      </c>
      <c r="G144" s="42">
        <v>10.7</v>
      </c>
      <c r="H144" s="41">
        <v>166498</v>
      </c>
      <c r="I144" s="42">
        <v>6.1</v>
      </c>
      <c r="J144" s="41">
        <v>100852</v>
      </c>
      <c r="K144" s="43">
        <v>-2.2000000000000002</v>
      </c>
    </row>
    <row r="145" spans="1:11" x14ac:dyDescent="0.25">
      <c r="A145" s="39" t="str">
        <f>VLOOKUP(aéroports_2015[Pays],Pays_Continent!A:B,2,FALSE)</f>
        <v>Asie</v>
      </c>
      <c r="B145" s="39" t="str">
        <f>VLOOKUP(aéroports_2015[[#This Row],[Ville/Nom d''aéroport]],Ville_Pays!A:B,2,FALSE)</f>
        <v>Indonésie</v>
      </c>
      <c r="C145" s="40" t="s">
        <v>336</v>
      </c>
      <c r="D145" s="28" t="s">
        <v>336</v>
      </c>
      <c r="E145" s="32" t="s">
        <v>917</v>
      </c>
      <c r="F145" s="41">
        <v>2410997</v>
      </c>
      <c r="G145" s="42" t="s">
        <v>958</v>
      </c>
      <c r="H145" s="41">
        <v>25224</v>
      </c>
      <c r="I145" s="42" t="s">
        <v>958</v>
      </c>
      <c r="J145" s="41">
        <v>7833</v>
      </c>
      <c r="K145" s="43">
        <v>0</v>
      </c>
    </row>
    <row r="146" spans="1:11" ht="25.5" x14ac:dyDescent="0.25">
      <c r="A146" s="39" t="str">
        <f>VLOOKUP(aéroports_2015[Pays],Pays_Continent!A:B,2,FALSE)</f>
        <v>Europe</v>
      </c>
      <c r="B146" s="39" t="str">
        <f>VLOOKUP(aéroports_2015[[#This Row],[Ville/Nom d''aéroport]],Ville_Pays!A:B,2,FALSE)</f>
        <v>Royaume-Uni</v>
      </c>
      <c r="C146" s="40" t="s">
        <v>120</v>
      </c>
      <c r="D146" s="28" t="s">
        <v>133</v>
      </c>
      <c r="E146" s="32" t="s">
        <v>999</v>
      </c>
      <c r="F146" s="41">
        <v>40269087</v>
      </c>
      <c r="G146" s="42">
        <v>5.7</v>
      </c>
      <c r="H146" s="41">
        <v>267757</v>
      </c>
      <c r="I146" s="42">
        <v>3</v>
      </c>
      <c r="J146" s="41">
        <v>78893</v>
      </c>
      <c r="K146" s="43">
        <v>-15.9</v>
      </c>
    </row>
    <row r="147" spans="1:11" ht="25.5" x14ac:dyDescent="0.25">
      <c r="A147" s="39" t="str">
        <f>VLOOKUP(aéroports_2015[Pays],Pays_Continent!A:B,2,FALSE)</f>
        <v>Europe</v>
      </c>
      <c r="B147" s="39" t="str">
        <f>VLOOKUP(aéroports_2015[[#This Row],[Ville/Nom d''aéroport]],Ville_Pays!A:B,2,FALSE)</f>
        <v>Royaume-Uni</v>
      </c>
      <c r="C147" s="40" t="s">
        <v>120</v>
      </c>
      <c r="D147" s="28" t="s">
        <v>121</v>
      </c>
      <c r="E147" s="32" t="s">
        <v>1000</v>
      </c>
      <c r="F147" s="41">
        <v>74985748</v>
      </c>
      <c r="G147" s="42">
        <v>2.2000000000000002</v>
      </c>
      <c r="H147" s="41">
        <v>474066</v>
      </c>
      <c r="I147" s="42">
        <v>0.3</v>
      </c>
      <c r="J147" s="41">
        <v>1591526</v>
      </c>
      <c r="K147" s="43">
        <v>0.2</v>
      </c>
    </row>
    <row r="148" spans="1:11" ht="25.5" x14ac:dyDescent="0.25">
      <c r="A148" s="39" t="str">
        <f>VLOOKUP(aéroports_2015[Pays],Pays_Continent!A:B,2,FALSE)</f>
        <v>Europe</v>
      </c>
      <c r="B148" s="39" t="str">
        <f>VLOOKUP(aéroports_2015[[#This Row],[Ville/Nom d''aéroport]],Ville_Pays!A:B,2,FALSE)</f>
        <v>Royaume-Uni</v>
      </c>
      <c r="C148" s="40" t="s">
        <v>171</v>
      </c>
      <c r="D148" s="28" t="s">
        <v>171</v>
      </c>
      <c r="E148" s="32" t="s">
        <v>1086</v>
      </c>
      <c r="F148" s="41">
        <v>12288324</v>
      </c>
      <c r="G148" s="42">
        <v>16.899999999999999</v>
      </c>
      <c r="H148" s="41">
        <v>116412</v>
      </c>
      <c r="I148" s="42">
        <v>12</v>
      </c>
      <c r="J148" s="41">
        <v>28041</v>
      </c>
      <c r="K148" s="43">
        <v>2</v>
      </c>
    </row>
    <row r="149" spans="1:11" ht="25.5" x14ac:dyDescent="0.25">
      <c r="A149" s="39" t="str">
        <f>VLOOKUP(aéroports_2015[Pays],Pays_Continent!A:B,2,FALSE)</f>
        <v>Europe</v>
      </c>
      <c r="B149" s="39" t="str">
        <f>VLOOKUP(aéroports_2015[[#This Row],[Ville/Nom d''aéroport]],Ville_Pays!A:B,2,FALSE)</f>
        <v>Royaume-Uni</v>
      </c>
      <c r="C149" s="40" t="s">
        <v>120</v>
      </c>
      <c r="D149" s="28" t="s">
        <v>154</v>
      </c>
      <c r="E149" s="32" t="s">
        <v>1001</v>
      </c>
      <c r="F149" s="41">
        <v>22519178</v>
      </c>
      <c r="G149" s="42">
        <v>12.9</v>
      </c>
      <c r="H149" s="41">
        <v>168586</v>
      </c>
      <c r="I149" s="42">
        <v>8.6</v>
      </c>
      <c r="J149" s="41">
        <v>227111</v>
      </c>
      <c r="K149" s="43">
        <v>0.6</v>
      </c>
    </row>
    <row r="150" spans="1:11" ht="25.5" x14ac:dyDescent="0.25">
      <c r="A150" s="39" t="str">
        <f>VLOOKUP(aéroports_2015[Pays],Pays_Continent!A:B,2,FALSE)</f>
        <v>Amérique du Nord</v>
      </c>
      <c r="B150" s="39" t="str">
        <f>VLOOKUP(aéroports_2015[[#This Row],[Ville/Nom d''aéroport]],Ville_Pays!A:B,2,FALSE)</f>
        <v>États-Unis</v>
      </c>
      <c r="C150" s="40" t="s">
        <v>245</v>
      </c>
      <c r="D150" s="28" t="s">
        <v>246</v>
      </c>
      <c r="E150" s="28" t="s">
        <v>1065</v>
      </c>
      <c r="F150" s="41">
        <v>74936256</v>
      </c>
      <c r="G150" s="42">
        <v>6</v>
      </c>
      <c r="H150" s="41">
        <v>653540</v>
      </c>
      <c r="I150" s="42">
        <v>3</v>
      </c>
      <c r="J150" s="41">
        <v>2132486</v>
      </c>
      <c r="K150" s="43">
        <v>6.6</v>
      </c>
    </row>
    <row r="151" spans="1:11" ht="25.5" x14ac:dyDescent="0.25">
      <c r="A151" s="39" t="str">
        <f>VLOOKUP(aéroports_2015[Pays],Pays_Continent!A:B,2,FALSE)</f>
        <v>Amérique du Nord</v>
      </c>
      <c r="B151" s="39" t="str">
        <f>VLOOKUP(aéroports_2015[[#This Row],[Ville/Nom d''aéroport]],Ville_Pays!A:B,2,FALSE)</f>
        <v>Mexique</v>
      </c>
      <c r="C151" s="40" t="s">
        <v>227</v>
      </c>
      <c r="D151" s="28" t="s">
        <v>227</v>
      </c>
      <c r="E151" s="32" t="s">
        <v>531</v>
      </c>
      <c r="F151" s="41">
        <v>3653059</v>
      </c>
      <c r="G151" s="42">
        <v>11.2</v>
      </c>
      <c r="H151" s="41">
        <v>39090</v>
      </c>
      <c r="I151" s="42">
        <v>7.6</v>
      </c>
      <c r="J151" s="41">
        <v>1709</v>
      </c>
      <c r="K151" s="43" t="s">
        <v>958</v>
      </c>
    </row>
    <row r="152" spans="1:11" x14ac:dyDescent="0.25">
      <c r="A152" s="39" t="str">
        <f>VLOOKUP(aéroports_2015[Pays],Pays_Continent!A:B,2,FALSE)</f>
        <v>Océanie</v>
      </c>
      <c r="B152" s="39" t="str">
        <f>VLOOKUP(aéroports_2015[[#This Row],[Ville/Nom d''aéroport]],Ville_Pays!A:B,2,FALSE)</f>
        <v>Australie</v>
      </c>
      <c r="C152" s="40" t="s">
        <v>353</v>
      </c>
      <c r="D152" s="28" t="s">
        <v>353</v>
      </c>
      <c r="E152" s="32" t="s">
        <v>603</v>
      </c>
      <c r="F152" s="41">
        <v>868932</v>
      </c>
      <c r="G152" s="42">
        <v>-10.7</v>
      </c>
      <c r="H152" s="41">
        <v>12578</v>
      </c>
      <c r="I152" s="42">
        <v>-8.4</v>
      </c>
      <c r="J152" s="42" t="s">
        <v>958</v>
      </c>
      <c r="K152" s="43" t="s">
        <v>958</v>
      </c>
    </row>
    <row r="153" spans="1:11" ht="25.5" x14ac:dyDescent="0.25">
      <c r="A153" s="39" t="str">
        <f>VLOOKUP(aéroports_2015[Pays],Pays_Continent!A:B,2,FALSE)</f>
        <v>Asie</v>
      </c>
      <c r="B153" s="39" t="str">
        <f>VLOOKUP(aéroports_2015[[#This Row],[Ville/Nom d''aéroport]],Ville_Pays!A:B,2,FALSE)</f>
        <v>Arabie Saoudite</v>
      </c>
      <c r="C153" s="40" t="s">
        <v>40</v>
      </c>
      <c r="D153" s="28" t="s">
        <v>40</v>
      </c>
      <c r="E153" s="32" t="s">
        <v>435</v>
      </c>
      <c r="F153" s="41">
        <v>5521121</v>
      </c>
      <c r="G153" s="42">
        <v>-2.9</v>
      </c>
      <c r="H153" s="41">
        <v>46621</v>
      </c>
      <c r="I153" s="42">
        <v>-4.0999999999999996</v>
      </c>
      <c r="J153" s="41">
        <v>10728</v>
      </c>
      <c r="K153" s="43">
        <v>14.2</v>
      </c>
    </row>
    <row r="154" spans="1:11" x14ac:dyDescent="0.25">
      <c r="A154" s="39" t="str">
        <f>VLOOKUP(aéroports_2015[Pays],Pays_Continent!A:B,2,FALSE)</f>
        <v>Europe</v>
      </c>
      <c r="B154" s="39" t="str">
        <f>VLOOKUP(aéroports_2015[[#This Row],[Ville/Nom d''aéroport]],Ville_Pays!A:B,2,FALSE)</f>
        <v>Espagne</v>
      </c>
      <c r="C154" s="40" t="s">
        <v>128</v>
      </c>
      <c r="D154" s="28" t="s">
        <v>129</v>
      </c>
      <c r="E154" s="32" t="s">
        <v>471</v>
      </c>
      <c r="F154" s="41">
        <v>46818362</v>
      </c>
      <c r="G154" s="42">
        <v>11.9</v>
      </c>
      <c r="H154" s="41">
        <v>366605</v>
      </c>
      <c r="I154" s="42">
        <v>7</v>
      </c>
      <c r="J154" s="41">
        <v>405609</v>
      </c>
      <c r="K154" s="43">
        <v>3.7</v>
      </c>
    </row>
    <row r="155" spans="1:11" x14ac:dyDescent="0.25">
      <c r="A155" s="39" t="str">
        <f>VLOOKUP(aéroports_2015[Pays],Pays_Continent!A:B,2,FALSE)</f>
        <v>Asie</v>
      </c>
      <c r="B155" s="39" t="str">
        <f>VLOOKUP(aéroports_2015[[#This Row],[Ville/Nom d''aéroport]],Ville_Pays!A:B,2,FALSE)</f>
        <v>Indonésie</v>
      </c>
      <c r="C155" s="40" t="s">
        <v>317</v>
      </c>
      <c r="D155" s="28" t="s">
        <v>317</v>
      </c>
      <c r="E155" s="32" t="s">
        <v>1059</v>
      </c>
      <c r="F155" s="41">
        <v>8538901</v>
      </c>
      <c r="G155" s="42" t="s">
        <v>958</v>
      </c>
      <c r="H155" s="41">
        <v>83336</v>
      </c>
      <c r="I155" s="42" t="s">
        <v>958</v>
      </c>
      <c r="J155" s="41">
        <v>53743</v>
      </c>
      <c r="K155" s="43" t="s">
        <v>958</v>
      </c>
    </row>
    <row r="156" spans="1:11" x14ac:dyDescent="0.25">
      <c r="A156" s="39" t="str">
        <f>VLOOKUP(aéroports_2015[Pays],Pays_Continent!A:B,2,FALSE)</f>
        <v>Europe</v>
      </c>
      <c r="B156" s="39" t="str">
        <f>VLOOKUP(aéroports_2015[[#This Row],[Ville/Nom d''aéroport]],Ville_Pays!A:B,2,FALSE)</f>
        <v>Espagne</v>
      </c>
      <c r="C156" s="40" t="s">
        <v>167</v>
      </c>
      <c r="D156" s="28" t="s">
        <v>167</v>
      </c>
      <c r="E156" s="32" t="s">
        <v>487</v>
      </c>
      <c r="F156" s="41">
        <v>14387411</v>
      </c>
      <c r="G156" s="42">
        <v>4.8</v>
      </c>
      <c r="H156" s="41">
        <v>108897</v>
      </c>
      <c r="I156" s="42">
        <v>0.6</v>
      </c>
      <c r="J156" s="41">
        <v>2600</v>
      </c>
      <c r="K156" s="43">
        <v>-1.4</v>
      </c>
    </row>
    <row r="157" spans="1:11" ht="25.5" x14ac:dyDescent="0.25">
      <c r="A157" s="39" t="str">
        <f>VLOOKUP(aéroports_2015[Pays],Pays_Continent!A:B,2,FALSE)</f>
        <v>Amérique du Sud</v>
      </c>
      <c r="B157" s="39" t="str">
        <f>VLOOKUP(aéroports_2015[[#This Row],[Ville/Nom d''aéroport]],Ville_Pays!A:B,2,FALSE)</f>
        <v>Brésil</v>
      </c>
      <c r="C157" s="40" t="s">
        <v>231</v>
      </c>
      <c r="D157" s="28" t="s">
        <v>231</v>
      </c>
      <c r="E157" s="32" t="s">
        <v>526</v>
      </c>
      <c r="F157" s="41">
        <v>3409725</v>
      </c>
      <c r="G157" s="42">
        <v>1.5</v>
      </c>
      <c r="H157" s="41">
        <v>48433</v>
      </c>
      <c r="I157" s="42">
        <v>-11.7</v>
      </c>
      <c r="J157" s="41">
        <v>112331</v>
      </c>
      <c r="K157" s="43" t="s">
        <v>958</v>
      </c>
    </row>
    <row r="158" spans="1:11" ht="25.5" x14ac:dyDescent="0.25">
      <c r="A158" s="39" t="str">
        <f>VLOOKUP(aéroports_2015[Pays],Pays_Continent!A:B,2,FALSE)</f>
        <v>Europe</v>
      </c>
      <c r="B158" s="39" t="str">
        <f>VLOOKUP(aéroports_2015[[#This Row],[Ville/Nom d''aéroport]],Ville_Pays!A:B,2,FALSE)</f>
        <v>Royaume-Uni</v>
      </c>
      <c r="C158" s="40" t="s">
        <v>152</v>
      </c>
      <c r="D158" s="28" t="s">
        <v>152</v>
      </c>
      <c r="E158" s="32" t="s">
        <v>480</v>
      </c>
      <c r="F158" s="41">
        <v>23136047</v>
      </c>
      <c r="G158" s="42">
        <v>5.2</v>
      </c>
      <c r="H158" s="41">
        <v>173091</v>
      </c>
      <c r="I158" s="42">
        <v>1.6</v>
      </c>
      <c r="J158" s="41">
        <v>103786</v>
      </c>
      <c r="K158" s="43">
        <v>10.5</v>
      </c>
    </row>
    <row r="159" spans="1:11" x14ac:dyDescent="0.25">
      <c r="A159" s="39" t="str">
        <f>VLOOKUP(aéroports_2015[Pays],Pays_Continent!A:B,2,FALSE)</f>
        <v>Asie</v>
      </c>
      <c r="B159" s="39" t="str">
        <f>VLOOKUP(aéroports_2015[[#This Row],[Ville/Nom d''aéroport]],Ville_Pays!A:B,2,FALSE)</f>
        <v>Philippines</v>
      </c>
      <c r="C159" s="40" t="s">
        <v>84</v>
      </c>
      <c r="D159" s="28" t="s">
        <v>84</v>
      </c>
      <c r="E159" s="32" t="s">
        <v>457</v>
      </c>
      <c r="F159" s="41">
        <v>36583459</v>
      </c>
      <c r="G159" s="42">
        <v>7.3</v>
      </c>
      <c r="H159" s="41">
        <v>280925</v>
      </c>
      <c r="I159" s="42">
        <v>5.5</v>
      </c>
      <c r="J159" s="41">
        <v>575967</v>
      </c>
      <c r="K159" s="43">
        <v>10.7</v>
      </c>
    </row>
    <row r="160" spans="1:11" x14ac:dyDescent="0.25">
      <c r="A160" s="39" t="str">
        <f>VLOOKUP(aéroports_2015[Pays],Pays_Continent!A:B,2,FALSE)</f>
        <v>Afrique</v>
      </c>
      <c r="B160" s="39" t="str">
        <f>VLOOKUP(aéroports_2015[[#This Row],[Ville/Nom d''aéroport]],Ville_Pays!A:B,2,FALSE)</f>
        <v>Maroc</v>
      </c>
      <c r="C160" s="40" t="s">
        <v>44</v>
      </c>
      <c r="D160" s="28" t="s">
        <v>44</v>
      </c>
      <c r="E160" s="32" t="s">
        <v>437</v>
      </c>
      <c r="F160" s="41">
        <v>4002680</v>
      </c>
      <c r="G160" s="42">
        <v>-1.5</v>
      </c>
      <c r="H160" s="41">
        <v>34881</v>
      </c>
      <c r="I160" s="42">
        <v>-3.6</v>
      </c>
      <c r="J160" s="28">
        <v>465</v>
      </c>
      <c r="K160" s="43">
        <v>-28</v>
      </c>
    </row>
    <row r="161" spans="1:11" x14ac:dyDescent="0.25">
      <c r="A161" s="39" t="str">
        <f>VLOOKUP(aéroports_2015[Pays],Pays_Continent!A:B,2,FALSE)</f>
        <v>Asie</v>
      </c>
      <c r="B161" s="39" t="str">
        <f>VLOOKUP(aéroports_2015[[#This Row],[Ville/Nom d''aéroport]],Ville_Pays!A:B,2,FALSE)</f>
        <v>Iran</v>
      </c>
      <c r="C161" s="40" t="s">
        <v>28</v>
      </c>
      <c r="D161" s="28" t="s">
        <v>28</v>
      </c>
      <c r="E161" s="32" t="s">
        <v>424</v>
      </c>
      <c r="F161" s="41">
        <v>8545598</v>
      </c>
      <c r="G161" s="42">
        <v>5.9</v>
      </c>
      <c r="H161" s="41">
        <v>59458</v>
      </c>
      <c r="I161" s="42">
        <v>6.8</v>
      </c>
      <c r="J161" s="41">
        <v>81285</v>
      </c>
      <c r="K161" s="43">
        <v>4</v>
      </c>
    </row>
    <row r="162" spans="1:11" x14ac:dyDescent="0.25">
      <c r="A162" s="39" t="str">
        <f>VLOOKUP(aéroports_2015[Pays],Pays_Continent!A:B,2,FALSE)</f>
        <v>Afrique</v>
      </c>
      <c r="B162" s="39" t="str">
        <f>VLOOKUP(aéroports_2015[[#This Row],[Ville/Nom d''aéroport]],Ville_Pays!A:B,2,FALSE)</f>
        <v>Ile Maurice</v>
      </c>
      <c r="C162" s="40" t="s">
        <v>46</v>
      </c>
      <c r="D162" s="28" t="s">
        <v>46</v>
      </c>
      <c r="E162" s="32" t="s">
        <v>438</v>
      </c>
      <c r="F162" s="41">
        <v>3100000</v>
      </c>
      <c r="G162" s="42">
        <v>6.3</v>
      </c>
      <c r="H162" s="28" t="s">
        <v>958</v>
      </c>
      <c r="I162" s="42"/>
      <c r="J162" s="28"/>
      <c r="K162" s="43"/>
    </row>
    <row r="163" spans="1:11" ht="30" x14ac:dyDescent="0.25">
      <c r="A163" s="39" t="str">
        <f>VLOOKUP(aéroports_2015[Pays],Pays_Continent!A:B,2,FALSE)</f>
        <v>Amérique du Sud</v>
      </c>
      <c r="B163" s="39" t="str">
        <f>VLOOKUP(aéroports_2015[[#This Row],[Ville/Nom d''aéroport]],Ville_Pays!A:B,2,FALSE)</f>
        <v>Colombie</v>
      </c>
      <c r="C163" s="40" t="s">
        <v>214</v>
      </c>
      <c r="D163" s="28" t="s">
        <v>214</v>
      </c>
      <c r="E163" s="32" t="s">
        <v>517</v>
      </c>
      <c r="F163" s="41">
        <v>6903820</v>
      </c>
      <c r="G163" s="42">
        <v>5.6</v>
      </c>
      <c r="H163" s="41">
        <v>77375</v>
      </c>
      <c r="I163" s="42">
        <v>3.8</v>
      </c>
      <c r="J163" s="41">
        <v>118583</v>
      </c>
      <c r="K163" s="43">
        <v>1.5</v>
      </c>
    </row>
    <row r="164" spans="1:11" x14ac:dyDescent="0.25">
      <c r="A164" s="39" t="str">
        <f>VLOOKUP(aéroports_2015[Pays],Pays_Continent!A:B,2,FALSE)</f>
        <v>Océanie</v>
      </c>
      <c r="B164" s="39" t="str">
        <f>VLOOKUP(aéroports_2015[[#This Row],[Ville/Nom d''aéroport]],Ville_Pays!A:B,2,FALSE)</f>
        <v>Australie</v>
      </c>
      <c r="C164" s="40" t="s">
        <v>311</v>
      </c>
      <c r="D164" s="28" t="s">
        <v>311</v>
      </c>
      <c r="E164" s="32" t="s">
        <v>580</v>
      </c>
      <c r="F164" s="41">
        <v>32789991</v>
      </c>
      <c r="G164" s="42">
        <v>4.5</v>
      </c>
      <c r="H164" s="41">
        <v>232450</v>
      </c>
      <c r="I164" s="42">
        <v>2.1</v>
      </c>
      <c r="J164" s="28" t="s">
        <v>958</v>
      </c>
      <c r="K164" s="43" t="s">
        <v>958</v>
      </c>
    </row>
    <row r="165" spans="1:11" ht="25.5" x14ac:dyDescent="0.25">
      <c r="A165" s="39" t="str">
        <f>VLOOKUP(aéroports_2015[Pays],Pays_Continent!A:B,2,FALSE)</f>
        <v>Amérique du Nord</v>
      </c>
      <c r="B165" s="39" t="str">
        <f>VLOOKUP(aéroports_2015[[#This Row],[Ville/Nom d''aéroport]],Ville_Pays!A:B,2,FALSE)</f>
        <v>Mexique</v>
      </c>
      <c r="C165" s="40" t="s">
        <v>187</v>
      </c>
      <c r="D165" s="28" t="s">
        <v>187</v>
      </c>
      <c r="E165" s="32" t="s">
        <v>498</v>
      </c>
      <c r="F165" s="41">
        <v>38433288</v>
      </c>
      <c r="G165" s="42">
        <v>12.2</v>
      </c>
      <c r="H165" s="41">
        <v>426761</v>
      </c>
      <c r="I165" s="42">
        <v>4.0999999999999996</v>
      </c>
      <c r="J165" s="41">
        <v>451011</v>
      </c>
      <c r="K165" s="43">
        <v>12.1</v>
      </c>
    </row>
    <row r="166" spans="1:11" ht="25.5" x14ac:dyDescent="0.25">
      <c r="A166" s="39" t="str">
        <f>VLOOKUP(aéroports_2015[Pays],Pays_Continent!A:B,2,FALSE)</f>
        <v>Amérique du Nord</v>
      </c>
      <c r="B166" s="39" t="str">
        <f>VLOOKUP(aéroports_2015[[#This Row],[Ville/Nom d''aéroport]],Ville_Pays!A:B,2,FALSE)</f>
        <v>États-Unis</v>
      </c>
      <c r="C166" s="40" t="s">
        <v>256</v>
      </c>
      <c r="D166" s="28" t="s">
        <v>256</v>
      </c>
      <c r="E166" s="32" t="s">
        <v>547</v>
      </c>
      <c r="F166" s="41">
        <v>44350247</v>
      </c>
      <c r="G166" s="42">
        <v>8.3000000000000007</v>
      </c>
      <c r="H166" s="41">
        <v>409324</v>
      </c>
      <c r="I166" s="42">
        <v>2.6</v>
      </c>
      <c r="J166" s="41">
        <v>2210777</v>
      </c>
      <c r="K166" s="43">
        <v>0.3</v>
      </c>
    </row>
    <row r="167" spans="1:11" x14ac:dyDescent="0.25">
      <c r="A167" s="39" t="str">
        <f>VLOOKUP(aéroports_2015[Pays],Pays_Continent!A:B,2,FALSE)</f>
        <v>Europe</v>
      </c>
      <c r="B167" s="39" t="str">
        <f>VLOOKUP(aéroports_2015[[#This Row],[Ville/Nom d''aéroport]],Ville_Pays!A:B,2,FALSE)</f>
        <v>Italie</v>
      </c>
      <c r="C167" s="40" t="s">
        <v>159</v>
      </c>
      <c r="D167" s="28" t="s">
        <v>160</v>
      </c>
      <c r="E167" s="32" t="s">
        <v>998</v>
      </c>
      <c r="F167" s="41">
        <v>18572382</v>
      </c>
      <c r="G167" s="42">
        <v>-1.4</v>
      </c>
      <c r="H167" s="41">
        <v>160484</v>
      </c>
      <c r="I167" s="42">
        <v>-3.6</v>
      </c>
      <c r="J167" s="41">
        <v>511191</v>
      </c>
      <c r="K167" s="43">
        <v>8.8000000000000007</v>
      </c>
    </row>
    <row r="168" spans="1:11" x14ac:dyDescent="0.25">
      <c r="A168" s="39" t="str">
        <f>VLOOKUP(aéroports_2015[Pays],Pays_Continent!A:B,2,FALSE)</f>
        <v>Asie</v>
      </c>
      <c r="B168" s="39" t="str">
        <f>VLOOKUP(aéroports_2015[[#This Row],[Ville/Nom d''aéroport]],Ville_Pays!A:B,2,FALSE)</f>
        <v>Indonésie</v>
      </c>
      <c r="C168" s="40" t="s">
        <v>328</v>
      </c>
      <c r="D168" s="28" t="s">
        <v>328</v>
      </c>
      <c r="E168" s="32" t="s">
        <v>1057</v>
      </c>
      <c r="F168" s="41">
        <v>3170857</v>
      </c>
      <c r="G168" s="42">
        <v>13.7</v>
      </c>
      <c r="H168" s="41">
        <v>21955</v>
      </c>
      <c r="I168" s="42">
        <v>17.8</v>
      </c>
      <c r="J168" s="41">
        <v>9581</v>
      </c>
      <c r="K168" s="43">
        <v>-17.399999999999999</v>
      </c>
    </row>
    <row r="169" spans="1:11" ht="25.5" x14ac:dyDescent="0.25">
      <c r="A169" s="39" t="str">
        <f>VLOOKUP(aéroports_2015[Pays],Pays_Continent!A:B,2,FALSE)</f>
        <v>Amérique du Nord</v>
      </c>
      <c r="B169" s="39" t="str">
        <f>VLOOKUP(aéroports_2015[[#This Row],[Ville/Nom d''aéroport]],Ville_Pays!A:B,2,FALSE)</f>
        <v>États-Unis</v>
      </c>
      <c r="C169" s="40" t="s">
        <v>267</v>
      </c>
      <c r="D169" s="28" t="s">
        <v>267</v>
      </c>
      <c r="E169" s="32" t="s">
        <v>550</v>
      </c>
      <c r="F169" s="41">
        <v>36582854</v>
      </c>
      <c r="G169" s="42">
        <v>4</v>
      </c>
      <c r="H169" s="41">
        <v>404612</v>
      </c>
      <c r="I169" s="42">
        <v>-1.9</v>
      </c>
      <c r="J169" s="41">
        <v>205979</v>
      </c>
      <c r="K169" s="43">
        <v>1.4</v>
      </c>
    </row>
    <row r="170" spans="1:11" ht="25.5" x14ac:dyDescent="0.25">
      <c r="A170" s="39" t="str">
        <f>VLOOKUP(aéroports_2015[Pays],Pays_Continent!A:B,2,FALSE)</f>
        <v>Amérique du Nord</v>
      </c>
      <c r="B170" s="39" t="str">
        <f>VLOOKUP(aéroports_2015[[#This Row],[Ville/Nom d''aéroport]],Ville_Pays!A:B,2,FALSE)</f>
        <v>Jamaïque</v>
      </c>
      <c r="C170" s="40" t="s">
        <v>223</v>
      </c>
      <c r="D170" s="28" t="s">
        <v>223</v>
      </c>
      <c r="E170" s="32" t="s">
        <v>525</v>
      </c>
      <c r="F170" s="41">
        <v>3787271</v>
      </c>
      <c r="G170" s="42">
        <v>4.7</v>
      </c>
      <c r="H170" s="41">
        <v>41881</v>
      </c>
      <c r="I170" s="42">
        <v>4.0999999999999996</v>
      </c>
      <c r="J170" s="41">
        <v>7327</v>
      </c>
      <c r="K170" s="43">
        <v>17.100000000000001</v>
      </c>
    </row>
    <row r="171" spans="1:11" ht="25.5" x14ac:dyDescent="0.25">
      <c r="A171" s="39" t="str">
        <f>VLOOKUP(aéroports_2015[Pays],Pays_Continent!A:B,2,FALSE)</f>
        <v>Amérique du Nord</v>
      </c>
      <c r="B171" s="39" t="str">
        <f>VLOOKUP(aéroports_2015[[#This Row],[Ville/Nom d''aéroport]],Ville_Pays!A:B,2,FALSE)</f>
        <v>Mexique</v>
      </c>
      <c r="C171" s="40" t="s">
        <v>209</v>
      </c>
      <c r="D171" s="28" t="s">
        <v>209</v>
      </c>
      <c r="E171" s="32" t="s">
        <v>515</v>
      </c>
      <c r="F171" s="41">
        <v>8522177</v>
      </c>
      <c r="G171" s="42">
        <v>19.100000000000001</v>
      </c>
      <c r="H171" s="41">
        <v>114428</v>
      </c>
      <c r="I171" s="42">
        <v>11.7</v>
      </c>
      <c r="J171" s="41">
        <v>48511</v>
      </c>
      <c r="K171" s="43">
        <v>8.1999999999999993</v>
      </c>
    </row>
    <row r="172" spans="1:11" ht="25.5" x14ac:dyDescent="0.25">
      <c r="A172" s="39" t="str">
        <f>VLOOKUP(aéroports_2015[Pays],Pays_Continent!A:B,2,FALSE)</f>
        <v>Amérique du Nord</v>
      </c>
      <c r="B172" s="39" t="str">
        <f>VLOOKUP(aéroports_2015[[#This Row],[Ville/Nom d''aéroport]],Ville_Pays!A:B,2,FALSE)</f>
        <v>Canada</v>
      </c>
      <c r="C172" s="40" t="s">
        <v>285</v>
      </c>
      <c r="D172" s="28" t="s">
        <v>286</v>
      </c>
      <c r="E172" s="32" t="s">
        <v>563</v>
      </c>
      <c r="F172" s="41">
        <v>15513000</v>
      </c>
      <c r="G172" s="42">
        <v>4.5</v>
      </c>
      <c r="H172" s="41">
        <v>218820</v>
      </c>
      <c r="I172" s="42">
        <v>0.2</v>
      </c>
      <c r="J172" s="28" t="s">
        <v>958</v>
      </c>
      <c r="K172" s="43" t="s">
        <v>958</v>
      </c>
    </row>
    <row r="173" spans="1:11" x14ac:dyDescent="0.25">
      <c r="A173" s="39" t="str">
        <f>VLOOKUP(aéroports_2015[Pays],Pays_Continent!A:B,2,FALSE)</f>
        <v>Asie</v>
      </c>
      <c r="B173" s="39" t="str">
        <f>VLOOKUP(aéroports_2015[[#This Row],[Ville/Nom d''aéroport]],Ville_Pays!A:B,2,FALSE)</f>
        <v>Russie</v>
      </c>
      <c r="C173" s="40" t="s">
        <v>135</v>
      </c>
      <c r="D173" s="28" t="s">
        <v>137</v>
      </c>
      <c r="E173" s="32" t="s">
        <v>991</v>
      </c>
      <c r="F173" s="41">
        <v>30504515</v>
      </c>
      <c r="G173" s="42">
        <v>-7.9</v>
      </c>
      <c r="H173" s="41">
        <v>253084</v>
      </c>
      <c r="I173" s="42">
        <v>-8.9</v>
      </c>
      <c r="J173" s="41">
        <v>152382</v>
      </c>
      <c r="K173" s="43">
        <v>-18.600000000000001</v>
      </c>
    </row>
    <row r="174" spans="1:11" x14ac:dyDescent="0.25">
      <c r="A174" s="39" t="str">
        <f>VLOOKUP(aéroports_2015[Pays],Pays_Continent!A:B,2,FALSE)</f>
        <v>Asie</v>
      </c>
      <c r="B174" s="39" t="str">
        <f>VLOOKUP(aéroports_2015[[#This Row],[Ville/Nom d''aéroport]],Ville_Pays!A:B,2,FALSE)</f>
        <v>Russie</v>
      </c>
      <c r="C174" s="40" t="s">
        <v>135</v>
      </c>
      <c r="D174" s="28" t="s">
        <v>136</v>
      </c>
      <c r="E174" s="32" t="s">
        <v>992</v>
      </c>
      <c r="F174" s="41">
        <v>31612402</v>
      </c>
      <c r="G174" s="42">
        <v>0.1</v>
      </c>
      <c r="H174" s="41">
        <v>265040</v>
      </c>
      <c r="I174" s="42">
        <v>3.7</v>
      </c>
      <c r="J174" s="41">
        <v>162943</v>
      </c>
      <c r="K174" s="43">
        <v>-25.2</v>
      </c>
    </row>
    <row r="175" spans="1:11" x14ac:dyDescent="0.25">
      <c r="A175" s="39" t="str">
        <f>VLOOKUP(aéroports_2015[Pays],Pays_Continent!A:B,2,FALSE)</f>
        <v>Asie</v>
      </c>
      <c r="B175" s="39" t="str">
        <f>VLOOKUP(aéroports_2015[[#This Row],[Ville/Nom d''aéroport]],Ville_Pays!A:B,2,FALSE)</f>
        <v>Russie</v>
      </c>
      <c r="C175" s="40" t="s">
        <v>135</v>
      </c>
      <c r="D175" s="28" t="s">
        <v>165</v>
      </c>
      <c r="E175" s="32" t="s">
        <v>993</v>
      </c>
      <c r="F175" s="41">
        <v>15697331</v>
      </c>
      <c r="G175" s="42">
        <v>24.6</v>
      </c>
      <c r="H175" s="41">
        <v>164328</v>
      </c>
      <c r="I175" s="42">
        <v>5.3</v>
      </c>
      <c r="J175" s="41">
        <v>40262</v>
      </c>
      <c r="K175" s="43">
        <v>-8.3000000000000007</v>
      </c>
    </row>
    <row r="176" spans="1:11" x14ac:dyDescent="0.25">
      <c r="A176" s="39" t="str">
        <f>VLOOKUP(aéroports_2015[Pays],Pays_Continent!A:B,2,FALSE)</f>
        <v>Asie</v>
      </c>
      <c r="B176" s="39" t="str">
        <f>VLOOKUP(aéroports_2015[[#This Row],[Ville/Nom d''aéroport]],Ville_Pays!A:B,2,FALSE)</f>
        <v>Inde</v>
      </c>
      <c r="C176" s="40" t="s">
        <v>78</v>
      </c>
      <c r="D176" s="28" t="s">
        <v>78</v>
      </c>
      <c r="E176" s="32" t="s">
        <v>893</v>
      </c>
      <c r="F176" s="41">
        <v>40637377</v>
      </c>
      <c r="G176" s="42">
        <v>16.100000000000001</v>
      </c>
      <c r="H176" s="41">
        <v>289163</v>
      </c>
      <c r="I176" s="42">
        <v>8.6</v>
      </c>
      <c r="J176" s="41">
        <v>698447</v>
      </c>
      <c r="K176" s="43">
        <v>7.8</v>
      </c>
    </row>
    <row r="177" spans="1:11" x14ac:dyDescent="0.25">
      <c r="A177" s="39" t="str">
        <f>VLOOKUP(aéroports_2015[Pays],Pays_Continent!A:B,2,FALSE)</f>
        <v>Europe</v>
      </c>
      <c r="B177" s="39" t="str">
        <f>VLOOKUP(aéroports_2015[[#This Row],[Ville/Nom d''aéroport]],Ville_Pays!A:B,2,FALSE)</f>
        <v>Allemagne</v>
      </c>
      <c r="C177" s="40" t="s">
        <v>130</v>
      </c>
      <c r="D177" s="28" t="s">
        <v>130</v>
      </c>
      <c r="E177" s="32" t="s">
        <v>472</v>
      </c>
      <c r="F177" s="41">
        <v>40981522</v>
      </c>
      <c r="G177" s="42">
        <v>3.2</v>
      </c>
      <c r="H177" s="41">
        <v>379911</v>
      </c>
      <c r="I177" s="42">
        <v>0.9</v>
      </c>
      <c r="J177" s="41">
        <v>336162</v>
      </c>
      <c r="K177" s="43">
        <v>8.6999999999999993</v>
      </c>
    </row>
    <row r="178" spans="1:11" x14ac:dyDescent="0.25">
      <c r="A178" s="39" t="str">
        <f>VLOOKUP(aéroports_2015[Pays],Pays_Continent!A:B,2,FALSE)</f>
        <v>Asie</v>
      </c>
      <c r="B178" s="39" t="str">
        <f>VLOOKUP(aéroports_2015[[#This Row],[Ville/Nom d''aéroport]],Ville_Pays!A:B,2,FALSE)</f>
        <v>Oman</v>
      </c>
      <c r="C178" s="40" t="s">
        <v>23</v>
      </c>
      <c r="D178" s="28" t="s">
        <v>23</v>
      </c>
      <c r="E178" s="32" t="s">
        <v>420</v>
      </c>
      <c r="F178" s="41">
        <v>10315358</v>
      </c>
      <c r="G178" s="42">
        <v>18.3</v>
      </c>
      <c r="H178" s="41">
        <v>94878</v>
      </c>
      <c r="I178" s="42">
        <v>14.9</v>
      </c>
      <c r="J178" s="41">
        <v>134565</v>
      </c>
      <c r="K178" s="43">
        <v>10.1</v>
      </c>
    </row>
    <row r="179" spans="1:11" x14ac:dyDescent="0.25">
      <c r="A179" s="39" t="str">
        <f>VLOOKUP(aéroports_2015[Pays],Pays_Continent!A:B,2,FALSE)</f>
        <v>Océanie</v>
      </c>
      <c r="B179" s="39" t="str">
        <f>VLOOKUP(aéroports_2015[[#This Row],[Ville/Nom d''aéroport]],Ville_Pays!A:B,2,FALSE)</f>
        <v>Fidji</v>
      </c>
      <c r="C179" s="40" t="s">
        <v>338</v>
      </c>
      <c r="D179" s="28" t="s">
        <v>338</v>
      </c>
      <c r="E179" s="32" t="s">
        <v>593</v>
      </c>
      <c r="F179" s="41">
        <v>2210790</v>
      </c>
      <c r="G179" s="42">
        <v>5.7</v>
      </c>
      <c r="H179" s="41">
        <v>68881</v>
      </c>
      <c r="I179" s="42">
        <v>-4.9000000000000004</v>
      </c>
      <c r="J179" s="42" t="s">
        <v>958</v>
      </c>
      <c r="K179" s="43" t="s">
        <v>958</v>
      </c>
    </row>
    <row r="180" spans="1:11" x14ac:dyDescent="0.25">
      <c r="A180" s="39" t="str">
        <f>VLOOKUP(aéroports_2015[Pays],Pays_Continent!A:B,2,FALSE)</f>
        <v>Afrique</v>
      </c>
      <c r="B180" s="39" t="str">
        <f>VLOOKUP(aéroports_2015[[#This Row],[Ville/Nom d''aéroport]],Ville_Pays!A:B,2,FALSE)</f>
        <v>Kenya</v>
      </c>
      <c r="C180" s="40" t="s">
        <v>38</v>
      </c>
      <c r="D180" s="28" t="s">
        <v>38</v>
      </c>
      <c r="E180" s="32" t="s">
        <v>426</v>
      </c>
      <c r="F180" s="41">
        <v>6480425</v>
      </c>
      <c r="G180" s="42">
        <v>1.5</v>
      </c>
      <c r="H180" s="41">
        <v>100260</v>
      </c>
      <c r="I180" s="42">
        <v>0.5</v>
      </c>
      <c r="J180" s="41">
        <v>243872</v>
      </c>
      <c r="K180" s="43">
        <v>-5.9</v>
      </c>
    </row>
    <row r="181" spans="1:11" x14ac:dyDescent="0.25">
      <c r="A181" s="39" t="str">
        <f>VLOOKUP(aéroports_2015[Pays],Pays_Continent!A:B,2,FALSE)</f>
        <v>Asie</v>
      </c>
      <c r="B181" s="39" t="str">
        <f>VLOOKUP(aéroports_2015[[#This Row],[Ville/Nom d''aéroport]],Ville_Pays!A:B,2,FALSE)</f>
        <v>Chine</v>
      </c>
      <c r="C181" s="40" t="s">
        <v>99</v>
      </c>
      <c r="D181" s="28" t="s">
        <v>99</v>
      </c>
      <c r="E181" s="32" t="s">
        <v>969</v>
      </c>
      <c r="F181" s="41">
        <v>19163768</v>
      </c>
      <c r="G181" s="42">
        <v>17.7</v>
      </c>
      <c r="H181" s="41">
        <v>166858</v>
      </c>
      <c r="I181" s="42">
        <v>15.7</v>
      </c>
      <c r="J181" s="41">
        <v>326027</v>
      </c>
      <c r="K181" s="43">
        <v>7.1</v>
      </c>
    </row>
    <row r="182" spans="1:11" ht="25.5" x14ac:dyDescent="0.25">
      <c r="A182" s="39" t="str">
        <f>VLOOKUP(aéroports_2015[Pays],Pays_Continent!A:B,2,FALSE)</f>
        <v>Amérique du Nord</v>
      </c>
      <c r="B182" s="39" t="str">
        <f>VLOOKUP(aéroports_2015[[#This Row],[Ville/Nom d''aéroport]],Ville_Pays!A:B,2,FALSE)</f>
        <v>États-Unis</v>
      </c>
      <c r="C182" s="40" t="s">
        <v>292</v>
      </c>
      <c r="D182" s="28" t="s">
        <v>292</v>
      </c>
      <c r="E182" s="32" t="s">
        <v>1051</v>
      </c>
      <c r="F182" s="41">
        <v>11678633</v>
      </c>
      <c r="G182" s="42">
        <v>5.8</v>
      </c>
      <c r="H182" s="41">
        <v>184421</v>
      </c>
      <c r="I182" s="42">
        <v>4.5999999999999996</v>
      </c>
      <c r="J182" s="41">
        <v>37297</v>
      </c>
      <c r="K182" s="43">
        <v>6.6</v>
      </c>
    </row>
    <row r="183" spans="1:11" ht="25.5" x14ac:dyDescent="0.25">
      <c r="A183" s="39" t="str">
        <f>VLOOKUP(aéroports_2015[Pays],Pays_Continent!A:B,2,FALSE)</f>
        <v>Amérique du Nord</v>
      </c>
      <c r="B183" s="39" t="str">
        <f>VLOOKUP(aéroports_2015[[#This Row],[Ville/Nom d''aéroport]],Ville_Pays!A:B,2,FALSE)</f>
        <v>Bahamas</v>
      </c>
      <c r="C183" s="40" t="s">
        <v>234</v>
      </c>
      <c r="D183" s="28" t="s">
        <v>234</v>
      </c>
      <c r="E183" s="32" t="s">
        <v>1049</v>
      </c>
      <c r="F183" s="41">
        <v>3253796</v>
      </c>
      <c r="G183" s="42"/>
      <c r="H183" s="41">
        <v>136948</v>
      </c>
      <c r="I183" s="42"/>
      <c r="J183" s="28"/>
      <c r="K183" s="43"/>
    </row>
    <row r="184" spans="1:11" ht="25.5" x14ac:dyDescent="0.25">
      <c r="A184" s="39" t="str">
        <f>VLOOKUP(aéroports_2015[Pays],Pays_Continent!A:B,2,FALSE)</f>
        <v>Amérique du Nord</v>
      </c>
      <c r="B184" s="39" t="str">
        <f>VLOOKUP(aéroports_2015[[#This Row],[Ville/Nom d''aéroport]],Ville_Pays!A:B,2,FALSE)</f>
        <v>États-Unis</v>
      </c>
      <c r="C184" s="40" t="s">
        <v>294</v>
      </c>
      <c r="D184" s="28" t="s">
        <v>294</v>
      </c>
      <c r="E184" s="32" t="s">
        <v>570</v>
      </c>
      <c r="F184" s="41">
        <v>10673301</v>
      </c>
      <c r="G184" s="42">
        <v>7.3</v>
      </c>
      <c r="H184" s="41">
        <v>119668</v>
      </c>
      <c r="I184" s="42">
        <v>-8.4</v>
      </c>
      <c r="J184" s="41">
        <v>40191</v>
      </c>
      <c r="K184" s="43">
        <v>0.2</v>
      </c>
    </row>
    <row r="185" spans="1:11" ht="30" x14ac:dyDescent="0.25">
      <c r="A185" s="39" t="str">
        <f>VLOOKUP(aéroports_2015[Pays],Pays_Continent!A:B,2,FALSE)</f>
        <v>Amérique du Nord</v>
      </c>
      <c r="B185" s="39" t="str">
        <f>VLOOKUP(aéroports_2015[[#This Row],[Ville/Nom d''aéroport]],Ville_Pays!A:B,2,FALSE)</f>
        <v>États-Unis</v>
      </c>
      <c r="C185" s="40" t="s">
        <v>249</v>
      </c>
      <c r="D185" s="28" t="s">
        <v>250</v>
      </c>
      <c r="E185" s="32" t="s">
        <v>1052</v>
      </c>
      <c r="F185" s="41">
        <v>56827154</v>
      </c>
      <c r="G185" s="42">
        <v>6.8</v>
      </c>
      <c r="H185" s="41">
        <v>438897</v>
      </c>
      <c r="I185" s="42">
        <v>11.3</v>
      </c>
      <c r="J185" s="41">
        <v>1286484</v>
      </c>
      <c r="K185" s="43">
        <v>-0.8</v>
      </c>
    </row>
    <row r="186" spans="1:11" ht="25.5" x14ac:dyDescent="0.25">
      <c r="A186" s="39" t="str">
        <f>VLOOKUP(aéroports_2015[Pays],Pays_Continent!A:B,2,FALSE)</f>
        <v>Amérique du Nord</v>
      </c>
      <c r="B186" s="39" t="str">
        <f>VLOOKUP(aéroports_2015[[#This Row],[Ville/Nom d''aéroport]],Ville_Pays!A:B,2,FALSE)</f>
        <v>États-Unis</v>
      </c>
      <c r="C186" s="40" t="s">
        <v>249</v>
      </c>
      <c r="D186" s="28" t="s">
        <v>272</v>
      </c>
      <c r="E186" s="32" t="s">
        <v>554</v>
      </c>
      <c r="F186" s="41">
        <v>28437668</v>
      </c>
      <c r="G186" s="42">
        <v>5.4</v>
      </c>
      <c r="H186" s="41">
        <v>360274</v>
      </c>
      <c r="I186" s="42">
        <v>-0.3</v>
      </c>
      <c r="J186" s="41">
        <v>8119</v>
      </c>
      <c r="K186" s="43">
        <v>2.2999999999999998</v>
      </c>
    </row>
    <row r="187" spans="1:11" ht="25.5" x14ac:dyDescent="0.25">
      <c r="A187" s="39" t="str">
        <f>VLOOKUP(aéroports_2015[Pays],Pays_Continent!A:B,2,FALSE)</f>
        <v>Amérique du Nord</v>
      </c>
      <c r="B187" s="39" t="str">
        <f>VLOOKUP(aéroports_2015[[#This Row],[Ville/Nom d''aéroport]],Ville_Pays!A:B,2,FALSE)</f>
        <v>États-Unis</v>
      </c>
      <c r="C187" s="40" t="s">
        <v>249</v>
      </c>
      <c r="D187" s="28" t="s">
        <v>266</v>
      </c>
      <c r="E187" s="32" t="s">
        <v>1053</v>
      </c>
      <c r="F187" s="41">
        <v>37494704</v>
      </c>
      <c r="G187" s="42">
        <v>5.3</v>
      </c>
      <c r="H187" s="41">
        <v>415534</v>
      </c>
      <c r="I187" s="42">
        <v>4.5999999999999996</v>
      </c>
      <c r="J187" s="41">
        <v>683761</v>
      </c>
      <c r="K187" s="43">
        <v>7.2</v>
      </c>
    </row>
    <row r="188" spans="1:11" x14ac:dyDescent="0.25">
      <c r="A188" s="39" t="str">
        <f>VLOOKUP(aéroports_2015[Pays],Pays_Continent!A:B,2,FALSE)</f>
        <v>Océanie</v>
      </c>
      <c r="B188" s="39" t="str">
        <f>VLOOKUP(aéroports_2015[[#This Row],[Ville/Nom d''aéroport]],Ville_Pays!A:B,2,FALSE)</f>
        <v>Australie</v>
      </c>
      <c r="C188" s="40" t="s">
        <v>349</v>
      </c>
      <c r="D188" s="28" t="s">
        <v>349</v>
      </c>
      <c r="E188" s="32" t="s">
        <v>599</v>
      </c>
      <c r="F188" s="41">
        <v>1152361</v>
      </c>
      <c r="G188" s="42">
        <v>-1.1000000000000001</v>
      </c>
      <c r="H188" s="41">
        <v>15755</v>
      </c>
      <c r="I188" s="42">
        <v>1.1000000000000001</v>
      </c>
      <c r="J188" s="42" t="s">
        <v>958</v>
      </c>
      <c r="K188" s="43" t="s">
        <v>958</v>
      </c>
    </row>
    <row r="189" spans="1:11" x14ac:dyDescent="0.25">
      <c r="A189" s="39" t="str">
        <f>VLOOKUP(aéroports_2015[Pays],Pays_Continent!A:B,2,FALSE)</f>
        <v>Europe</v>
      </c>
      <c r="B189" s="39" t="str">
        <f>VLOOKUP(aéroports_2015[[#This Row],[Ville/Nom d''aéroport]],Ville_Pays!A:B,2,FALSE)</f>
        <v>France</v>
      </c>
      <c r="C189" s="40" t="s">
        <v>175</v>
      </c>
      <c r="D189" s="28" t="s">
        <v>175</v>
      </c>
      <c r="E189" s="32" t="s">
        <v>995</v>
      </c>
      <c r="F189" s="41">
        <v>12016730</v>
      </c>
      <c r="G189" s="42">
        <v>3.1</v>
      </c>
      <c r="H189" s="41">
        <v>169934</v>
      </c>
      <c r="I189" s="42">
        <v>0</v>
      </c>
      <c r="J189" s="41">
        <v>15403</v>
      </c>
      <c r="K189" s="43">
        <v>-7.7</v>
      </c>
    </row>
    <row r="190" spans="1:11" x14ac:dyDescent="0.25">
      <c r="A190" s="39" t="str">
        <f>VLOOKUP(aéroports_2015[Pays],Pays_Continent!A:B,2,FALSE)</f>
        <v>Asie</v>
      </c>
      <c r="B190" s="39" t="str">
        <f>VLOOKUP(aéroports_2015[[#This Row],[Ville/Nom d''aéroport]],Ville_Pays!A:B,2,FALSE)</f>
        <v>Vietnam</v>
      </c>
      <c r="C190" s="40" t="s">
        <v>107</v>
      </c>
      <c r="D190" s="28" t="s">
        <v>107</v>
      </c>
      <c r="E190" s="32" t="s">
        <v>1096</v>
      </c>
      <c r="F190" s="41">
        <v>17213715</v>
      </c>
      <c r="G190" s="42">
        <v>21.3</v>
      </c>
      <c r="H190" s="28" t="s">
        <v>958</v>
      </c>
      <c r="I190" s="42" t="s">
        <v>958</v>
      </c>
      <c r="J190" s="28" t="s">
        <v>958</v>
      </c>
      <c r="K190" s="43" t="s">
        <v>958</v>
      </c>
    </row>
    <row r="191" spans="1:11" ht="25.5" x14ac:dyDescent="0.25">
      <c r="A191" s="39" t="str">
        <f>VLOOKUP(aéroports_2015[Pays],Pays_Continent!A:B,2,FALSE)</f>
        <v>Amérique du Nord</v>
      </c>
      <c r="B191" s="39" t="str">
        <f>VLOOKUP(aéroports_2015[[#This Row],[Ville/Nom d''aéroport]],Ville_Pays!A:B,2,FALSE)</f>
        <v>États-Unis</v>
      </c>
      <c r="C191" s="40" t="s">
        <v>293</v>
      </c>
      <c r="D191" s="28" t="s">
        <v>293</v>
      </c>
      <c r="E191" s="32" t="s">
        <v>566</v>
      </c>
      <c r="F191" s="41">
        <v>11205063</v>
      </c>
      <c r="G191" s="42">
        <v>8.4</v>
      </c>
      <c r="H191" s="41">
        <v>215750</v>
      </c>
      <c r="I191" s="42">
        <v>5.9</v>
      </c>
      <c r="J191" s="41">
        <v>536765</v>
      </c>
      <c r="K191" s="43">
        <v>6.6</v>
      </c>
    </row>
    <row r="192" spans="1:11" x14ac:dyDescent="0.25">
      <c r="A192" s="39" t="str">
        <f>VLOOKUP(aéroports_2015[Pays],Pays_Continent!A:B,2,FALSE)</f>
        <v>Asie</v>
      </c>
      <c r="B192" s="39" t="str">
        <f>VLOOKUP(aéroports_2015[[#This Row],[Ville/Nom d''aéroport]],Ville_Pays!A:B,2,FALSE)</f>
        <v>Japon</v>
      </c>
      <c r="C192" s="40" t="s">
        <v>104</v>
      </c>
      <c r="D192" s="28" t="s">
        <v>104</v>
      </c>
      <c r="E192" s="32" t="s">
        <v>623</v>
      </c>
      <c r="F192" s="41">
        <v>18139975</v>
      </c>
      <c r="G192" s="42">
        <v>3.6</v>
      </c>
      <c r="H192" s="41">
        <v>155016</v>
      </c>
      <c r="I192" s="42">
        <v>0.3</v>
      </c>
      <c r="J192" s="41">
        <v>414510</v>
      </c>
      <c r="K192" s="43">
        <v>-1.1000000000000001</v>
      </c>
    </row>
    <row r="193" spans="1:11" x14ac:dyDescent="0.25">
      <c r="A193" s="39" t="str">
        <f>VLOOKUP(aéroports_2015[Pays],Pays_Continent!A:B,2,FALSE)</f>
        <v>Afrique</v>
      </c>
      <c r="B193" s="39" t="str">
        <f>VLOOKUP(aéroports_2015[[#This Row],[Ville/Nom d''aéroport]],Ville_Pays!A:B,2,FALSE)</f>
        <v>Algérie</v>
      </c>
      <c r="C193" s="40" t="s">
        <v>60</v>
      </c>
      <c r="D193" s="28" t="s">
        <v>60</v>
      </c>
      <c r="E193" s="32" t="s">
        <v>923</v>
      </c>
      <c r="F193" s="41">
        <v>1564950</v>
      </c>
      <c r="G193" s="42">
        <v>0</v>
      </c>
      <c r="H193" s="41">
        <v>19273</v>
      </c>
      <c r="I193" s="42"/>
      <c r="J193" s="28">
        <v>843</v>
      </c>
      <c r="K193" s="43"/>
    </row>
    <row r="194" spans="1:11" x14ac:dyDescent="0.25">
      <c r="A194" s="39" t="str">
        <f>VLOOKUP(aéroports_2015[Pays],Pays_Continent!A:B,2,FALSE)</f>
        <v>Asie</v>
      </c>
      <c r="B194" s="39" t="str">
        <f>VLOOKUP(aéroports_2015[[#This Row],[Ville/Nom d''aéroport]],Ville_Pays!A:B,2,FALSE)</f>
        <v>Indonésie</v>
      </c>
      <c r="C194" s="40" t="s">
        <v>297</v>
      </c>
      <c r="D194" s="28" t="s">
        <v>297</v>
      </c>
      <c r="E194" s="32" t="s">
        <v>569</v>
      </c>
      <c r="F194" s="41">
        <v>10180258</v>
      </c>
      <c r="G194" s="42">
        <v>8.5</v>
      </c>
      <c r="H194" s="41">
        <v>260689</v>
      </c>
      <c r="I194" s="42">
        <v>-3.2</v>
      </c>
      <c r="J194" s="41">
        <v>16527</v>
      </c>
      <c r="K194" s="43">
        <v>6.7</v>
      </c>
    </row>
    <row r="195" spans="1:11" ht="25.5" x14ac:dyDescent="0.25">
      <c r="A195" s="39" t="str">
        <f>VLOOKUP(aéroports_2015[Pays],Pays_Continent!A:B,2,FALSE)</f>
        <v>Amérique du Nord</v>
      </c>
      <c r="B195" s="39" t="str">
        <f>VLOOKUP(aéroports_2015[[#This Row],[Ville/Nom d''aéroport]],Ville_Pays!A:B,2,FALSE)</f>
        <v>États-Unis</v>
      </c>
      <c r="C195" s="40" t="s">
        <v>264</v>
      </c>
      <c r="D195" s="28" t="s">
        <v>265</v>
      </c>
      <c r="E195" s="32" t="s">
        <v>920</v>
      </c>
      <c r="F195" s="41">
        <v>38809337</v>
      </c>
      <c r="G195" s="42">
        <v>8.6999999999999993</v>
      </c>
      <c r="H195" s="41">
        <v>307650</v>
      </c>
      <c r="I195" s="42">
        <v>6.1</v>
      </c>
      <c r="J195" s="41">
        <v>170473</v>
      </c>
      <c r="K195" s="43">
        <v>8.6999999999999993</v>
      </c>
    </row>
    <row r="196" spans="1:11" x14ac:dyDescent="0.25">
      <c r="A196" s="39" t="str">
        <f>VLOOKUP(aéroports_2015[Pays],Pays_Continent!A:B,2,FALSE)</f>
        <v>Asie</v>
      </c>
      <c r="B196" s="39" t="str">
        <f>VLOOKUP(aéroports_2015[[#This Row],[Ville/Nom d''aéroport]],Ville_Pays!A:B,2,FALSE)</f>
        <v>Japon</v>
      </c>
      <c r="C196" s="40" t="s">
        <v>92</v>
      </c>
      <c r="D196" s="28" t="s">
        <v>111</v>
      </c>
      <c r="E196" s="32" t="s">
        <v>988</v>
      </c>
      <c r="F196" s="41">
        <v>14541634</v>
      </c>
      <c r="G196" s="42">
        <v>0.1</v>
      </c>
      <c r="H196" s="41">
        <v>139434</v>
      </c>
      <c r="I196" s="42">
        <v>0.3</v>
      </c>
      <c r="J196" s="41">
        <v>140686</v>
      </c>
      <c r="K196" s="43">
        <v>-1.8</v>
      </c>
    </row>
    <row r="197" spans="1:11" x14ac:dyDescent="0.25">
      <c r="A197" s="39" t="str">
        <f>VLOOKUP(aéroports_2015[Pays],Pays_Continent!A:B,2,FALSE)</f>
        <v>Asie</v>
      </c>
      <c r="B197" s="39" t="str">
        <f>VLOOKUP(aéroports_2015[[#This Row],[Ville/Nom d''aéroport]],Ville_Pays!A:B,2,FALSE)</f>
        <v>Japon</v>
      </c>
      <c r="C197" s="40" t="s">
        <v>92</v>
      </c>
      <c r="D197" s="28" t="s">
        <v>93</v>
      </c>
      <c r="E197" s="32" t="s">
        <v>989</v>
      </c>
      <c r="F197" s="41">
        <v>23193180</v>
      </c>
      <c r="G197" s="42">
        <v>19.899999999999999</v>
      </c>
      <c r="H197" s="41">
        <v>163517</v>
      </c>
      <c r="I197" s="42">
        <v>15.5</v>
      </c>
      <c r="J197" s="41">
        <v>745688</v>
      </c>
      <c r="K197" s="43">
        <v>0</v>
      </c>
    </row>
    <row r="198" spans="1:11" x14ac:dyDescent="0.25">
      <c r="A198" s="39" t="str">
        <f>VLOOKUP(aéroports_2015[Pays],Pays_Continent!A:B,2,FALSE)</f>
        <v>Europe</v>
      </c>
      <c r="B198" s="39" t="str">
        <f>VLOOKUP(aéroports_2015[[#This Row],[Ville/Nom d''aéroport]],Ville_Pays!A:B,2,FALSE)</f>
        <v>Norvège</v>
      </c>
      <c r="C198" s="40" t="s">
        <v>144</v>
      </c>
      <c r="D198" s="28" t="s">
        <v>145</v>
      </c>
      <c r="E198" s="32" t="s">
        <v>478</v>
      </c>
      <c r="F198" s="41">
        <v>24560197</v>
      </c>
      <c r="G198" s="42">
        <v>1.7</v>
      </c>
      <c r="H198" s="41">
        <v>235176</v>
      </c>
      <c r="I198" s="42">
        <v>-2.5</v>
      </c>
      <c r="J198" s="41">
        <v>126645</v>
      </c>
      <c r="K198" s="43">
        <v>6</v>
      </c>
    </row>
    <row r="199" spans="1:11" x14ac:dyDescent="0.25">
      <c r="A199" s="39" t="str">
        <f>VLOOKUP(aéroports_2015[Pays],Pays_Continent!A:B,2,FALSE)</f>
        <v>Europe</v>
      </c>
      <c r="B199" s="39" t="str">
        <f>VLOOKUP(aéroports_2015[[#This Row],[Ville/Nom d''aéroport]],Ville_Pays!A:B,2,FALSE)</f>
        <v>Espagne</v>
      </c>
      <c r="C199" s="40" t="s">
        <v>146</v>
      </c>
      <c r="D199" s="28" t="s">
        <v>147</v>
      </c>
      <c r="E199" s="32" t="s">
        <v>625</v>
      </c>
      <c r="F199" s="41">
        <v>23740135</v>
      </c>
      <c r="G199" s="42">
        <v>2.7</v>
      </c>
      <c r="H199" s="41">
        <v>178253</v>
      </c>
      <c r="I199" s="42">
        <v>3.3</v>
      </c>
      <c r="J199" s="41">
        <v>12841</v>
      </c>
      <c r="K199" s="43">
        <v>-2</v>
      </c>
    </row>
    <row r="200" spans="1:11" ht="25.5" x14ac:dyDescent="0.25">
      <c r="A200" s="39" t="str">
        <f>VLOOKUP(aéroports_2015[Pays],Pays_Continent!A:B,2,FALSE)</f>
        <v>Amérique du Nord</v>
      </c>
      <c r="B200" s="39" t="str">
        <f>VLOOKUP(aéroports_2015[[#This Row],[Ville/Nom d''aéroport]],Ville_Pays!A:B,2,FALSE)</f>
        <v>Panama</v>
      </c>
      <c r="C200" s="40" t="s">
        <v>206</v>
      </c>
      <c r="D200" s="28" t="s">
        <v>206</v>
      </c>
      <c r="E200" s="32" t="s">
        <v>512</v>
      </c>
      <c r="F200" s="41">
        <v>8913501</v>
      </c>
      <c r="G200" s="42">
        <v>4.4000000000000004</v>
      </c>
      <c r="H200" s="28" t="s">
        <v>958</v>
      </c>
      <c r="I200" s="42" t="s">
        <v>958</v>
      </c>
      <c r="J200" s="28" t="s">
        <v>958</v>
      </c>
      <c r="K200" s="43" t="s">
        <v>958</v>
      </c>
    </row>
    <row r="201" spans="1:11" x14ac:dyDescent="0.25">
      <c r="A201" s="39" t="str">
        <f>VLOOKUP(aéroports_2015[Pays],Pays_Continent!A:B,2,FALSE)</f>
        <v>Océanie</v>
      </c>
      <c r="B201" s="39" t="str">
        <f>VLOOKUP(aéroports_2015[[#This Row],[Ville/Nom d''aéroport]],Ville_Pays!A:B,2,FALSE)</f>
        <v>Polynésie</v>
      </c>
      <c r="C201" s="40" t="s">
        <v>347</v>
      </c>
      <c r="D201" s="28" t="s">
        <v>347</v>
      </c>
      <c r="E201" s="32" t="s">
        <v>602</v>
      </c>
      <c r="F201" s="41">
        <v>1195105</v>
      </c>
      <c r="G201" s="42">
        <v>2</v>
      </c>
      <c r="H201" s="41">
        <v>36584</v>
      </c>
      <c r="I201" s="42">
        <v>9.5</v>
      </c>
      <c r="J201" s="41">
        <v>13253</v>
      </c>
      <c r="K201" s="43">
        <v>1.4</v>
      </c>
    </row>
    <row r="202" spans="1:11" x14ac:dyDescent="0.25">
      <c r="A202" s="39" t="str">
        <f>VLOOKUP(aéroports_2015[Pays],Pays_Continent!A:B,2,FALSE)</f>
        <v>Europe</v>
      </c>
      <c r="B202" s="39" t="str">
        <f>VLOOKUP(aéroports_2015[[#This Row],[Ville/Nom d''aéroport]],Ville_Pays!A:B,2,FALSE)</f>
        <v>France</v>
      </c>
      <c r="C202" s="40" t="s">
        <v>122</v>
      </c>
      <c r="D202" s="28" t="s">
        <v>123</v>
      </c>
      <c r="E202" s="32" t="s">
        <v>897</v>
      </c>
      <c r="F202" s="41">
        <v>65766986</v>
      </c>
      <c r="G202" s="42">
        <v>3.1</v>
      </c>
      <c r="H202" s="41">
        <v>475810</v>
      </c>
      <c r="I202" s="42">
        <v>0.9</v>
      </c>
      <c r="J202" s="41">
        <v>2090795</v>
      </c>
      <c r="K202" s="43">
        <v>0.7</v>
      </c>
    </row>
    <row r="203" spans="1:11" x14ac:dyDescent="0.25">
      <c r="A203" s="39" t="str">
        <f>VLOOKUP(aéroports_2015[Pays],Pays_Continent!A:B,2,FALSE)</f>
        <v>Europe</v>
      </c>
      <c r="B203" s="39" t="str">
        <f>VLOOKUP(aéroports_2015[[#This Row],[Ville/Nom d''aéroport]],Ville_Pays!A:B,2,FALSE)</f>
        <v>France</v>
      </c>
      <c r="C203" s="40" t="s">
        <v>122</v>
      </c>
      <c r="D203" s="28" t="s">
        <v>138</v>
      </c>
      <c r="E203" s="32" t="s">
        <v>996</v>
      </c>
      <c r="F203" s="41">
        <v>29664993</v>
      </c>
      <c r="G203" s="42">
        <v>2.8</v>
      </c>
      <c r="H203" s="41">
        <v>234152</v>
      </c>
      <c r="I203" s="42">
        <v>1.4</v>
      </c>
      <c r="J203" s="41">
        <v>126020</v>
      </c>
      <c r="K203" s="43">
        <v>9.4</v>
      </c>
    </row>
    <row r="204" spans="1:11" x14ac:dyDescent="0.25">
      <c r="A204" s="39" t="str">
        <f>VLOOKUP(aéroports_2015[Pays],Pays_Continent!A:B,2,FALSE)</f>
        <v>Asie</v>
      </c>
      <c r="B204" s="39" t="str">
        <f>VLOOKUP(aéroports_2015[[#This Row],[Ville/Nom d''aéroport]],Ville_Pays!A:B,2,FALSE)</f>
        <v>Indonésie</v>
      </c>
      <c r="C204" s="40" t="s">
        <v>348</v>
      </c>
      <c r="D204" s="28" t="s">
        <v>348</v>
      </c>
      <c r="E204" s="32" t="s">
        <v>887</v>
      </c>
      <c r="F204" s="41">
        <v>1157127</v>
      </c>
      <c r="G204" s="42"/>
      <c r="H204" s="41">
        <v>15856</v>
      </c>
      <c r="I204" s="42" t="s">
        <v>958</v>
      </c>
      <c r="J204" s="41">
        <v>4895</v>
      </c>
      <c r="K204" s="44"/>
    </row>
    <row r="205" spans="1:11" x14ac:dyDescent="0.25">
      <c r="A205" s="39" t="str">
        <f>VLOOKUP(aéroports_2015[Pays],Pays_Continent!A:B,2,FALSE)</f>
        <v>Océanie</v>
      </c>
      <c r="B205" s="39" t="str">
        <f>VLOOKUP(aéroports_2015[[#This Row],[Ville/Nom d''aéroport]],Ville_Pays!A:B,2,FALSE)</f>
        <v>Australie</v>
      </c>
      <c r="C205" s="40" t="s">
        <v>316</v>
      </c>
      <c r="D205" s="28" t="s">
        <v>316</v>
      </c>
      <c r="E205" s="32" t="s">
        <v>583</v>
      </c>
      <c r="F205" s="41">
        <v>12594031</v>
      </c>
      <c r="G205" s="42">
        <v>-2.2999999999999998</v>
      </c>
      <c r="H205" s="41">
        <v>95421</v>
      </c>
      <c r="I205" s="42">
        <v>-3.6</v>
      </c>
      <c r="J205" s="28" t="s">
        <v>958</v>
      </c>
      <c r="K205" s="43" t="s">
        <v>958</v>
      </c>
    </row>
    <row r="206" spans="1:11" ht="25.5" x14ac:dyDescent="0.25">
      <c r="A206" s="39" t="str">
        <f>VLOOKUP(aéroports_2015[Pays],Pays_Continent!A:B,2,FALSE)</f>
        <v>Amérique du Nord</v>
      </c>
      <c r="B206" s="39" t="str">
        <f>VLOOKUP(aéroports_2015[[#This Row],[Ville/Nom d''aéroport]],Ville_Pays!A:B,2,FALSE)</f>
        <v>États-Unis</v>
      </c>
      <c r="C206" s="40" t="s">
        <v>271</v>
      </c>
      <c r="D206" s="28" t="s">
        <v>271</v>
      </c>
      <c r="E206" s="32" t="s">
        <v>552</v>
      </c>
      <c r="F206" s="41">
        <v>31444403</v>
      </c>
      <c r="G206" s="42">
        <v>2.2999999999999998</v>
      </c>
      <c r="H206" s="41">
        <v>410894</v>
      </c>
      <c r="I206" s="42">
        <v>-1.9</v>
      </c>
      <c r="J206" s="41">
        <v>387953</v>
      </c>
      <c r="K206" s="43">
        <v>-1.2</v>
      </c>
    </row>
    <row r="207" spans="1:11" ht="25.5" x14ac:dyDescent="0.25">
      <c r="A207" s="39" t="str">
        <f>VLOOKUP(aéroports_2015[Pays],Pays_Continent!A:B,2,FALSE)</f>
        <v>Amérique du Nord</v>
      </c>
      <c r="B207" s="39" t="str">
        <f>VLOOKUP(aéroports_2015[[#This Row],[Ville/Nom d''aéroport]],Ville_Pays!A:B,2,FALSE)</f>
        <v>États-Unis</v>
      </c>
      <c r="C207" s="40" t="s">
        <v>257</v>
      </c>
      <c r="D207" s="28" t="s">
        <v>258</v>
      </c>
      <c r="E207" s="32" t="s">
        <v>915</v>
      </c>
      <c r="F207" s="41">
        <v>44025393</v>
      </c>
      <c r="G207" s="42">
        <v>4.5</v>
      </c>
      <c r="H207" s="41">
        <v>439035</v>
      </c>
      <c r="I207" s="42">
        <v>2</v>
      </c>
      <c r="J207" s="41">
        <v>283736</v>
      </c>
      <c r="K207" s="43">
        <v>0</v>
      </c>
    </row>
    <row r="208" spans="1:11" x14ac:dyDescent="0.25">
      <c r="A208" s="39" t="str">
        <f>VLOOKUP(aéroports_2015[Pays],Pays_Continent!A:B,2,FALSE)</f>
        <v>Asie</v>
      </c>
      <c r="B208" s="39" t="str">
        <f>VLOOKUP(aéroports_2015[[#This Row],[Ville/Nom d''aéroport]],Ville_Pays!A:B,2,FALSE)</f>
        <v>Thaïlande</v>
      </c>
      <c r="C208" s="40" t="s">
        <v>116</v>
      </c>
      <c r="D208" s="28" t="s">
        <v>116</v>
      </c>
      <c r="E208" s="32" t="s">
        <v>465</v>
      </c>
      <c r="F208" s="41">
        <v>12858999</v>
      </c>
      <c r="G208" s="42">
        <v>12.8</v>
      </c>
      <c r="H208" s="41">
        <v>84755</v>
      </c>
      <c r="I208" s="42">
        <v>11.6</v>
      </c>
      <c r="J208" s="41">
        <v>37972</v>
      </c>
      <c r="K208" s="43">
        <v>-5.9</v>
      </c>
    </row>
    <row r="209" spans="1:11" ht="25.5" x14ac:dyDescent="0.25">
      <c r="A209" s="39" t="str">
        <f>VLOOKUP(aéroports_2015[Pays],Pays_Continent!A:B,2,FALSE)</f>
        <v>Amérique du Nord</v>
      </c>
      <c r="B209" s="39" t="str">
        <f>VLOOKUP(aéroports_2015[[#This Row],[Ville/Nom d''aéroport]],Ville_Pays!A:B,2,FALSE)</f>
        <v>États-Unis</v>
      </c>
      <c r="C209" s="40" t="s">
        <v>305</v>
      </c>
      <c r="D209" s="28" t="s">
        <v>305</v>
      </c>
      <c r="E209" s="32" t="s">
        <v>572</v>
      </c>
      <c r="F209" s="41">
        <v>8128187</v>
      </c>
      <c r="G209" s="42">
        <v>1.6</v>
      </c>
      <c r="H209" s="41">
        <v>135391</v>
      </c>
      <c r="I209" s="42">
        <v>5.9</v>
      </c>
      <c r="J209" s="41">
        <v>77514</v>
      </c>
      <c r="K209" s="43">
        <v>2.4</v>
      </c>
    </row>
    <row r="210" spans="1:11" x14ac:dyDescent="0.25">
      <c r="A210" s="39" t="str">
        <f>VLOOKUP(aéroports_2015[Pays],Pays_Continent!A:B,2,FALSE)</f>
        <v>Europe</v>
      </c>
      <c r="B210" s="39" t="str">
        <f>VLOOKUP(aéroports_2015[[#This Row],[Ville/Nom d''aéroport]],Ville_Pays!A:B,2,FALSE)</f>
        <v>France</v>
      </c>
      <c r="C210" s="40" t="s">
        <v>241</v>
      </c>
      <c r="D210" s="28" t="s">
        <v>241</v>
      </c>
      <c r="E210" s="32" t="s">
        <v>539</v>
      </c>
      <c r="F210" s="41">
        <v>2089763</v>
      </c>
      <c r="G210" s="42">
        <v>3</v>
      </c>
      <c r="H210" s="41">
        <v>40516</v>
      </c>
      <c r="I210" s="42">
        <v>1.9</v>
      </c>
      <c r="J210" s="41">
        <v>13372</v>
      </c>
      <c r="K210" s="43">
        <v>-6.5</v>
      </c>
    </row>
    <row r="211" spans="1:11" ht="25.5" x14ac:dyDescent="0.25">
      <c r="A211" s="39" t="str">
        <f>VLOOKUP(aéroports_2015[Pays],Pays_Continent!A:B,2,FALSE)</f>
        <v>Afrique</v>
      </c>
      <c r="B211" s="39" t="str">
        <f>VLOOKUP(aéroports_2015[[#This Row],[Ville/Nom d''aéroport]],Ville_Pays!A:B,2,FALSE)</f>
        <v>Afrique du Sud</v>
      </c>
      <c r="C211" s="40" t="s">
        <v>59</v>
      </c>
      <c r="D211" s="28" t="s">
        <v>59</v>
      </c>
      <c r="E211" s="32" t="s">
        <v>622</v>
      </c>
      <c r="F211" s="41">
        <v>1581073</v>
      </c>
      <c r="G211" s="42">
        <v>23.1</v>
      </c>
      <c r="H211" s="41">
        <v>66892</v>
      </c>
      <c r="I211" s="42">
        <v>8</v>
      </c>
      <c r="J211" s="41">
        <v>7500</v>
      </c>
      <c r="K211" s="43">
        <v>15.9</v>
      </c>
    </row>
    <row r="212" spans="1:11" ht="38.25" x14ac:dyDescent="0.25">
      <c r="A212" s="39" t="str">
        <f>VLOOKUP(aéroports_2015[Pays],Pays_Continent!A:B,2,FALSE)</f>
        <v>Asie</v>
      </c>
      <c r="B212" s="39" t="str">
        <f>VLOOKUP(aéroports_2015[[#This Row],[Ville/Nom d''aéroport]],Ville_Pays!A:B,2,FALSE)</f>
        <v>Papouasie-Nouvelle-Guinée</v>
      </c>
      <c r="C212" s="40" t="s">
        <v>341</v>
      </c>
      <c r="D212" s="28" t="s">
        <v>341</v>
      </c>
      <c r="E212" s="32" t="s">
        <v>929</v>
      </c>
      <c r="F212" s="41">
        <v>1770000</v>
      </c>
      <c r="G212" s="42">
        <v>3.9</v>
      </c>
      <c r="H212" s="42" t="s">
        <v>958</v>
      </c>
      <c r="I212" s="42" t="s">
        <v>958</v>
      </c>
      <c r="J212" s="42" t="s">
        <v>958</v>
      </c>
      <c r="K212" s="43" t="s">
        <v>958</v>
      </c>
    </row>
    <row r="213" spans="1:11" ht="25.5" x14ac:dyDescent="0.25">
      <c r="A213" s="39" t="str">
        <f>VLOOKUP(aéroports_2015[Pays],Pays_Continent!A:B,2,FALSE)</f>
        <v>Amérique du Nord</v>
      </c>
      <c r="B213" s="39" t="str">
        <f>VLOOKUP(aéroports_2015[[#This Row],[Ville/Nom d''aéroport]],Ville_Pays!A:B,2,FALSE)</f>
        <v>Trinidad et Tobago</v>
      </c>
      <c r="C213" s="40" t="s">
        <v>235</v>
      </c>
      <c r="D213" s="28" t="s">
        <v>235</v>
      </c>
      <c r="E213" s="32" t="s">
        <v>535</v>
      </c>
      <c r="F213" s="41">
        <v>3250101</v>
      </c>
      <c r="G213" s="42">
        <v>9.8000000000000007</v>
      </c>
      <c r="H213" s="41">
        <v>65991</v>
      </c>
      <c r="I213" s="42">
        <v>0</v>
      </c>
      <c r="J213" s="41">
        <v>46209</v>
      </c>
      <c r="K213" s="43">
        <v>2.9</v>
      </c>
    </row>
    <row r="214" spans="1:11" ht="25.5" x14ac:dyDescent="0.25">
      <c r="A214" s="39" t="str">
        <f>VLOOKUP(aéroports_2015[Pays],Pays_Continent!A:B,2,FALSE)</f>
        <v>Amérique du Nord</v>
      </c>
      <c r="B214" s="39" t="str">
        <f>VLOOKUP(aéroports_2015[[#This Row],[Ville/Nom d''aéroport]],Ville_Pays!A:B,2,FALSE)</f>
        <v>États-Unis</v>
      </c>
      <c r="C214" s="40" t="s">
        <v>284</v>
      </c>
      <c r="D214" s="28" t="s">
        <v>284</v>
      </c>
      <c r="E214" s="32" t="s">
        <v>562</v>
      </c>
      <c r="F214" s="41">
        <v>16850952</v>
      </c>
      <c r="G214" s="42">
        <v>5.9</v>
      </c>
      <c r="H214" s="41">
        <v>218021</v>
      </c>
      <c r="I214" s="42">
        <v>0.8</v>
      </c>
      <c r="J214" s="41">
        <v>216187</v>
      </c>
      <c r="K214" s="43">
        <v>4</v>
      </c>
    </row>
    <row r="215" spans="1:11" ht="25.5" x14ac:dyDescent="0.25">
      <c r="A215" s="39" t="str">
        <f>VLOOKUP(aéroports_2015[Pays],Pays_Continent!A:B,2,FALSE)</f>
        <v>Amérique du Sud</v>
      </c>
      <c r="B215" s="39" t="str">
        <f>VLOOKUP(aéroports_2015[[#This Row],[Ville/Nom d''aéroport]],Ville_Pays!A:B,2,FALSE)</f>
        <v>Brésil</v>
      </c>
      <c r="C215" s="40" t="s">
        <v>210</v>
      </c>
      <c r="D215" s="28" t="s">
        <v>210</v>
      </c>
      <c r="E215" s="32" t="s">
        <v>509</v>
      </c>
      <c r="F215" s="41">
        <v>8357620</v>
      </c>
      <c r="G215" s="42">
        <v>-1.1000000000000001</v>
      </c>
      <c r="H215" s="41">
        <v>88279</v>
      </c>
      <c r="I215" s="42">
        <v>-5</v>
      </c>
      <c r="J215" s="41">
        <v>25084</v>
      </c>
      <c r="K215" s="43" t="s">
        <v>958</v>
      </c>
    </row>
    <row r="216" spans="1:11" ht="25.5" x14ac:dyDescent="0.25">
      <c r="A216" s="39" t="str">
        <f>VLOOKUP(aéroports_2015[Pays],Pays_Continent!A:B,2,FALSE)</f>
        <v>Europe</v>
      </c>
      <c r="B216" s="39" t="str">
        <f>VLOOKUP(aéroports_2015[[#This Row],[Ville/Nom d''aéroport]],Ville_Pays!A:B,2,FALSE)</f>
        <v>République tchèque</v>
      </c>
      <c r="C216" s="40" t="s">
        <v>174</v>
      </c>
      <c r="D216" s="28" t="s">
        <v>174</v>
      </c>
      <c r="E216" s="32" t="s">
        <v>489</v>
      </c>
      <c r="F216" s="41">
        <v>12030762</v>
      </c>
      <c r="G216" s="42">
        <v>8</v>
      </c>
      <c r="H216" s="41">
        <v>128018</v>
      </c>
      <c r="I216" s="42">
        <v>2.1</v>
      </c>
      <c r="J216" s="41">
        <v>49651</v>
      </c>
      <c r="K216" s="43">
        <v>-3.5</v>
      </c>
    </row>
    <row r="217" spans="1:11" ht="25.5" x14ac:dyDescent="0.25">
      <c r="A217" s="39" t="str">
        <f>VLOOKUP(aéroports_2015[Pays],Pays_Continent!A:B,2,FALSE)</f>
        <v>Amérique du Nord</v>
      </c>
      <c r="B217" s="39" t="str">
        <f>VLOOKUP(aéroports_2015[[#This Row],[Ville/Nom d''aéroport]],Ville_Pays!A:B,2,FALSE)</f>
        <v>Mexique</v>
      </c>
      <c r="C217" s="40" t="s">
        <v>229</v>
      </c>
      <c r="D217" s="28" t="s">
        <v>229</v>
      </c>
      <c r="E217" s="32" t="s">
        <v>536</v>
      </c>
      <c r="F217" s="41">
        <v>3578652</v>
      </c>
      <c r="G217" s="42">
        <v>14.9</v>
      </c>
      <c r="H217" s="41">
        <v>47096</v>
      </c>
      <c r="I217" s="42">
        <v>6</v>
      </c>
      <c r="J217" s="41">
        <v>1959</v>
      </c>
      <c r="K217" s="43">
        <v>11.9</v>
      </c>
    </row>
    <row r="218" spans="1:11" ht="25.5" x14ac:dyDescent="0.25">
      <c r="A218" s="39" t="str">
        <f>VLOOKUP(aéroports_2015[Pays],Pays_Continent!A:B,2,FALSE)</f>
        <v>Amérique du Nord</v>
      </c>
      <c r="B218" s="39" t="str">
        <f>VLOOKUP(aéroports_2015[[#This Row],[Ville/Nom d''aéroport]],Ville_Pays!A:B,2,FALSE)</f>
        <v>République dominicaine</v>
      </c>
      <c r="C218" s="40" t="s">
        <v>216</v>
      </c>
      <c r="D218" s="28" t="s">
        <v>216</v>
      </c>
      <c r="E218" s="32" t="s">
        <v>518</v>
      </c>
      <c r="F218" s="41">
        <v>6386042</v>
      </c>
      <c r="G218" s="42">
        <v>13.2</v>
      </c>
      <c r="H218" s="41">
        <v>43109</v>
      </c>
      <c r="I218" s="42">
        <v>7.7</v>
      </c>
      <c r="J218" s="28" t="s">
        <v>958</v>
      </c>
      <c r="K218" s="43" t="s">
        <v>958</v>
      </c>
    </row>
    <row r="219" spans="1:11" x14ac:dyDescent="0.25">
      <c r="A219" s="39" t="str">
        <f>VLOOKUP(aéroports_2015[Pays],Pays_Continent!A:B,2,FALSE)</f>
        <v>Asie</v>
      </c>
      <c r="B219" s="39" t="str">
        <f>VLOOKUP(aéroports_2015[[#This Row],[Ville/Nom d''aéroport]],Ville_Pays!A:B,2,FALSE)</f>
        <v>Corée du Sud</v>
      </c>
      <c r="C219" s="40" t="s">
        <v>118</v>
      </c>
      <c r="D219" s="28" t="s">
        <v>118</v>
      </c>
      <c r="E219" s="32" t="s">
        <v>1040</v>
      </c>
      <c r="F219" s="41">
        <v>12382150</v>
      </c>
      <c r="G219" s="42">
        <v>19.3</v>
      </c>
      <c r="H219" s="41">
        <v>87709</v>
      </c>
      <c r="I219" s="42">
        <v>11.5</v>
      </c>
      <c r="J219" s="41">
        <v>146694</v>
      </c>
      <c r="K219" s="43">
        <v>19</v>
      </c>
    </row>
    <row r="220" spans="1:11" x14ac:dyDescent="0.25">
      <c r="A220" s="39" t="str">
        <f>VLOOKUP(aéroports_2015[Pays],Pays_Continent!A:B,2,FALSE)</f>
        <v>Asie</v>
      </c>
      <c r="B220" s="39" t="str">
        <f>VLOOKUP(aéroports_2015[[#This Row],[Ville/Nom d''aéroport]],Ville_Pays!A:B,2,FALSE)</f>
        <v>Chine</v>
      </c>
      <c r="C220" s="40" t="s">
        <v>103</v>
      </c>
      <c r="D220" s="28" t="s">
        <v>103</v>
      </c>
      <c r="E220" s="32" t="s">
        <v>975</v>
      </c>
      <c r="F220" s="41">
        <v>18202085</v>
      </c>
      <c r="G220" s="42">
        <v>10.9</v>
      </c>
      <c r="H220" s="41">
        <v>155483</v>
      </c>
      <c r="I220" s="42">
        <v>9.1</v>
      </c>
      <c r="J220" s="41">
        <v>208064</v>
      </c>
      <c r="K220" s="43">
        <v>1.8</v>
      </c>
    </row>
    <row r="221" spans="1:11" ht="25.5" x14ac:dyDescent="0.25">
      <c r="A221" s="39" t="str">
        <f>VLOOKUP(aéroports_2015[Pays],Pays_Continent!A:B,2,FALSE)</f>
        <v>Océanie</v>
      </c>
      <c r="B221" s="39" t="str">
        <f>VLOOKUP(aéroports_2015[[#This Row],[Ville/Nom d''aéroport]],Ville_Pays!A:B,2,FALSE)</f>
        <v>Nouvelle-Zélande</v>
      </c>
      <c r="C221" s="40" t="s">
        <v>344</v>
      </c>
      <c r="D221" s="28" t="s">
        <v>344</v>
      </c>
      <c r="E221" s="32" t="s">
        <v>601</v>
      </c>
      <c r="F221" s="41">
        <v>1509408</v>
      </c>
      <c r="G221" s="42">
        <v>14.3</v>
      </c>
      <c r="H221" s="41">
        <v>12796</v>
      </c>
      <c r="I221" s="42">
        <v>9.1</v>
      </c>
      <c r="J221" s="42" t="s">
        <v>958</v>
      </c>
      <c r="K221" s="43" t="s">
        <v>958</v>
      </c>
    </row>
    <row r="222" spans="1:11" ht="25.5" x14ac:dyDescent="0.25">
      <c r="A222" s="39" t="str">
        <f>VLOOKUP(aéroports_2015[Pays],Pays_Continent!A:B,2,FALSE)</f>
        <v>Amérique du Sud</v>
      </c>
      <c r="B222" s="39" t="str">
        <f>VLOOKUP(aéroports_2015[[#This Row],[Ville/Nom d''aéroport]],Ville_Pays!A:B,2,FALSE)</f>
        <v>Equateur</v>
      </c>
      <c r="C222" s="40" t="s">
        <v>217</v>
      </c>
      <c r="D222" s="28" t="s">
        <v>217</v>
      </c>
      <c r="E222" s="32" t="s">
        <v>516</v>
      </c>
      <c r="F222" s="41">
        <v>5453978</v>
      </c>
      <c r="G222" s="42">
        <v>-4.3</v>
      </c>
      <c r="H222" s="41">
        <v>93619</v>
      </c>
      <c r="I222" s="42">
        <v>14.3</v>
      </c>
      <c r="J222" s="41">
        <v>188357</v>
      </c>
      <c r="K222" s="43">
        <v>-0.1</v>
      </c>
    </row>
    <row r="223" spans="1:11" ht="25.5" x14ac:dyDescent="0.25">
      <c r="A223" s="39" t="str">
        <f>VLOOKUP(aéroports_2015[Pays],Pays_Continent!A:B,2,FALSE)</f>
        <v>Amérique du Nord</v>
      </c>
      <c r="B223" s="39" t="str">
        <f>VLOOKUP(aéroports_2015[[#This Row],[Ville/Nom d''aéroport]],Ville_Pays!A:B,2,FALSE)</f>
        <v>États-Unis</v>
      </c>
      <c r="C223" s="40" t="s">
        <v>298</v>
      </c>
      <c r="D223" s="28" t="s">
        <v>298</v>
      </c>
      <c r="E223" s="32" t="s">
        <v>568</v>
      </c>
      <c r="F223" s="41">
        <v>9943259</v>
      </c>
      <c r="G223" s="42">
        <v>5.0999999999999996</v>
      </c>
      <c r="H223" s="41">
        <v>181128</v>
      </c>
      <c r="I223" s="42">
        <v>-1.3</v>
      </c>
      <c r="J223" s="41">
        <v>76094</v>
      </c>
      <c r="K223" s="43">
        <v>-0.1</v>
      </c>
    </row>
    <row r="224" spans="1:11" ht="25.5" x14ac:dyDescent="0.25">
      <c r="A224" s="39" t="str">
        <f>VLOOKUP(aéroports_2015[Pays],Pays_Continent!A:B,2,FALSE)</f>
        <v>Amérique du Sud</v>
      </c>
      <c r="B224" s="39" t="str">
        <f>VLOOKUP(aéroports_2015[[#This Row],[Ville/Nom d''aéroport]],Ville_Pays!A:B,2,FALSE)</f>
        <v>Brésil</v>
      </c>
      <c r="C224" s="40" t="s">
        <v>213</v>
      </c>
      <c r="D224" s="28" t="s">
        <v>213</v>
      </c>
      <c r="E224" s="32" t="s">
        <v>513</v>
      </c>
      <c r="F224" s="41">
        <v>6911408</v>
      </c>
      <c r="G224" s="42">
        <v>-3.4</v>
      </c>
      <c r="H224" s="41">
        <v>72080</v>
      </c>
      <c r="I224" s="42">
        <v>-4.4000000000000004</v>
      </c>
      <c r="J224" s="41">
        <v>39170</v>
      </c>
      <c r="K224" s="43" t="s">
        <v>958</v>
      </c>
    </row>
    <row r="225" spans="1:11" ht="25.5" x14ac:dyDescent="0.25">
      <c r="A225" s="39" t="str">
        <f>VLOOKUP(aéroports_2015[Pays],Pays_Continent!A:B,2,FALSE)</f>
        <v>Amérique du Sud</v>
      </c>
      <c r="B225" s="39" t="str">
        <f>VLOOKUP(aéroports_2015[[#This Row],[Ville/Nom d''aéroport]],Ville_Pays!A:B,2,FALSE)</f>
        <v>Brésil</v>
      </c>
      <c r="C225" s="40" t="s">
        <v>195</v>
      </c>
      <c r="D225" s="28" t="s">
        <v>196</v>
      </c>
      <c r="E225" s="32" t="s">
        <v>1075</v>
      </c>
      <c r="F225" s="41">
        <v>16940668</v>
      </c>
      <c r="G225" s="42">
        <v>-1.9</v>
      </c>
      <c r="H225" s="41">
        <v>142245</v>
      </c>
      <c r="I225" s="42">
        <v>1.3</v>
      </c>
      <c r="J225" s="41">
        <v>112795</v>
      </c>
      <c r="K225" s="43">
        <v>-4.5</v>
      </c>
    </row>
    <row r="226" spans="1:11" ht="25.5" x14ac:dyDescent="0.25">
      <c r="A226" s="39" t="str">
        <f>VLOOKUP(aéroports_2015[Pays],Pays_Continent!A:B,2,FALSE)</f>
        <v>Amérique du Sud</v>
      </c>
      <c r="B226" s="39" t="str">
        <f>VLOOKUP(aéroports_2015[[#This Row],[Ville/Nom d''aéroport]],Ville_Pays!A:B,2,FALSE)</f>
        <v>Brésil</v>
      </c>
      <c r="C226" s="40" t="s">
        <v>195</v>
      </c>
      <c r="D226" s="28" t="s">
        <v>203</v>
      </c>
      <c r="E226" s="32" t="s">
        <v>1076</v>
      </c>
      <c r="F226" s="41">
        <v>9619323</v>
      </c>
      <c r="G226" s="42">
        <v>-1.3</v>
      </c>
      <c r="H226" s="41">
        <v>120538</v>
      </c>
      <c r="I226" s="42">
        <v>-4.2</v>
      </c>
      <c r="J226" s="41">
        <v>2193</v>
      </c>
      <c r="K226" s="43" t="s">
        <v>958</v>
      </c>
    </row>
    <row r="227" spans="1:11" ht="25.5" x14ac:dyDescent="0.25">
      <c r="A227" s="39" t="str">
        <f>VLOOKUP(aéroports_2015[Pays],Pays_Continent!A:B,2,FALSE)</f>
        <v>Asie</v>
      </c>
      <c r="B227" s="39" t="str">
        <f>VLOOKUP(aéroports_2015[[#This Row],[Ville/Nom d''aéroport]],Ville_Pays!A:B,2,FALSE)</f>
        <v>Arabie Saoudite</v>
      </c>
      <c r="C227" s="40" t="s">
        <v>18</v>
      </c>
      <c r="D227" s="28" t="s">
        <v>18</v>
      </c>
      <c r="E227" s="32" t="s">
        <v>413</v>
      </c>
      <c r="F227" s="41">
        <v>22710691</v>
      </c>
      <c r="G227" s="42">
        <v>10.7</v>
      </c>
      <c r="H227" s="41">
        <v>172754</v>
      </c>
      <c r="I227" s="42">
        <v>5.7</v>
      </c>
      <c r="J227" s="41">
        <v>322985</v>
      </c>
      <c r="K227" s="43">
        <v>-12.9</v>
      </c>
    </row>
    <row r="228" spans="1:11" x14ac:dyDescent="0.25">
      <c r="A228" s="39" t="str">
        <f>VLOOKUP(aéroports_2015[Pays],Pays_Continent!A:B,2,FALSE)</f>
        <v>Océanie</v>
      </c>
      <c r="B228" s="39" t="str">
        <f>VLOOKUP(aéroports_2015[[#This Row],[Ville/Nom d''aéroport]],Ville_Pays!A:B,2,FALSE)</f>
        <v>Australie</v>
      </c>
      <c r="C228" s="40" t="s">
        <v>358</v>
      </c>
      <c r="D228" s="28" t="s">
        <v>358</v>
      </c>
      <c r="E228" s="32" t="s">
        <v>608</v>
      </c>
      <c r="F228" s="41">
        <v>614465</v>
      </c>
      <c r="G228" s="42">
        <v>-5.4</v>
      </c>
      <c r="H228" s="41">
        <v>11139</v>
      </c>
      <c r="I228" s="42">
        <v>-10.9</v>
      </c>
      <c r="J228" s="28" t="s">
        <v>958</v>
      </c>
      <c r="K228" s="43" t="s">
        <v>958</v>
      </c>
    </row>
    <row r="229" spans="1:11" x14ac:dyDescent="0.25">
      <c r="A229" s="39" t="str">
        <f>VLOOKUP(aéroports_2015[Pays],Pays_Continent!A:B,2,FALSE)</f>
        <v>Europe</v>
      </c>
      <c r="B229" s="39" t="str">
        <f>VLOOKUP(aéroports_2015[[#This Row],[Ville/Nom d''aéroport]],Ville_Pays!A:B,2,FALSE)</f>
        <v>Italie</v>
      </c>
      <c r="C229" s="40" t="s">
        <v>131</v>
      </c>
      <c r="D229" s="28" t="s">
        <v>132</v>
      </c>
      <c r="E229" s="32" t="s">
        <v>997</v>
      </c>
      <c r="F229" s="41">
        <v>40422156</v>
      </c>
      <c r="G229" s="42">
        <v>5</v>
      </c>
      <c r="H229" s="41">
        <v>315217</v>
      </c>
      <c r="I229" s="42">
        <v>2.2999999999999998</v>
      </c>
      <c r="J229" s="41">
        <v>145017</v>
      </c>
      <c r="K229" s="43">
        <v>1.3</v>
      </c>
    </row>
    <row r="230" spans="1:11" ht="25.5" x14ac:dyDescent="0.25">
      <c r="A230" s="39" t="str">
        <f>VLOOKUP(aéroports_2015[Pays],Pays_Continent!A:B,2,FALSE)</f>
        <v>Amérique du Nord</v>
      </c>
      <c r="B230" s="39" t="str">
        <f>VLOOKUP(aéroports_2015[[#This Row],[Ville/Nom d''aéroport]],Ville_Pays!A:B,2,FALSE)</f>
        <v>États-Unis</v>
      </c>
      <c r="C230" s="40" t="s">
        <v>300</v>
      </c>
      <c r="D230" s="28" t="s">
        <v>301</v>
      </c>
      <c r="E230" s="32" t="s">
        <v>933</v>
      </c>
      <c r="F230" s="41">
        <v>9608737</v>
      </c>
      <c r="G230" s="42">
        <v>7.1</v>
      </c>
      <c r="H230" s="28" t="s">
        <v>958</v>
      </c>
      <c r="I230" s="42" t="s">
        <v>958</v>
      </c>
      <c r="J230" s="41">
        <v>64064</v>
      </c>
      <c r="K230" s="43">
        <v>0.8</v>
      </c>
    </row>
    <row r="231" spans="1:11" ht="25.5" x14ac:dyDescent="0.25">
      <c r="A231" s="39" t="str">
        <f>VLOOKUP(aéroports_2015[Pays],Pays_Continent!A:B,2,FALSE)</f>
        <v>Amérique du Nord</v>
      </c>
      <c r="B231" s="39" t="str">
        <f>VLOOKUP(aéroports_2015[[#This Row],[Ville/Nom d''aéroport]],Ville_Pays!A:B,2,FALSE)</f>
        <v>États-Unis</v>
      </c>
      <c r="C231" s="40" t="s">
        <v>278</v>
      </c>
      <c r="D231" s="28" t="s">
        <v>278</v>
      </c>
      <c r="E231" s="32" t="s">
        <v>557</v>
      </c>
      <c r="F231" s="41">
        <v>22152498</v>
      </c>
      <c r="G231" s="42">
        <v>4.8</v>
      </c>
      <c r="H231" s="41">
        <v>311857</v>
      </c>
      <c r="I231" s="42">
        <v>-4</v>
      </c>
      <c r="J231" s="41">
        <v>170684</v>
      </c>
      <c r="K231" s="43">
        <v>5.5</v>
      </c>
    </row>
    <row r="232" spans="1:11" ht="25.5" x14ac:dyDescent="0.25">
      <c r="A232" s="39" t="str">
        <f>VLOOKUP(aéroports_2015[Pays],Pays_Continent!A:B,2,FALSE)</f>
        <v>Amérique du Sud</v>
      </c>
      <c r="B232" s="39" t="str">
        <f>VLOOKUP(aéroports_2015[[#This Row],[Ville/Nom d''aéroport]],Ville_Pays!A:B,2,FALSE)</f>
        <v>Brésil</v>
      </c>
      <c r="C232" s="40" t="s">
        <v>204</v>
      </c>
      <c r="D232" s="28" t="s">
        <v>204</v>
      </c>
      <c r="E232" s="32" t="s">
        <v>505</v>
      </c>
      <c r="F232" s="41">
        <v>9385173</v>
      </c>
      <c r="G232" s="42">
        <v>5.8</v>
      </c>
      <c r="H232" s="41">
        <v>97139</v>
      </c>
      <c r="I232" s="42">
        <v>-9.4</v>
      </c>
      <c r="J232" s="41">
        <v>19801</v>
      </c>
      <c r="K232" s="43" t="s">
        <v>958</v>
      </c>
    </row>
    <row r="233" spans="1:11" x14ac:dyDescent="0.25">
      <c r="A233" s="39" t="str">
        <f>VLOOKUP(aéroports_2015[Pays],Pays_Continent!A:B,2,FALSE)</f>
        <v>Asie</v>
      </c>
      <c r="B233" s="39" t="str">
        <f>VLOOKUP(aéroports_2015[[#This Row],[Ville/Nom d''aéroport]],Ville_Pays!A:B,2,FALSE)</f>
        <v>Indonésie</v>
      </c>
      <c r="C233" s="40" t="s">
        <v>333</v>
      </c>
      <c r="D233" s="28" t="s">
        <v>333</v>
      </c>
      <c r="E233" s="32" t="s">
        <v>921</v>
      </c>
      <c r="F233" s="41">
        <v>2759762</v>
      </c>
      <c r="G233" s="42" t="s">
        <v>958</v>
      </c>
      <c r="H233" s="41">
        <v>19198</v>
      </c>
      <c r="I233" s="42" t="s">
        <v>958</v>
      </c>
      <c r="J233" s="41">
        <v>13297</v>
      </c>
      <c r="K233" s="43">
        <v>0</v>
      </c>
    </row>
    <row r="234" spans="1:11" ht="25.5" x14ac:dyDescent="0.25">
      <c r="A234" s="39" t="str">
        <f>VLOOKUP(aéroports_2015[Pays],Pays_Continent!A:B,2,FALSE)</f>
        <v>Amérique du Nord</v>
      </c>
      <c r="B234" s="39" t="str">
        <f>VLOOKUP(aéroports_2015[[#This Row],[Ville/Nom d''aéroport]],Ville_Pays!A:B,2,FALSE)</f>
        <v>États-Unis</v>
      </c>
      <c r="C234" s="40" t="s">
        <v>302</v>
      </c>
      <c r="D234" s="28" t="s">
        <v>302</v>
      </c>
      <c r="E234" s="32" t="s">
        <v>638</v>
      </c>
      <c r="F234" s="41">
        <v>8507459</v>
      </c>
      <c r="G234" s="42">
        <v>1.6</v>
      </c>
      <c r="H234" s="41">
        <v>162935</v>
      </c>
      <c r="I234" s="42">
        <v>-2.7</v>
      </c>
      <c r="J234" s="41">
        <v>105546</v>
      </c>
      <c r="K234" s="43">
        <v>-0.3</v>
      </c>
    </row>
    <row r="235" spans="1:11" ht="25.5" x14ac:dyDescent="0.25">
      <c r="A235" s="39" t="str">
        <f>VLOOKUP(aéroports_2015[Pays],Pays_Continent!A:B,2,FALSE)</f>
        <v>Amérique du Nord</v>
      </c>
      <c r="B235" s="39" t="str">
        <f>VLOOKUP(aéroports_2015[[#This Row],[Ville/Nom d''aéroport]],Ville_Pays!A:B,2,FALSE)</f>
        <v>États-Unis</v>
      </c>
      <c r="C235" s="40" t="s">
        <v>281</v>
      </c>
      <c r="D235" s="28" t="s">
        <v>281</v>
      </c>
      <c r="E235" s="32" t="s">
        <v>560</v>
      </c>
      <c r="F235" s="41">
        <v>20081258</v>
      </c>
      <c r="G235" s="42">
        <v>7.1</v>
      </c>
      <c r="H235" s="41">
        <v>194215</v>
      </c>
      <c r="I235" s="42">
        <v>1.3</v>
      </c>
      <c r="J235" s="41">
        <v>162989</v>
      </c>
      <c r="K235" s="43">
        <v>4.4000000000000004</v>
      </c>
    </row>
    <row r="236" spans="1:11" ht="25.5" x14ac:dyDescent="0.25">
      <c r="A236" s="39" t="str">
        <f>VLOOKUP(aéroports_2015[Pays],Pays_Continent!A:B,2,FALSE)</f>
        <v>Amérique du Sud</v>
      </c>
      <c r="B236" s="39" t="str">
        <f>VLOOKUP(aéroports_2015[[#This Row],[Ville/Nom d''aéroport]],Ville_Pays!A:B,2,FALSE)</f>
        <v>Colombie</v>
      </c>
      <c r="C236" s="40" t="s">
        <v>208</v>
      </c>
      <c r="D236" s="28" t="s">
        <v>208</v>
      </c>
      <c r="E236" s="32" t="s">
        <v>931</v>
      </c>
      <c r="F236" s="41">
        <v>8526268</v>
      </c>
      <c r="G236" s="42">
        <v>16.899999999999999</v>
      </c>
      <c r="H236" s="41">
        <v>76153</v>
      </c>
      <c r="I236" s="42">
        <v>8.3000000000000007</v>
      </c>
      <c r="J236" s="41">
        <v>8135</v>
      </c>
      <c r="K236" s="43">
        <v>3.8</v>
      </c>
    </row>
    <row r="237" spans="1:11" ht="25.5" x14ac:dyDescent="0.25">
      <c r="A237" s="39" t="str">
        <f>VLOOKUP(aéroports_2015[Pays],Pays_Continent!A:B,2,FALSE)</f>
        <v>Amérique du Sud</v>
      </c>
      <c r="B237" s="39" t="str">
        <f>VLOOKUP(aéroports_2015[[#This Row],[Ville/Nom d''aéroport]],Ville_Pays!A:B,2,FALSE)</f>
        <v>Vénézuela</v>
      </c>
      <c r="C237" s="40" t="s">
        <v>252</v>
      </c>
      <c r="D237" s="28" t="s">
        <v>252</v>
      </c>
      <c r="E237" s="32" t="s">
        <v>544</v>
      </c>
      <c r="F237" s="41">
        <v>50057887</v>
      </c>
      <c r="G237" s="42">
        <v>6.2</v>
      </c>
      <c r="H237" s="41">
        <v>427393</v>
      </c>
      <c r="I237" s="42">
        <v>-0.3</v>
      </c>
      <c r="J237" s="41">
        <v>459467</v>
      </c>
      <c r="K237" s="43">
        <v>14.7</v>
      </c>
    </row>
    <row r="238" spans="1:11" ht="25.5" x14ac:dyDescent="0.25">
      <c r="A238" s="39" t="str">
        <f>VLOOKUP(aéroports_2015[Pays],Pays_Continent!A:B,2,FALSE)</f>
        <v>Amérique du Nord</v>
      </c>
      <c r="B238" s="39" t="str">
        <f>VLOOKUP(aéroports_2015[[#This Row],[Ville/Nom d''aéroport]],Ville_Pays!A:B,2,FALSE)</f>
        <v>États-Unis</v>
      </c>
      <c r="C238" s="40" t="s">
        <v>299</v>
      </c>
      <c r="D238" s="28" t="s">
        <v>299</v>
      </c>
      <c r="E238" s="32" t="s">
        <v>528</v>
      </c>
      <c r="F238" s="41">
        <v>9799427</v>
      </c>
      <c r="G238" s="42">
        <v>4.4000000000000004</v>
      </c>
      <c r="H238" s="41">
        <v>129021</v>
      </c>
      <c r="I238" s="42">
        <v>3.9</v>
      </c>
      <c r="J238" s="41">
        <v>48835</v>
      </c>
      <c r="K238" s="43">
        <v>1</v>
      </c>
    </row>
    <row r="239" spans="1:11" ht="25.5" x14ac:dyDescent="0.25">
      <c r="A239" s="39" t="str">
        <f>VLOOKUP(aéroports_2015[Pays],Pays_Continent!A:B,2,FALSE)</f>
        <v>Amérique du Nord</v>
      </c>
      <c r="B239" s="39" t="str">
        <f>VLOOKUP(aéroports_2015[[#This Row],[Ville/Nom d''aéroport]],Ville_Pays!A:B,2,FALSE)</f>
        <v>États-Unis</v>
      </c>
      <c r="C239" s="40" t="s">
        <v>207</v>
      </c>
      <c r="D239" s="28" t="s">
        <v>207</v>
      </c>
      <c r="E239" s="32" t="s">
        <v>508</v>
      </c>
      <c r="F239" s="41">
        <v>8808366</v>
      </c>
      <c r="G239" s="42">
        <v>2.5</v>
      </c>
      <c r="H239" s="41">
        <v>152504</v>
      </c>
      <c r="I239" s="42">
        <v>6</v>
      </c>
      <c r="J239" s="41">
        <v>172522</v>
      </c>
      <c r="K239" s="43">
        <v>18.399999999999999</v>
      </c>
    </row>
    <row r="240" spans="1:11" ht="25.5" x14ac:dyDescent="0.25">
      <c r="A240" s="39" t="str">
        <f>VLOOKUP(aéroports_2015[Pays],Pays_Continent!A:B,2,FALSE)</f>
        <v>Amérique du Sud</v>
      </c>
      <c r="B240" s="39" t="str">
        <f>VLOOKUP(aéroports_2015[[#This Row],[Ville/Nom d''aéroport]],Ville_Pays!A:B,2,FALSE)</f>
        <v>Bolivie</v>
      </c>
      <c r="C240" s="40" t="s">
        <v>239</v>
      </c>
      <c r="D240" s="28" t="s">
        <v>240</v>
      </c>
      <c r="E240" s="32" t="s">
        <v>959</v>
      </c>
      <c r="F240" s="41">
        <v>2384746</v>
      </c>
      <c r="G240" s="42">
        <v>1</v>
      </c>
      <c r="H240" s="41">
        <v>32280</v>
      </c>
      <c r="I240" s="42">
        <v>5.0999999999999996</v>
      </c>
      <c r="J240" s="28" t="s">
        <v>958</v>
      </c>
      <c r="K240" s="43" t="s">
        <v>958</v>
      </c>
    </row>
    <row r="241" spans="1:11" ht="25.5" x14ac:dyDescent="0.25">
      <c r="A241" s="39" t="str">
        <f>VLOOKUP(aéroports_2015[Pays],Pays_Continent!A:B,2,FALSE)</f>
        <v>Amérique du Sud</v>
      </c>
      <c r="B241" s="39" t="str">
        <f>VLOOKUP(aéroports_2015[[#This Row],[Ville/Nom d''aéroport]],Ville_Pays!A:B,2,FALSE)</f>
        <v>Chili</v>
      </c>
      <c r="C241" s="40" t="s">
        <v>193</v>
      </c>
      <c r="D241" s="28" t="s">
        <v>193</v>
      </c>
      <c r="E241" s="32" t="s">
        <v>503</v>
      </c>
      <c r="F241" s="41">
        <v>17230567</v>
      </c>
      <c r="G241" s="42">
        <v>7.2</v>
      </c>
      <c r="H241" s="41">
        <v>142438</v>
      </c>
      <c r="I241" s="42">
        <v>0.8</v>
      </c>
      <c r="J241" s="41">
        <v>274638</v>
      </c>
      <c r="K241" s="43">
        <v>-6.4</v>
      </c>
    </row>
    <row r="242" spans="1:11" ht="25.5" x14ac:dyDescent="0.25">
      <c r="A242" s="39" t="str">
        <f>VLOOKUP(aéroports_2015[Pays],Pays_Continent!A:B,2,FALSE)</f>
        <v>Amérique du Nord</v>
      </c>
      <c r="B242" s="39" t="str">
        <f>VLOOKUP(aéroports_2015[[#This Row],[Ville/Nom d''aéroport]],Ville_Pays!A:B,2,FALSE)</f>
        <v>République dominicaine</v>
      </c>
      <c r="C242" s="40" t="s">
        <v>226</v>
      </c>
      <c r="D242" s="28" t="s">
        <v>226</v>
      </c>
      <c r="E242" s="32" t="s">
        <v>527</v>
      </c>
      <c r="F242" s="41">
        <v>3708699</v>
      </c>
      <c r="G242" s="42">
        <v>2.6</v>
      </c>
      <c r="H242" s="41">
        <v>37984</v>
      </c>
      <c r="I242" s="42">
        <v>-1.1000000000000001</v>
      </c>
      <c r="J242" s="41">
        <v>58683</v>
      </c>
      <c r="K242" s="43">
        <v>5.3</v>
      </c>
    </row>
    <row r="243" spans="1:11" x14ac:dyDescent="0.25">
      <c r="A243" s="39" t="str">
        <f>VLOOKUP(aéroports_2015[Pays],Pays_Continent!A:B,2,FALSE)</f>
        <v>Asie</v>
      </c>
      <c r="B243" s="39" t="str">
        <f>VLOOKUP(aéroports_2015[[#This Row],[Ville/Nom d''aéroport]],Ville_Pays!A:B,2,FALSE)</f>
        <v>Chine</v>
      </c>
      <c r="C243" s="40" t="s">
        <v>108</v>
      </c>
      <c r="D243" s="28" t="s">
        <v>108</v>
      </c>
      <c r="E243" s="32" t="s">
        <v>973</v>
      </c>
      <c r="F243" s="41">
        <v>16191930</v>
      </c>
      <c r="G243" s="42">
        <v>8.4</v>
      </c>
      <c r="H243" s="41">
        <v>108532</v>
      </c>
      <c r="I243" s="42">
        <v>6.3</v>
      </c>
      <c r="J243" s="41">
        <v>85369</v>
      </c>
      <c r="K243" s="43">
        <v>12.9</v>
      </c>
    </row>
    <row r="244" spans="1:11" ht="25.5" x14ac:dyDescent="0.25">
      <c r="A244" s="39" t="str">
        <f>VLOOKUP(aéroports_2015[Pays],Pays_Continent!A:B,2,FALSE)</f>
        <v>Amérique du Sud</v>
      </c>
      <c r="B244" s="39" t="str">
        <f>VLOOKUP(aéroports_2015[[#This Row],[Ville/Nom d''aéroport]],Ville_Pays!A:B,2,FALSE)</f>
        <v>Brésil</v>
      </c>
      <c r="C244" s="40" t="s">
        <v>185</v>
      </c>
      <c r="D244" s="28" t="s">
        <v>191</v>
      </c>
      <c r="E244" s="32" t="s">
        <v>500</v>
      </c>
      <c r="F244" s="41">
        <v>19206094</v>
      </c>
      <c r="G244" s="42">
        <v>5.9</v>
      </c>
      <c r="H244" s="41">
        <v>213833</v>
      </c>
      <c r="I244" s="42">
        <v>4.0999999999999996</v>
      </c>
      <c r="J244" s="41">
        <v>39759</v>
      </c>
      <c r="K244" s="43" t="s">
        <v>958</v>
      </c>
    </row>
    <row r="245" spans="1:11" ht="25.5" x14ac:dyDescent="0.25">
      <c r="A245" s="39" t="str">
        <f>VLOOKUP(aéroports_2015[Pays],Pays_Continent!A:B,2,FALSE)</f>
        <v>Amérique du Sud</v>
      </c>
      <c r="B245" s="39" t="str">
        <f>VLOOKUP(aéroports_2015[[#This Row],[Ville/Nom d''aéroport]],Ville_Pays!A:B,2,FALSE)</f>
        <v>Brésil</v>
      </c>
      <c r="C245" s="40" t="s">
        <v>185</v>
      </c>
      <c r="D245" s="28" t="s">
        <v>186</v>
      </c>
      <c r="E245" s="32" t="s">
        <v>497</v>
      </c>
      <c r="F245" s="41">
        <v>39213865</v>
      </c>
      <c r="G245" s="42">
        <v>-1.4</v>
      </c>
      <c r="H245" s="41">
        <v>295030</v>
      </c>
      <c r="I245" s="42">
        <v>-3.1</v>
      </c>
      <c r="J245" s="41">
        <v>526114</v>
      </c>
      <c r="K245" s="43">
        <v>-5.0999999999999996</v>
      </c>
    </row>
    <row r="246" spans="1:11" ht="25.5" x14ac:dyDescent="0.25">
      <c r="A246" s="39" t="str">
        <f>VLOOKUP(aéroports_2015[Pays],Pays_Continent!A:B,2,FALSE)</f>
        <v>Amérique du Sud</v>
      </c>
      <c r="B246" s="39" t="str">
        <f>VLOOKUP(aéroports_2015[[#This Row],[Ville/Nom d''aéroport]],Ville_Pays!A:B,2,FALSE)</f>
        <v>Brésil</v>
      </c>
      <c r="C246" s="40" t="s">
        <v>185</v>
      </c>
      <c r="D246" s="28" t="s">
        <v>201</v>
      </c>
      <c r="E246" s="32" t="s">
        <v>506</v>
      </c>
      <c r="F246" s="41">
        <v>10324658</v>
      </c>
      <c r="G246" s="42">
        <v>4.9000000000000004</v>
      </c>
      <c r="H246" s="41">
        <v>127395</v>
      </c>
      <c r="I246" s="42">
        <v>-3.1</v>
      </c>
      <c r="J246" s="41">
        <v>183155</v>
      </c>
      <c r="K246" s="43">
        <v>-18</v>
      </c>
    </row>
    <row r="247" spans="1:11" x14ac:dyDescent="0.25">
      <c r="A247" s="39" t="str">
        <f>VLOOKUP(aéroports_2015[Pays],Pays_Continent!A:B,2,FALSE)</f>
        <v>Asie</v>
      </c>
      <c r="B247" s="39" t="str">
        <f>VLOOKUP(aéroports_2015[[#This Row],[Ville/Nom d''aéroport]],Ville_Pays!A:B,2,FALSE)</f>
        <v>Japon</v>
      </c>
      <c r="C247" s="40" t="s">
        <v>97</v>
      </c>
      <c r="D247" s="28" t="s">
        <v>98</v>
      </c>
      <c r="E247" s="32" t="s">
        <v>986</v>
      </c>
      <c r="F247" s="41">
        <v>20454081</v>
      </c>
      <c r="G247" s="42">
        <v>6.2</v>
      </c>
      <c r="H247" s="28" t="s">
        <v>958</v>
      </c>
      <c r="I247" s="42" t="s">
        <v>958</v>
      </c>
      <c r="J247" s="28" t="s">
        <v>958</v>
      </c>
      <c r="K247" s="43" t="s">
        <v>958</v>
      </c>
    </row>
    <row r="248" spans="1:11" ht="25.5" x14ac:dyDescent="0.25">
      <c r="A248" s="39" t="str">
        <f>VLOOKUP(aéroports_2015[Pays],Pays_Continent!A:B,2,FALSE)</f>
        <v>Amérique du Nord</v>
      </c>
      <c r="B248" s="39" t="str">
        <f>VLOOKUP(aéroports_2015[[#This Row],[Ville/Nom d''aéroport]],Ville_Pays!A:B,2,FALSE)</f>
        <v>États-Unis</v>
      </c>
      <c r="C248" s="40" t="s">
        <v>261</v>
      </c>
      <c r="D248" s="28" t="s">
        <v>261</v>
      </c>
      <c r="E248" s="32" t="s">
        <v>549</v>
      </c>
      <c r="F248" s="41">
        <v>42340461</v>
      </c>
      <c r="G248" s="42">
        <v>12.9</v>
      </c>
      <c r="H248" s="41">
        <v>381408</v>
      </c>
      <c r="I248" s="42">
        <v>13.1</v>
      </c>
      <c r="J248" s="41">
        <v>334241</v>
      </c>
      <c r="K248" s="43">
        <v>2.2999999999999998</v>
      </c>
    </row>
    <row r="249" spans="1:11" x14ac:dyDescent="0.25">
      <c r="A249" s="39" t="str">
        <f>VLOOKUP(aéroports_2015[Pays],Pays_Continent!A:B,2,FALSE)</f>
        <v>Asie</v>
      </c>
      <c r="B249" s="39" t="str">
        <f>VLOOKUP(aéroports_2015[[#This Row],[Ville/Nom d''aéroport]],Ville_Pays!A:B,2,FALSE)</f>
        <v>Corée du Sud</v>
      </c>
      <c r="C249" s="40" t="s">
        <v>384</v>
      </c>
      <c r="D249" s="28" t="s">
        <v>94</v>
      </c>
      <c r="E249" s="32" t="s">
        <v>982</v>
      </c>
      <c r="F249" s="41">
        <v>23163778</v>
      </c>
      <c r="G249" s="42">
        <v>7.4</v>
      </c>
      <c r="H249" s="41">
        <v>142863</v>
      </c>
      <c r="I249" s="42">
        <v>3</v>
      </c>
      <c r="J249" s="41">
        <v>271066</v>
      </c>
      <c r="K249" s="43">
        <v>-0.3</v>
      </c>
    </row>
    <row r="250" spans="1:11" x14ac:dyDescent="0.25">
      <c r="A250" s="39" t="str">
        <f>VLOOKUP(aéroports_2015[Pays],Pays_Continent!A:B,2,FALSE)</f>
        <v>Asie</v>
      </c>
      <c r="B250" s="39" t="str">
        <f>VLOOKUP(aéroports_2015[[#This Row],[Ville/Nom d''aéroport]],Ville_Pays!A:B,2,FALSE)</f>
        <v>Corée du Sud</v>
      </c>
      <c r="C250" s="40" t="s">
        <v>384</v>
      </c>
      <c r="D250" s="28" t="s">
        <v>75</v>
      </c>
      <c r="E250" s="32" t="s">
        <v>983</v>
      </c>
      <c r="F250" s="41">
        <v>49281210</v>
      </c>
      <c r="G250" s="42">
        <v>8.3000000000000007</v>
      </c>
      <c r="H250" s="41">
        <v>305446</v>
      </c>
      <c r="I250" s="42">
        <v>5.3</v>
      </c>
      <c r="J250" s="41">
        <v>3330750</v>
      </c>
      <c r="K250" s="43">
        <v>2.7</v>
      </c>
    </row>
    <row r="251" spans="1:11" x14ac:dyDescent="0.25">
      <c r="A251" s="39" t="str">
        <f>VLOOKUP(aéroports_2015[Pays],Pays_Continent!A:B,2,FALSE)</f>
        <v>Asie</v>
      </c>
      <c r="B251" s="39" t="str">
        <f>VLOOKUP(aéroports_2015[[#This Row],[Ville/Nom d''aéroport]],Ville_Pays!A:B,2,FALSE)</f>
        <v>Chine</v>
      </c>
      <c r="C251" s="40" t="s">
        <v>69</v>
      </c>
      <c r="D251" s="28" t="s">
        <v>80</v>
      </c>
      <c r="E251" s="32" t="s">
        <v>981</v>
      </c>
      <c r="F251" s="41">
        <v>39090865</v>
      </c>
      <c r="G251" s="42">
        <v>2.9</v>
      </c>
      <c r="H251" s="41">
        <v>256603</v>
      </c>
      <c r="I251" s="42">
        <v>1.3</v>
      </c>
      <c r="J251" s="41">
        <v>433600</v>
      </c>
      <c r="K251" s="43">
        <v>0.3</v>
      </c>
    </row>
    <row r="252" spans="1:11" x14ac:dyDescent="0.25">
      <c r="A252" s="39" t="str">
        <f>VLOOKUP(aéroports_2015[Pays],Pays_Continent!A:B,2,FALSE)</f>
        <v>Asie</v>
      </c>
      <c r="B252" s="39" t="str">
        <f>VLOOKUP(aéroports_2015[[#This Row],[Ville/Nom d''aéroport]],Ville_Pays!A:B,2,FALSE)</f>
        <v>Chine</v>
      </c>
      <c r="C252" s="40" t="s">
        <v>69</v>
      </c>
      <c r="D252" s="28" t="s">
        <v>70</v>
      </c>
      <c r="E252" s="32" t="s">
        <v>971</v>
      </c>
      <c r="F252" s="41">
        <v>59910000</v>
      </c>
      <c r="G252" s="42">
        <v>15.9</v>
      </c>
      <c r="H252" s="41">
        <v>448371</v>
      </c>
      <c r="I252" s="42">
        <v>11.5</v>
      </c>
      <c r="J252" s="41">
        <v>3280800</v>
      </c>
      <c r="K252" s="43">
        <v>3.1</v>
      </c>
    </row>
    <row r="253" spans="1:11" ht="25.5" x14ac:dyDescent="0.25">
      <c r="A253" s="39" t="str">
        <f>VLOOKUP(aéroports_2015[Pays],Pays_Continent!A:B,2,FALSE)</f>
        <v>Asie</v>
      </c>
      <c r="B253" s="39" t="str">
        <f>VLOOKUP(aéroports_2015[[#This Row],[Ville/Nom d''aéroport]],Ville_Pays!A:B,2,FALSE)</f>
        <v>Emirats Arabes Unis</v>
      </c>
      <c r="C253" s="40" t="s">
        <v>24</v>
      </c>
      <c r="D253" s="28" t="s">
        <v>24</v>
      </c>
      <c r="E253" s="32" t="s">
        <v>421</v>
      </c>
      <c r="F253" s="41">
        <v>10039936</v>
      </c>
      <c r="G253" s="42">
        <v>5.5</v>
      </c>
      <c r="H253" s="41">
        <v>73178</v>
      </c>
      <c r="I253" s="42">
        <v>1.1000000000000001</v>
      </c>
      <c r="J253" s="41">
        <v>183824</v>
      </c>
      <c r="K253" s="43">
        <v>-22.5</v>
      </c>
    </row>
    <row r="254" spans="1:11" x14ac:dyDescent="0.25">
      <c r="A254" s="39" t="str">
        <f>VLOOKUP(aéroports_2015[Pays],Pays_Continent!A:B,2,FALSE)</f>
        <v>Afrique</v>
      </c>
      <c r="B254" s="39" t="str">
        <f>VLOOKUP(aéroports_2015[[#This Row],[Ville/Nom d''aéroport]],Ville_Pays!A:B,2,FALSE)</f>
        <v>Egypte</v>
      </c>
      <c r="C254" s="40" t="s">
        <v>39</v>
      </c>
      <c r="D254" s="28" t="s">
        <v>39</v>
      </c>
      <c r="E254" s="32" t="s">
        <v>425</v>
      </c>
      <c r="F254" s="41">
        <v>5777152</v>
      </c>
      <c r="G254" s="42">
        <v>-7.4</v>
      </c>
      <c r="H254" s="41">
        <v>41155</v>
      </c>
      <c r="I254" s="42">
        <v>-4.9000000000000004</v>
      </c>
      <c r="J254" s="28"/>
      <c r="K254" s="43"/>
    </row>
    <row r="255" spans="1:11" x14ac:dyDescent="0.25">
      <c r="A255" s="39" t="str">
        <f>VLOOKUP(aéroports_2015[Pays],Pays_Continent!A:B,2,FALSE)</f>
        <v>Asie</v>
      </c>
      <c r="B255" s="39" t="str">
        <f>VLOOKUP(aéroports_2015[[#This Row],[Ville/Nom d''aéroport]],Ville_Pays!A:B,2,FALSE)</f>
        <v>Chine</v>
      </c>
      <c r="C255" s="40" t="s">
        <v>117</v>
      </c>
      <c r="D255" s="28" t="s">
        <v>117</v>
      </c>
      <c r="E255" s="32" t="s">
        <v>972</v>
      </c>
      <c r="F255" s="41">
        <v>12680118</v>
      </c>
      <c r="G255" s="42">
        <v>-0.9</v>
      </c>
      <c r="H255" s="41">
        <v>99563</v>
      </c>
      <c r="I255" s="42">
        <v>2.5</v>
      </c>
      <c r="J255" s="41">
        <v>142070</v>
      </c>
      <c r="K255" s="43">
        <v>2.7</v>
      </c>
    </row>
    <row r="256" spans="1:11" x14ac:dyDescent="0.25">
      <c r="A256" s="39" t="str">
        <f>VLOOKUP(aéroports_2015[Pays],Pays_Continent!A:B,2,FALSE)</f>
        <v>Asie</v>
      </c>
      <c r="B256" s="39" t="str">
        <f>VLOOKUP(aéroports_2015[[#This Row],[Ville/Nom d''aéroport]],Ville_Pays!A:B,2,FALSE)</f>
        <v>Chine</v>
      </c>
      <c r="C256" s="40" t="s">
        <v>79</v>
      </c>
      <c r="D256" s="28" t="s">
        <v>79</v>
      </c>
      <c r="E256" s="32" t="s">
        <v>974</v>
      </c>
      <c r="F256" s="41">
        <v>39721619</v>
      </c>
      <c r="G256" s="42">
        <v>9.5</v>
      </c>
      <c r="H256" s="41">
        <v>305461</v>
      </c>
      <c r="I256" s="42">
        <v>6.7</v>
      </c>
      <c r="J256" s="41">
        <v>1013691</v>
      </c>
      <c r="K256" s="43">
        <v>5.2</v>
      </c>
    </row>
    <row r="257" spans="1:11" x14ac:dyDescent="0.25">
      <c r="A257" s="39" t="str">
        <f>VLOOKUP(aéroports_2015[Pays],Pays_Continent!A:B,2,FALSE)</f>
        <v>Asie</v>
      </c>
      <c r="B257" s="39" t="str">
        <f>VLOOKUP(aéroports_2015[[#This Row],[Ville/Nom d''aéroport]],Ville_Pays!A:B,2,FALSE)</f>
        <v>Iran</v>
      </c>
      <c r="C257" s="40" t="s">
        <v>50</v>
      </c>
      <c r="D257" s="28" t="s">
        <v>50</v>
      </c>
      <c r="E257" s="32" t="s">
        <v>441</v>
      </c>
      <c r="F257" s="41">
        <v>2730488</v>
      </c>
      <c r="G257" s="42">
        <v>11.7</v>
      </c>
      <c r="H257" s="41">
        <v>27838</v>
      </c>
      <c r="I257" s="42">
        <v>15</v>
      </c>
      <c r="J257" s="41">
        <v>27537</v>
      </c>
      <c r="K257" s="43">
        <v>6.6</v>
      </c>
    </row>
    <row r="258" spans="1:11" x14ac:dyDescent="0.25">
      <c r="A258" s="39" t="str">
        <f>VLOOKUP(aéroports_2015[Pays],Pays_Continent!A:B,2,FALSE)</f>
        <v>Asie</v>
      </c>
      <c r="B258" s="39" t="str">
        <f>VLOOKUP(aéroports_2015[[#This Row],[Ville/Nom d''aéroport]],Ville_Pays!A:B,2,FALSE)</f>
        <v>Singapour</v>
      </c>
      <c r="C258" s="40" t="s">
        <v>71</v>
      </c>
      <c r="D258" s="28" t="s">
        <v>71</v>
      </c>
      <c r="E258" s="32" t="s">
        <v>1037</v>
      </c>
      <c r="F258" s="41">
        <v>55448964</v>
      </c>
      <c r="G258" s="42">
        <v>2.5</v>
      </c>
      <c r="H258" s="41">
        <v>346334</v>
      </c>
      <c r="I258" s="42">
        <v>1.4</v>
      </c>
      <c r="J258" s="41">
        <v>1853087</v>
      </c>
      <c r="K258" s="43">
        <v>0.5</v>
      </c>
    </row>
    <row r="259" spans="1:11" x14ac:dyDescent="0.25">
      <c r="A259" s="39" t="str">
        <f>VLOOKUP(aéroports_2015[Pays],Pays_Continent!A:B,2,FALSE)</f>
        <v>Europe</v>
      </c>
      <c r="B259" s="39" t="str">
        <f>VLOOKUP(aéroports_2015[[#This Row],[Ville/Nom d''aéroport]],Ville_Pays!A:B,2,FALSE)</f>
        <v>France</v>
      </c>
      <c r="C259" s="40" t="s">
        <v>55</v>
      </c>
      <c r="D259" s="28" t="s">
        <v>55</v>
      </c>
      <c r="E259" s="32" t="s">
        <v>446</v>
      </c>
      <c r="F259" s="41">
        <v>2078064</v>
      </c>
      <c r="G259" s="42">
        <v>3.2</v>
      </c>
      <c r="H259" s="41">
        <v>26804</v>
      </c>
      <c r="I259" s="42">
        <v>-16</v>
      </c>
      <c r="J259" s="41">
        <v>32051</v>
      </c>
      <c r="K259" s="43">
        <v>-1.3</v>
      </c>
    </row>
    <row r="260" spans="1:11" ht="25.5" x14ac:dyDescent="0.25">
      <c r="A260" s="39" t="str">
        <f>VLOOKUP(aéroports_2015[Pays],Pays_Continent!A:B,2,FALSE)</f>
        <v>Amérique du Nord</v>
      </c>
      <c r="B260" s="39" t="str">
        <f>VLOOKUP(aéroports_2015[[#This Row],[Ville/Nom d''aéroport]],Ville_Pays!A:B,2,FALSE)</f>
        <v>États-Unis</v>
      </c>
      <c r="C260" s="40" t="s">
        <v>289</v>
      </c>
      <c r="D260" s="28" t="s">
        <v>289</v>
      </c>
      <c r="E260" s="32" t="s">
        <v>565</v>
      </c>
      <c r="F260" s="41">
        <v>12720878</v>
      </c>
      <c r="G260" s="42">
        <v>2.7</v>
      </c>
      <c r="H260" s="41">
        <v>185865</v>
      </c>
      <c r="I260" s="42">
        <v>1.1000000000000001</v>
      </c>
      <c r="J260" s="41">
        <v>56300</v>
      </c>
      <c r="K260" s="43">
        <v>-4.5</v>
      </c>
    </row>
    <row r="261" spans="1:11" x14ac:dyDescent="0.25">
      <c r="A261" s="39" t="str">
        <f>VLOOKUP(aéroports_2015[Pays],Pays_Continent!A:B,2,FALSE)</f>
        <v>Asie</v>
      </c>
      <c r="B261" s="39" t="str">
        <f>VLOOKUP(aéroports_2015[[#This Row],[Ville/Nom d''aéroport]],Ville_Pays!A:B,2,FALSE)</f>
        <v>Russie</v>
      </c>
      <c r="C261" s="40" t="s">
        <v>168</v>
      </c>
      <c r="D261" s="28" t="s">
        <v>168</v>
      </c>
      <c r="E261" s="32" t="s">
        <v>488</v>
      </c>
      <c r="F261" s="41">
        <v>13499755</v>
      </c>
      <c r="G261" s="42">
        <v>-5.4</v>
      </c>
      <c r="H261" s="41">
        <v>138327</v>
      </c>
      <c r="I261" s="42">
        <v>-6.2</v>
      </c>
      <c r="J261" s="41">
        <v>26769</v>
      </c>
      <c r="K261" s="43">
        <v>-11.1</v>
      </c>
    </row>
    <row r="262" spans="1:11" x14ac:dyDescent="0.25">
      <c r="A262" s="39" t="str">
        <f>VLOOKUP(aéroports_2015[Pays],Pays_Continent!A:B,2,FALSE)</f>
        <v>Europe</v>
      </c>
      <c r="B262" s="39" t="str">
        <f>VLOOKUP(aéroports_2015[[#This Row],[Ville/Nom d''aéroport]],Ville_Pays!A:B,2,FALSE)</f>
        <v>Allemagne</v>
      </c>
      <c r="C262" s="40" t="s">
        <v>180</v>
      </c>
      <c r="D262" s="28" t="s">
        <v>180</v>
      </c>
      <c r="E262" s="32" t="s">
        <v>491</v>
      </c>
      <c r="F262" s="41">
        <v>10512225</v>
      </c>
      <c r="G262" s="42">
        <v>8.1999999999999993</v>
      </c>
      <c r="H262" s="41">
        <v>131949</v>
      </c>
      <c r="I262" s="42">
        <v>4.9000000000000004</v>
      </c>
      <c r="J262" s="41">
        <v>29426</v>
      </c>
      <c r="K262" s="43">
        <v>-5.5</v>
      </c>
    </row>
    <row r="263" spans="1:11" ht="30" x14ac:dyDescent="0.25">
      <c r="A263" s="39" t="str">
        <f>VLOOKUP(aéroports_2015[Pays],Pays_Continent!A:B,2,FALSE)</f>
        <v>Asie</v>
      </c>
      <c r="B263" s="39" t="str">
        <f>VLOOKUP(aéroports_2015[[#This Row],[Ville/Nom d''aéroport]],Ville_Pays!A:B,2,FALSE)</f>
        <v>Indonésie</v>
      </c>
      <c r="C263" s="40" t="s">
        <v>319</v>
      </c>
      <c r="D263" s="28" t="s">
        <v>319</v>
      </c>
      <c r="E263" s="32" t="s">
        <v>894</v>
      </c>
      <c r="F263" s="41">
        <v>7700880</v>
      </c>
      <c r="G263" s="42" t="s">
        <v>958</v>
      </c>
      <c r="H263" s="41">
        <v>69539</v>
      </c>
      <c r="I263" s="42" t="s">
        <v>958</v>
      </c>
      <c r="J263" s="41">
        <v>59005</v>
      </c>
      <c r="K263" s="43" t="s">
        <v>958</v>
      </c>
    </row>
    <row r="264" spans="1:11" x14ac:dyDescent="0.25">
      <c r="A264" s="39" t="str">
        <f>VLOOKUP(aéroports_2015[Pays],Pays_Continent!A:B,2,FALSE)</f>
        <v>Asie</v>
      </c>
      <c r="B264" s="39" t="str">
        <f>VLOOKUP(aéroports_2015[[#This Row],[Ville/Nom d''aéroport]],Ville_Pays!A:B,2,FALSE)</f>
        <v>Indonésie</v>
      </c>
      <c r="C264" s="40" t="s">
        <v>355</v>
      </c>
      <c r="D264" s="28" t="s">
        <v>355</v>
      </c>
      <c r="E264" s="32" t="s">
        <v>895</v>
      </c>
      <c r="F264" s="41">
        <v>748570</v>
      </c>
      <c r="G264" s="42">
        <v>4.2</v>
      </c>
      <c r="H264" s="41">
        <v>6052</v>
      </c>
      <c r="I264" s="42">
        <v>7</v>
      </c>
      <c r="J264" s="41">
        <v>3884</v>
      </c>
      <c r="K264" s="43">
        <v>4</v>
      </c>
    </row>
    <row r="265" spans="1:11" ht="30" x14ac:dyDescent="0.25">
      <c r="A265" s="39" t="str">
        <f>VLOOKUP(aéroports_2015[Pays],Pays_Continent!A:B,2,FALSE)</f>
        <v>Asie</v>
      </c>
      <c r="B265" s="39" t="str">
        <f>VLOOKUP(aéroports_2015[[#This Row],[Ville/Nom d''aéroport]],Ville_Pays!A:B,2,FALSE)</f>
        <v>Indonésie</v>
      </c>
      <c r="C265" s="40" t="s">
        <v>327</v>
      </c>
      <c r="D265" s="28" t="s">
        <v>327</v>
      </c>
      <c r="E265" s="32" t="s">
        <v>927</v>
      </c>
      <c r="F265" s="41">
        <v>3340291</v>
      </c>
      <c r="G265" s="42">
        <v>2.6</v>
      </c>
      <c r="H265" s="41">
        <v>25944</v>
      </c>
      <c r="I265" s="42">
        <v>11.2</v>
      </c>
      <c r="J265" s="41">
        <v>14396</v>
      </c>
      <c r="K265" s="43">
        <v>-5.8</v>
      </c>
    </row>
    <row r="266" spans="1:11" x14ac:dyDescent="0.25">
      <c r="A266" s="39" t="str">
        <f>VLOOKUP(aéroports_2015[Pays],Pays_Continent!A:B,2,FALSE)</f>
        <v>Asie</v>
      </c>
      <c r="B266" s="39" t="str">
        <f>VLOOKUP(aéroports_2015[[#This Row],[Ville/Nom d''aéroport]],Ville_Pays!A:B,2,FALSE)</f>
        <v>Indonésie</v>
      </c>
      <c r="C266" s="40" t="s">
        <v>334</v>
      </c>
      <c r="D266" s="28" t="s">
        <v>334</v>
      </c>
      <c r="E266" s="32" t="s">
        <v>925</v>
      </c>
      <c r="F266" s="41">
        <v>2670046</v>
      </c>
      <c r="G266" s="42">
        <v>-10.8</v>
      </c>
      <c r="H266" s="41">
        <v>19274</v>
      </c>
      <c r="I266" s="42">
        <v>-24.2</v>
      </c>
      <c r="J266" s="41">
        <v>9549</v>
      </c>
      <c r="K266" s="43">
        <v>-17.3</v>
      </c>
    </row>
    <row r="267" spans="1:11" x14ac:dyDescent="0.25">
      <c r="A267" s="39" t="str">
        <f>VLOOKUP(aéroports_2015[Pays],Pays_Continent!A:B,2,FALSE)</f>
        <v>Asie</v>
      </c>
      <c r="B267" s="39" t="str">
        <f>VLOOKUP(aéroports_2015[[#This Row],[Ville/Nom d''aéroport]],Ville_Pays!A:B,2,FALSE)</f>
        <v>Indonésie</v>
      </c>
      <c r="C267" s="40" t="s">
        <v>350</v>
      </c>
      <c r="D267" s="28" t="s">
        <v>350</v>
      </c>
      <c r="E267" s="32" t="s">
        <v>901</v>
      </c>
      <c r="F267" s="41">
        <v>972505</v>
      </c>
      <c r="G267" s="42">
        <v>-26.1</v>
      </c>
      <c r="H267" s="41">
        <v>9486</v>
      </c>
      <c r="I267" s="42">
        <v>-2.2999999999999998</v>
      </c>
      <c r="J267" s="41">
        <v>5742</v>
      </c>
      <c r="K267" s="43">
        <v>-20.9</v>
      </c>
    </row>
    <row r="268" spans="1:11" x14ac:dyDescent="0.25">
      <c r="A268" s="39" t="str">
        <f>VLOOKUP(aéroports_2015[Pays],Pays_Continent!A:B,2,FALSE)</f>
        <v>Océanie</v>
      </c>
      <c r="B268" s="39" t="str">
        <f>VLOOKUP(aéroports_2015[[#This Row],[Ville/Nom d''aéroport]],Ville_Pays!A:B,2,FALSE)</f>
        <v>Australie</v>
      </c>
      <c r="C268" s="40" t="s">
        <v>351</v>
      </c>
      <c r="D268" s="28" t="s">
        <v>351</v>
      </c>
      <c r="E268" s="32" t="s">
        <v>607</v>
      </c>
      <c r="F268" s="41">
        <v>901686</v>
      </c>
      <c r="G268" s="42">
        <v>3.4</v>
      </c>
      <c r="H268" s="41">
        <v>6046</v>
      </c>
      <c r="I268" s="42">
        <v>1</v>
      </c>
      <c r="J268" s="42" t="s">
        <v>958</v>
      </c>
      <c r="K268" s="43" t="s">
        <v>958</v>
      </c>
    </row>
    <row r="269" spans="1:11" x14ac:dyDescent="0.25">
      <c r="A269" s="39" t="str">
        <f>VLOOKUP(aéroports_2015[Pays],Pays_Continent!A:B,2,FALSE)</f>
        <v>Asie</v>
      </c>
      <c r="B269" s="39" t="str">
        <f>VLOOKUP(aéroports_2015[[#This Row],[Ville/Nom d''aéroport]],Ville_Pays!A:B,2,FALSE)</f>
        <v>Indonésie</v>
      </c>
      <c r="C269" s="40" t="s">
        <v>335</v>
      </c>
      <c r="D269" s="28" t="s">
        <v>335</v>
      </c>
      <c r="E269" s="32" t="s">
        <v>928</v>
      </c>
      <c r="F269" s="41">
        <v>2720443</v>
      </c>
      <c r="G269" s="42">
        <v>19.3</v>
      </c>
      <c r="H269" s="41">
        <v>25315</v>
      </c>
      <c r="I269" s="42">
        <v>6.2</v>
      </c>
      <c r="J269" s="41">
        <v>2513</v>
      </c>
      <c r="K269" s="43">
        <v>-67.400000000000006</v>
      </c>
    </row>
    <row r="270" spans="1:11" x14ac:dyDescent="0.25">
      <c r="A270" s="39" t="str">
        <f>VLOOKUP(aéroports_2015[Pays],Pays_Continent!A:B,2,FALSE)</f>
        <v>Asie</v>
      </c>
      <c r="B270" s="39" t="str">
        <f>VLOOKUP(aéroports_2015[[#This Row],[Ville/Nom d''aéroport]],Ville_Pays!A:B,2,FALSE)</f>
        <v>Indonésie</v>
      </c>
      <c r="C270" s="40" t="s">
        <v>313</v>
      </c>
      <c r="D270" s="28" t="s">
        <v>313</v>
      </c>
      <c r="E270" s="32" t="s">
        <v>589</v>
      </c>
      <c r="F270" s="41">
        <v>18911256</v>
      </c>
      <c r="G270" s="42">
        <v>9.1</v>
      </c>
      <c r="H270" s="41">
        <v>166208</v>
      </c>
      <c r="I270" s="42">
        <v>26.7</v>
      </c>
      <c r="J270" s="41">
        <v>130398</v>
      </c>
      <c r="K270" s="43">
        <v>31.9</v>
      </c>
    </row>
    <row r="271" spans="1:11" x14ac:dyDescent="0.25">
      <c r="A271" s="39" t="str">
        <f>VLOOKUP(aéroports_2015[Pays],Pays_Continent!A:B,2,FALSE)</f>
        <v>Asie</v>
      </c>
      <c r="B271" s="39" t="str">
        <f>VLOOKUP(aéroports_2015[[#This Row],[Ville/Nom d''aéroport]],Ville_Pays!A:B,2,FALSE)</f>
        <v>Indonésie</v>
      </c>
      <c r="C271" s="40" t="s">
        <v>326</v>
      </c>
      <c r="D271" s="28" t="s">
        <v>326</v>
      </c>
      <c r="E271" s="32" t="s">
        <v>890</v>
      </c>
      <c r="F271" s="41">
        <v>3686485</v>
      </c>
      <c r="G271" s="42" t="s">
        <v>958</v>
      </c>
      <c r="H271" s="41">
        <v>30475</v>
      </c>
      <c r="I271" s="42" t="s">
        <v>958</v>
      </c>
      <c r="J271" s="41">
        <v>20984</v>
      </c>
      <c r="K271" s="43">
        <v>0</v>
      </c>
    </row>
    <row r="272" spans="1:11" x14ac:dyDescent="0.25">
      <c r="A272" s="39" t="str">
        <f>VLOOKUP(aéroports_2015[Pays],Pays_Continent!A:B,2,FALSE)</f>
        <v>Océanie</v>
      </c>
      <c r="B272" s="39" t="str">
        <f>VLOOKUP(aéroports_2015[[#This Row],[Ville/Nom d''aéroport]],Ville_Pays!A:B,2,FALSE)</f>
        <v>Australie</v>
      </c>
      <c r="C272" s="40" t="s">
        <v>310</v>
      </c>
      <c r="D272" s="28" t="s">
        <v>310</v>
      </c>
      <c r="E272" s="32" t="s">
        <v>579</v>
      </c>
      <c r="F272" s="41">
        <v>39800976</v>
      </c>
      <c r="G272" s="42">
        <v>2.8</v>
      </c>
      <c r="H272" s="41">
        <v>310007</v>
      </c>
      <c r="I272" s="42">
        <v>0.6</v>
      </c>
      <c r="J272" s="28" t="s">
        <v>958</v>
      </c>
      <c r="K272" s="43" t="s">
        <v>958</v>
      </c>
    </row>
    <row r="273" spans="1:11" x14ac:dyDescent="0.25">
      <c r="A273" s="39" t="str">
        <f>VLOOKUP(aéroports_2015[Pays],Pays_Continent!A:B,2,FALSE)</f>
        <v>Asie</v>
      </c>
      <c r="B273" s="39" t="str">
        <f>VLOOKUP(aéroports_2015[[#This Row],[Ville/Nom d''aéroport]],Ville_Pays!A:B,2,FALSE)</f>
        <v>Iran</v>
      </c>
      <c r="C273" s="40" t="s">
        <v>63</v>
      </c>
      <c r="D273" s="28" t="s">
        <v>63</v>
      </c>
      <c r="E273" s="32" t="s">
        <v>935</v>
      </c>
      <c r="F273" s="41">
        <v>1471850</v>
      </c>
      <c r="G273" s="42">
        <v>3.4</v>
      </c>
      <c r="H273" s="41">
        <v>10900</v>
      </c>
      <c r="I273" s="42">
        <v>1.6</v>
      </c>
      <c r="J273" s="41">
        <v>11799</v>
      </c>
      <c r="K273" s="43">
        <v>1.8</v>
      </c>
    </row>
    <row r="274" spans="1:11" x14ac:dyDescent="0.25">
      <c r="A274" s="39" t="str">
        <f>VLOOKUP(aéroports_2015[Pays],Pays_Continent!A:B,2,FALSE)</f>
        <v>Asie</v>
      </c>
      <c r="B274" s="39" t="str">
        <f>VLOOKUP(aéroports_2015[[#This Row],[Ville/Nom d''aéroport]],Ville_Pays!A:B,2,FALSE)</f>
        <v>Taïwan</v>
      </c>
      <c r="C274" s="40" t="s">
        <v>81</v>
      </c>
      <c r="D274" s="28" t="s">
        <v>81</v>
      </c>
      <c r="E274" s="32" t="s">
        <v>458</v>
      </c>
      <c r="F274" s="41">
        <v>38473333</v>
      </c>
      <c r="G274" s="42">
        <v>6.3</v>
      </c>
      <c r="H274" s="41">
        <v>221191</v>
      </c>
      <c r="I274" s="42">
        <v>5.9</v>
      </c>
      <c r="J274" s="41">
        <v>2021865</v>
      </c>
      <c r="K274" s="43">
        <v>-3.2</v>
      </c>
    </row>
    <row r="275" spans="1:11" ht="25.5" x14ac:dyDescent="0.25">
      <c r="A275" s="39" t="str">
        <f>VLOOKUP(aéroports_2015[Pays],Pays_Continent!A:B,2,FALSE)</f>
        <v>Amérique du Nord</v>
      </c>
      <c r="B275" s="39" t="str">
        <f>VLOOKUP(aéroports_2015[[#This Row],[Ville/Nom d''aéroport]],Ville_Pays!A:B,2,FALSE)</f>
        <v>États-Unis</v>
      </c>
      <c r="C275" s="40" t="s">
        <v>283</v>
      </c>
      <c r="D275" s="28" t="s">
        <v>283</v>
      </c>
      <c r="E275" s="32" t="s">
        <v>561</v>
      </c>
      <c r="F275" s="41">
        <v>18815425</v>
      </c>
      <c r="G275" s="42">
        <v>7.2</v>
      </c>
      <c r="H275" s="41">
        <v>189865</v>
      </c>
      <c r="I275" s="42">
        <v>3.2</v>
      </c>
      <c r="J275" s="41">
        <v>92190</v>
      </c>
      <c r="K275" s="43">
        <v>8.5</v>
      </c>
    </row>
    <row r="276" spans="1:11" x14ac:dyDescent="0.25">
      <c r="A276" s="39" t="str">
        <f>VLOOKUP(aéroports_2015[Pays],Pays_Continent!A:B,2,FALSE)</f>
        <v>Asie</v>
      </c>
      <c r="B276" s="39" t="str">
        <f>VLOOKUP(aéroports_2015[[#This Row],[Ville/Nom d''aéroport]],Ville_Pays!A:B,2,FALSE)</f>
        <v>Vietnam</v>
      </c>
      <c r="C276" s="40" t="s">
        <v>90</v>
      </c>
      <c r="D276" s="28" t="s">
        <v>90</v>
      </c>
      <c r="E276" s="32" t="s">
        <v>932</v>
      </c>
      <c r="F276" s="41">
        <v>26546475</v>
      </c>
      <c r="G276" s="42">
        <v>19.899999999999999</v>
      </c>
      <c r="H276" s="41">
        <v>181701</v>
      </c>
      <c r="I276" s="42">
        <v>17.7</v>
      </c>
      <c r="J276" s="41">
        <v>430627</v>
      </c>
      <c r="K276" s="43">
        <v>5.5</v>
      </c>
    </row>
    <row r="277" spans="1:11" x14ac:dyDescent="0.25">
      <c r="A277" s="39" t="str">
        <f>VLOOKUP(aéroports_2015[Pays],Pays_Continent!A:B,2,FALSE)</f>
        <v>Asie</v>
      </c>
      <c r="B277" s="39" t="str">
        <f>VLOOKUP(aéroports_2015[[#This Row],[Ville/Nom d''aéroport]],Ville_Pays!A:B,2,FALSE)</f>
        <v>Iran</v>
      </c>
      <c r="C277" s="40" t="s">
        <v>30</v>
      </c>
      <c r="D277" s="28" t="s">
        <v>31</v>
      </c>
      <c r="E277" s="32" t="s">
        <v>434</v>
      </c>
      <c r="F277" s="41">
        <v>7243120</v>
      </c>
      <c r="G277" s="42">
        <v>19.7</v>
      </c>
      <c r="H277" s="41">
        <v>50423</v>
      </c>
      <c r="I277" s="42">
        <v>16.7</v>
      </c>
      <c r="J277" s="41">
        <v>135192</v>
      </c>
      <c r="K277" s="43">
        <v>16.399999999999999</v>
      </c>
    </row>
    <row r="278" spans="1:11" x14ac:dyDescent="0.25">
      <c r="A278" s="39" t="str">
        <f>VLOOKUP(aéroports_2015[Pays],Pays_Continent!A:B,2,FALSE)</f>
        <v>Asie</v>
      </c>
      <c r="B278" s="39" t="str">
        <f>VLOOKUP(aéroports_2015[[#This Row],[Ville/Nom d''aéroport]],Ville_Pays!A:B,2,FALSE)</f>
        <v>Iran</v>
      </c>
      <c r="C278" s="40" t="s">
        <v>30</v>
      </c>
      <c r="D278" s="28" t="s">
        <v>30</v>
      </c>
      <c r="E278" s="32" t="s">
        <v>416</v>
      </c>
      <c r="F278" s="41">
        <v>13515693</v>
      </c>
      <c r="G278" s="42">
        <v>-2</v>
      </c>
      <c r="H278" s="41">
        <v>109750</v>
      </c>
      <c r="I278" s="42">
        <v>-1.6</v>
      </c>
      <c r="J278" s="41">
        <v>95157</v>
      </c>
      <c r="K278" s="43">
        <v>-10.8</v>
      </c>
    </row>
    <row r="279" spans="1:11" x14ac:dyDescent="0.25">
      <c r="A279" s="39" t="str">
        <f>VLOOKUP(aéroports_2015[Pays],Pays_Continent!A:B,2,FALSE)</f>
        <v>Asie</v>
      </c>
      <c r="B279" s="39" t="str">
        <f>VLOOKUP(aéroports_2015[[#This Row],[Ville/Nom d''aéroport]],Ville_Pays!A:B,2,FALSE)</f>
        <v>Israël</v>
      </c>
      <c r="C279" s="40" t="s">
        <v>20</v>
      </c>
      <c r="D279" s="28" t="s">
        <v>20</v>
      </c>
      <c r="E279" s="32" t="s">
        <v>985</v>
      </c>
      <c r="F279" s="41">
        <v>16299200</v>
      </c>
      <c r="G279" s="42">
        <v>9.1999999999999993</v>
      </c>
      <c r="H279" s="41">
        <v>118818</v>
      </c>
      <c r="I279" s="42">
        <v>5.5</v>
      </c>
      <c r="J279" s="41">
        <v>287155</v>
      </c>
      <c r="K279" s="43">
        <v>2.5</v>
      </c>
    </row>
    <row r="280" spans="1:11" x14ac:dyDescent="0.25">
      <c r="A280" s="39" t="str">
        <f>VLOOKUP(aéroports_2015[Pays],Pays_Continent!A:B,2,FALSE)</f>
        <v>Asie</v>
      </c>
      <c r="B280" s="39" t="str">
        <f>VLOOKUP(aéroports_2015[[#This Row],[Ville/Nom d''aéroport]],Ville_Pays!A:B,2,FALSE)</f>
        <v>Chine</v>
      </c>
      <c r="C280" s="40" t="s">
        <v>112</v>
      </c>
      <c r="D280" s="28" t="s">
        <v>112</v>
      </c>
      <c r="E280" s="32" t="s">
        <v>976</v>
      </c>
      <c r="F280" s="41">
        <v>14314322</v>
      </c>
      <c r="G280" s="42">
        <v>18.600000000000001</v>
      </c>
      <c r="H280" s="41">
        <v>125693</v>
      </c>
      <c r="I280" s="42">
        <v>9.6999999999999993</v>
      </c>
      <c r="J280" s="41">
        <v>217279</v>
      </c>
      <c r="K280" s="43">
        <v>-6.9</v>
      </c>
    </row>
    <row r="281" spans="1:11" ht="25.5" x14ac:dyDescent="0.25">
      <c r="A281" s="39" t="str">
        <f>VLOOKUP(aéroports_2015[Pays],Pays_Continent!A:B,2,FALSE)</f>
        <v>Amérique du Nord</v>
      </c>
      <c r="B281" s="39" t="str">
        <f>VLOOKUP(aéroports_2015[[#This Row],[Ville/Nom d''aéroport]],Ville_Pays!A:B,2,FALSE)</f>
        <v>Mexique</v>
      </c>
      <c r="C281" s="40" t="s">
        <v>219</v>
      </c>
      <c r="D281" s="28" t="s">
        <v>219</v>
      </c>
      <c r="E281" s="32" t="s">
        <v>519</v>
      </c>
      <c r="F281" s="41">
        <v>4917510</v>
      </c>
      <c r="G281" s="42">
        <v>10.9</v>
      </c>
      <c r="H281" s="41">
        <v>52913</v>
      </c>
      <c r="I281" s="42">
        <v>9.6999999999999993</v>
      </c>
      <c r="J281" s="41">
        <v>18282</v>
      </c>
      <c r="K281" s="43">
        <v>8.3000000000000007</v>
      </c>
    </row>
    <row r="282" spans="1:11" x14ac:dyDescent="0.25">
      <c r="A282" s="39" t="str">
        <f>VLOOKUP(aéroports_2015[Pays],Pays_Continent!A:B,2,FALSE)</f>
        <v>Asie</v>
      </c>
      <c r="B282" s="39" t="str">
        <f>VLOOKUP(aéroports_2015[[#This Row],[Ville/Nom d''aéroport]],Ville_Pays!A:B,2,FALSE)</f>
        <v>Indonésie</v>
      </c>
      <c r="C282" s="40" t="s">
        <v>357</v>
      </c>
      <c r="D282" s="28" t="s">
        <v>357</v>
      </c>
      <c r="E282" s="32" t="s">
        <v>926</v>
      </c>
      <c r="F282" s="41">
        <v>675157</v>
      </c>
      <c r="G282" s="42">
        <v>-7.9</v>
      </c>
      <c r="H282" s="41">
        <v>20387</v>
      </c>
      <c r="I282" s="42">
        <v>4.0999999999999996</v>
      </c>
      <c r="J282" s="41">
        <v>3829</v>
      </c>
      <c r="K282" s="43">
        <v>-14.4</v>
      </c>
    </row>
    <row r="283" spans="1:11" x14ac:dyDescent="0.25">
      <c r="A283" s="39" t="str">
        <f>VLOOKUP(aéroports_2015[Pays],Pays_Continent!A:B,2,FALSE)</f>
        <v>Asie</v>
      </c>
      <c r="B283" s="39" t="str">
        <f>VLOOKUP(aéroports_2015[[#This Row],[Ville/Nom d''aéroport]],Ville_Pays!A:B,2,FALSE)</f>
        <v>Japon</v>
      </c>
      <c r="C283" s="40" t="s">
        <v>66</v>
      </c>
      <c r="D283" s="28" t="s">
        <v>67</v>
      </c>
      <c r="E283" s="32" t="s">
        <v>987</v>
      </c>
      <c r="F283" s="41">
        <v>75316718</v>
      </c>
      <c r="G283" s="42">
        <v>3.4</v>
      </c>
      <c r="H283" s="41">
        <v>438542</v>
      </c>
      <c r="I283" s="42">
        <v>3</v>
      </c>
      <c r="J283" s="41">
        <v>1173961</v>
      </c>
      <c r="K283" s="43">
        <v>6.9</v>
      </c>
    </row>
    <row r="284" spans="1:11" x14ac:dyDescent="0.25">
      <c r="A284" s="39" t="str">
        <f>VLOOKUP(aéroports_2015[Pays],Pays_Continent!A:B,2,FALSE)</f>
        <v>Asie</v>
      </c>
      <c r="B284" s="39" t="str">
        <f>VLOOKUP(aéroports_2015[[#This Row],[Ville/Nom d''aéroport]],Ville_Pays!A:B,2,FALSE)</f>
        <v>Japon</v>
      </c>
      <c r="C284" s="40" t="s">
        <v>66</v>
      </c>
      <c r="D284" s="28" t="s">
        <v>83</v>
      </c>
      <c r="E284" s="32" t="s">
        <v>990</v>
      </c>
      <c r="F284" s="41">
        <v>37268307</v>
      </c>
      <c r="G284" s="42">
        <v>4.9000000000000004</v>
      </c>
      <c r="H284" s="41">
        <v>233504</v>
      </c>
      <c r="I284" s="42">
        <v>1.1000000000000001</v>
      </c>
      <c r="J284" s="41">
        <v>2122317</v>
      </c>
      <c r="K284" s="43">
        <v>-0.6</v>
      </c>
    </row>
    <row r="285" spans="1:11" ht="25.5" x14ac:dyDescent="0.25">
      <c r="A285" s="39" t="str">
        <f>VLOOKUP(aéroports_2015[Pays],Pays_Continent!A:B,2,FALSE)</f>
        <v>Amérique du Nord</v>
      </c>
      <c r="B285" s="39" t="str">
        <f>VLOOKUP(aéroports_2015[[#This Row],[Ville/Nom d''aéroport]],Ville_Pays!A:B,2,FALSE)</f>
        <v>Canada</v>
      </c>
      <c r="C285" s="40" t="s">
        <v>262</v>
      </c>
      <c r="D285" s="28" t="s">
        <v>263</v>
      </c>
      <c r="E285" s="32" t="s">
        <v>548</v>
      </c>
      <c r="F285" s="41">
        <v>41036847</v>
      </c>
      <c r="G285" s="42">
        <v>6.4</v>
      </c>
      <c r="H285" s="41">
        <v>443958</v>
      </c>
      <c r="I285" s="42">
        <v>2.6</v>
      </c>
      <c r="J285" s="41">
        <v>434777</v>
      </c>
      <c r="K285" s="43">
        <v>-3.1</v>
      </c>
    </row>
    <row r="286" spans="1:11" x14ac:dyDescent="0.25">
      <c r="A286" s="39" t="str">
        <f>VLOOKUP(aéroports_2015[Pays],Pays_Continent!A:B,2,FALSE)</f>
        <v>Océanie</v>
      </c>
      <c r="B286" s="39" t="str">
        <f>VLOOKUP(aéroports_2015[[#This Row],[Ville/Nom d''aéroport]],Ville_Pays!A:B,2,FALSE)</f>
        <v>Australie</v>
      </c>
      <c r="C286" s="40" t="s">
        <v>343</v>
      </c>
      <c r="D286" s="28" t="s">
        <v>343</v>
      </c>
      <c r="E286" s="32" t="s">
        <v>597</v>
      </c>
      <c r="F286" s="41">
        <v>1564307</v>
      </c>
      <c r="G286" s="42">
        <v>0.2</v>
      </c>
      <c r="H286" s="41">
        <v>56898</v>
      </c>
      <c r="I286" s="42">
        <v>0.1</v>
      </c>
      <c r="J286" s="42" t="s">
        <v>958</v>
      </c>
      <c r="K286" s="43" t="s">
        <v>958</v>
      </c>
    </row>
    <row r="287" spans="1:11" x14ac:dyDescent="0.25">
      <c r="A287" s="39" t="str">
        <f>VLOOKUP(aéroports_2015[Pays],Pays_Continent!A:B,2,FALSE)</f>
        <v>Afrique</v>
      </c>
      <c r="B287" s="39" t="str">
        <f>VLOOKUP(aéroports_2015[[#This Row],[Ville/Nom d''aéroport]],Ville_Pays!A:B,2,FALSE)</f>
        <v>Tunisie</v>
      </c>
      <c r="C287" s="40" t="s">
        <v>42</v>
      </c>
      <c r="D287" s="28" t="s">
        <v>42</v>
      </c>
      <c r="E287" s="32" t="s">
        <v>432</v>
      </c>
      <c r="F287" s="41">
        <v>4602428</v>
      </c>
      <c r="G287" s="42">
        <v>-10.7</v>
      </c>
      <c r="H287" s="41">
        <v>52903</v>
      </c>
      <c r="I287" s="42">
        <v>-13.5</v>
      </c>
      <c r="J287" s="41">
        <v>26276</v>
      </c>
      <c r="K287" s="43">
        <v>28.5</v>
      </c>
    </row>
    <row r="288" spans="1:11" x14ac:dyDescent="0.25">
      <c r="A288" s="39" t="str">
        <f>VLOOKUP(aéroports_2015[Pays],Pays_Continent!A:B,2,FALSE)</f>
        <v>Asie</v>
      </c>
      <c r="B288" s="39" t="str">
        <f>VLOOKUP(aéroports_2015[[#This Row],[Ville/Nom d''aéroport]],Ville_Pays!A:B,2,FALSE)</f>
        <v>Chine</v>
      </c>
      <c r="C288" s="40" t="s">
        <v>102</v>
      </c>
      <c r="D288" s="28" t="s">
        <v>102</v>
      </c>
      <c r="E288" s="32" t="s">
        <v>977</v>
      </c>
      <c r="F288" s="41">
        <v>18506463</v>
      </c>
      <c r="G288" s="42">
        <v>13.5</v>
      </c>
      <c r="H288" s="41">
        <v>153097</v>
      </c>
      <c r="I288" s="42">
        <v>7.6</v>
      </c>
      <c r="J288" s="41">
        <v>156470</v>
      </c>
      <c r="K288" s="43">
        <v>-3.8</v>
      </c>
    </row>
    <row r="289" spans="1:11" ht="25.5" x14ac:dyDescent="0.25">
      <c r="A289" s="39" t="str">
        <f>VLOOKUP(aéroports_2015[Pays],Pays_Continent!A:B,2,FALSE)</f>
        <v>Amérique du Nord</v>
      </c>
      <c r="B289" s="39" t="str">
        <f>VLOOKUP(aéroports_2015[[#This Row],[Ville/Nom d''aéroport]],Ville_Pays!A:B,2,FALSE)</f>
        <v>Canada</v>
      </c>
      <c r="C289" s="40" t="s">
        <v>280</v>
      </c>
      <c r="D289" s="28" t="s">
        <v>280</v>
      </c>
      <c r="E289" s="32" t="s">
        <v>559</v>
      </c>
      <c r="F289" s="41">
        <v>20483710</v>
      </c>
      <c r="G289" s="42">
        <v>5.0999999999999996</v>
      </c>
      <c r="H289" s="41">
        <v>313943</v>
      </c>
      <c r="I289" s="42">
        <v>1.2</v>
      </c>
      <c r="J289" s="41">
        <v>265861</v>
      </c>
      <c r="K289" s="43">
        <v>3.5</v>
      </c>
    </row>
    <row r="290" spans="1:11" x14ac:dyDescent="0.25">
      <c r="A290" s="39" t="str">
        <f>VLOOKUP(aéroports_2015[Pays],Pays_Continent!A:B,2,FALSE)</f>
        <v>Europe</v>
      </c>
      <c r="B290" s="39" t="str">
        <f>VLOOKUP(aéroports_2015[[#This Row],[Ville/Nom d''aéroport]],Ville_Pays!A:B,2,FALSE)</f>
        <v>Autriche</v>
      </c>
      <c r="C290" s="40" t="s">
        <v>153</v>
      </c>
      <c r="D290" s="28" t="s">
        <v>153</v>
      </c>
      <c r="E290" s="32" t="s">
        <v>477</v>
      </c>
      <c r="F290" s="41">
        <v>22775054</v>
      </c>
      <c r="G290" s="42">
        <v>1.3</v>
      </c>
      <c r="H290" s="41">
        <v>245418</v>
      </c>
      <c r="I290" s="42">
        <v>-1.8</v>
      </c>
      <c r="J290" s="41">
        <v>285426</v>
      </c>
      <c r="K290" s="43">
        <v>-1.6</v>
      </c>
    </row>
    <row r="291" spans="1:11" ht="25.5" x14ac:dyDescent="0.25">
      <c r="A291" s="39" t="str">
        <f>VLOOKUP(aéroports_2015[Pays],Pays_Continent!A:B,2,FALSE)</f>
        <v>Amérique du Sud</v>
      </c>
      <c r="B291" s="39" t="str">
        <f>VLOOKUP(aéroports_2015[[#This Row],[Ville/Nom d''aéroport]],Ville_Pays!A:B,2,FALSE)</f>
        <v>Brésil</v>
      </c>
      <c r="C291" s="40" t="s">
        <v>228</v>
      </c>
      <c r="D291" s="28" t="s">
        <v>228</v>
      </c>
      <c r="E291" s="32" t="s">
        <v>522</v>
      </c>
      <c r="F291" s="41">
        <v>3582591</v>
      </c>
      <c r="G291" s="42">
        <v>1.7</v>
      </c>
      <c r="H291" s="41">
        <v>58760</v>
      </c>
      <c r="I291" s="42">
        <v>-2.2999999999999998</v>
      </c>
      <c r="J291" s="41">
        <v>17163</v>
      </c>
      <c r="K291" s="43" t="s">
        <v>958</v>
      </c>
    </row>
    <row r="292" spans="1:11" x14ac:dyDescent="0.25">
      <c r="A292" s="39" t="str">
        <f>VLOOKUP(aéroports_2015[Pays],Pays_Continent!A:B,2,FALSE)</f>
        <v>Europe</v>
      </c>
      <c r="B292" s="39" t="str">
        <f>VLOOKUP(aéroports_2015[[#This Row],[Ville/Nom d''aéroport]],Ville_Pays!A:B,2,FALSE)</f>
        <v>Pologne</v>
      </c>
      <c r="C292" s="40" t="s">
        <v>176</v>
      </c>
      <c r="D292" s="28" t="s">
        <v>176</v>
      </c>
      <c r="E292" s="32" t="s">
        <v>492</v>
      </c>
      <c r="F292" s="41">
        <v>11205222</v>
      </c>
      <c r="G292" s="42">
        <v>5.8</v>
      </c>
      <c r="H292" s="41">
        <v>142843</v>
      </c>
      <c r="I292" s="42">
        <v>1.5</v>
      </c>
      <c r="J292" s="41">
        <v>72427</v>
      </c>
      <c r="K292" s="43">
        <v>5.5</v>
      </c>
    </row>
    <row r="293" spans="1:11" ht="25.5" x14ac:dyDescent="0.25">
      <c r="A293" s="39" t="str">
        <f>VLOOKUP(aéroports_2015[Pays],Pays_Continent!A:B,2,FALSE)</f>
        <v>Amérique du Nord</v>
      </c>
      <c r="B293" s="39" t="str">
        <f>VLOOKUP(aéroports_2015[[#This Row],[Ville/Nom d''aéroport]],Ville_Pays!A:B,2,FALSE)</f>
        <v>États-Unis</v>
      </c>
      <c r="C293" s="40" t="s">
        <v>275</v>
      </c>
      <c r="D293" s="28" t="s">
        <v>279</v>
      </c>
      <c r="E293" s="32" t="s">
        <v>1078</v>
      </c>
      <c r="F293" s="41">
        <v>21498902</v>
      </c>
      <c r="G293" s="42">
        <v>0.4</v>
      </c>
      <c r="H293" s="41">
        <v>268619</v>
      </c>
      <c r="I293" s="42">
        <v>-7</v>
      </c>
      <c r="J293" s="41">
        <v>262189</v>
      </c>
      <c r="K293" s="43">
        <v>-2.4</v>
      </c>
    </row>
    <row r="294" spans="1:11" ht="30" x14ac:dyDescent="0.25">
      <c r="A294" s="39" t="str">
        <f>VLOOKUP(aéroports_2015[Pays],Pays_Continent!A:B,2,FALSE)</f>
        <v>Amérique du Nord</v>
      </c>
      <c r="B294" s="39" t="str">
        <f>VLOOKUP(aéroports_2015[[#This Row],[Ville/Nom d''aéroport]],Ville_Pays!A:B,2,FALSE)</f>
        <v>États-Unis</v>
      </c>
      <c r="C294" s="40" t="s">
        <v>275</v>
      </c>
      <c r="D294" s="28" t="s">
        <v>276</v>
      </c>
      <c r="E294" s="32" t="s">
        <v>1077</v>
      </c>
      <c r="F294" s="41">
        <v>23007014</v>
      </c>
      <c r="G294" s="42">
        <v>10.7</v>
      </c>
      <c r="H294" s="41">
        <v>292487</v>
      </c>
      <c r="I294" s="42">
        <v>3.3</v>
      </c>
      <c r="J294" s="41">
        <v>2744</v>
      </c>
      <c r="K294" s="43">
        <v>29.4</v>
      </c>
    </row>
    <row r="295" spans="1:11" ht="25.5" x14ac:dyDescent="0.25">
      <c r="A295" s="39" t="str">
        <f>VLOOKUP(aéroports_2015[Pays],Pays_Continent!A:B,2,FALSE)</f>
        <v>Océanie</v>
      </c>
      <c r="B295" s="39" t="str">
        <f>VLOOKUP(aéroports_2015[[#This Row],[Ville/Nom d''aéroport]],Ville_Pays!A:B,2,FALSE)</f>
        <v>Nouvelle-Zélande</v>
      </c>
      <c r="C295" s="40" t="s">
        <v>323</v>
      </c>
      <c r="D295" s="28" t="s">
        <v>323</v>
      </c>
      <c r="E295" s="32" t="s">
        <v>587</v>
      </c>
      <c r="F295" s="41">
        <v>5690602</v>
      </c>
      <c r="G295" s="42">
        <v>4.7</v>
      </c>
      <c r="H295" s="41">
        <v>93851</v>
      </c>
      <c r="I295" s="42">
        <v>-2.8</v>
      </c>
      <c r="J295" s="42" t="s">
        <v>958</v>
      </c>
      <c r="K295" s="43" t="s">
        <v>958</v>
      </c>
    </row>
    <row r="296" spans="1:11" x14ac:dyDescent="0.25">
      <c r="A296" s="39" t="str">
        <f>VLOOKUP(aéroports_2015[Pays],Pays_Continent!A:B,2,FALSE)</f>
        <v>Asie</v>
      </c>
      <c r="B296" s="39" t="str">
        <f>VLOOKUP(aéroports_2015[[#This Row],[Ville/Nom d''aéroport]],Ville_Pays!A:B,2,FALSE)</f>
        <v>Chine</v>
      </c>
      <c r="C296" s="40" t="s">
        <v>100</v>
      </c>
      <c r="D296" s="28" t="s">
        <v>100</v>
      </c>
      <c r="E296" s="32" t="s">
        <v>978</v>
      </c>
      <c r="F296" s="41">
        <v>18942038</v>
      </c>
      <c r="G296" s="42">
        <v>9.6</v>
      </c>
      <c r="H296" s="41">
        <v>164524</v>
      </c>
      <c r="I296" s="42">
        <v>4.4000000000000004</v>
      </c>
      <c r="J296" s="41">
        <v>154656</v>
      </c>
      <c r="K296" s="43">
        <v>8.1</v>
      </c>
    </row>
    <row r="297" spans="1:11" x14ac:dyDescent="0.25">
      <c r="A297" s="39" t="str">
        <f>VLOOKUP(aéroports_2015[Pays],Pays_Continent!A:B,2,FALSE)</f>
        <v>Asie</v>
      </c>
      <c r="B297" s="39" t="str">
        <f>VLOOKUP(aéroports_2015[[#This Row],[Ville/Nom d''aéroport]],Ville_Pays!A:B,2,FALSE)</f>
        <v>Chine</v>
      </c>
      <c r="C297" s="40" t="s">
        <v>85</v>
      </c>
      <c r="D297" s="28" t="s">
        <v>86</v>
      </c>
      <c r="E297" s="32" t="s">
        <v>979</v>
      </c>
      <c r="F297" s="41">
        <v>32970215</v>
      </c>
      <c r="G297" s="42">
        <v>12.7</v>
      </c>
      <c r="H297" s="41">
        <v>267102</v>
      </c>
      <c r="I297" s="42">
        <v>8.6</v>
      </c>
      <c r="J297" s="41">
        <v>211591</v>
      </c>
      <c r="K297" s="43">
        <v>13.5</v>
      </c>
    </row>
    <row r="298" spans="1:11" x14ac:dyDescent="0.25">
      <c r="A298" s="39" t="str">
        <f>VLOOKUP(aéroports_2015[Pays],Pays_Continent!A:B,2,FALSE)</f>
        <v>Asie</v>
      </c>
      <c r="B298" s="39" t="str">
        <f>VLOOKUP(aéroports_2015[[#This Row],[Ville/Nom d''aéroport]],Ville_Pays!A:B,2,FALSE)</f>
        <v>Chine</v>
      </c>
      <c r="C298" s="40" t="s">
        <v>95</v>
      </c>
      <c r="D298" s="28" t="s">
        <v>95</v>
      </c>
      <c r="E298" s="32" t="s">
        <v>980</v>
      </c>
      <c r="F298" s="41">
        <v>21814244</v>
      </c>
      <c r="G298" s="42">
        <v>4.5999999999999996</v>
      </c>
      <c r="H298" s="41">
        <v>180112</v>
      </c>
      <c r="I298" s="42">
        <v>3.3</v>
      </c>
      <c r="J298" s="41">
        <v>310607</v>
      </c>
      <c r="K298" s="43">
        <v>1.4</v>
      </c>
    </row>
    <row r="299" spans="1:11" x14ac:dyDescent="0.25">
      <c r="A299" s="39" t="str">
        <f>VLOOKUP(aéroports_2015[Pays],Pays_Continent!A:B,2,FALSE)</f>
        <v>Asie</v>
      </c>
      <c r="B299" s="39" t="str">
        <f>VLOOKUP(aéroports_2015[[#This Row],[Ville/Nom d''aéroport]],Ville_Pays!A:B,2,FALSE)</f>
        <v>Indonésie</v>
      </c>
      <c r="C299" s="40" t="s">
        <v>325</v>
      </c>
      <c r="D299" s="28" t="s">
        <v>325</v>
      </c>
      <c r="E299" s="32" t="s">
        <v>1055</v>
      </c>
      <c r="F299" s="41">
        <v>4200000</v>
      </c>
      <c r="G299" s="42">
        <v>-34</v>
      </c>
      <c r="H299" s="41">
        <v>30200</v>
      </c>
      <c r="I299" s="42">
        <v>-34.700000000000003</v>
      </c>
      <c r="J299" s="41">
        <v>11820</v>
      </c>
      <c r="K299" s="43">
        <v>-35.299999999999997</v>
      </c>
    </row>
    <row r="300" spans="1:11" x14ac:dyDescent="0.25">
      <c r="A300" s="39" t="str">
        <f>VLOOKUP(aéroports_2015[Pays],Pays_Continent!A:B,2,FALSE)</f>
        <v>Asie</v>
      </c>
      <c r="B300" s="39" t="str">
        <f>VLOOKUP(aéroports_2015[[#This Row],[Ville/Nom d''aéroport]],Ville_Pays!A:B,2,FALSE)</f>
        <v>Chine</v>
      </c>
      <c r="C300" s="40" t="s">
        <v>106</v>
      </c>
      <c r="D300" s="28" t="s">
        <v>106</v>
      </c>
      <c r="E300" s="32" t="s">
        <v>961</v>
      </c>
      <c r="F300" s="41">
        <v>17297385</v>
      </c>
      <c r="G300" s="42">
        <v>9.4</v>
      </c>
      <c r="H300" s="41">
        <v>154468</v>
      </c>
      <c r="I300" s="42">
        <v>4.5999999999999996</v>
      </c>
      <c r="J300" s="41">
        <v>403339</v>
      </c>
      <c r="K300" s="43">
        <v>8.9</v>
      </c>
    </row>
    <row r="301" spans="1:11" x14ac:dyDescent="0.25">
      <c r="A301" s="39" t="str">
        <f>VLOOKUP(aéroports_2015[Pays],Pays_Continent!A:B,2,FALSE)</f>
        <v>Europe</v>
      </c>
      <c r="B301" s="39" t="str">
        <f>VLOOKUP(aéroports_2015[[#This Row],[Ville/Nom d''aéroport]],Ville_Pays!A:B,2,FALSE)</f>
        <v>Suisse</v>
      </c>
      <c r="C301" s="45" t="s">
        <v>142</v>
      </c>
      <c r="D301" s="46" t="s">
        <v>142</v>
      </c>
      <c r="E301" s="65" t="s">
        <v>475</v>
      </c>
      <c r="F301" s="47">
        <v>26272451</v>
      </c>
      <c r="G301" s="48">
        <v>3.8</v>
      </c>
      <c r="H301" s="47">
        <v>283530</v>
      </c>
      <c r="I301" s="48">
        <v>0.1</v>
      </c>
      <c r="J301" s="47">
        <v>320068</v>
      </c>
      <c r="K301" s="49">
        <v>-4.4000000000000004</v>
      </c>
    </row>
  </sheetData>
  <sortState xmlns:xlrd2="http://schemas.microsoft.com/office/spreadsheetml/2017/richdata2" ref="C2:K301">
    <sortCondition ref="D3"/>
  </sortState>
  <conditionalFormatting sqref="E302:E1048576">
    <cfRule type="duplicateValues" dxfId="96" priority="3"/>
  </conditionalFormatting>
  <conditionalFormatting sqref="C302:C1048576">
    <cfRule type="duplicateValues" dxfId="95" priority="1"/>
  </conditionalFormatting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6469F-173B-4C45-BC57-282E537B7E9E}">
  <sheetPr codeName="Feuil5"/>
  <dimension ref="A1:K301"/>
  <sheetViews>
    <sheetView topLeftCell="A294" workbookViewId="0">
      <selection activeCell="K316" sqref="K316"/>
    </sheetView>
  </sheetViews>
  <sheetFormatPr baseColWidth="10" defaultColWidth="11.5703125" defaultRowHeight="15" x14ac:dyDescent="0.25"/>
  <cols>
    <col min="1" max="1" width="11.5703125" style="31" bestFit="1" customWidth="1"/>
    <col min="2" max="2" width="11.42578125" style="31" bestFit="1" customWidth="1"/>
    <col min="3" max="3" width="11" style="31" customWidth="1"/>
    <col min="4" max="4" width="12.28515625" style="31" customWidth="1"/>
    <col min="5" max="5" width="30" style="31" customWidth="1"/>
    <col min="6" max="6" width="10.85546875" style="31" bestFit="1" customWidth="1"/>
    <col min="7" max="7" width="12.28515625" style="31" bestFit="1" customWidth="1"/>
    <col min="8" max="8" width="13" style="31" bestFit="1" customWidth="1"/>
    <col min="9" max="9" width="12.7109375" style="31" bestFit="1" customWidth="1"/>
    <col min="10" max="10" width="10.140625" style="31" bestFit="1" customWidth="1"/>
    <col min="11" max="11" width="11.28515625" style="31" bestFit="1" customWidth="1"/>
    <col min="12" max="16384" width="11.5703125" style="31"/>
  </cols>
  <sheetData>
    <row r="1" spans="1:11" ht="51" x14ac:dyDescent="0.25">
      <c r="A1" s="35" t="s">
        <v>880</v>
      </c>
      <c r="B1" s="35" t="s">
        <v>662</v>
      </c>
      <c r="C1" s="37" t="s">
        <v>661</v>
      </c>
      <c r="D1" s="26" t="s">
        <v>954</v>
      </c>
      <c r="E1" s="26" t="s">
        <v>955</v>
      </c>
      <c r="F1" s="26" t="s">
        <v>956</v>
      </c>
      <c r="G1" s="35" t="s">
        <v>1124</v>
      </c>
      <c r="H1" s="26" t="s">
        <v>957</v>
      </c>
      <c r="I1" s="35" t="s">
        <v>1127</v>
      </c>
      <c r="J1" s="26" t="s">
        <v>1004</v>
      </c>
      <c r="K1" s="38" t="s">
        <v>1126</v>
      </c>
    </row>
    <row r="2" spans="1:11" ht="25.5" hidden="1" x14ac:dyDescent="0.25">
      <c r="A2" s="51" t="str">
        <f>VLOOKUP(aéroports_2014[Pays],Pays_Continent!A:B,2,FALSE)</f>
        <v>Asie</v>
      </c>
      <c r="B2" s="51" t="str">
        <f>VLOOKUP(aéroports_2014[[#This Row],[Ville/Nom d''aéroport]],Ville_Pays!A:B,2,FALSE)</f>
        <v>Arabie Saoudite</v>
      </c>
      <c r="C2" s="52" t="s">
        <v>45</v>
      </c>
      <c r="D2" s="30" t="s">
        <v>45</v>
      </c>
      <c r="E2" s="30" t="s">
        <v>621</v>
      </c>
      <c r="F2" s="50">
        <v>2635065</v>
      </c>
      <c r="G2" s="30">
        <v>13.8</v>
      </c>
      <c r="H2" s="50">
        <v>22221</v>
      </c>
      <c r="I2" s="30">
        <v>10.5</v>
      </c>
      <c r="J2" s="50">
        <v>3192</v>
      </c>
      <c r="K2" s="53">
        <v>-16.899999999999999</v>
      </c>
    </row>
    <row r="3" spans="1:11" ht="25.5" x14ac:dyDescent="0.25">
      <c r="A3" s="51" t="str">
        <f>VLOOKUP(aéroports_2014[Pays],Pays_Continent!A:B,2,FALSE)</f>
        <v>Asie</v>
      </c>
      <c r="B3" s="51" t="str">
        <f>VLOOKUP(aéroports_2014[[#This Row],[Ville/Nom d''aéroport]],Ville_Pays!A:B,2,FALSE)</f>
        <v>Emirats Arabes Unis</v>
      </c>
      <c r="C3" s="52" t="s">
        <v>17</v>
      </c>
      <c r="D3" s="30" t="s">
        <v>17</v>
      </c>
      <c r="E3" s="30" t="s">
        <v>414</v>
      </c>
      <c r="F3" s="50">
        <v>19865127</v>
      </c>
      <c r="G3" s="30">
        <v>20.2</v>
      </c>
      <c r="H3" s="50">
        <v>154821</v>
      </c>
      <c r="I3" s="30">
        <v>14.5</v>
      </c>
      <c r="J3" s="50">
        <v>806068</v>
      </c>
      <c r="K3" s="53">
        <v>13.1</v>
      </c>
    </row>
    <row r="4" spans="1:11" hidden="1" x14ac:dyDescent="0.25">
      <c r="A4" s="51" t="str">
        <f>VLOOKUP(aéroports_2014[Pays],Pays_Continent!A:B,2,FALSE)</f>
        <v>Afrique</v>
      </c>
      <c r="B4" s="51" t="str">
        <f>VLOOKUP(aéroports_2014[[#This Row],[Ville/Nom d''aéroport]],Ville_Pays!A:B,2,FALSE)</f>
        <v>Nigéria</v>
      </c>
      <c r="C4" s="52" t="s">
        <v>43</v>
      </c>
      <c r="D4" s="30" t="s">
        <v>43</v>
      </c>
      <c r="E4" s="30" t="s">
        <v>436</v>
      </c>
      <c r="F4" s="50">
        <v>4159654</v>
      </c>
      <c r="G4" s="30">
        <v>34.6</v>
      </c>
      <c r="H4" s="50">
        <v>66022</v>
      </c>
      <c r="I4" s="30">
        <v>23.9</v>
      </c>
      <c r="J4" s="50">
        <v>8165</v>
      </c>
      <c r="K4" s="53">
        <v>9.3000000000000007</v>
      </c>
    </row>
    <row r="5" spans="1:11" hidden="1" x14ac:dyDescent="0.25">
      <c r="A5" s="51" t="str">
        <f>VLOOKUP(aéroports_2014[Pays],Pays_Continent!A:B,2,FALSE)</f>
        <v>Afrique</v>
      </c>
      <c r="B5" s="51" t="str">
        <f>VLOOKUP(aéroports_2014[[#This Row],[Ville/Nom d''aéroport]],Ville_Pays!A:B,2,FALSE)</f>
        <v>Ghana</v>
      </c>
      <c r="C5" s="52" t="s">
        <v>52</v>
      </c>
      <c r="D5" s="30" t="s">
        <v>52</v>
      </c>
      <c r="E5" s="30" t="s">
        <v>440</v>
      </c>
      <c r="F5" s="50">
        <v>2547527</v>
      </c>
      <c r="G5" s="30">
        <v>-2.4</v>
      </c>
      <c r="H5" s="50">
        <v>41849</v>
      </c>
      <c r="I5" s="30">
        <v>-0.2</v>
      </c>
      <c r="J5" s="50">
        <v>54390</v>
      </c>
      <c r="K5" s="53">
        <v>24.5</v>
      </c>
    </row>
    <row r="6" spans="1:11" hidden="1" x14ac:dyDescent="0.25">
      <c r="A6" s="51" t="str">
        <f>VLOOKUP(aéroports_2014[Pays],Pays_Continent!A:B,2,FALSE)</f>
        <v>Asie</v>
      </c>
      <c r="B6" s="51" t="str">
        <f>VLOOKUP(aéroports_2014[[#This Row],[Ville/Nom d''aéroport]],Ville_Pays!A:B,2,FALSE)</f>
        <v>Indonésie</v>
      </c>
      <c r="C6" s="52" t="s">
        <v>329</v>
      </c>
      <c r="D6" s="30" t="s">
        <v>329</v>
      </c>
      <c r="E6" s="30" t="s">
        <v>1058</v>
      </c>
      <c r="F6" s="50">
        <v>3497530</v>
      </c>
      <c r="G6" s="30">
        <v>6.1</v>
      </c>
      <c r="H6" s="50">
        <v>32220</v>
      </c>
      <c r="I6" s="30" t="s">
        <v>958</v>
      </c>
      <c r="J6" s="50">
        <v>13730</v>
      </c>
      <c r="K6" s="53" t="s">
        <v>958</v>
      </c>
    </row>
    <row r="7" spans="1:11" hidden="1" x14ac:dyDescent="0.25">
      <c r="A7" s="51" t="str">
        <f>VLOOKUP(aéroports_2014[Pays],Pays_Continent!A:B,2,FALSE)</f>
        <v>Afrique</v>
      </c>
      <c r="B7" s="51" t="str">
        <f>VLOOKUP(aéroports_2014[[#This Row],[Ville/Nom d''aéroport]],Ville_Pays!A:B,2,FALSE)</f>
        <v>Ethiopie</v>
      </c>
      <c r="C7" s="52" t="s">
        <v>34</v>
      </c>
      <c r="D7" s="30" t="s">
        <v>34</v>
      </c>
      <c r="E7" s="30" t="s">
        <v>1087</v>
      </c>
      <c r="F7" s="50">
        <v>8858349</v>
      </c>
      <c r="G7" s="30" t="s">
        <v>958</v>
      </c>
      <c r="H7" s="50">
        <v>73460</v>
      </c>
      <c r="I7" s="30" t="s">
        <v>958</v>
      </c>
      <c r="J7" s="50">
        <v>176484</v>
      </c>
      <c r="K7" s="53" t="s">
        <v>958</v>
      </c>
    </row>
    <row r="8" spans="1:11" x14ac:dyDescent="0.25">
      <c r="A8" s="51" t="str">
        <f>VLOOKUP(aéroports_2014[Pays],Pays_Continent!A:B,2,FALSE)</f>
        <v>Océanie</v>
      </c>
      <c r="B8" s="51" t="str">
        <f>VLOOKUP(aéroports_2014[[#This Row],[Ville/Nom d''aéroport]],Ville_Pays!A:B,2,FALSE)</f>
        <v>Australie</v>
      </c>
      <c r="C8" s="52" t="s">
        <v>320</v>
      </c>
      <c r="D8" s="30" t="s">
        <v>320</v>
      </c>
      <c r="E8" s="30" t="s">
        <v>584</v>
      </c>
      <c r="F8" s="50">
        <v>7864396</v>
      </c>
      <c r="G8" s="30">
        <v>4.0999999999999996</v>
      </c>
      <c r="H8" s="50">
        <v>104969</v>
      </c>
      <c r="I8" s="30">
        <v>2.9</v>
      </c>
      <c r="J8" s="30" t="s">
        <v>958</v>
      </c>
      <c r="K8" s="53" t="s">
        <v>958</v>
      </c>
    </row>
    <row r="9" spans="1:11" hidden="1" x14ac:dyDescent="0.25">
      <c r="A9" s="51" t="str">
        <f>VLOOKUP(aéroports_2014[Pays],Pays_Continent!A:B,2,FALSE)</f>
        <v>Afrique</v>
      </c>
      <c r="B9" s="51" t="str">
        <f>VLOOKUP(aéroports_2014[[#This Row],[Ville/Nom d''aéroport]],Ville_Pays!A:B,2,FALSE)</f>
        <v>Maroc</v>
      </c>
      <c r="C9" s="52" t="s">
        <v>381</v>
      </c>
      <c r="D9" s="30" t="s">
        <v>381</v>
      </c>
      <c r="E9" s="30" t="s">
        <v>453</v>
      </c>
      <c r="F9" s="50">
        <v>1476603</v>
      </c>
      <c r="G9" s="30">
        <v>-0.2</v>
      </c>
      <c r="H9" s="50">
        <v>14962</v>
      </c>
      <c r="I9" s="30">
        <v>1.6</v>
      </c>
      <c r="J9" s="30">
        <v>353</v>
      </c>
      <c r="K9" s="53" t="s">
        <v>958</v>
      </c>
    </row>
    <row r="10" spans="1:11" hidden="1" x14ac:dyDescent="0.25">
      <c r="A10" s="51" t="str">
        <f>VLOOKUP(aéroports_2014[Pays],Pays_Continent!A:B,2,FALSE)</f>
        <v>Asie</v>
      </c>
      <c r="B10" s="51" t="str">
        <f>VLOOKUP(aéroports_2014[[#This Row],[Ville/Nom d''aéroport]],Ville_Pays!A:B,2,FALSE)</f>
        <v>Iran</v>
      </c>
      <c r="C10" s="52" t="s">
        <v>54</v>
      </c>
      <c r="D10" s="30" t="s">
        <v>54</v>
      </c>
      <c r="E10" s="30" t="s">
        <v>444</v>
      </c>
      <c r="F10" s="50">
        <v>2172788</v>
      </c>
      <c r="G10" s="30">
        <v>11.5</v>
      </c>
      <c r="H10" s="50">
        <v>19102</v>
      </c>
      <c r="I10" s="30">
        <v>6</v>
      </c>
      <c r="J10" s="50">
        <v>19678</v>
      </c>
      <c r="K10" s="53">
        <v>25.4</v>
      </c>
    </row>
    <row r="11" spans="1:11" hidden="1" x14ac:dyDescent="0.25">
      <c r="A11" s="51" t="str">
        <f>VLOOKUP(aéroports_2014[Pays],Pays_Continent!A:B,2,FALSE)</f>
        <v>Afrique</v>
      </c>
      <c r="B11" s="51" t="str">
        <f>VLOOKUP(aéroports_2014[[#This Row],[Ville/Nom d''aéroport]],Ville_Pays!A:B,2,FALSE)</f>
        <v>Algérie</v>
      </c>
      <c r="C11" s="52" t="s">
        <v>36</v>
      </c>
      <c r="D11" s="30" t="s">
        <v>36</v>
      </c>
      <c r="E11" s="30" t="s">
        <v>429</v>
      </c>
      <c r="F11" s="50">
        <v>6460303</v>
      </c>
      <c r="G11" s="30">
        <v>9.1</v>
      </c>
      <c r="H11" s="50">
        <v>76764</v>
      </c>
      <c r="I11" s="30">
        <v>5.6</v>
      </c>
      <c r="J11" s="50">
        <v>36612</v>
      </c>
      <c r="K11" s="53">
        <v>20.8</v>
      </c>
    </row>
    <row r="12" spans="1:11" hidden="1" x14ac:dyDescent="0.25">
      <c r="A12" s="51" t="str">
        <f>VLOOKUP(aéroports_2014[Pays],Pays_Continent!A:B,2,FALSE)</f>
        <v>Europe</v>
      </c>
      <c r="B12" s="51" t="str">
        <f>VLOOKUP(aéroports_2014[[#This Row],[Ville/Nom d''aéroport]],Ville_Pays!A:B,2,FALSE)</f>
        <v>Espagne</v>
      </c>
      <c r="C12" s="52" t="s">
        <v>179</v>
      </c>
      <c r="D12" s="30" t="s">
        <v>179</v>
      </c>
      <c r="E12" s="30" t="s">
        <v>496</v>
      </c>
      <c r="F12" s="50">
        <v>10060846</v>
      </c>
      <c r="G12" s="30">
        <v>4.5</v>
      </c>
      <c r="H12" s="50">
        <v>71570</v>
      </c>
      <c r="I12" s="30">
        <v>4.8</v>
      </c>
      <c r="J12" s="50">
        <v>2639</v>
      </c>
      <c r="K12" s="53">
        <v>1.9</v>
      </c>
    </row>
    <row r="13" spans="1:11" hidden="1" x14ac:dyDescent="0.25">
      <c r="A13" s="51" t="str">
        <f>VLOOKUP(aéroports_2014[Pays],Pays_Continent!A:B,2,FALSE)</f>
        <v>Asie</v>
      </c>
      <c r="B13" s="51" t="str">
        <f>VLOOKUP(aéroports_2014[[#This Row],[Ville/Nom d''aéroport]],Ville_Pays!A:B,2,FALSE)</f>
        <v>Indonésie</v>
      </c>
      <c r="C13" s="52" t="s">
        <v>348</v>
      </c>
      <c r="D13" s="30" t="s">
        <v>348</v>
      </c>
      <c r="E13" s="30" t="s">
        <v>1088</v>
      </c>
      <c r="F13" s="50">
        <v>1020717</v>
      </c>
      <c r="G13" s="30" t="s">
        <v>958</v>
      </c>
      <c r="H13" s="50">
        <v>12898</v>
      </c>
      <c r="I13" s="30" t="s">
        <v>958</v>
      </c>
      <c r="J13" s="50">
        <v>3672</v>
      </c>
      <c r="K13" s="53" t="s">
        <v>958</v>
      </c>
    </row>
    <row r="14" spans="1:11" hidden="1" x14ac:dyDescent="0.25">
      <c r="A14" s="51" t="str">
        <f>VLOOKUP(aéroports_2014[Pays],Pays_Continent!A:B,2,FALSE)</f>
        <v>Asie</v>
      </c>
      <c r="B14" s="51" t="str">
        <f>VLOOKUP(aéroports_2014[[#This Row],[Ville/Nom d''aéroport]],Ville_Pays!A:B,2,FALSE)</f>
        <v>Jordanie</v>
      </c>
      <c r="C14" s="52" t="s">
        <v>33</v>
      </c>
      <c r="D14" s="30" t="s">
        <v>33</v>
      </c>
      <c r="E14" s="30" t="s">
        <v>427</v>
      </c>
      <c r="F14" s="50">
        <v>7089008</v>
      </c>
      <c r="G14" s="30">
        <v>9</v>
      </c>
      <c r="H14" s="50">
        <v>73125</v>
      </c>
      <c r="I14" s="30">
        <v>7.6</v>
      </c>
      <c r="J14" s="50">
        <v>93883</v>
      </c>
      <c r="K14" s="53">
        <v>-1.6</v>
      </c>
    </row>
    <row r="15" spans="1:11" x14ac:dyDescent="0.25">
      <c r="A15" s="51" t="str">
        <f>VLOOKUP(aéroports_2014[Pays],Pays_Continent!A:B,2,FALSE)</f>
        <v>Europe</v>
      </c>
      <c r="B15" s="51" t="str">
        <f>VLOOKUP(aéroports_2014[[#This Row],[Ville/Nom d''aéroport]],Ville_Pays!A:B,2,FALSE)</f>
        <v>Pays-Bas</v>
      </c>
      <c r="C15" s="52" t="s">
        <v>127</v>
      </c>
      <c r="D15" s="30" t="s">
        <v>127</v>
      </c>
      <c r="E15" s="30" t="s">
        <v>470</v>
      </c>
      <c r="F15" s="50">
        <v>54978023</v>
      </c>
      <c r="G15" s="30">
        <v>4.5999999999999996</v>
      </c>
      <c r="H15" s="50">
        <v>452687</v>
      </c>
      <c r="I15" s="30">
        <v>2.9</v>
      </c>
      <c r="J15" s="50">
        <v>1670676</v>
      </c>
      <c r="K15" s="53">
        <v>6.7</v>
      </c>
    </row>
    <row r="16" spans="1:11" hidden="1" x14ac:dyDescent="0.25">
      <c r="A16" s="51" t="str">
        <f>VLOOKUP(aéroports_2014[Pays],Pays_Continent!A:B,2,FALSE)</f>
        <v>Europe</v>
      </c>
      <c r="B16" s="51" t="str">
        <f>VLOOKUP(aéroports_2014[[#This Row],[Ville/Nom d''aéroport]],Ville_Pays!A:B,2,FALSE)</f>
        <v>Turquie</v>
      </c>
      <c r="C16" s="52" t="s">
        <v>169</v>
      </c>
      <c r="D16" s="30" t="s">
        <v>170</v>
      </c>
      <c r="E16" s="30" t="s">
        <v>1002</v>
      </c>
      <c r="F16" s="50">
        <v>11073749</v>
      </c>
      <c r="G16" s="30">
        <v>0.9</v>
      </c>
      <c r="H16" s="50">
        <v>94418</v>
      </c>
      <c r="I16" s="30">
        <v>-2.5</v>
      </c>
      <c r="J16" s="50">
        <v>20694</v>
      </c>
      <c r="K16" s="53">
        <v>30.4</v>
      </c>
    </row>
    <row r="17" spans="1:11" x14ac:dyDescent="0.25">
      <c r="A17" s="51" t="str">
        <f>VLOOKUP(aéroports_2014[Pays],Pays_Continent!A:B,2,FALSE)</f>
        <v>Europe</v>
      </c>
      <c r="B17" s="51" t="str">
        <f>VLOOKUP(aéroports_2014[[#This Row],[Ville/Nom d''aéroport]],Ville_Pays!A:B,2,FALSE)</f>
        <v>Turquie</v>
      </c>
      <c r="C17" s="52" t="s">
        <v>140</v>
      </c>
      <c r="D17" s="30" t="s">
        <v>140</v>
      </c>
      <c r="E17" s="30" t="s">
        <v>474</v>
      </c>
      <c r="F17" s="50">
        <v>28498790</v>
      </c>
      <c r="G17" s="30">
        <v>4.5</v>
      </c>
      <c r="H17" s="50">
        <v>177884</v>
      </c>
      <c r="I17" s="30">
        <v>3.7</v>
      </c>
      <c r="J17" s="50">
        <v>8535</v>
      </c>
      <c r="K17" s="53">
        <v>17</v>
      </c>
    </row>
    <row r="18" spans="1:11" ht="25.5" hidden="1" x14ac:dyDescent="0.25">
      <c r="A18" s="51" t="str">
        <f>VLOOKUP(aéroports_2014[Pays],Pays_Continent!A:B,2,FALSE)</f>
        <v>Amérique du Sud</v>
      </c>
      <c r="B18" s="51" t="str">
        <f>VLOOKUP(aéroports_2014[[#This Row],[Ville/Nom d''aéroport]],Ville_Pays!A:B,2,FALSE)</f>
        <v>Chili</v>
      </c>
      <c r="C18" s="52" t="s">
        <v>363</v>
      </c>
      <c r="D18" s="30" t="s">
        <v>363</v>
      </c>
      <c r="E18" s="30" t="s">
        <v>1006</v>
      </c>
      <c r="F18" s="50">
        <v>2078124</v>
      </c>
      <c r="G18" s="30">
        <v>11.5</v>
      </c>
      <c r="H18" s="50">
        <v>28370</v>
      </c>
      <c r="I18" s="30">
        <v>3.4</v>
      </c>
      <c r="J18" s="50">
        <v>4216</v>
      </c>
      <c r="K18" s="53">
        <v>-5.9</v>
      </c>
    </row>
    <row r="19" spans="1:11" x14ac:dyDescent="0.25">
      <c r="A19" s="51" t="str">
        <f>VLOOKUP(aéroports_2014[Pays],Pays_Continent!A:B,2,FALSE)</f>
        <v>Europe</v>
      </c>
      <c r="B19" s="51" t="str">
        <f>VLOOKUP(aéroports_2014[[#This Row],[Ville/Nom d''aéroport]],Ville_Pays!A:B,2,FALSE)</f>
        <v>Suède</v>
      </c>
      <c r="C19" s="52" t="s">
        <v>150</v>
      </c>
      <c r="D19" s="30" t="s">
        <v>151</v>
      </c>
      <c r="E19" s="30" t="s">
        <v>888</v>
      </c>
      <c r="F19" s="50">
        <v>22419413</v>
      </c>
      <c r="G19" s="30">
        <v>8.4</v>
      </c>
      <c r="H19" s="50">
        <v>114091</v>
      </c>
      <c r="I19" s="30">
        <v>3.9</v>
      </c>
      <c r="J19" s="50">
        <v>85309</v>
      </c>
      <c r="K19" s="53">
        <v>19.399999999999999</v>
      </c>
    </row>
    <row r="20" spans="1:11" hidden="1" x14ac:dyDescent="0.25">
      <c r="A20" s="51" t="str">
        <f>VLOOKUP(aéroports_2014[Pays],Pays_Continent!A:B,2,FALSE)</f>
        <v>Europe</v>
      </c>
      <c r="B20" s="51" t="str">
        <f>VLOOKUP(aéroports_2014[[#This Row],[Ville/Nom d''aéroport]],Ville_Pays!A:B,2,FALSE)</f>
        <v>Pays-Bas</v>
      </c>
      <c r="C20" s="52" t="s">
        <v>236</v>
      </c>
      <c r="D20" s="30" t="s">
        <v>236</v>
      </c>
      <c r="E20" s="30" t="s">
        <v>537</v>
      </c>
      <c r="F20" s="50">
        <v>2528337</v>
      </c>
      <c r="G20" s="30">
        <v>10.1</v>
      </c>
      <c r="H20" s="50">
        <v>46301</v>
      </c>
      <c r="I20" s="30">
        <v>5.4</v>
      </c>
      <c r="J20" s="30" t="s">
        <v>958</v>
      </c>
      <c r="K20" s="53" t="s">
        <v>958</v>
      </c>
    </row>
    <row r="21" spans="1:11" x14ac:dyDescent="0.25">
      <c r="A21" s="51" t="str">
        <f>VLOOKUP(aéroports_2014[Pays],Pays_Continent!A:B,2,FALSE)</f>
        <v>Europe</v>
      </c>
      <c r="B21" s="51" t="str">
        <f>VLOOKUP(aéroports_2014[[#This Row],[Ville/Nom d''aéroport]],Ville_Pays!A:B,2,FALSE)</f>
        <v>Grèce</v>
      </c>
      <c r="C21" s="52" t="s">
        <v>161</v>
      </c>
      <c r="D21" s="30" t="s">
        <v>161</v>
      </c>
      <c r="E21" s="30" t="s">
        <v>386</v>
      </c>
      <c r="F21" s="50">
        <v>15190090</v>
      </c>
      <c r="G21" s="30">
        <v>21.3</v>
      </c>
      <c r="H21" s="50">
        <v>156629</v>
      </c>
      <c r="I21" s="30">
        <v>19</v>
      </c>
      <c r="J21" s="50">
        <v>77340</v>
      </c>
      <c r="K21" s="53">
        <v>3.3</v>
      </c>
    </row>
    <row r="22" spans="1:11" ht="25.5" x14ac:dyDescent="0.25">
      <c r="A22" s="51" t="str">
        <f>VLOOKUP(aéroports_2014[Pays],Pays_Continent!A:B,2,FALSE)</f>
        <v>Amérique du Nord</v>
      </c>
      <c r="B22" s="51" t="str">
        <f>VLOOKUP(aéroports_2014[[#This Row],[Ville/Nom d''aéroport]],Ville_Pays!A:B,2,FALSE)</f>
        <v>États-Unis</v>
      </c>
      <c r="C22" s="52" t="s">
        <v>242</v>
      </c>
      <c r="D22" s="30" t="s">
        <v>242</v>
      </c>
      <c r="E22" s="30" t="s">
        <v>540</v>
      </c>
      <c r="F22" s="50">
        <v>96178898</v>
      </c>
      <c r="G22" s="30">
        <v>1.9</v>
      </c>
      <c r="H22" s="50">
        <v>868121</v>
      </c>
      <c r="I22" s="30">
        <v>-4.7</v>
      </c>
      <c r="J22" s="50">
        <v>601269</v>
      </c>
      <c r="K22" s="53">
        <v>-2.4</v>
      </c>
    </row>
    <row r="23" spans="1:11" ht="25.5" x14ac:dyDescent="0.25">
      <c r="A23" s="51" t="str">
        <f>VLOOKUP(aéroports_2014[Pays],Pays_Continent!A:B,2,FALSE)</f>
        <v>Océanie</v>
      </c>
      <c r="B23" s="51" t="str">
        <f>VLOOKUP(aéroports_2014[[#This Row],[Ville/Nom d''aéroport]],Ville_Pays!A:B,2,FALSE)</f>
        <v>Nouvelle-Zélande</v>
      </c>
      <c r="C23" s="52" t="s">
        <v>315</v>
      </c>
      <c r="D23" s="30" t="s">
        <v>315</v>
      </c>
      <c r="E23" s="30" t="s">
        <v>582</v>
      </c>
      <c r="F23" s="50">
        <v>15393150</v>
      </c>
      <c r="G23" s="30">
        <v>5.0999999999999996</v>
      </c>
      <c r="H23" s="50">
        <v>151185</v>
      </c>
      <c r="I23" s="30">
        <v>-3</v>
      </c>
      <c r="J23" s="30" t="s">
        <v>958</v>
      </c>
      <c r="K23" s="53" t="s">
        <v>958</v>
      </c>
    </row>
    <row r="24" spans="1:11" ht="25.5" x14ac:dyDescent="0.25">
      <c r="A24" s="51" t="str">
        <f>VLOOKUP(aéroports_2014[Pays],Pays_Continent!A:B,2,FALSE)</f>
        <v>Amérique du Nord</v>
      </c>
      <c r="B24" s="51" t="str">
        <f>VLOOKUP(aéroports_2014[[#This Row],[Ville/Nom d''aéroport]],Ville_Pays!A:B,2,FALSE)</f>
        <v>États-Unis</v>
      </c>
      <c r="C24" s="52" t="s">
        <v>291</v>
      </c>
      <c r="D24" s="30" t="s">
        <v>291</v>
      </c>
      <c r="E24" s="30" t="s">
        <v>567</v>
      </c>
      <c r="F24" s="50">
        <v>10718854</v>
      </c>
      <c r="G24" s="30">
        <v>7</v>
      </c>
      <c r="H24" s="50">
        <v>182468</v>
      </c>
      <c r="I24" s="30">
        <v>3.3</v>
      </c>
      <c r="J24" s="50">
        <v>70494</v>
      </c>
      <c r="K24" s="53">
        <v>-2</v>
      </c>
    </row>
    <row r="25" spans="1:11" hidden="1" x14ac:dyDescent="0.25">
      <c r="A25" s="51" t="str">
        <f>VLOOKUP(aéroports_2014[Pays],Pays_Continent!A:B,2,FALSE)</f>
        <v>Asie</v>
      </c>
      <c r="B25" s="51" t="str">
        <f>VLOOKUP(aéroports_2014[[#This Row],[Ville/Nom d''aéroport]],Ville_Pays!A:B,2,FALSE)</f>
        <v>Bahreïn</v>
      </c>
      <c r="C25" s="52" t="s">
        <v>27</v>
      </c>
      <c r="D25" s="30" t="s">
        <v>27</v>
      </c>
      <c r="E25" s="30" t="s">
        <v>419</v>
      </c>
      <c r="F25" s="50">
        <v>8102502</v>
      </c>
      <c r="G25" s="30">
        <v>9.9</v>
      </c>
      <c r="H25" s="50">
        <v>96193</v>
      </c>
      <c r="I25" s="30">
        <v>5.9</v>
      </c>
      <c r="J25" s="50">
        <v>219332</v>
      </c>
      <c r="K25" s="53">
        <v>-10.5</v>
      </c>
    </row>
    <row r="26" spans="1:11" hidden="1" x14ac:dyDescent="0.25">
      <c r="A26" s="51" t="str">
        <f>VLOOKUP(aéroports_2014[Pays],Pays_Continent!A:B,2,FALSE)</f>
        <v>Asie</v>
      </c>
      <c r="B26" s="51" t="str">
        <f>VLOOKUP(aéroports_2014[[#This Row],[Ville/Nom d''aéroport]],Ville_Pays!A:B,2,FALSE)</f>
        <v>Indonésie</v>
      </c>
      <c r="C26" s="52" t="s">
        <v>319</v>
      </c>
      <c r="D26" s="30" t="s">
        <v>319</v>
      </c>
      <c r="E26" s="30" t="s">
        <v>1082</v>
      </c>
      <c r="F26" s="50">
        <v>7700880</v>
      </c>
      <c r="G26" s="30">
        <v>7</v>
      </c>
      <c r="H26" s="50">
        <v>69539</v>
      </c>
      <c r="I26" s="30">
        <v>-9.9</v>
      </c>
      <c r="J26" s="50">
        <v>59005</v>
      </c>
      <c r="K26" s="53">
        <v>0.7</v>
      </c>
    </row>
    <row r="27" spans="1:11" ht="25.5" x14ac:dyDescent="0.25">
      <c r="A27" s="51" t="str">
        <f>VLOOKUP(aéroports_2014[Pays],Pays_Continent!A:B,2,FALSE)</f>
        <v>Amérique du Nord</v>
      </c>
      <c r="B27" s="51" t="str">
        <f>VLOOKUP(aéroports_2014[[#This Row],[Ville/Nom d''aéroport]],Ville_Pays!A:B,2,FALSE)</f>
        <v>États-Unis</v>
      </c>
      <c r="C27" s="52" t="s">
        <v>274</v>
      </c>
      <c r="D27" s="30" t="s">
        <v>274</v>
      </c>
      <c r="E27" s="30" t="s">
        <v>556</v>
      </c>
      <c r="F27" s="50">
        <v>22312676</v>
      </c>
      <c r="G27" s="30">
        <v>-0.8</v>
      </c>
      <c r="H27" s="50">
        <v>245121</v>
      </c>
      <c r="I27" s="30">
        <v>-5.6</v>
      </c>
      <c r="J27" s="50">
        <v>105154</v>
      </c>
      <c r="K27" s="53">
        <v>-3.5</v>
      </c>
    </row>
    <row r="28" spans="1:11" hidden="1" x14ac:dyDescent="0.25">
      <c r="A28" s="51" t="str">
        <f>VLOOKUP(aéroports_2014[Pays],Pays_Continent!A:B,2,FALSE)</f>
        <v>Asie</v>
      </c>
      <c r="B28" s="51" t="str">
        <f>VLOOKUP(aéroports_2014[[#This Row],[Ville/Nom d''aéroport]],Ville_Pays!A:B,2,FALSE)</f>
        <v>Indonésie</v>
      </c>
      <c r="C28" s="52" t="s">
        <v>368</v>
      </c>
      <c r="D28" s="30" t="s">
        <v>368</v>
      </c>
      <c r="E28" s="30" t="s">
        <v>1089</v>
      </c>
      <c r="F28" s="50">
        <v>1540889</v>
      </c>
      <c r="G28" s="30" t="s">
        <v>958</v>
      </c>
      <c r="H28" s="50">
        <v>11041</v>
      </c>
      <c r="I28" s="30" t="s">
        <v>958</v>
      </c>
      <c r="J28" s="50">
        <v>2885</v>
      </c>
      <c r="K28" s="53" t="s">
        <v>958</v>
      </c>
    </row>
    <row r="29" spans="1:11" x14ac:dyDescent="0.25">
      <c r="A29" s="51" t="str">
        <f>VLOOKUP(aéroports_2014[Pays],Pays_Continent!A:B,2,FALSE)</f>
        <v>Asie</v>
      </c>
      <c r="B29" s="51" t="str">
        <f>VLOOKUP(aéroports_2014[[#This Row],[Ville/Nom d''aéroport]],Ville_Pays!A:B,2,FALSE)</f>
        <v>Thaïlande</v>
      </c>
      <c r="C29" s="52" t="s">
        <v>73</v>
      </c>
      <c r="D29" s="30" t="s">
        <v>88</v>
      </c>
      <c r="E29" s="27" t="s">
        <v>1067</v>
      </c>
      <c r="F29" s="50">
        <v>21546338</v>
      </c>
      <c r="G29" s="30">
        <v>30.7</v>
      </c>
      <c r="H29" s="50">
        <v>192442</v>
      </c>
      <c r="I29" s="30">
        <v>33.5</v>
      </c>
      <c r="J29" s="50">
        <v>29086</v>
      </c>
      <c r="K29" s="53">
        <v>58.4</v>
      </c>
    </row>
    <row r="30" spans="1:11" x14ac:dyDescent="0.25">
      <c r="A30" s="51" t="str">
        <f>VLOOKUP(aéroports_2014[Pays],Pays_Continent!A:B,2,FALSE)</f>
        <v>Asie</v>
      </c>
      <c r="B30" s="51" t="str">
        <f>VLOOKUP(aéroports_2014[[#This Row],[Ville/Nom d''aéroport]],Ville_Pays!A:B,2,FALSE)</f>
        <v>Thaïlande</v>
      </c>
      <c r="C30" s="52" t="s">
        <v>73</v>
      </c>
      <c r="D30" s="30" t="s">
        <v>73</v>
      </c>
      <c r="E30" s="27" t="s">
        <v>1003</v>
      </c>
      <c r="F30" s="50">
        <v>46423352</v>
      </c>
      <c r="G30" s="30">
        <v>-9.8000000000000007</v>
      </c>
      <c r="H30" s="50">
        <v>293534</v>
      </c>
      <c r="I30" s="30">
        <v>-2.7</v>
      </c>
      <c r="J30" s="50">
        <v>1231445</v>
      </c>
      <c r="K30" s="53">
        <v>-0.5</v>
      </c>
    </row>
    <row r="31" spans="1:11" hidden="1" x14ac:dyDescent="0.25">
      <c r="A31" s="51" t="str">
        <f>VLOOKUP(aéroports_2014[Pays],Pays_Continent!A:B,2,FALSE)</f>
        <v>Asie</v>
      </c>
      <c r="B31" s="51" t="str">
        <f>VLOOKUP(aéroports_2014[[#This Row],[Ville/Nom d''aéroport]],Ville_Pays!A:B,2,FALSE)</f>
        <v>Indonésie</v>
      </c>
      <c r="C31" s="52" t="s">
        <v>326</v>
      </c>
      <c r="D31" s="30" t="s">
        <v>326</v>
      </c>
      <c r="E31" s="30" t="s">
        <v>1090</v>
      </c>
      <c r="F31" s="50">
        <v>3898993</v>
      </c>
      <c r="G31" s="30" t="s">
        <v>958</v>
      </c>
      <c r="H31" s="50">
        <v>32013</v>
      </c>
      <c r="I31" s="30" t="s">
        <v>958</v>
      </c>
      <c r="J31" s="50">
        <v>12200</v>
      </c>
      <c r="K31" s="53" t="s">
        <v>958</v>
      </c>
    </row>
    <row r="32" spans="1:11" x14ac:dyDescent="0.25">
      <c r="A32" s="51" t="str">
        <f>VLOOKUP(aéroports_2014[Pays],Pays_Continent!A:B,2,FALSE)</f>
        <v>Europe</v>
      </c>
      <c r="B32" s="51" t="str">
        <f>VLOOKUP(aéroports_2014[[#This Row],[Ville/Nom d''aéroport]],Ville_Pays!A:B,2,FALSE)</f>
        <v>Espagne</v>
      </c>
      <c r="C32" s="52" t="s">
        <v>134</v>
      </c>
      <c r="D32" s="30" t="s">
        <v>134</v>
      </c>
      <c r="E32" s="30" t="s">
        <v>473</v>
      </c>
      <c r="F32" s="50">
        <v>37540326</v>
      </c>
      <c r="G32" s="30">
        <v>6.6</v>
      </c>
      <c r="H32" s="50">
        <v>283850</v>
      </c>
      <c r="I32" s="30">
        <v>2.7</v>
      </c>
      <c r="J32" s="50">
        <v>103454</v>
      </c>
      <c r="K32" s="53">
        <v>2.6</v>
      </c>
    </row>
    <row r="33" spans="1:11" ht="25.5" hidden="1" x14ac:dyDescent="0.25">
      <c r="A33" s="51" t="str">
        <f>VLOOKUP(aéroports_2014[Pays],Pays_Continent!A:B,2,FALSE)</f>
        <v>Amérique du Sud</v>
      </c>
      <c r="B33" s="51" t="str">
        <f>VLOOKUP(aéroports_2014[[#This Row],[Ville/Nom d''aéroport]],Ville_Pays!A:B,2,FALSE)</f>
        <v>Colombie</v>
      </c>
      <c r="C33" s="52" t="s">
        <v>238</v>
      </c>
      <c r="D33" s="30" t="s">
        <v>238</v>
      </c>
      <c r="E33" s="30" t="s">
        <v>889</v>
      </c>
      <c r="F33" s="50">
        <v>2393568</v>
      </c>
      <c r="G33" s="30">
        <v>9.1</v>
      </c>
      <c r="H33" s="50">
        <v>51241</v>
      </c>
      <c r="I33" s="30">
        <v>15.1</v>
      </c>
      <c r="J33" s="50">
        <v>33045</v>
      </c>
      <c r="K33" s="53">
        <v>23.4</v>
      </c>
    </row>
    <row r="34" spans="1:11" hidden="1" x14ac:dyDescent="0.25">
      <c r="A34" s="51" t="str">
        <f>VLOOKUP(aéroports_2014[Pays],Pays_Continent!A:B,2,FALSE)</f>
        <v>Asie</v>
      </c>
      <c r="B34" s="51" t="str">
        <f>VLOOKUP(aéroports_2014[[#This Row],[Ville/Nom d''aéroport]],Ville_Pays!A:B,2,FALSE)</f>
        <v>Indonésie</v>
      </c>
      <c r="C34" s="52" t="s">
        <v>364</v>
      </c>
      <c r="D34" s="30" t="s">
        <v>364</v>
      </c>
      <c r="E34" s="30" t="s">
        <v>1091</v>
      </c>
      <c r="F34" s="50">
        <v>5747170</v>
      </c>
      <c r="G34" s="30" t="s">
        <v>958</v>
      </c>
      <c r="H34" s="50">
        <v>48080</v>
      </c>
      <c r="I34" s="30" t="s">
        <v>958</v>
      </c>
      <c r="J34" s="50">
        <v>36090</v>
      </c>
      <c r="K34" s="53">
        <v>-0.2</v>
      </c>
    </row>
    <row r="35" spans="1:11" x14ac:dyDescent="0.25">
      <c r="A35" s="51" t="str">
        <f>VLOOKUP(aéroports_2014[Pays],Pays_Continent!A:B,2,FALSE)</f>
        <v>Asie</v>
      </c>
      <c r="B35" s="51" t="str">
        <f>VLOOKUP(aéroports_2014[[#This Row],[Ville/Nom d''aéroport]],Ville_Pays!A:B,2,FALSE)</f>
        <v>Chine</v>
      </c>
      <c r="C35" s="52" t="s">
        <v>64</v>
      </c>
      <c r="D35" s="30" t="s">
        <v>65</v>
      </c>
      <c r="E35" s="30" t="s">
        <v>970</v>
      </c>
      <c r="F35" s="50">
        <v>86128313</v>
      </c>
      <c r="G35" s="30">
        <v>2.9</v>
      </c>
      <c r="H35" s="50">
        <v>581952</v>
      </c>
      <c r="I35" s="30">
        <v>2.5</v>
      </c>
      <c r="J35" s="50">
        <v>1848251</v>
      </c>
      <c r="K35" s="53">
        <v>0.2</v>
      </c>
    </row>
    <row r="36" spans="1:11" hidden="1" x14ac:dyDescent="0.25">
      <c r="A36" s="51" t="str">
        <f>VLOOKUP(aéroports_2014[Pays],Pays_Continent!A:B,2,FALSE)</f>
        <v>Asie</v>
      </c>
      <c r="B36" s="51" t="str">
        <f>VLOOKUP(aéroports_2014[[#This Row],[Ville/Nom d''aéroport]],Ville_Pays!A:B,2,FALSE)</f>
        <v>Liban</v>
      </c>
      <c r="C36" s="52" t="s">
        <v>32</v>
      </c>
      <c r="D36" s="30" t="s">
        <v>32</v>
      </c>
      <c r="E36" s="30" t="s">
        <v>428</v>
      </c>
      <c r="F36" s="50">
        <v>6567877</v>
      </c>
      <c r="G36" s="30">
        <v>4.8</v>
      </c>
      <c r="H36" s="50">
        <v>64579</v>
      </c>
      <c r="I36" s="30">
        <v>2.5</v>
      </c>
      <c r="J36" s="50">
        <v>92943</v>
      </c>
      <c r="K36" s="53">
        <v>-12.6</v>
      </c>
    </row>
    <row r="37" spans="1:11" ht="25.5" hidden="1" x14ac:dyDescent="0.25">
      <c r="A37" s="51" t="str">
        <f>VLOOKUP(aéroports_2014[Pays],Pays_Continent!A:B,2,FALSE)</f>
        <v>Amérique du Sud</v>
      </c>
      <c r="B37" s="51" t="str">
        <f>VLOOKUP(aéroports_2014[[#This Row],[Ville/Nom d''aéroport]],Ville_Pays!A:B,2,FALSE)</f>
        <v>Brésil</v>
      </c>
      <c r="C37" s="52" t="s">
        <v>220</v>
      </c>
      <c r="D37" s="30" t="s">
        <v>221</v>
      </c>
      <c r="E37" s="30" t="s">
        <v>521</v>
      </c>
      <c r="F37" s="50">
        <v>3886914</v>
      </c>
      <c r="G37" s="30">
        <v>0.2</v>
      </c>
      <c r="H37" s="50">
        <v>55218</v>
      </c>
      <c r="I37" s="30">
        <v>2.2000000000000002</v>
      </c>
      <c r="J37" s="50">
        <v>9403</v>
      </c>
      <c r="K37" s="53" t="s">
        <v>958</v>
      </c>
    </row>
    <row r="38" spans="1:11" ht="25.5" x14ac:dyDescent="0.25">
      <c r="A38" s="51" t="str">
        <f>VLOOKUP(aéroports_2014[Pays],Pays_Continent!A:B,2,FALSE)</f>
        <v>Amérique du Sud</v>
      </c>
      <c r="B38" s="51" t="str">
        <f>VLOOKUP(aéroports_2014[[#This Row],[Ville/Nom d''aéroport]],Ville_Pays!A:B,2,FALSE)</f>
        <v>Brésil</v>
      </c>
      <c r="C38" s="52" t="s">
        <v>197</v>
      </c>
      <c r="D38" s="30" t="s">
        <v>198</v>
      </c>
      <c r="E38" s="30" t="s">
        <v>1092</v>
      </c>
      <c r="F38" s="50">
        <v>10792242</v>
      </c>
      <c r="G38" s="30">
        <v>2.6</v>
      </c>
      <c r="H38" s="50">
        <v>104293</v>
      </c>
      <c r="I38" s="30">
        <v>-4.5</v>
      </c>
      <c r="J38" s="50">
        <v>14227</v>
      </c>
      <c r="K38" s="53">
        <v>-16</v>
      </c>
    </row>
    <row r="39" spans="1:11" x14ac:dyDescent="0.25">
      <c r="A39" s="51" t="str">
        <f>VLOOKUP(aéroports_2014[Pays],Pays_Continent!A:B,2,FALSE)</f>
        <v>Europe</v>
      </c>
      <c r="B39" s="51" t="str">
        <f>VLOOKUP(aéroports_2014[[#This Row],[Ville/Nom d''aéroport]],Ville_Pays!A:B,2,FALSE)</f>
        <v>Allemagne</v>
      </c>
      <c r="C39" s="52" t="s">
        <v>156</v>
      </c>
      <c r="D39" s="30" t="s">
        <v>157</v>
      </c>
      <c r="E39" s="30" t="s">
        <v>994</v>
      </c>
      <c r="F39" s="50">
        <v>20688016</v>
      </c>
      <c r="G39" s="30">
        <v>5.6</v>
      </c>
      <c r="H39" s="50">
        <v>182197</v>
      </c>
      <c r="I39" s="30">
        <v>4.3</v>
      </c>
      <c r="J39" s="50">
        <v>40908</v>
      </c>
      <c r="K39" s="53">
        <v>22.8</v>
      </c>
    </row>
    <row r="40" spans="1:11" hidden="1" x14ac:dyDescent="0.25">
      <c r="A40" s="51" t="str">
        <f>VLOOKUP(aéroports_2014[Pays],Pays_Continent!A:B,2,FALSE)</f>
        <v>Europe</v>
      </c>
      <c r="B40" s="51" t="str">
        <f>VLOOKUP(aéroports_2014[[#This Row],[Ville/Nom d''aéroport]],Ville_Pays!A:B,2,FALSE)</f>
        <v>Royaume-Uni</v>
      </c>
      <c r="C40" s="52" t="s">
        <v>184</v>
      </c>
      <c r="D40" s="30" t="s">
        <v>184</v>
      </c>
      <c r="E40" s="30" t="s">
        <v>495</v>
      </c>
      <c r="F40" s="50">
        <v>9705955</v>
      </c>
      <c r="G40" s="30">
        <v>6.4</v>
      </c>
      <c r="H40" s="50">
        <v>96717</v>
      </c>
      <c r="I40" s="30">
        <v>3.1</v>
      </c>
      <c r="J40" s="50">
        <v>5143</v>
      </c>
      <c r="K40" s="53" t="s">
        <v>958</v>
      </c>
    </row>
    <row r="41" spans="1:11" ht="25.5" x14ac:dyDescent="0.25">
      <c r="A41" s="51" t="str">
        <f>VLOOKUP(aéroports_2014[Pays],Pays_Continent!A:B,2,FALSE)</f>
        <v>Amérique du Sud</v>
      </c>
      <c r="B41" s="51" t="str">
        <f>VLOOKUP(aéroports_2014[[#This Row],[Ville/Nom d''aéroport]],Ville_Pays!A:B,2,FALSE)</f>
        <v>Colombie</v>
      </c>
      <c r="C41" s="52" t="s">
        <v>188</v>
      </c>
      <c r="D41" s="30" t="s">
        <v>188</v>
      </c>
      <c r="E41" s="30" t="s">
        <v>499</v>
      </c>
      <c r="F41" s="50">
        <v>27410908</v>
      </c>
      <c r="G41" s="30">
        <v>9.6</v>
      </c>
      <c r="H41" s="50">
        <v>335160</v>
      </c>
      <c r="I41" s="30">
        <v>3.9</v>
      </c>
      <c r="J41" s="50">
        <v>631402</v>
      </c>
      <c r="K41" s="53">
        <v>1.5</v>
      </c>
    </row>
    <row r="42" spans="1:11" hidden="1" x14ac:dyDescent="0.25">
      <c r="A42" s="51" t="str">
        <f>VLOOKUP(aéroports_2014[Pays],Pays_Continent!A:B,2,FALSE)</f>
        <v>Afrique</v>
      </c>
      <c r="B42" s="51" t="str">
        <f>VLOOKUP(aéroports_2014[[#This Row],[Ville/Nom d''aéroport]],Ville_Pays!A:B,2,FALSE)</f>
        <v>Egypte</v>
      </c>
      <c r="C42" s="52" t="s">
        <v>47</v>
      </c>
      <c r="D42" s="30" t="s">
        <v>47</v>
      </c>
      <c r="E42" s="30" t="s">
        <v>448</v>
      </c>
      <c r="F42" s="50">
        <v>2499032</v>
      </c>
      <c r="G42" s="30">
        <v>11</v>
      </c>
      <c r="H42" s="50">
        <v>26518</v>
      </c>
      <c r="I42" s="30">
        <v>2</v>
      </c>
      <c r="J42" s="50">
        <v>6588</v>
      </c>
      <c r="K42" s="53">
        <v>34.299999999999997</v>
      </c>
    </row>
    <row r="43" spans="1:11" ht="25.5" x14ac:dyDescent="0.25">
      <c r="A43" s="51" t="str">
        <f>VLOOKUP(aéroports_2014[Pays],Pays_Continent!A:B,2,FALSE)</f>
        <v>Amérique du Nord</v>
      </c>
      <c r="B43" s="51" t="str">
        <f>VLOOKUP(aéroports_2014[[#This Row],[Ville/Nom d''aéroport]],Ville_Pays!A:B,2,FALSE)</f>
        <v>États-Unis</v>
      </c>
      <c r="C43" s="52" t="s">
        <v>268</v>
      </c>
      <c r="D43" s="30" t="s">
        <v>268</v>
      </c>
      <c r="E43" s="30" t="s">
        <v>553</v>
      </c>
      <c r="F43" s="50">
        <v>31634445</v>
      </c>
      <c r="G43" s="30">
        <v>4.5999999999999996</v>
      </c>
      <c r="H43" s="50">
        <v>363797</v>
      </c>
      <c r="I43" s="30">
        <v>0.7</v>
      </c>
      <c r="J43" s="50">
        <v>274917</v>
      </c>
      <c r="K43" s="53">
        <v>8.6999999999999993</v>
      </c>
    </row>
    <row r="44" spans="1:11" ht="25.5" x14ac:dyDescent="0.25">
      <c r="A44" s="51" t="str">
        <f>VLOOKUP(aéroports_2014[Pays],Pays_Continent!A:B,2,FALSE)</f>
        <v>Amérique du Sud</v>
      </c>
      <c r="B44" s="51" t="str">
        <f>VLOOKUP(aéroports_2014[[#This Row],[Ville/Nom d''aéroport]],Ville_Pays!A:B,2,FALSE)</f>
        <v>Brésil</v>
      </c>
      <c r="C44" s="52" t="s">
        <v>190</v>
      </c>
      <c r="D44" s="30" t="s">
        <v>190</v>
      </c>
      <c r="E44" s="30" t="s">
        <v>501</v>
      </c>
      <c r="F44" s="50">
        <v>18144828</v>
      </c>
      <c r="G44" s="30">
        <v>9.6</v>
      </c>
      <c r="H44" s="50">
        <v>183874</v>
      </c>
      <c r="I44" s="30">
        <v>2.4</v>
      </c>
      <c r="J44" s="50">
        <v>40628</v>
      </c>
      <c r="K44" s="53">
        <v>-13.4</v>
      </c>
    </row>
    <row r="45" spans="1:11" x14ac:dyDescent="0.25">
      <c r="A45" s="51" t="str">
        <f>VLOOKUP(aéroports_2014[Pays],Pays_Continent!A:B,2,FALSE)</f>
        <v>Océanie</v>
      </c>
      <c r="B45" s="51" t="str">
        <f>VLOOKUP(aéroports_2014[[#This Row],[Ville/Nom d''aéroport]],Ville_Pays!A:B,2,FALSE)</f>
        <v>Australie</v>
      </c>
      <c r="C45" s="52" t="s">
        <v>312</v>
      </c>
      <c r="D45" s="30" t="s">
        <v>312</v>
      </c>
      <c r="E45" s="30" t="s">
        <v>581</v>
      </c>
      <c r="F45" s="50">
        <v>22239038</v>
      </c>
      <c r="G45" s="30">
        <v>2.2000000000000002</v>
      </c>
      <c r="H45" s="50">
        <v>226242</v>
      </c>
      <c r="I45" s="30">
        <v>1.3</v>
      </c>
      <c r="J45" s="30" t="s">
        <v>958</v>
      </c>
      <c r="K45" s="53" t="s">
        <v>958</v>
      </c>
    </row>
    <row r="46" spans="1:11" x14ac:dyDescent="0.25">
      <c r="A46" s="51" t="str">
        <f>VLOOKUP(aéroports_2014[Pays],Pays_Continent!A:B,2,FALSE)</f>
        <v>Europe</v>
      </c>
      <c r="B46" s="51" t="str">
        <f>VLOOKUP(aéroports_2014[[#This Row],[Ville/Nom d''aéroport]],Ville_Pays!A:B,2,FALSE)</f>
        <v>Belgique</v>
      </c>
      <c r="C46" s="52" t="s">
        <v>148</v>
      </c>
      <c r="D46" s="30" t="s">
        <v>149</v>
      </c>
      <c r="E46" s="30" t="s">
        <v>481</v>
      </c>
      <c r="F46" s="50">
        <v>21704827</v>
      </c>
      <c r="G46" s="30">
        <v>14.7</v>
      </c>
      <c r="H46" s="50">
        <v>231528</v>
      </c>
      <c r="I46" s="30">
        <v>6.9</v>
      </c>
      <c r="J46" s="50">
        <v>453954</v>
      </c>
      <c r="K46" s="53">
        <v>5.6</v>
      </c>
    </row>
    <row r="47" spans="1:11" hidden="1" x14ac:dyDescent="0.25">
      <c r="A47" s="51" t="str">
        <f>VLOOKUP(aéroports_2014[Pays],Pays_Continent!A:B,2,FALSE)</f>
        <v>Europe</v>
      </c>
      <c r="B47" s="51" t="str">
        <f>VLOOKUP(aéroports_2014[[#This Row],[Ville/Nom d''aéroport]],Ville_Pays!A:B,2,FALSE)</f>
        <v>Hongrie</v>
      </c>
      <c r="C47" s="52" t="s">
        <v>183</v>
      </c>
      <c r="D47" s="30" t="s">
        <v>183</v>
      </c>
      <c r="E47" s="30" t="s">
        <v>626</v>
      </c>
      <c r="F47" s="50">
        <v>9146723</v>
      </c>
      <c r="G47" s="30">
        <v>7.5</v>
      </c>
      <c r="H47" s="50">
        <v>86682</v>
      </c>
      <c r="I47" s="30">
        <v>3.4</v>
      </c>
      <c r="J47" s="50">
        <v>89987</v>
      </c>
      <c r="K47" s="53">
        <v>-2.2999999999999998</v>
      </c>
    </row>
    <row r="48" spans="1:11" ht="25.5" hidden="1" x14ac:dyDescent="0.25">
      <c r="A48" s="51" t="str">
        <f>VLOOKUP(aéroports_2014[Pays],Pays_Continent!A:B,2,FALSE)</f>
        <v>Amérique du Sud</v>
      </c>
      <c r="B48" s="51" t="str">
        <f>VLOOKUP(aéroports_2014[[#This Row],[Ville/Nom d''aéroport]],Ville_Pays!A:B,2,FALSE)</f>
        <v>Argentine</v>
      </c>
      <c r="C48" s="52" t="s">
        <v>199</v>
      </c>
      <c r="D48" s="30" t="s">
        <v>205</v>
      </c>
      <c r="E48" s="27" t="s">
        <v>507</v>
      </c>
      <c r="F48" s="50">
        <v>8600877</v>
      </c>
      <c r="G48" s="30">
        <v>0.8</v>
      </c>
      <c r="H48" s="50">
        <v>66329</v>
      </c>
      <c r="I48" s="30" t="s">
        <v>958</v>
      </c>
      <c r="J48" s="50">
        <v>185396</v>
      </c>
      <c r="K48" s="53" t="s">
        <v>958</v>
      </c>
    </row>
    <row r="49" spans="1:11" ht="25.5" x14ac:dyDescent="0.25">
      <c r="A49" s="51" t="str">
        <f>VLOOKUP(aéroports_2014[Pays],Pays_Continent!A:B,2,FALSE)</f>
        <v>Amérique du Sud</v>
      </c>
      <c r="B49" s="51" t="str">
        <f>VLOOKUP(aéroports_2014[[#This Row],[Ville/Nom d''aéroport]],Ville_Pays!A:B,2,FALSE)</f>
        <v>Argentine</v>
      </c>
      <c r="C49" s="52" t="s">
        <v>199</v>
      </c>
      <c r="D49" s="30" t="s">
        <v>200</v>
      </c>
      <c r="E49" s="27" t="s">
        <v>1047</v>
      </c>
      <c r="F49" s="50">
        <v>10252496</v>
      </c>
      <c r="G49" s="30">
        <v>7.3</v>
      </c>
      <c r="H49" s="50">
        <v>116219</v>
      </c>
      <c r="I49" s="30">
        <v>1.7</v>
      </c>
      <c r="J49" s="50">
        <v>7092</v>
      </c>
      <c r="K49" s="53" t="s">
        <v>958</v>
      </c>
    </row>
    <row r="50" spans="1:11" hidden="1" x14ac:dyDescent="0.25">
      <c r="A50" s="51" t="str">
        <f>VLOOKUP(aéroports_2014[Pays],Pays_Continent!A:B,2,FALSE)</f>
        <v>Océanie</v>
      </c>
      <c r="B50" s="51" t="str">
        <f>VLOOKUP(aéroports_2014[[#This Row],[Ville/Nom d''aéroport]],Ville_Pays!A:B,2,FALSE)</f>
        <v>Australie</v>
      </c>
      <c r="C50" s="52" t="s">
        <v>324</v>
      </c>
      <c r="D50" s="30" t="s">
        <v>324</v>
      </c>
      <c r="E50" s="30" t="s">
        <v>588</v>
      </c>
      <c r="F50" s="50">
        <v>4576831</v>
      </c>
      <c r="G50" s="30">
        <v>7.8</v>
      </c>
      <c r="H50" s="50">
        <v>88288</v>
      </c>
      <c r="I50" s="30">
        <v>-0.6</v>
      </c>
      <c r="J50" s="30" t="s">
        <v>958</v>
      </c>
      <c r="K50" s="53" t="s">
        <v>958</v>
      </c>
    </row>
    <row r="51" spans="1:11" x14ac:dyDescent="0.25">
      <c r="A51" s="51" t="str">
        <f>VLOOKUP(aéroports_2014[Pays],Pays_Continent!A:B,2,FALSE)</f>
        <v>Afrique</v>
      </c>
      <c r="B51" s="51" t="str">
        <f>VLOOKUP(aéroports_2014[[#This Row],[Ville/Nom d''aéroport]],Ville_Pays!A:B,2,FALSE)</f>
        <v>Egypte</v>
      </c>
      <c r="C51" s="52" t="s">
        <v>21</v>
      </c>
      <c r="D51" s="30" t="s">
        <v>21</v>
      </c>
      <c r="E51" s="30" t="s">
        <v>415</v>
      </c>
      <c r="F51" s="50">
        <v>14678066</v>
      </c>
      <c r="G51" s="30">
        <v>6.6</v>
      </c>
      <c r="H51" s="50">
        <v>142576</v>
      </c>
      <c r="I51" s="30">
        <v>-0.1</v>
      </c>
      <c r="J51" s="50">
        <v>289054</v>
      </c>
      <c r="K51" s="53">
        <v>8.6999999999999993</v>
      </c>
    </row>
    <row r="52" spans="1:11" ht="25.5" x14ac:dyDescent="0.25">
      <c r="A52" s="51" t="str">
        <f>VLOOKUP(aéroports_2014[Pays],Pays_Continent!A:B,2,FALSE)</f>
        <v>Amérique du Nord</v>
      </c>
      <c r="B52" s="51" t="str">
        <f>VLOOKUP(aéroports_2014[[#This Row],[Ville/Nom d''aéroport]],Ville_Pays!A:B,2,FALSE)</f>
        <v>Canada</v>
      </c>
      <c r="C52" s="52" t="s">
        <v>287</v>
      </c>
      <c r="D52" s="30" t="s">
        <v>287</v>
      </c>
      <c r="E52" s="30" t="s">
        <v>564</v>
      </c>
      <c r="F52" s="50">
        <v>15242390</v>
      </c>
      <c r="G52" s="30">
        <v>6.5</v>
      </c>
      <c r="H52" s="50">
        <v>240030</v>
      </c>
      <c r="I52" s="30">
        <v>3.2</v>
      </c>
      <c r="J52" s="30" t="s">
        <v>958</v>
      </c>
      <c r="K52" s="53" t="s">
        <v>958</v>
      </c>
    </row>
    <row r="53" spans="1:11" ht="25.5" hidden="1" x14ac:dyDescent="0.25">
      <c r="A53" s="51" t="str">
        <f>VLOOKUP(aéroports_2014[Pays],Pays_Continent!A:B,2,FALSE)</f>
        <v>Amérique du Sud</v>
      </c>
      <c r="B53" s="51" t="str">
        <f>VLOOKUP(aéroports_2014[[#This Row],[Ville/Nom d''aéroport]],Ville_Pays!A:B,2,FALSE)</f>
        <v>Colombie</v>
      </c>
      <c r="C53" s="52" t="s">
        <v>218</v>
      </c>
      <c r="D53" s="30" t="s">
        <v>218</v>
      </c>
      <c r="E53" s="30" t="s">
        <v>523</v>
      </c>
      <c r="F53" s="50">
        <v>4713933</v>
      </c>
      <c r="G53" s="30">
        <v>7.3</v>
      </c>
      <c r="H53" s="50">
        <v>73103</v>
      </c>
      <c r="I53" s="30">
        <v>2.8</v>
      </c>
      <c r="J53" s="50">
        <v>36449</v>
      </c>
      <c r="K53" s="53">
        <v>10.5</v>
      </c>
    </row>
    <row r="54" spans="1:11" hidden="1" x14ac:dyDescent="0.25">
      <c r="A54" s="51" t="str">
        <f>VLOOKUP(aéroports_2014[Pays],Pays_Continent!A:B,2,FALSE)</f>
        <v>Océanie</v>
      </c>
      <c r="B54" s="51" t="str">
        <f>VLOOKUP(aéroports_2014[[#This Row],[Ville/Nom d''aéroport]],Ville_Pays!A:B,2,FALSE)</f>
        <v>Australie</v>
      </c>
      <c r="C54" s="52" t="s">
        <v>332</v>
      </c>
      <c r="D54" s="30" t="s">
        <v>332</v>
      </c>
      <c r="E54" s="30" t="s">
        <v>590</v>
      </c>
      <c r="F54" s="50">
        <v>2800796</v>
      </c>
      <c r="G54" s="30">
        <v>-4.5</v>
      </c>
      <c r="H54" s="30" t="s">
        <v>958</v>
      </c>
      <c r="I54" s="30" t="s">
        <v>958</v>
      </c>
      <c r="J54" s="30" t="s">
        <v>958</v>
      </c>
      <c r="K54" s="53" t="s">
        <v>958</v>
      </c>
    </row>
    <row r="55" spans="1:11" ht="25.5" x14ac:dyDescent="0.25">
      <c r="A55" s="51" t="str">
        <f>VLOOKUP(aéroports_2014[Pays],Pays_Continent!A:B,2,FALSE)</f>
        <v>Amérique du Nord</v>
      </c>
      <c r="B55" s="51" t="str">
        <f>VLOOKUP(aéroports_2014[[#This Row],[Ville/Nom d''aéroport]],Ville_Pays!A:B,2,FALSE)</f>
        <v>Mexique</v>
      </c>
      <c r="C55" s="52" t="s">
        <v>189</v>
      </c>
      <c r="D55" s="30" t="s">
        <v>189</v>
      </c>
      <c r="E55" s="30" t="s">
        <v>502</v>
      </c>
      <c r="F55" s="50">
        <v>17535579</v>
      </c>
      <c r="G55" s="30">
        <v>9.3000000000000007</v>
      </c>
      <c r="H55" s="50">
        <v>146238</v>
      </c>
      <c r="I55" s="30">
        <v>7.7</v>
      </c>
      <c r="J55" s="50">
        <v>22677</v>
      </c>
      <c r="K55" s="53">
        <v>-16.3</v>
      </c>
    </row>
    <row r="56" spans="1:11" ht="25.5" hidden="1" x14ac:dyDescent="0.25">
      <c r="A56" s="51" t="str">
        <f>VLOOKUP(aéroports_2014[Pays],Pays_Continent!A:B,2,FALSE)</f>
        <v>Afrique</v>
      </c>
      <c r="B56" s="51" t="str">
        <f>VLOOKUP(aéroports_2014[[#This Row],[Ville/Nom d''aéroport]],Ville_Pays!A:B,2,FALSE)</f>
        <v>Afrique du Sud</v>
      </c>
      <c r="C56" s="52" t="s">
        <v>25</v>
      </c>
      <c r="D56" s="30" t="s">
        <v>25</v>
      </c>
      <c r="E56" s="30" t="s">
        <v>418</v>
      </c>
      <c r="F56" s="50">
        <v>8636294</v>
      </c>
      <c r="G56" s="30">
        <v>3.4</v>
      </c>
      <c r="H56" s="50">
        <v>90417</v>
      </c>
      <c r="I56" s="30">
        <v>3.5</v>
      </c>
      <c r="J56" s="30" t="s">
        <v>958</v>
      </c>
      <c r="K56" s="53" t="s">
        <v>958</v>
      </c>
    </row>
    <row r="57" spans="1:11" ht="25.5" hidden="1" x14ac:dyDescent="0.25">
      <c r="A57" s="51" t="str">
        <f>VLOOKUP(aéroports_2014[Pays],Pays_Continent!A:B,2,FALSE)</f>
        <v>Amérique du Sud</v>
      </c>
      <c r="B57" s="51" t="str">
        <f>VLOOKUP(aéroports_2014[[#This Row],[Ville/Nom d''aéroport]],Ville_Pays!A:B,2,FALSE)</f>
        <v>Vénézuela</v>
      </c>
      <c r="C57" s="52" t="s">
        <v>192</v>
      </c>
      <c r="D57" s="30" t="s">
        <v>192</v>
      </c>
      <c r="E57" s="30" t="s">
        <v>629</v>
      </c>
      <c r="F57" s="50">
        <v>11956178</v>
      </c>
      <c r="G57" s="30" t="s">
        <v>958</v>
      </c>
      <c r="H57" s="50">
        <v>10033</v>
      </c>
      <c r="I57" s="30" t="s">
        <v>958</v>
      </c>
      <c r="J57" s="30" t="s">
        <v>958</v>
      </c>
      <c r="K57" s="53" t="s">
        <v>958</v>
      </c>
    </row>
    <row r="58" spans="1:11" ht="25.5" hidden="1" x14ac:dyDescent="0.25">
      <c r="A58" s="51" t="str">
        <f>VLOOKUP(aéroports_2014[Pays],Pays_Continent!A:B,2,FALSE)</f>
        <v>Amérique du Sud</v>
      </c>
      <c r="B58" s="51" t="str">
        <f>VLOOKUP(aéroports_2014[[#This Row],[Ville/Nom d''aéroport]],Ville_Pays!A:B,2,FALSE)</f>
        <v>Colombie</v>
      </c>
      <c r="C58" s="52" t="s">
        <v>222</v>
      </c>
      <c r="D58" s="30" t="s">
        <v>222</v>
      </c>
      <c r="E58" s="30" t="s">
        <v>533</v>
      </c>
      <c r="F58" s="50">
        <v>3405433</v>
      </c>
      <c r="G58" s="30">
        <v>1.8</v>
      </c>
      <c r="H58" s="50">
        <v>40780</v>
      </c>
      <c r="I58" s="30">
        <v>-4.5</v>
      </c>
      <c r="J58" s="50">
        <v>10015</v>
      </c>
      <c r="K58" s="53">
        <v>-6.8</v>
      </c>
    </row>
    <row r="59" spans="1:11" hidden="1" x14ac:dyDescent="0.25">
      <c r="A59" s="51" t="str">
        <f>VLOOKUP(aéroports_2014[Pays],Pays_Continent!A:B,2,FALSE)</f>
        <v>Afrique</v>
      </c>
      <c r="B59" s="51" t="str">
        <f>VLOOKUP(aéroports_2014[[#This Row],[Ville/Nom d''aéroport]],Ville_Pays!A:B,2,FALSE)</f>
        <v>Maroc</v>
      </c>
      <c r="C59" s="52" t="s">
        <v>376</v>
      </c>
      <c r="D59" s="30" t="s">
        <v>29</v>
      </c>
      <c r="E59" s="30" t="s">
        <v>1093</v>
      </c>
      <c r="F59" s="50">
        <v>7975344</v>
      </c>
      <c r="G59" s="30">
        <v>5.5</v>
      </c>
      <c r="H59" s="50">
        <v>79046</v>
      </c>
      <c r="I59" s="30">
        <v>4.5</v>
      </c>
      <c r="J59" s="50">
        <v>50652</v>
      </c>
      <c r="K59" s="53">
        <v>45.5</v>
      </c>
    </row>
    <row r="60" spans="1:11" x14ac:dyDescent="0.25">
      <c r="A60" s="51" t="str">
        <f>VLOOKUP(aéroports_2014[Pays],Pays_Continent!A:B,2,FALSE)</f>
        <v>Asie</v>
      </c>
      <c r="B60" s="51" t="str">
        <f>VLOOKUP(aéroports_2014[[#This Row],[Ville/Nom d''aéroport]],Ville_Pays!A:B,2,FALSE)</f>
        <v>Chine</v>
      </c>
      <c r="C60" s="52" t="s">
        <v>101</v>
      </c>
      <c r="D60" s="30" t="s">
        <v>101</v>
      </c>
      <c r="E60" s="30" t="s">
        <v>461</v>
      </c>
      <c r="F60" s="50">
        <v>18020501</v>
      </c>
      <c r="G60" s="30">
        <v>12.6</v>
      </c>
      <c r="H60" s="50">
        <v>152359</v>
      </c>
      <c r="I60" s="30">
        <v>10.5</v>
      </c>
      <c r="J60" s="50">
        <v>125038</v>
      </c>
      <c r="K60" s="53">
        <v>6.3</v>
      </c>
    </row>
    <row r="61" spans="1:11" ht="25.5" x14ac:dyDescent="0.25">
      <c r="A61" s="51" t="str">
        <f>VLOOKUP(aéroports_2014[Pays],Pays_Continent!A:B,2,FALSE)</f>
        <v>Amérique du Nord</v>
      </c>
      <c r="B61" s="51" t="str">
        <f>VLOOKUP(aéroports_2014[[#This Row],[Ville/Nom d''aéroport]],Ville_Pays!A:B,2,FALSE)</f>
        <v>États-Unis</v>
      </c>
      <c r="C61" s="52" t="s">
        <v>255</v>
      </c>
      <c r="D61" s="30" t="s">
        <v>255</v>
      </c>
      <c r="E61" s="30" t="s">
        <v>546</v>
      </c>
      <c r="F61" s="50">
        <v>44333475</v>
      </c>
      <c r="G61" s="30">
        <v>2</v>
      </c>
      <c r="H61" s="50">
        <v>545178</v>
      </c>
      <c r="I61" s="30">
        <v>-2.2999999999999998</v>
      </c>
      <c r="J61" s="50">
        <v>130409</v>
      </c>
      <c r="K61" s="53">
        <v>23.1</v>
      </c>
    </row>
    <row r="62" spans="1:11" x14ac:dyDescent="0.25">
      <c r="A62" s="51" t="str">
        <f>VLOOKUP(aéroports_2014[Pays],Pays_Continent!A:B,2,FALSE)</f>
        <v>Asie</v>
      </c>
      <c r="B62" s="51" t="str">
        <f>VLOOKUP(aéroports_2014[[#This Row],[Ville/Nom d''aéroport]],Ville_Pays!A:B,2,FALSE)</f>
        <v>Corée du Sud</v>
      </c>
      <c r="C62" s="52" t="s">
        <v>91</v>
      </c>
      <c r="D62" s="30" t="s">
        <v>91</v>
      </c>
      <c r="E62" s="30" t="s">
        <v>459</v>
      </c>
      <c r="F62" s="50">
        <v>23197796</v>
      </c>
      <c r="G62" s="30">
        <v>15.7</v>
      </c>
      <c r="H62" s="50">
        <v>145533</v>
      </c>
      <c r="I62" s="30">
        <v>11.6</v>
      </c>
      <c r="J62" s="50">
        <v>275428</v>
      </c>
      <c r="K62" s="53">
        <v>16.100000000000001</v>
      </c>
    </row>
    <row r="63" spans="1:11" x14ac:dyDescent="0.25">
      <c r="A63" s="51" t="str">
        <f>VLOOKUP(aéroports_2014[Pays],Pays_Continent!A:B,2,FALSE)</f>
        <v>Asie</v>
      </c>
      <c r="B63" s="51" t="str">
        <f>VLOOKUP(aéroports_2014[[#This Row],[Ville/Nom d''aéroport]],Ville_Pays!A:B,2,FALSE)</f>
        <v>Chine</v>
      </c>
      <c r="C63" s="52" t="s">
        <v>77</v>
      </c>
      <c r="D63" s="30" t="s">
        <v>77</v>
      </c>
      <c r="E63" s="30" t="s">
        <v>963</v>
      </c>
      <c r="F63" s="50">
        <v>37675232</v>
      </c>
      <c r="G63" s="30">
        <v>12.6</v>
      </c>
      <c r="H63" s="50">
        <v>270054</v>
      </c>
      <c r="I63" s="30">
        <v>7.8</v>
      </c>
      <c r="J63" s="50">
        <v>545011</v>
      </c>
      <c r="K63" s="53">
        <v>8.6999999999999993</v>
      </c>
    </row>
    <row r="64" spans="1:11" x14ac:dyDescent="0.25">
      <c r="A64" s="51" t="str">
        <f>VLOOKUP(aéroports_2014[Pays],Pays_Continent!A:B,2,FALSE)</f>
        <v>Asie</v>
      </c>
      <c r="B64" s="51" t="str">
        <f>VLOOKUP(aéroports_2014[[#This Row],[Ville/Nom d''aéroport]],Ville_Pays!A:B,2,FALSE)</f>
        <v>Inde</v>
      </c>
      <c r="C64" s="52" t="s">
        <v>110</v>
      </c>
      <c r="D64" s="30" t="s">
        <v>110</v>
      </c>
      <c r="E64" s="30" t="s">
        <v>918</v>
      </c>
      <c r="F64" s="50">
        <v>13811211</v>
      </c>
      <c r="G64" s="30">
        <v>6.6</v>
      </c>
      <c r="H64" s="50">
        <v>124712</v>
      </c>
      <c r="I64" s="30">
        <v>4.4000000000000004</v>
      </c>
      <c r="J64" s="50">
        <v>300507</v>
      </c>
      <c r="K64" s="53">
        <v>2.1</v>
      </c>
    </row>
    <row r="65" spans="1:11" ht="25.5" x14ac:dyDescent="0.25">
      <c r="A65" s="51" t="str">
        <f>VLOOKUP(aéroports_2014[Pays],Pays_Continent!A:B,2,FALSE)</f>
        <v>Amérique du Nord</v>
      </c>
      <c r="B65" s="51" t="str">
        <f>VLOOKUP(aéroports_2014[[#This Row],[Ville/Nom d''aéroport]],Ville_Pays!A:B,2,FALSE)</f>
        <v>États-Unis</v>
      </c>
      <c r="C65" s="52" t="s">
        <v>243</v>
      </c>
      <c r="D65" s="30" t="s">
        <v>277</v>
      </c>
      <c r="E65" s="27" t="s">
        <v>558</v>
      </c>
      <c r="F65" s="50">
        <v>21204642</v>
      </c>
      <c r="G65" s="30">
        <v>3.6</v>
      </c>
      <c r="H65" s="50">
        <v>249252</v>
      </c>
      <c r="I65" s="30">
        <v>-1.1000000000000001</v>
      </c>
      <c r="J65" s="50">
        <v>27686</v>
      </c>
      <c r="K65" s="53">
        <v>5.8</v>
      </c>
    </row>
    <row r="66" spans="1:11" ht="25.5" x14ac:dyDescent="0.25">
      <c r="A66" s="51" t="str">
        <f>VLOOKUP(aéroports_2014[Pays],Pays_Continent!A:B,2,FALSE)</f>
        <v>Amérique du Nord</v>
      </c>
      <c r="B66" s="51" t="str">
        <f>VLOOKUP(aéroports_2014[[#This Row],[Ville/Nom d''aéroport]],Ville_Pays!A:B,2,FALSE)</f>
        <v>États-Unis</v>
      </c>
      <c r="C66" s="52" t="s">
        <v>243</v>
      </c>
      <c r="D66" s="30" t="s">
        <v>244</v>
      </c>
      <c r="E66" s="27" t="s">
        <v>541</v>
      </c>
      <c r="F66" s="50">
        <v>70075204</v>
      </c>
      <c r="G66" s="30">
        <v>4.7</v>
      </c>
      <c r="H66" s="50">
        <v>875123</v>
      </c>
      <c r="I66" s="30">
        <v>-0.9</v>
      </c>
      <c r="J66" s="50">
        <v>1578329</v>
      </c>
      <c r="K66" s="53">
        <v>10</v>
      </c>
    </row>
    <row r="67" spans="1:11" x14ac:dyDescent="0.25">
      <c r="A67" s="51" t="str">
        <f>VLOOKUP(aéroports_2014[Pays],Pays_Continent!A:B,2,FALSE)</f>
        <v>Asie</v>
      </c>
      <c r="B67" s="51" t="str">
        <f>VLOOKUP(aéroports_2014[[#This Row],[Ville/Nom d''aéroport]],Ville_Pays!A:B,2,FALSE)</f>
        <v>Chine</v>
      </c>
      <c r="C67" s="52" t="s">
        <v>87</v>
      </c>
      <c r="D67" s="30" t="s">
        <v>87</v>
      </c>
      <c r="E67" s="30" t="s">
        <v>962</v>
      </c>
      <c r="F67" s="50">
        <v>29264363</v>
      </c>
      <c r="G67" s="30">
        <v>15.8</v>
      </c>
      <c r="H67" s="50">
        <v>238085</v>
      </c>
      <c r="I67" s="30">
        <v>11</v>
      </c>
      <c r="J67" s="50">
        <v>302336</v>
      </c>
      <c r="K67" s="53">
        <v>7.9</v>
      </c>
    </row>
    <row r="68" spans="1:11" ht="25.5" x14ac:dyDescent="0.25">
      <c r="A68" s="51" t="str">
        <f>VLOOKUP(aéroports_2014[Pays],Pays_Continent!A:B,2,FALSE)</f>
        <v>Océanie</v>
      </c>
      <c r="B68" s="51" t="str">
        <f>VLOOKUP(aéroports_2014[[#This Row],[Ville/Nom d''aéroport]],Ville_Pays!A:B,2,FALSE)</f>
        <v>Nouvelle-Zélande</v>
      </c>
      <c r="C68" s="52" t="s">
        <v>321</v>
      </c>
      <c r="D68" s="30" t="s">
        <v>321</v>
      </c>
      <c r="E68" s="30" t="s">
        <v>586</v>
      </c>
      <c r="F68" s="50">
        <v>5779162</v>
      </c>
      <c r="G68" s="30">
        <v>3.5</v>
      </c>
      <c r="H68" s="50">
        <v>107209</v>
      </c>
      <c r="I68" s="30">
        <v>1.3</v>
      </c>
      <c r="J68" s="50">
        <v>25828</v>
      </c>
      <c r="K68" s="53">
        <v>-4.7</v>
      </c>
    </row>
    <row r="69" spans="1:11" x14ac:dyDescent="0.25">
      <c r="A69" s="51" t="str">
        <f>VLOOKUP(aéroports_2014[Pays],Pays_Continent!A:B,2,FALSE)</f>
        <v>Europe</v>
      </c>
      <c r="B69" s="51" t="str">
        <f>VLOOKUP(aéroports_2014[[#This Row],[Ville/Nom d''aéroport]],Ville_Pays!A:B,2,FALSE)</f>
        <v>Allemagne</v>
      </c>
      <c r="C69" s="52" t="s">
        <v>182</v>
      </c>
      <c r="D69" s="30" t="s">
        <v>182</v>
      </c>
      <c r="E69" s="30" t="s">
        <v>493</v>
      </c>
      <c r="F69" s="50">
        <v>9450496</v>
      </c>
      <c r="G69" s="30">
        <v>4.0999999999999996</v>
      </c>
      <c r="H69" s="50">
        <v>123243</v>
      </c>
      <c r="I69" s="30">
        <v>2.4</v>
      </c>
      <c r="J69" s="50">
        <v>739440</v>
      </c>
      <c r="K69" s="53">
        <v>3.1</v>
      </c>
    </row>
    <row r="70" spans="1:11" x14ac:dyDescent="0.25">
      <c r="A70" s="51" t="str">
        <f>VLOOKUP(aéroports_2014[Pays],Pays_Continent!A:B,2,FALSE)</f>
        <v>Europe</v>
      </c>
      <c r="B70" s="51" t="str">
        <f>VLOOKUP(aéroports_2014[[#This Row],[Ville/Nom d''aéroport]],Ville_Pays!A:B,2,FALSE)</f>
        <v>Danemark</v>
      </c>
      <c r="C70" s="52" t="s">
        <v>141</v>
      </c>
      <c r="D70" s="30" t="s">
        <v>141</v>
      </c>
      <c r="E70" s="30" t="s">
        <v>476</v>
      </c>
      <c r="F70" s="50">
        <v>25627093</v>
      </c>
      <c r="G70" s="30">
        <v>6.5</v>
      </c>
      <c r="H70" s="50">
        <v>251799</v>
      </c>
      <c r="I70" s="30">
        <v>2.8</v>
      </c>
      <c r="J70" s="50">
        <v>225139</v>
      </c>
      <c r="K70" s="53" t="s">
        <v>958</v>
      </c>
    </row>
    <row r="71" spans="1:11" ht="25.5" hidden="1" x14ac:dyDescent="0.25">
      <c r="A71" s="51" t="str">
        <f>VLOOKUP(aéroports_2014[Pays],Pays_Continent!A:B,2,FALSE)</f>
        <v>Amérique du Sud</v>
      </c>
      <c r="B71" s="51" t="str">
        <f>VLOOKUP(aéroports_2014[[#This Row],[Ville/Nom d''aéroport]],Ville_Pays!A:B,2,FALSE)</f>
        <v>Brésil</v>
      </c>
      <c r="C71" s="52" t="s">
        <v>232</v>
      </c>
      <c r="D71" s="30" t="s">
        <v>232</v>
      </c>
      <c r="E71" s="30" t="s">
        <v>532</v>
      </c>
      <c r="F71" s="50">
        <v>3300489</v>
      </c>
      <c r="G71" s="30">
        <v>8</v>
      </c>
      <c r="H71" s="50">
        <v>64585</v>
      </c>
      <c r="I71" s="30">
        <v>-1.5</v>
      </c>
      <c r="J71" s="50">
        <v>3413</v>
      </c>
      <c r="K71" s="53" t="s">
        <v>958</v>
      </c>
    </row>
    <row r="72" spans="1:11" ht="25.5" hidden="1" x14ac:dyDescent="0.25">
      <c r="A72" s="51" t="str">
        <f>VLOOKUP(aéroports_2014[Pays],Pays_Continent!A:B,2,FALSE)</f>
        <v>Amérique du Sud</v>
      </c>
      <c r="B72" s="51" t="str">
        <f>VLOOKUP(aéroports_2014[[#This Row],[Ville/Nom d''aéroport]],Ville_Pays!A:B,2,FALSE)</f>
        <v>Brésil</v>
      </c>
      <c r="C72" s="52" t="s">
        <v>211</v>
      </c>
      <c r="D72" s="30" t="s">
        <v>212</v>
      </c>
      <c r="E72" s="30" t="s">
        <v>511</v>
      </c>
      <c r="F72" s="50">
        <v>7377205</v>
      </c>
      <c r="G72" s="30">
        <v>3.1</v>
      </c>
      <c r="H72" s="50">
        <v>78793</v>
      </c>
      <c r="I72" s="30">
        <v>-4.4000000000000004</v>
      </c>
      <c r="J72" s="50">
        <v>15070</v>
      </c>
      <c r="K72" s="53" t="s">
        <v>958</v>
      </c>
    </row>
    <row r="73" spans="1:11" ht="25.5" hidden="1" x14ac:dyDescent="0.25">
      <c r="A73" s="51" t="str">
        <f>VLOOKUP(aéroports_2014[Pays],Pays_Continent!A:B,2,FALSE)</f>
        <v>Amérique du Sud</v>
      </c>
      <c r="B73" s="51" t="str">
        <f>VLOOKUP(aéroports_2014[[#This Row],[Ville/Nom d''aéroport]],Ville_Pays!A:B,2,FALSE)</f>
        <v>Pérou</v>
      </c>
      <c r="C73" s="52" t="s">
        <v>237</v>
      </c>
      <c r="D73" s="30" t="s">
        <v>237</v>
      </c>
      <c r="E73" s="30" t="s">
        <v>899</v>
      </c>
      <c r="F73" s="50">
        <v>2308110</v>
      </c>
      <c r="G73" s="30" t="s">
        <v>958</v>
      </c>
      <c r="H73" s="50">
        <v>26996</v>
      </c>
      <c r="I73" s="30" t="s">
        <v>958</v>
      </c>
      <c r="J73" s="50">
        <v>2352</v>
      </c>
      <c r="K73" s="53" t="s">
        <v>958</v>
      </c>
    </row>
    <row r="74" spans="1:11" hidden="1" x14ac:dyDescent="0.25">
      <c r="A74" s="51" t="str">
        <f>VLOOKUP(aéroports_2014[Pays],Pays_Continent!A:B,2,FALSE)</f>
        <v>Afrique</v>
      </c>
      <c r="B74" s="51" t="str">
        <f>VLOOKUP(aéroports_2014[[#This Row],[Ville/Nom d''aéroport]],Ville_Pays!A:B,2,FALSE)</f>
        <v>Sénégal</v>
      </c>
      <c r="C74" s="52" t="s">
        <v>56</v>
      </c>
      <c r="D74" s="30" t="s">
        <v>56</v>
      </c>
      <c r="E74" s="30" t="s">
        <v>449</v>
      </c>
      <c r="F74" s="50">
        <v>1836769</v>
      </c>
      <c r="G74" s="30">
        <v>-2.2999999999999998</v>
      </c>
      <c r="H74" s="50">
        <v>33605</v>
      </c>
      <c r="I74" s="30">
        <v>2.8</v>
      </c>
      <c r="J74" s="50">
        <v>30667</v>
      </c>
      <c r="K74" s="53">
        <v>11.8</v>
      </c>
    </row>
    <row r="75" spans="1:11" x14ac:dyDescent="0.25">
      <c r="A75" s="51" t="str">
        <f>VLOOKUP(aéroports_2014[Pays],Pays_Continent!A:B,2,FALSE)</f>
        <v>Asie</v>
      </c>
      <c r="B75" s="51" t="str">
        <f>VLOOKUP(aéroports_2014[[#This Row],[Ville/Nom d''aéroport]],Ville_Pays!A:B,2,FALSE)</f>
        <v>Chine</v>
      </c>
      <c r="C75" s="52" t="s">
        <v>113</v>
      </c>
      <c r="D75" s="30" t="s">
        <v>113</v>
      </c>
      <c r="E75" s="30" t="s">
        <v>964</v>
      </c>
      <c r="F75" s="50">
        <v>13551223</v>
      </c>
      <c r="G75" s="30">
        <v>-3.8</v>
      </c>
      <c r="H75" s="50">
        <v>115284</v>
      </c>
      <c r="I75" s="30">
        <v>7</v>
      </c>
      <c r="J75" s="50">
        <v>133490</v>
      </c>
      <c r="K75" s="53">
        <v>0.9</v>
      </c>
    </row>
    <row r="76" spans="1:11" ht="25.5" x14ac:dyDescent="0.25">
      <c r="A76" s="51" t="str">
        <f>VLOOKUP(aéroports_2014[Pays],Pays_Continent!A:B,2,FALSE)</f>
        <v>Amérique du Nord</v>
      </c>
      <c r="B76" s="51" t="str">
        <f>VLOOKUP(aéroports_2014[[#This Row],[Ville/Nom d''aéroport]],Ville_Pays!A:B,2,FALSE)</f>
        <v>États-Unis</v>
      </c>
      <c r="C76" s="52" t="s">
        <v>247</v>
      </c>
      <c r="D76" s="30" t="s">
        <v>248</v>
      </c>
      <c r="E76" s="27" t="s">
        <v>542</v>
      </c>
      <c r="F76" s="50">
        <v>63523685</v>
      </c>
      <c r="G76" s="30">
        <v>5.0999999999999996</v>
      </c>
      <c r="H76" s="50">
        <v>677693</v>
      </c>
      <c r="I76" s="30">
        <v>0.3</v>
      </c>
      <c r="J76" s="50">
        <v>634998</v>
      </c>
      <c r="K76" s="53">
        <v>7.3</v>
      </c>
    </row>
    <row r="77" spans="1:11" ht="25.5" x14ac:dyDescent="0.25">
      <c r="A77" s="51" t="str">
        <f>VLOOKUP(aéroports_2014[Pays],Pays_Continent!A:B,2,FALSE)</f>
        <v>Amérique du Nord</v>
      </c>
      <c r="B77" s="51" t="str">
        <f>VLOOKUP(aéroports_2014[[#This Row],[Ville/Nom d''aéroport]],Ville_Pays!A:B,2,FALSE)</f>
        <v>États-Unis</v>
      </c>
      <c r="C77" s="52" t="s">
        <v>247</v>
      </c>
      <c r="D77" s="30" t="s">
        <v>288</v>
      </c>
      <c r="E77" s="27" t="s">
        <v>571</v>
      </c>
      <c r="F77" s="50">
        <v>9413636</v>
      </c>
      <c r="G77" s="30">
        <v>11.1</v>
      </c>
      <c r="H77" s="50">
        <v>182949</v>
      </c>
      <c r="I77" s="30">
        <v>3.1</v>
      </c>
      <c r="J77" s="30" t="s">
        <v>958</v>
      </c>
      <c r="K77" s="53" t="s">
        <v>958</v>
      </c>
    </row>
    <row r="78" spans="1:11" ht="25.5" hidden="1" x14ac:dyDescent="0.25">
      <c r="A78" s="51" t="str">
        <f>VLOOKUP(aéroports_2014[Pays],Pays_Continent!A:B,2,FALSE)</f>
        <v>Asie</v>
      </c>
      <c r="B78" s="51" t="str">
        <f>VLOOKUP(aéroports_2014[[#This Row],[Ville/Nom d''aéroport]],Ville_Pays!A:B,2,FALSE)</f>
        <v>Arabie Saoudite</v>
      </c>
      <c r="C78" s="52" t="s">
        <v>26</v>
      </c>
      <c r="D78" s="30" t="s">
        <v>26</v>
      </c>
      <c r="E78" s="30" t="s">
        <v>902</v>
      </c>
      <c r="F78" s="50">
        <v>8141421</v>
      </c>
      <c r="G78" s="30">
        <v>12</v>
      </c>
      <c r="H78" s="50">
        <v>79284</v>
      </c>
      <c r="I78" s="30">
        <v>8.8000000000000007</v>
      </c>
      <c r="J78" s="50">
        <v>109999</v>
      </c>
      <c r="K78" s="53">
        <v>-7</v>
      </c>
    </row>
    <row r="79" spans="1:11" hidden="1" x14ac:dyDescent="0.25">
      <c r="A79" s="51" t="str">
        <f>VLOOKUP(aéroports_2014[Pays],Pays_Continent!A:B,2,FALSE)</f>
        <v>Afrique</v>
      </c>
      <c r="B79" s="51" t="str">
        <f>VLOOKUP(aéroports_2014[[#This Row],[Ville/Nom d''aéroport]],Ville_Pays!A:B,2,FALSE)</f>
        <v>Tanzanie</v>
      </c>
      <c r="C79" s="52" t="s">
        <v>51</v>
      </c>
      <c r="D79" s="30" t="s">
        <v>51</v>
      </c>
      <c r="E79" s="30" t="s">
        <v>445</v>
      </c>
      <c r="F79" s="50">
        <v>2478055</v>
      </c>
      <c r="G79" s="30">
        <v>5.5</v>
      </c>
      <c r="H79" s="50">
        <v>77990</v>
      </c>
      <c r="I79" s="30">
        <v>1</v>
      </c>
      <c r="J79" s="50">
        <v>21255</v>
      </c>
      <c r="K79" s="53">
        <v>-2.9</v>
      </c>
    </row>
    <row r="80" spans="1:11" hidden="1" x14ac:dyDescent="0.25">
      <c r="A80" s="51" t="str">
        <f>VLOOKUP(aéroports_2014[Pays],Pays_Continent!A:B,2,FALSE)</f>
        <v>Océanie</v>
      </c>
      <c r="B80" s="51" t="str">
        <f>VLOOKUP(aéroports_2014[[#This Row],[Ville/Nom d''aéroport]],Ville_Pays!A:B,2,FALSE)</f>
        <v>Australie</v>
      </c>
      <c r="C80" s="52" t="s">
        <v>339</v>
      </c>
      <c r="D80" s="30" t="s">
        <v>339</v>
      </c>
      <c r="E80" s="30" t="s">
        <v>594</v>
      </c>
      <c r="F80" s="50">
        <v>2079300</v>
      </c>
      <c r="G80" s="30">
        <v>3.7</v>
      </c>
      <c r="H80" s="50">
        <v>26951</v>
      </c>
      <c r="I80" s="30" t="s">
        <v>958</v>
      </c>
      <c r="J80" s="30" t="s">
        <v>958</v>
      </c>
      <c r="K80" s="53" t="s">
        <v>958</v>
      </c>
    </row>
    <row r="81" spans="1:11" x14ac:dyDescent="0.25">
      <c r="A81" s="51" t="str">
        <f>VLOOKUP(aéroports_2014[Pays],Pays_Continent!A:B,2,FALSE)</f>
        <v>Asie</v>
      </c>
      <c r="B81" s="51" t="str">
        <f>VLOOKUP(aéroports_2014[[#This Row],[Ville/Nom d''aéroport]],Ville_Pays!A:B,2,FALSE)</f>
        <v>Indonésie</v>
      </c>
      <c r="C81" s="52" t="s">
        <v>1036</v>
      </c>
      <c r="D81" s="30" t="s">
        <v>1036</v>
      </c>
      <c r="E81" s="30" t="s">
        <v>1094</v>
      </c>
      <c r="F81" s="50">
        <v>39752819</v>
      </c>
      <c r="G81" s="30">
        <v>8.4</v>
      </c>
      <c r="H81" s="50">
        <v>300460</v>
      </c>
      <c r="I81" s="30">
        <v>4.7</v>
      </c>
      <c r="J81" s="50">
        <v>647823</v>
      </c>
      <c r="K81" s="53">
        <v>16.399999999999999</v>
      </c>
    </row>
    <row r="82" spans="1:11" x14ac:dyDescent="0.25">
      <c r="A82" s="51" t="str">
        <f>VLOOKUP(aéroports_2014[Pays],Pays_Continent!A:B,2,FALSE)</f>
        <v>Asie</v>
      </c>
      <c r="B82" s="51" t="str">
        <f>VLOOKUP(aéroports_2014[[#This Row],[Ville/Nom d''aéroport]],Ville_Pays!A:B,2,FALSE)</f>
        <v>Indonésie</v>
      </c>
      <c r="C82" s="52" t="s">
        <v>314</v>
      </c>
      <c r="D82" s="30" t="s">
        <v>314</v>
      </c>
      <c r="E82" s="30" t="s">
        <v>1061</v>
      </c>
      <c r="F82" s="50">
        <v>17247150</v>
      </c>
      <c r="G82" s="30">
        <v>13.3</v>
      </c>
      <c r="H82" s="50">
        <v>129070</v>
      </c>
      <c r="I82" s="30">
        <v>5.7</v>
      </c>
      <c r="J82" s="50">
        <v>56470</v>
      </c>
      <c r="K82" s="53">
        <v>-2.2000000000000002</v>
      </c>
    </row>
    <row r="83" spans="1:11" ht="25.5" x14ac:dyDescent="0.25">
      <c r="A83" s="51" t="str">
        <f>VLOOKUP(aéroports_2014[Pays],Pays_Continent!A:B,2,FALSE)</f>
        <v>Amérique du Nord</v>
      </c>
      <c r="B83" s="51" t="str">
        <f>VLOOKUP(aéroports_2014[[#This Row],[Ville/Nom d''aéroport]],Ville_Pays!A:B,2,FALSE)</f>
        <v>États-Unis</v>
      </c>
      <c r="C83" s="52" t="s">
        <v>251</v>
      </c>
      <c r="D83" s="30" t="s">
        <v>251</v>
      </c>
      <c r="E83" s="30" t="s">
        <v>543</v>
      </c>
      <c r="F83" s="50">
        <v>53472514</v>
      </c>
      <c r="G83" s="30">
        <v>1.7</v>
      </c>
      <c r="H83" s="50">
        <v>574635</v>
      </c>
      <c r="I83" s="30">
        <v>-2.1</v>
      </c>
      <c r="J83" s="50">
        <v>184777</v>
      </c>
      <c r="K83" s="53">
        <v>-18.399999999999999</v>
      </c>
    </row>
    <row r="84" spans="1:11" ht="25.5" x14ac:dyDescent="0.25">
      <c r="A84" s="51" t="str">
        <f>VLOOKUP(aéroports_2014[Pays],Pays_Continent!A:B,2,FALSE)</f>
        <v>Amérique du Nord</v>
      </c>
      <c r="B84" s="51" t="str">
        <f>VLOOKUP(aéroports_2014[[#This Row],[Ville/Nom d''aéroport]],Ville_Pays!A:B,2,FALSE)</f>
        <v>États-Unis</v>
      </c>
      <c r="C84" s="52" t="s">
        <v>269</v>
      </c>
      <c r="D84" s="30" t="s">
        <v>270</v>
      </c>
      <c r="E84" s="30" t="s">
        <v>551</v>
      </c>
      <c r="F84" s="50">
        <v>32529718</v>
      </c>
      <c r="G84" s="30">
        <v>0.4</v>
      </c>
      <c r="H84" s="50">
        <v>392655</v>
      </c>
      <c r="I84" s="30">
        <v>0.4</v>
      </c>
      <c r="J84" s="50">
        <v>202032</v>
      </c>
      <c r="K84" s="53">
        <v>-6.7</v>
      </c>
    </row>
    <row r="85" spans="1:11" hidden="1" x14ac:dyDescent="0.25">
      <c r="A85" s="51" t="str">
        <f>VLOOKUP(aéroports_2014[Pays],Pays_Continent!A:B,2,FALSE)</f>
        <v>Afrique</v>
      </c>
      <c r="B85" s="51" t="str">
        <f>VLOOKUP(aéroports_2014[[#This Row],[Ville/Nom d''aéroport]],Ville_Pays!A:B,2,FALSE)</f>
        <v>Tunisie</v>
      </c>
      <c r="C85" s="52" t="s">
        <v>378</v>
      </c>
      <c r="D85" s="30" t="s">
        <v>378</v>
      </c>
      <c r="E85" s="30" t="s">
        <v>447</v>
      </c>
      <c r="F85" s="50">
        <v>2004261</v>
      </c>
      <c r="G85" s="30">
        <v>4.5</v>
      </c>
      <c r="H85" s="50">
        <v>18876</v>
      </c>
      <c r="I85" s="30">
        <v>1.9</v>
      </c>
      <c r="J85" s="30" t="s">
        <v>958</v>
      </c>
      <c r="K85" s="53" t="s">
        <v>958</v>
      </c>
    </row>
    <row r="86" spans="1:11" x14ac:dyDescent="0.25">
      <c r="A86" s="51" t="str">
        <f>VLOOKUP(aéroports_2014[Pays],Pays_Continent!A:B,2,FALSE)</f>
        <v>Asie</v>
      </c>
      <c r="B86" s="51" t="str">
        <f>VLOOKUP(aéroports_2014[[#This Row],[Ville/Nom d''aéroport]],Ville_Pays!A:B,2,FALSE)</f>
        <v>Qatar</v>
      </c>
      <c r="C86" s="52" t="s">
        <v>15</v>
      </c>
      <c r="D86" s="30" t="s">
        <v>15</v>
      </c>
      <c r="E86" s="30" t="s">
        <v>411</v>
      </c>
      <c r="F86" s="50">
        <v>26483159</v>
      </c>
      <c r="G86" s="30">
        <v>13.2</v>
      </c>
      <c r="H86" s="50">
        <v>218204</v>
      </c>
      <c r="I86" s="30">
        <v>6.1</v>
      </c>
      <c r="J86" s="50">
        <v>995370</v>
      </c>
      <c r="K86" s="53">
        <v>12.7</v>
      </c>
    </row>
    <row r="87" spans="1:11" ht="25.5" x14ac:dyDescent="0.25">
      <c r="A87" s="51" t="str">
        <f>VLOOKUP(aéroports_2014[Pays],Pays_Continent!A:B,2,FALSE)</f>
        <v>Asie</v>
      </c>
      <c r="B87" s="51" t="str">
        <f>VLOOKUP(aéroports_2014[[#This Row],[Ville/Nom d''aéroport]],Ville_Pays!A:B,2,FALSE)</f>
        <v>Emirats Arabes Unis</v>
      </c>
      <c r="C87" s="52" t="s">
        <v>14</v>
      </c>
      <c r="D87" s="30" t="s">
        <v>14</v>
      </c>
      <c r="E87" s="30" t="s">
        <v>410</v>
      </c>
      <c r="F87" s="50">
        <v>70475636</v>
      </c>
      <c r="G87" s="30">
        <v>6</v>
      </c>
      <c r="H87" s="50">
        <v>357339</v>
      </c>
      <c r="I87" s="30">
        <v>-3.4</v>
      </c>
      <c r="J87" s="50">
        <v>2367574</v>
      </c>
      <c r="K87" s="53">
        <v>-2.8</v>
      </c>
    </row>
    <row r="88" spans="1:11" x14ac:dyDescent="0.25">
      <c r="A88" s="51" t="str">
        <f>VLOOKUP(aéroports_2014[Pays],Pays_Continent!A:B,2,FALSE)</f>
        <v>Europe</v>
      </c>
      <c r="B88" s="51" t="str">
        <f>VLOOKUP(aéroports_2014[[#This Row],[Ville/Nom d''aéroport]],Ville_Pays!A:B,2,FALSE)</f>
        <v>Irlande</v>
      </c>
      <c r="C88" s="52" t="s">
        <v>143</v>
      </c>
      <c r="D88" s="30" t="s">
        <v>143</v>
      </c>
      <c r="E88" s="30" t="s">
        <v>482</v>
      </c>
      <c r="F88" s="50">
        <v>21710567</v>
      </c>
      <c r="G88" s="30">
        <v>8.8000000000000007</v>
      </c>
      <c r="H88" s="50">
        <v>180336</v>
      </c>
      <c r="I88" s="30">
        <v>5.9</v>
      </c>
      <c r="J88" s="50">
        <v>127371</v>
      </c>
      <c r="K88" s="53">
        <v>12.2</v>
      </c>
    </row>
    <row r="89" spans="1:11" ht="25.5" hidden="1" x14ac:dyDescent="0.25">
      <c r="A89" s="51" t="str">
        <f>VLOOKUP(aéroports_2014[Pays],Pays_Continent!A:B,2,FALSE)</f>
        <v>Afrique</v>
      </c>
      <c r="B89" s="51" t="str">
        <f>VLOOKUP(aéroports_2014[[#This Row],[Ville/Nom d''aéroport]],Ville_Pays!A:B,2,FALSE)</f>
        <v>Afrique du Sud</v>
      </c>
      <c r="C89" s="52" t="s">
        <v>41</v>
      </c>
      <c r="D89" s="30" t="s">
        <v>41</v>
      </c>
      <c r="E89" s="30" t="s">
        <v>433</v>
      </c>
      <c r="F89" s="50">
        <v>4495974</v>
      </c>
      <c r="G89" s="30">
        <v>-0.2</v>
      </c>
      <c r="H89" s="50">
        <v>49765</v>
      </c>
      <c r="I89" s="30">
        <v>0.9</v>
      </c>
      <c r="J89" s="50">
        <v>9014</v>
      </c>
      <c r="K89" s="53">
        <v>-3.3</v>
      </c>
    </row>
    <row r="90" spans="1:11" x14ac:dyDescent="0.25">
      <c r="A90" s="51" t="str">
        <f>VLOOKUP(aéroports_2014[Pays],Pays_Continent!A:B,2,FALSE)</f>
        <v>Europe</v>
      </c>
      <c r="B90" s="51" t="str">
        <f>VLOOKUP(aéroports_2014[[#This Row],[Ville/Nom d''aéroport]],Ville_Pays!A:B,2,FALSE)</f>
        <v>Allemagne</v>
      </c>
      <c r="C90" s="52" t="s">
        <v>155</v>
      </c>
      <c r="D90" s="30" t="s">
        <v>155</v>
      </c>
      <c r="E90" s="30" t="s">
        <v>479</v>
      </c>
      <c r="F90" s="50">
        <v>21850434</v>
      </c>
      <c r="G90" s="30">
        <v>2.9</v>
      </c>
      <c r="H90" s="50">
        <v>210732</v>
      </c>
      <c r="I90" s="30">
        <v>0</v>
      </c>
      <c r="J90" s="50">
        <v>97019</v>
      </c>
      <c r="K90" s="53">
        <v>7.2</v>
      </c>
    </row>
    <row r="91" spans="1:11" x14ac:dyDescent="0.25">
      <c r="A91" s="51" t="str">
        <f>VLOOKUP(aéroports_2014[Pays],Pays_Continent!A:B,2,FALSE)</f>
        <v>Europe</v>
      </c>
      <c r="B91" s="51" t="str">
        <f>VLOOKUP(aéroports_2014[[#This Row],[Ville/Nom d''aéroport]],Ville_Pays!A:B,2,FALSE)</f>
        <v>Royaume-Uni</v>
      </c>
      <c r="C91" s="52" t="s">
        <v>177</v>
      </c>
      <c r="D91" s="30" t="s">
        <v>177</v>
      </c>
      <c r="E91" s="30" t="s">
        <v>494</v>
      </c>
      <c r="F91" s="50">
        <v>10160004</v>
      </c>
      <c r="G91" s="30">
        <v>3.9</v>
      </c>
      <c r="H91" s="50">
        <v>107400</v>
      </c>
      <c r="I91" s="30">
        <v>-1.2</v>
      </c>
      <c r="J91" s="50">
        <v>37129</v>
      </c>
      <c r="K91" s="53">
        <v>-2.5</v>
      </c>
    </row>
    <row r="92" spans="1:11" ht="25.5" x14ac:dyDescent="0.25">
      <c r="A92" s="51" t="str">
        <f>VLOOKUP(aéroports_2014[Pays],Pays_Continent!A:B,2,FALSE)</f>
        <v>Amérique du Nord</v>
      </c>
      <c r="B92" s="51" t="str">
        <f>VLOOKUP(aéroports_2014[[#This Row],[Ville/Nom d''aéroport]],Ville_Pays!A:B,2,FALSE)</f>
        <v>Canada</v>
      </c>
      <c r="C92" s="52" t="s">
        <v>371</v>
      </c>
      <c r="D92" s="30" t="s">
        <v>372</v>
      </c>
      <c r="E92" s="30" t="s">
        <v>1095</v>
      </c>
      <c r="F92" s="50">
        <v>8240161</v>
      </c>
      <c r="G92" s="30">
        <v>7</v>
      </c>
      <c r="H92" s="50">
        <v>161354</v>
      </c>
      <c r="I92" s="30">
        <v>7.6</v>
      </c>
      <c r="J92" s="50">
        <v>42622</v>
      </c>
      <c r="K92" s="53">
        <v>1.4</v>
      </c>
    </row>
    <row r="93" spans="1:11" hidden="1" x14ac:dyDescent="0.25">
      <c r="A93" s="51" t="str">
        <f>VLOOKUP(aéroports_2014[Pays],Pays_Continent!A:B,2,FALSE)</f>
        <v>Asie</v>
      </c>
      <c r="B93" s="51" t="str">
        <f>VLOOKUP(aéroports_2014[[#This Row],[Ville/Nom d''aéroport]],Ville_Pays!A:B,2,FALSE)</f>
        <v>Israël</v>
      </c>
      <c r="C93" s="52" t="s">
        <v>380</v>
      </c>
      <c r="D93" s="30" t="s">
        <v>380</v>
      </c>
      <c r="E93" s="30" t="s">
        <v>450</v>
      </c>
      <c r="F93" s="50">
        <v>1492338</v>
      </c>
      <c r="G93" s="30">
        <v>-5.9</v>
      </c>
      <c r="H93" s="50">
        <v>19455</v>
      </c>
      <c r="I93" s="30">
        <v>3.8</v>
      </c>
      <c r="J93" s="30" t="s">
        <v>958</v>
      </c>
      <c r="K93" s="53" t="s">
        <v>958</v>
      </c>
    </row>
    <row r="94" spans="1:11" hidden="1" x14ac:dyDescent="0.25">
      <c r="A94" s="51" t="str">
        <f>VLOOKUP(aéroports_2014[Pays],Pays_Continent!A:B,2,FALSE)</f>
        <v>Afrique</v>
      </c>
      <c r="B94" s="51" t="str">
        <f>VLOOKUP(aéroports_2014[[#This Row],[Ville/Nom d''aéroport]],Ville_Pays!A:B,2,FALSE)</f>
        <v>Ouganda</v>
      </c>
      <c r="C94" s="52" t="s">
        <v>62</v>
      </c>
      <c r="D94" s="30" t="s">
        <v>62</v>
      </c>
      <c r="E94" s="30" t="s">
        <v>903</v>
      </c>
      <c r="F94" s="50">
        <v>1449824</v>
      </c>
      <c r="G94" s="30">
        <v>-1</v>
      </c>
      <c r="H94" s="50">
        <v>41281</v>
      </c>
      <c r="I94" s="30">
        <v>-4.8</v>
      </c>
      <c r="J94" s="50">
        <v>53511</v>
      </c>
      <c r="K94" s="53">
        <v>-5</v>
      </c>
    </row>
    <row r="95" spans="1:11" ht="25.5" hidden="1" x14ac:dyDescent="0.25">
      <c r="A95" s="51" t="str">
        <f>VLOOKUP(aéroports_2014[Pays],Pays_Continent!A:B,2,FALSE)</f>
        <v>Amérique du Sud</v>
      </c>
      <c r="B95" s="51" t="str">
        <f>VLOOKUP(aéroports_2014[[#This Row],[Ville/Nom d''aéroport]],Ville_Pays!A:B,2,FALSE)</f>
        <v>Brésil</v>
      </c>
      <c r="C95" s="52" t="s">
        <v>224</v>
      </c>
      <c r="D95" s="30" t="s">
        <v>224</v>
      </c>
      <c r="E95" s="30" t="s">
        <v>524</v>
      </c>
      <c r="F95" s="50">
        <v>3632940</v>
      </c>
      <c r="G95" s="30">
        <v>-8.8000000000000007</v>
      </c>
      <c r="H95" s="50">
        <v>50707</v>
      </c>
      <c r="I95" s="30">
        <v>-6.5</v>
      </c>
      <c r="J95" s="30">
        <v>955</v>
      </c>
      <c r="K95" s="53" t="s">
        <v>958</v>
      </c>
    </row>
    <row r="96" spans="1:11" ht="25.5" hidden="1" x14ac:dyDescent="0.25">
      <c r="A96" s="51" t="str">
        <f>VLOOKUP(aéroports_2014[Pays],Pays_Continent!A:B,2,FALSE)</f>
        <v>Amérique du Nord</v>
      </c>
      <c r="B96" s="51" t="str">
        <f>VLOOKUP(aéroports_2014[[#This Row],[Ville/Nom d''aéroport]],Ville_Pays!A:B,2,FALSE)</f>
        <v>États-Unis</v>
      </c>
      <c r="C96" s="52" t="s">
        <v>303</v>
      </c>
      <c r="D96" s="30" t="s">
        <v>304</v>
      </c>
      <c r="E96" s="30" t="s">
        <v>930</v>
      </c>
      <c r="F96" s="50">
        <v>7970493</v>
      </c>
      <c r="G96" s="30">
        <v>4.4000000000000004</v>
      </c>
      <c r="H96" s="50">
        <v>77154</v>
      </c>
      <c r="I96" s="30">
        <v>-4.4000000000000004</v>
      </c>
      <c r="J96" s="50">
        <v>15190</v>
      </c>
      <c r="K96" s="53">
        <v>4.0999999999999996</v>
      </c>
    </row>
    <row r="97" spans="1:11" ht="25.5" hidden="1" x14ac:dyDescent="0.25">
      <c r="A97" s="51" t="str">
        <f>VLOOKUP(aéroports_2014[Pays],Pays_Continent!A:B,2,FALSE)</f>
        <v>Amérique du Sud</v>
      </c>
      <c r="B97" s="51" t="str">
        <f>VLOOKUP(aéroports_2014[[#This Row],[Ville/Nom d''aéroport]],Ville_Pays!A:B,2,FALSE)</f>
        <v>Brésil</v>
      </c>
      <c r="C97" s="52" t="s">
        <v>215</v>
      </c>
      <c r="D97" s="30" t="s">
        <v>215</v>
      </c>
      <c r="E97" s="30" t="s">
        <v>514</v>
      </c>
      <c r="F97" s="50">
        <v>6500649</v>
      </c>
      <c r="G97" s="30">
        <v>2.4</v>
      </c>
      <c r="H97" s="50">
        <v>68695</v>
      </c>
      <c r="I97" s="30">
        <v>2.8</v>
      </c>
      <c r="J97" s="50">
        <v>13102</v>
      </c>
      <c r="K97" s="53" t="s">
        <v>958</v>
      </c>
    </row>
    <row r="98" spans="1:11" x14ac:dyDescent="0.25">
      <c r="A98" s="51" t="str">
        <f>VLOOKUP(aéroports_2014[Pays],Pays_Continent!A:B,2,FALSE)</f>
        <v>Europe</v>
      </c>
      <c r="B98" s="51" t="str">
        <f>VLOOKUP(aéroports_2014[[#This Row],[Ville/Nom d''aéroport]],Ville_Pays!A:B,2,FALSE)</f>
        <v>Allemagne</v>
      </c>
      <c r="C98" s="52" t="s">
        <v>126</v>
      </c>
      <c r="D98" s="30" t="s">
        <v>126</v>
      </c>
      <c r="E98" s="30" t="s">
        <v>469</v>
      </c>
      <c r="F98" s="50">
        <v>59566132</v>
      </c>
      <c r="G98" s="30">
        <v>2.6</v>
      </c>
      <c r="H98" s="50">
        <v>469026</v>
      </c>
      <c r="I98" s="30">
        <v>-0.8</v>
      </c>
      <c r="J98" s="50">
        <v>2131975</v>
      </c>
      <c r="K98" s="53">
        <v>1.8</v>
      </c>
    </row>
    <row r="99" spans="1:11" ht="25.5" x14ac:dyDescent="0.25">
      <c r="A99" s="51" t="str">
        <f>VLOOKUP(aéroports_2014[Pays],Pays_Continent!A:B,2,FALSE)</f>
        <v>Amérique du Nord</v>
      </c>
      <c r="B99" s="51" t="str">
        <f>VLOOKUP(aéroports_2014[[#This Row],[Ville/Nom d''aéroport]],Ville_Pays!A:B,2,FALSE)</f>
        <v>États-Unis</v>
      </c>
      <c r="C99" s="52" t="s">
        <v>273</v>
      </c>
      <c r="D99" s="30" t="s">
        <v>273</v>
      </c>
      <c r="E99" s="30" t="s">
        <v>555</v>
      </c>
      <c r="F99" s="50">
        <v>24648306</v>
      </c>
      <c r="G99" s="30">
        <v>4.5999999999999996</v>
      </c>
      <c r="H99" s="50">
        <v>258344</v>
      </c>
      <c r="I99" s="30">
        <v>1.1000000000000001</v>
      </c>
      <c r="J99" s="50">
        <v>78144</v>
      </c>
      <c r="K99" s="53">
        <v>2.4</v>
      </c>
    </row>
    <row r="100" spans="1:11" x14ac:dyDescent="0.25">
      <c r="A100" s="51" t="str">
        <f>VLOOKUP(aéroports_2014[Pays],Pays_Continent!A:B,2,FALSE)</f>
        <v>Asie</v>
      </c>
      <c r="B100" s="51" t="str">
        <f>VLOOKUP(aéroports_2014[[#This Row],[Ville/Nom d''aéroport]],Ville_Pays!A:B,2,FALSE)</f>
        <v>Japon</v>
      </c>
      <c r="C100" s="52" t="s">
        <v>96</v>
      </c>
      <c r="D100" s="30" t="s">
        <v>96</v>
      </c>
      <c r="E100" s="30" t="s">
        <v>460</v>
      </c>
      <c r="F100" s="50">
        <v>19395525</v>
      </c>
      <c r="G100" s="30">
        <v>2.2999999999999998</v>
      </c>
      <c r="H100" s="50">
        <v>171260</v>
      </c>
      <c r="I100" s="30">
        <v>0.4</v>
      </c>
      <c r="J100" s="50">
        <v>265808</v>
      </c>
      <c r="K100" s="53">
        <v>4.7</v>
      </c>
    </row>
    <row r="101" spans="1:11" x14ac:dyDescent="0.25">
      <c r="A101" s="51" t="str">
        <f>VLOOKUP(aéroports_2014[Pays],Pays_Continent!A:B,2,FALSE)</f>
        <v>Europe</v>
      </c>
      <c r="B101" s="51" t="str">
        <f>VLOOKUP(aéroports_2014[[#This Row],[Ville/Nom d''aéroport]],Ville_Pays!A:B,2,FALSE)</f>
        <v>Suisse</v>
      </c>
      <c r="C101" s="52" t="s">
        <v>164</v>
      </c>
      <c r="D101" s="30" t="s">
        <v>164</v>
      </c>
      <c r="E101" s="30" t="s">
        <v>485</v>
      </c>
      <c r="F101" s="50">
        <v>15079355</v>
      </c>
      <c r="G101" s="30">
        <v>5</v>
      </c>
      <c r="H101" s="50">
        <v>143265</v>
      </c>
      <c r="I101" s="30">
        <v>3.4</v>
      </c>
      <c r="J101" s="50">
        <v>40305</v>
      </c>
      <c r="K101" s="53">
        <v>11.1</v>
      </c>
    </row>
    <row r="102" spans="1:11" ht="25.5" hidden="1" x14ac:dyDescent="0.25">
      <c r="A102" s="51" t="str">
        <f>VLOOKUP(aéroports_2014[Pays],Pays_Continent!A:B,2,FALSE)</f>
        <v>Amérique du Sud</v>
      </c>
      <c r="B102" s="51" t="str">
        <f>VLOOKUP(aéroports_2014[[#This Row],[Ville/Nom d''aéroport]],Ville_Pays!A:B,2,FALSE)</f>
        <v>Brésil</v>
      </c>
      <c r="C102" s="52" t="s">
        <v>233</v>
      </c>
      <c r="D102" s="30" t="s">
        <v>233</v>
      </c>
      <c r="E102" s="30" t="s">
        <v>529</v>
      </c>
      <c r="F102" s="50">
        <v>3363388</v>
      </c>
      <c r="G102" s="30">
        <v>12.8</v>
      </c>
      <c r="H102" s="50">
        <v>65681</v>
      </c>
      <c r="I102" s="30">
        <v>6.2</v>
      </c>
      <c r="J102" s="50">
        <v>3755</v>
      </c>
      <c r="K102" s="53" t="s">
        <v>958</v>
      </c>
    </row>
    <row r="103" spans="1:11" hidden="1" x14ac:dyDescent="0.25">
      <c r="A103" s="51" t="str">
        <f>VLOOKUP(aéroports_2014[Pays],Pays_Continent!A:B,2,FALSE)</f>
        <v>Océanie</v>
      </c>
      <c r="B103" s="51" t="str">
        <f>VLOOKUP(aéroports_2014[[#This Row],[Ville/Nom d''aéroport]],Ville_Pays!A:B,2,FALSE)</f>
        <v>Australie</v>
      </c>
      <c r="C103" s="52" t="s">
        <v>322</v>
      </c>
      <c r="D103" s="30" t="s">
        <v>322</v>
      </c>
      <c r="E103" s="30" t="s">
        <v>585</v>
      </c>
      <c r="F103" s="50">
        <v>5821155</v>
      </c>
      <c r="G103" s="30">
        <v>1.3</v>
      </c>
      <c r="H103" s="50">
        <v>70868</v>
      </c>
      <c r="I103" s="30">
        <v>5.0999999999999996</v>
      </c>
      <c r="J103" s="30" t="s">
        <v>958</v>
      </c>
      <c r="K103" s="53" t="s">
        <v>958</v>
      </c>
    </row>
    <row r="104" spans="1:11" x14ac:dyDescent="0.25">
      <c r="A104" s="51" t="str">
        <f>VLOOKUP(aéroports_2014[Pays],Pays_Continent!A:B,2,FALSE)</f>
        <v>Europe</v>
      </c>
      <c r="B104" s="51" t="str">
        <f>VLOOKUP(aéroports_2014[[#This Row],[Ville/Nom d''aéroport]],Ville_Pays!A:B,2,FALSE)</f>
        <v>Espagne</v>
      </c>
      <c r="C104" s="52" t="s">
        <v>178</v>
      </c>
      <c r="D104" s="30" t="s">
        <v>178</v>
      </c>
      <c r="E104" s="30" t="s">
        <v>490</v>
      </c>
      <c r="F104" s="50">
        <v>10311195</v>
      </c>
      <c r="G104" s="30">
        <v>5.6</v>
      </c>
      <c r="H104" s="50">
        <v>102211</v>
      </c>
      <c r="I104" s="30">
        <v>7</v>
      </c>
      <c r="J104" s="50">
        <v>21827</v>
      </c>
      <c r="K104" s="53">
        <v>4.5999999999999996</v>
      </c>
    </row>
    <row r="105" spans="1:11" ht="25.5" x14ac:dyDescent="0.25">
      <c r="A105" s="51" t="str">
        <f>VLOOKUP(aéroports_2014[Pays],Pays_Continent!A:B,2,FALSE)</f>
        <v>Amérique du Nord</v>
      </c>
      <c r="B105" s="51" t="str">
        <f>VLOOKUP(aéroports_2014[[#This Row],[Ville/Nom d''aéroport]],Ville_Pays!A:B,2,FALSE)</f>
        <v>Mexique</v>
      </c>
      <c r="C105" s="52" t="s">
        <v>202</v>
      </c>
      <c r="D105" s="30" t="s">
        <v>202</v>
      </c>
      <c r="E105" s="30" t="s">
        <v>510</v>
      </c>
      <c r="F105" s="50">
        <v>8731050</v>
      </c>
      <c r="G105" s="30">
        <v>7.1</v>
      </c>
      <c r="H105" s="50">
        <v>140034</v>
      </c>
      <c r="I105" s="30">
        <v>5.8</v>
      </c>
      <c r="J105" s="50">
        <v>142630</v>
      </c>
      <c r="K105" s="53">
        <v>9.4</v>
      </c>
    </row>
    <row r="106" spans="1:11" x14ac:dyDescent="0.25">
      <c r="A106" s="51" t="str">
        <f>VLOOKUP(aéroports_2014[Pays],Pays_Continent!A:B,2,FALSE)</f>
        <v>Asie</v>
      </c>
      <c r="B106" s="51" t="str">
        <f>VLOOKUP(aéroports_2014[[#This Row],[Ville/Nom d''aéroport]],Ville_Pays!A:B,2,FALSE)</f>
        <v>Chine</v>
      </c>
      <c r="C106" s="52" t="s">
        <v>72</v>
      </c>
      <c r="D106" s="30" t="s">
        <v>72</v>
      </c>
      <c r="E106" s="30" t="s">
        <v>960</v>
      </c>
      <c r="F106" s="50">
        <v>54780346</v>
      </c>
      <c r="G106" s="30">
        <v>4.4000000000000004</v>
      </c>
      <c r="H106" s="50">
        <v>412210</v>
      </c>
      <c r="I106" s="30">
        <v>4.5</v>
      </c>
      <c r="J106" s="50">
        <v>1454044</v>
      </c>
      <c r="K106" s="53">
        <v>11</v>
      </c>
    </row>
    <row r="107" spans="1:11" ht="25.5" hidden="1" x14ac:dyDescent="0.25">
      <c r="A107" s="51" t="str">
        <f>VLOOKUP(aéroports_2014[Pays],Pays_Continent!A:B,2,FALSE)</f>
        <v>Amérique du Nord</v>
      </c>
      <c r="B107" s="51" t="str">
        <f>VLOOKUP(aéroports_2014[[#This Row],[Ville/Nom d''aéroport]],Ville_Pays!A:B,2,FALSE)</f>
        <v>Guatemala</v>
      </c>
      <c r="C107" s="52" t="s">
        <v>362</v>
      </c>
      <c r="D107" s="30" t="s">
        <v>362</v>
      </c>
      <c r="E107" s="30" t="s">
        <v>1046</v>
      </c>
      <c r="F107" s="50">
        <v>2107670</v>
      </c>
      <c r="G107" s="30" t="s">
        <v>958</v>
      </c>
      <c r="H107" s="50">
        <v>99583</v>
      </c>
      <c r="I107" s="30" t="s">
        <v>958</v>
      </c>
      <c r="J107" s="50">
        <v>25376</v>
      </c>
      <c r="K107" s="53" t="s">
        <v>958</v>
      </c>
    </row>
    <row r="108" spans="1:11" ht="25.5" hidden="1" x14ac:dyDescent="0.25">
      <c r="A108" s="51" t="str">
        <f>VLOOKUP(aéroports_2014[Pays],Pays_Continent!A:B,2,FALSE)</f>
        <v>Amérique du Sud</v>
      </c>
      <c r="B108" s="51" t="str">
        <f>VLOOKUP(aéroports_2014[[#This Row],[Ville/Nom d''aéroport]],Ville_Pays!A:B,2,FALSE)</f>
        <v>Equateur</v>
      </c>
      <c r="C108" s="52" t="s">
        <v>230</v>
      </c>
      <c r="D108" s="30" t="s">
        <v>230</v>
      </c>
      <c r="E108" s="30" t="s">
        <v>520</v>
      </c>
      <c r="F108" s="50">
        <v>3974705</v>
      </c>
      <c r="G108" s="30">
        <v>2.4</v>
      </c>
      <c r="H108" s="50">
        <v>81644</v>
      </c>
      <c r="I108" s="30">
        <v>-2.6</v>
      </c>
      <c r="J108" s="50">
        <v>38113</v>
      </c>
      <c r="K108" s="53">
        <v>-20</v>
      </c>
    </row>
    <row r="109" spans="1:11" x14ac:dyDescent="0.25">
      <c r="A109" s="51" t="str">
        <f>VLOOKUP(aéroports_2014[Pays],Pays_Continent!A:B,2,FALSE)</f>
        <v>Asie</v>
      </c>
      <c r="B109" s="51" t="str">
        <f>VLOOKUP(aéroports_2014[[#This Row],[Ville/Nom d''aéroport]],Ville_Pays!A:B,2,FALSE)</f>
        <v>Chine</v>
      </c>
      <c r="C109" s="52" t="s">
        <v>115</v>
      </c>
      <c r="D109" s="30" t="s">
        <v>115</v>
      </c>
      <c r="E109" s="30" t="s">
        <v>968</v>
      </c>
      <c r="F109" s="50">
        <v>12525537</v>
      </c>
      <c r="G109" s="30">
        <v>19.600000000000001</v>
      </c>
      <c r="H109" s="50">
        <v>113424</v>
      </c>
      <c r="I109" s="30">
        <v>21.1</v>
      </c>
      <c r="J109" s="50">
        <v>82063</v>
      </c>
      <c r="K109" s="53">
        <v>6</v>
      </c>
    </row>
    <row r="110" spans="1:11" x14ac:dyDescent="0.25">
      <c r="A110" s="51" t="str">
        <f>VLOOKUP(aéroports_2014[Pays],Pays_Continent!A:B,2,FALSE)</f>
        <v>Asie</v>
      </c>
      <c r="B110" s="51" t="str">
        <f>VLOOKUP(aéroports_2014[[#This Row],[Ville/Nom d''aéroport]],Ville_Pays!A:B,2,FALSE)</f>
        <v>Chine</v>
      </c>
      <c r="C110" s="52" t="s">
        <v>109</v>
      </c>
      <c r="D110" s="30" t="s">
        <v>109</v>
      </c>
      <c r="E110" s="30" t="s">
        <v>965</v>
      </c>
      <c r="F110" s="50">
        <v>13853859</v>
      </c>
      <c r="G110" s="30">
        <v>16.100000000000001</v>
      </c>
      <c r="H110" s="50">
        <v>105861</v>
      </c>
      <c r="I110" s="30">
        <v>12.1</v>
      </c>
      <c r="J110" s="50">
        <v>121131</v>
      </c>
      <c r="K110" s="53">
        <v>8.3000000000000007</v>
      </c>
    </row>
    <row r="111" spans="1:11" x14ac:dyDescent="0.25">
      <c r="A111" s="51" t="str">
        <f>VLOOKUP(aéroports_2014[Pays],Pays_Continent!A:B,2,FALSE)</f>
        <v>Europe</v>
      </c>
      <c r="B111" s="51" t="str">
        <f>VLOOKUP(aéroports_2014[[#This Row],[Ville/Nom d''aéroport]],Ville_Pays!A:B,2,FALSE)</f>
        <v>Allemagne</v>
      </c>
      <c r="C111" s="52" t="s">
        <v>166</v>
      </c>
      <c r="D111" s="30" t="s">
        <v>166</v>
      </c>
      <c r="E111" s="30" t="s">
        <v>486</v>
      </c>
      <c r="F111" s="50">
        <v>14760267</v>
      </c>
      <c r="G111" s="30">
        <v>9.3000000000000007</v>
      </c>
      <c r="H111" s="50">
        <v>153876</v>
      </c>
      <c r="I111" s="30">
        <v>7</v>
      </c>
      <c r="J111" s="50">
        <v>29120</v>
      </c>
      <c r="K111" s="53">
        <v>3</v>
      </c>
    </row>
    <row r="112" spans="1:11" hidden="1" x14ac:dyDescent="0.25">
      <c r="A112" s="51" t="str">
        <f>VLOOKUP(aéroports_2014[Pays],Pays_Continent!A:B,2,FALSE)</f>
        <v>Afrique</v>
      </c>
      <c r="B112" s="51" t="str">
        <f>VLOOKUP(aéroports_2014[[#This Row],[Ville/Nom d''aéroport]],Ville_Pays!A:B,2,FALSE)</f>
        <v>Tunisie</v>
      </c>
      <c r="C112" s="52" t="s">
        <v>377</v>
      </c>
      <c r="D112" s="30" t="s">
        <v>377</v>
      </c>
      <c r="E112" s="30" t="s">
        <v>1020</v>
      </c>
      <c r="F112" s="50">
        <v>2225714</v>
      </c>
      <c r="G112" s="30">
        <v>-2.5</v>
      </c>
      <c r="H112" s="50">
        <v>14908</v>
      </c>
      <c r="I112" s="30">
        <v>-19.600000000000001</v>
      </c>
      <c r="J112" s="30" t="s">
        <v>958</v>
      </c>
      <c r="K112" s="53" t="s">
        <v>958</v>
      </c>
    </row>
    <row r="113" spans="1:11" x14ac:dyDescent="0.25">
      <c r="A113" s="51" t="str">
        <f>VLOOKUP(aéroports_2014[Pays],Pays_Continent!A:B,2,FALSE)</f>
        <v>Asie</v>
      </c>
      <c r="B113" s="51" t="str">
        <f>VLOOKUP(aéroports_2014[[#This Row],[Ville/Nom d''aéroport]],Ville_Pays!A:B,2,FALSE)</f>
        <v>Chine</v>
      </c>
      <c r="C113" s="52" t="s">
        <v>89</v>
      </c>
      <c r="D113" s="30" t="s">
        <v>89</v>
      </c>
      <c r="E113" s="27" t="s">
        <v>1048</v>
      </c>
      <c r="F113" s="50">
        <v>25525862</v>
      </c>
      <c r="G113" s="30">
        <v>15.4</v>
      </c>
      <c r="H113" s="50">
        <v>213268</v>
      </c>
      <c r="I113" s="30">
        <v>11.9</v>
      </c>
      <c r="J113" s="50">
        <v>398558</v>
      </c>
      <c r="K113" s="53">
        <v>8.3000000000000007</v>
      </c>
    </row>
    <row r="114" spans="1:11" hidden="1" x14ac:dyDescent="0.25">
      <c r="A114" s="51" t="str">
        <f>VLOOKUP(aéroports_2014[Pays],Pays_Continent!A:B,2,FALSE)</f>
        <v>Asie</v>
      </c>
      <c r="B114" s="51" t="str">
        <f>VLOOKUP(aéroports_2014[[#This Row],[Ville/Nom d''aéroport]],Ville_Pays!A:B,2,FALSE)</f>
        <v>Chine</v>
      </c>
      <c r="C114" s="52" t="s">
        <v>114</v>
      </c>
      <c r="D114" s="30" t="s">
        <v>114</v>
      </c>
      <c r="E114" s="30" t="s">
        <v>966</v>
      </c>
      <c r="F114" s="50">
        <v>12239026</v>
      </c>
      <c r="G114" s="30">
        <v>19.3</v>
      </c>
      <c r="H114" s="50">
        <v>97746</v>
      </c>
      <c r="I114" s="30">
        <v>15.6</v>
      </c>
      <c r="J114" s="50">
        <v>106560</v>
      </c>
      <c r="K114" s="53">
        <v>15.4</v>
      </c>
    </row>
    <row r="115" spans="1:11" ht="25.5" hidden="1" x14ac:dyDescent="0.25">
      <c r="A115" s="51" t="str">
        <f>VLOOKUP(aéroports_2014[Pays],Pays_Continent!A:B,2,FALSE)</f>
        <v>Amérique du Nord</v>
      </c>
      <c r="B115" s="51" t="str">
        <f>VLOOKUP(aéroports_2014[[#This Row],[Ville/Nom d''aéroport]],Ville_Pays!A:B,2,FALSE)</f>
        <v>Cuba</v>
      </c>
      <c r="C115" s="52" t="s">
        <v>361</v>
      </c>
      <c r="D115" s="30" t="s">
        <v>361</v>
      </c>
      <c r="E115" s="30" t="s">
        <v>1038</v>
      </c>
      <c r="F115" s="50">
        <v>4100000</v>
      </c>
      <c r="G115" s="30" t="s">
        <v>958</v>
      </c>
      <c r="H115" s="50">
        <v>35000</v>
      </c>
      <c r="I115" s="30" t="s">
        <v>958</v>
      </c>
      <c r="J115" s="50">
        <v>15000</v>
      </c>
      <c r="K115" s="53" t="s">
        <v>958</v>
      </c>
    </row>
    <row r="116" spans="1:11" x14ac:dyDescent="0.25">
      <c r="A116" s="51" t="str">
        <f>VLOOKUP(aéroports_2014[Pays],Pays_Continent!A:B,2,FALSE)</f>
        <v>Europe</v>
      </c>
      <c r="B116" s="51" t="str">
        <f>VLOOKUP(aéroports_2014[[#This Row],[Ville/Nom d''aéroport]],Ville_Pays!A:B,2,FALSE)</f>
        <v>Finlande</v>
      </c>
      <c r="C116" s="52" t="s">
        <v>162</v>
      </c>
      <c r="D116" s="30" t="s">
        <v>163</v>
      </c>
      <c r="E116" s="30" t="s">
        <v>484</v>
      </c>
      <c r="F116" s="50">
        <v>15943075</v>
      </c>
      <c r="G116" s="30">
        <v>4.4000000000000004</v>
      </c>
      <c r="H116" s="50">
        <v>163161</v>
      </c>
      <c r="I116" s="30">
        <v>-0.4</v>
      </c>
      <c r="J116" s="50">
        <v>189248</v>
      </c>
      <c r="K116" s="53">
        <v>-0.4</v>
      </c>
    </row>
    <row r="117" spans="1:11" x14ac:dyDescent="0.25">
      <c r="A117" s="51" t="str">
        <f>VLOOKUP(aéroports_2014[Pays],Pays_Continent!A:B,2,FALSE)</f>
        <v>Asie</v>
      </c>
      <c r="B117" s="51" t="str">
        <f>VLOOKUP(aéroports_2014[[#This Row],[Ville/Nom d''aéroport]],Ville_Pays!A:B,2,FALSE)</f>
        <v>Vietnam</v>
      </c>
      <c r="C117" s="52" t="s">
        <v>90</v>
      </c>
      <c r="D117" s="30" t="s">
        <v>90</v>
      </c>
      <c r="E117" s="30" t="s">
        <v>1097</v>
      </c>
      <c r="F117" s="50">
        <v>22140348</v>
      </c>
      <c r="G117" s="30">
        <v>10.5</v>
      </c>
      <c r="H117" s="50">
        <v>154378</v>
      </c>
      <c r="I117" s="30">
        <v>10.199999999999999</v>
      </c>
      <c r="J117" s="50">
        <v>408006</v>
      </c>
      <c r="K117" s="53">
        <v>8.6</v>
      </c>
    </row>
    <row r="118" spans="1:11" hidden="1" x14ac:dyDescent="0.25">
      <c r="A118" s="51" t="str">
        <f>VLOOKUP(aéroports_2014[Pays],Pays_Continent!A:B,2,FALSE)</f>
        <v>Océanie</v>
      </c>
      <c r="B118" s="51" t="str">
        <f>VLOOKUP(aéroports_2014[[#This Row],[Ville/Nom d''aéroport]],Ville_Pays!A:B,2,FALSE)</f>
        <v>Australie</v>
      </c>
      <c r="C118" s="52" t="s">
        <v>337</v>
      </c>
      <c r="D118" s="30" t="s">
        <v>337</v>
      </c>
      <c r="E118" s="30" t="s">
        <v>595</v>
      </c>
      <c r="F118" s="50">
        <v>2117315</v>
      </c>
      <c r="G118" s="30">
        <v>2.5</v>
      </c>
      <c r="H118" s="50">
        <v>19271</v>
      </c>
      <c r="I118" s="30">
        <v>-0.8</v>
      </c>
      <c r="J118" s="30" t="s">
        <v>958</v>
      </c>
      <c r="K118" s="53" t="s">
        <v>958</v>
      </c>
    </row>
    <row r="119" spans="1:11" x14ac:dyDescent="0.25">
      <c r="A119" s="51" t="str">
        <f>VLOOKUP(aéroports_2014[Pays],Pays_Continent!A:B,2,FALSE)</f>
        <v>Asie</v>
      </c>
      <c r="B119" s="51" t="str">
        <f>VLOOKUP(aéroports_2014[[#This Row],[Ville/Nom d''aéroport]],Ville_Pays!A:B,2,FALSE)</f>
        <v>Hong Kong</v>
      </c>
      <c r="C119" s="52" t="s">
        <v>68</v>
      </c>
      <c r="D119" s="30" t="s">
        <v>68</v>
      </c>
      <c r="E119" s="30" t="s">
        <v>454</v>
      </c>
      <c r="F119" s="50">
        <v>63367000</v>
      </c>
      <c r="G119" s="30">
        <v>5.8</v>
      </c>
      <c r="H119" s="50">
        <v>390955</v>
      </c>
      <c r="I119" s="30">
        <v>5.0999999999999996</v>
      </c>
      <c r="J119" s="50">
        <v>4376000</v>
      </c>
      <c r="K119" s="53">
        <v>6.2</v>
      </c>
    </row>
    <row r="120" spans="1:11" ht="25.5" x14ac:dyDescent="0.25">
      <c r="A120" s="51" t="str">
        <f>VLOOKUP(aéroports_2014[Pays],Pays_Continent!A:B,2,FALSE)</f>
        <v>Amérique du Nord</v>
      </c>
      <c r="B120" s="51" t="str">
        <f>VLOOKUP(aéroports_2014[[#This Row],[Ville/Nom d''aéroport]],Ville_Pays!A:B,2,FALSE)</f>
        <v>États-Unis</v>
      </c>
      <c r="C120" s="52" t="s">
        <v>282</v>
      </c>
      <c r="D120" s="30" t="s">
        <v>282</v>
      </c>
      <c r="E120" s="30" t="s">
        <v>907</v>
      </c>
      <c r="F120" s="50">
        <v>19776751</v>
      </c>
      <c r="G120" s="30" t="s">
        <v>958</v>
      </c>
      <c r="H120" s="50">
        <v>280545</v>
      </c>
      <c r="I120" s="30" t="s">
        <v>958</v>
      </c>
      <c r="J120" s="50">
        <v>412807</v>
      </c>
      <c r="K120" s="53" t="s">
        <v>958</v>
      </c>
    </row>
    <row r="121" spans="1:11" ht="25.5" x14ac:dyDescent="0.25">
      <c r="A121" s="51" t="str">
        <f>VLOOKUP(aéroports_2014[Pays],Pays_Continent!A:B,2,FALSE)</f>
        <v>Amérique du Nord</v>
      </c>
      <c r="B121" s="51" t="str">
        <f>VLOOKUP(aéroports_2014[[#This Row],[Ville/Nom d''aéroport]],Ville_Pays!A:B,2,FALSE)</f>
        <v>États-Unis</v>
      </c>
      <c r="C121" s="52" t="s">
        <v>259</v>
      </c>
      <c r="D121" s="30" t="s">
        <v>260</v>
      </c>
      <c r="E121" s="30" t="s">
        <v>1069</v>
      </c>
      <c r="F121" s="50">
        <v>41239700</v>
      </c>
      <c r="G121" s="30">
        <v>3.6</v>
      </c>
      <c r="H121" s="50">
        <v>511870</v>
      </c>
      <c r="I121" s="30">
        <v>0.5</v>
      </c>
      <c r="J121" s="50">
        <v>461013</v>
      </c>
      <c r="K121" s="53">
        <v>8</v>
      </c>
    </row>
    <row r="122" spans="1:11" ht="25.5" x14ac:dyDescent="0.25">
      <c r="A122" s="51" t="str">
        <f>VLOOKUP(aéroports_2014[Pays],Pays_Continent!A:B,2,FALSE)</f>
        <v>Amérique du Nord</v>
      </c>
      <c r="B122" s="51" t="str">
        <f>VLOOKUP(aéroports_2014[[#This Row],[Ville/Nom d''aéroport]],Ville_Pays!A:B,2,FALSE)</f>
        <v>États-Unis</v>
      </c>
      <c r="C122" s="52" t="s">
        <v>259</v>
      </c>
      <c r="D122" s="30" t="s">
        <v>290</v>
      </c>
      <c r="E122" s="30" t="s">
        <v>1068</v>
      </c>
      <c r="F122" s="50">
        <v>11945825</v>
      </c>
      <c r="G122" s="30">
        <v>7.5</v>
      </c>
      <c r="H122" s="50">
        <v>222028</v>
      </c>
      <c r="I122" s="30">
        <v>-1.9</v>
      </c>
      <c r="J122" s="50">
        <v>12704</v>
      </c>
      <c r="K122" s="53">
        <v>-1.6</v>
      </c>
    </row>
    <row r="123" spans="1:11" hidden="1" x14ac:dyDescent="0.25">
      <c r="A123" s="51" t="str">
        <f>VLOOKUP(aéroports_2014[Pays],Pays_Continent!A:B,2,FALSE)</f>
        <v>Afrique</v>
      </c>
      <c r="B123" s="51" t="str">
        <f>VLOOKUP(aéroports_2014[[#This Row],[Ville/Nom d''aéroport]],Ville_Pays!A:B,2,FALSE)</f>
        <v>Egypte</v>
      </c>
      <c r="C123" s="52" t="s">
        <v>37</v>
      </c>
      <c r="D123" s="30" t="s">
        <v>37</v>
      </c>
      <c r="E123" s="30" t="s">
        <v>423</v>
      </c>
      <c r="F123" s="50">
        <v>7222540</v>
      </c>
      <c r="G123" s="30">
        <v>24.9</v>
      </c>
      <c r="H123" s="50">
        <v>46333</v>
      </c>
      <c r="I123" s="30">
        <v>17.5</v>
      </c>
      <c r="J123" s="30" t="s">
        <v>958</v>
      </c>
      <c r="K123" s="53" t="s">
        <v>958</v>
      </c>
    </row>
    <row r="124" spans="1:11" hidden="1" x14ac:dyDescent="0.25">
      <c r="A124" s="51" t="str">
        <f>VLOOKUP(aéroports_2014[Pays],Pays_Continent!A:B,2,FALSE)</f>
        <v>Asie</v>
      </c>
      <c r="B124" s="51" t="str">
        <f>VLOOKUP(aéroports_2014[[#This Row],[Ville/Nom d''aéroport]],Ville_Pays!A:B,2,FALSE)</f>
        <v>Indonésie</v>
      </c>
      <c r="C124" s="52" t="s">
        <v>331</v>
      </c>
      <c r="D124" s="30" t="s">
        <v>331</v>
      </c>
      <c r="E124" s="30" t="s">
        <v>1056</v>
      </c>
      <c r="F124" s="50">
        <v>2911549</v>
      </c>
      <c r="G124" s="30">
        <v>18.2</v>
      </c>
      <c r="H124" s="50">
        <v>22260</v>
      </c>
      <c r="I124" s="30">
        <v>12.9</v>
      </c>
      <c r="J124" s="50">
        <v>5816</v>
      </c>
      <c r="K124" s="53" t="s">
        <v>958</v>
      </c>
    </row>
    <row r="125" spans="1:11" hidden="1" x14ac:dyDescent="0.25">
      <c r="A125" s="51" t="str">
        <f>VLOOKUP(aéroports_2014[Pays],Pays_Continent!A:B,2,FALSE)</f>
        <v>Asie</v>
      </c>
      <c r="B125" s="51" t="str">
        <f>VLOOKUP(aéroports_2014[[#This Row],[Ville/Nom d''aéroport]],Ville_Pays!A:B,2,FALSE)</f>
        <v>Iran</v>
      </c>
      <c r="C125" s="52" t="s">
        <v>53</v>
      </c>
      <c r="D125" s="30" t="s">
        <v>53</v>
      </c>
      <c r="E125" s="30" t="s">
        <v>1044</v>
      </c>
      <c r="F125" s="50">
        <v>2214539</v>
      </c>
      <c r="G125" s="30">
        <v>12</v>
      </c>
      <c r="H125" s="50">
        <v>18313</v>
      </c>
      <c r="I125" s="30">
        <v>9.6</v>
      </c>
      <c r="J125" s="50">
        <v>22751</v>
      </c>
      <c r="K125" s="53">
        <v>19.899999999999999</v>
      </c>
    </row>
    <row r="126" spans="1:11" x14ac:dyDescent="0.25">
      <c r="A126" s="51" t="str">
        <f>VLOOKUP(aéroports_2014[Pays],Pays_Continent!A:B,2,FALSE)</f>
        <v>Europe</v>
      </c>
      <c r="B126" s="51" t="str">
        <f>VLOOKUP(aéroports_2014[[#This Row],[Ville/Nom d''aéroport]],Ville_Pays!A:B,2,FALSE)</f>
        <v>Turquie</v>
      </c>
      <c r="C126" s="52" t="s">
        <v>124</v>
      </c>
      <c r="D126" s="30" t="s">
        <v>125</v>
      </c>
      <c r="E126" s="27" t="s">
        <v>1073</v>
      </c>
      <c r="F126" s="50">
        <v>56715541</v>
      </c>
      <c r="G126" s="30">
        <v>10.5</v>
      </c>
      <c r="H126" s="50">
        <v>439532</v>
      </c>
      <c r="I126" s="30">
        <v>8.1999999999999993</v>
      </c>
      <c r="J126" s="50">
        <v>754379</v>
      </c>
      <c r="K126" s="53">
        <v>16</v>
      </c>
    </row>
    <row r="127" spans="1:11" x14ac:dyDescent="0.25">
      <c r="A127" s="51" t="str">
        <f>VLOOKUP(aéroports_2014[Pays],Pays_Continent!A:B,2,FALSE)</f>
        <v>Europe</v>
      </c>
      <c r="B127" s="51" t="str">
        <f>VLOOKUP(aéroports_2014[[#This Row],[Ville/Nom d''aéroport]],Ville_Pays!A:B,2,FALSE)</f>
        <v>Turquie</v>
      </c>
      <c r="C127" s="52" t="s">
        <v>124</v>
      </c>
      <c r="D127" s="30" t="s">
        <v>139</v>
      </c>
      <c r="E127" s="27" t="s">
        <v>1072</v>
      </c>
      <c r="F127" s="50">
        <v>23510637</v>
      </c>
      <c r="G127" s="30">
        <v>26.3</v>
      </c>
      <c r="H127" s="50">
        <v>186152</v>
      </c>
      <c r="I127" s="30">
        <v>23.6</v>
      </c>
      <c r="J127" s="50">
        <v>39533</v>
      </c>
      <c r="K127" s="53">
        <v>20.2</v>
      </c>
    </row>
    <row r="128" spans="1:11" hidden="1" x14ac:dyDescent="0.25">
      <c r="A128" s="51" t="str">
        <f>VLOOKUP(aéroports_2014[Pays],Pays_Continent!A:B,2,FALSE)</f>
        <v>Europe</v>
      </c>
      <c r="B128" s="51" t="str">
        <f>VLOOKUP(aéroports_2014[[#This Row],[Ville/Nom d''aéroport]],Ville_Pays!A:B,2,FALSE)</f>
        <v>Turquie</v>
      </c>
      <c r="C128" s="52" t="s">
        <v>172</v>
      </c>
      <c r="D128" s="30" t="s">
        <v>173</v>
      </c>
      <c r="E128" s="30" t="s">
        <v>1098</v>
      </c>
      <c r="F128" s="50">
        <v>11000775</v>
      </c>
      <c r="G128" s="30">
        <v>7.2</v>
      </c>
      <c r="H128" s="50">
        <v>81756</v>
      </c>
      <c r="I128" s="30">
        <v>6.4</v>
      </c>
      <c r="J128" s="50">
        <v>23773</v>
      </c>
      <c r="K128" s="53">
        <v>8.8000000000000007</v>
      </c>
    </row>
    <row r="129" spans="1:11" hidden="1" x14ac:dyDescent="0.25">
      <c r="A129" s="51" t="str">
        <f>VLOOKUP(aéroports_2014[Pays],Pays_Continent!A:B,2,FALSE)</f>
        <v>Asie</v>
      </c>
      <c r="B129" s="51" t="str">
        <f>VLOOKUP(aéroports_2014[[#This Row],[Ville/Nom d''aéroport]],Ville_Pays!A:B,2,FALSE)</f>
        <v>Indonésie</v>
      </c>
      <c r="C129" s="52" t="s">
        <v>308</v>
      </c>
      <c r="D129" s="30" t="s">
        <v>330</v>
      </c>
      <c r="E129" s="30" t="s">
        <v>1074</v>
      </c>
      <c r="F129" s="50">
        <v>1517175</v>
      </c>
      <c r="G129" s="30" t="s">
        <v>958</v>
      </c>
      <c r="H129" s="50">
        <v>26344</v>
      </c>
      <c r="I129" s="30" t="s">
        <v>958</v>
      </c>
      <c r="J129" s="30" t="s">
        <v>958</v>
      </c>
      <c r="K129" s="53" t="s">
        <v>958</v>
      </c>
    </row>
    <row r="130" spans="1:11" x14ac:dyDescent="0.25">
      <c r="A130" s="51" t="str">
        <f>VLOOKUP(aéroports_2014[Pays],Pays_Continent!A:B,2,FALSE)</f>
        <v>Asie</v>
      </c>
      <c r="B130" s="51" t="str">
        <f>VLOOKUP(aéroports_2014[[#This Row],[Ville/Nom d''aéroport]],Ville_Pays!A:B,2,FALSE)</f>
        <v>Indonésie</v>
      </c>
      <c r="C130" s="52" t="s">
        <v>308</v>
      </c>
      <c r="D130" s="30" t="s">
        <v>309</v>
      </c>
      <c r="E130" s="30" t="s">
        <v>984</v>
      </c>
      <c r="F130" s="50">
        <v>57005406</v>
      </c>
      <c r="G130" s="30">
        <v>-5.2</v>
      </c>
      <c r="H130" s="50">
        <v>382287</v>
      </c>
      <c r="I130" s="30">
        <v>-4.2</v>
      </c>
      <c r="J130" s="50">
        <v>602284</v>
      </c>
      <c r="K130" s="53">
        <v>-7.5</v>
      </c>
    </row>
    <row r="131" spans="1:11" hidden="1" x14ac:dyDescent="0.25">
      <c r="A131" s="51" t="str">
        <f>VLOOKUP(aéroports_2014[Pays],Pays_Continent!A:B,2,FALSE)</f>
        <v>Asie</v>
      </c>
      <c r="B131" s="51" t="str">
        <f>VLOOKUP(aéroports_2014[[#This Row],[Ville/Nom d''aéroport]],Ville_Pays!A:B,2,FALSE)</f>
        <v>Indonésie</v>
      </c>
      <c r="C131" s="52" t="s">
        <v>350</v>
      </c>
      <c r="D131" s="30" t="s">
        <v>350</v>
      </c>
      <c r="E131" s="30" t="s">
        <v>1099</v>
      </c>
      <c r="F131" s="50">
        <v>1291630</v>
      </c>
      <c r="G131" s="30">
        <v>0.9</v>
      </c>
      <c r="H131" s="50">
        <v>9460</v>
      </c>
      <c r="I131" s="30">
        <v>23.8</v>
      </c>
      <c r="J131" s="50">
        <v>7050</v>
      </c>
      <c r="K131" s="53">
        <v>8.3000000000000007</v>
      </c>
    </row>
    <row r="132" spans="1:11" hidden="1" x14ac:dyDescent="0.25">
      <c r="A132" s="51" t="str">
        <f>VLOOKUP(aéroports_2014[Pays],Pays_Continent!A:B,2,FALSE)</f>
        <v>Asie</v>
      </c>
      <c r="B132" s="51" t="str">
        <f>VLOOKUP(aéroports_2014[[#This Row],[Ville/Nom d''aéroport]],Ville_Pays!A:B,2,FALSE)</f>
        <v>Indonésie</v>
      </c>
      <c r="C132" s="52" t="s">
        <v>366</v>
      </c>
      <c r="D132" s="30" t="s">
        <v>366</v>
      </c>
      <c r="E132" s="30" t="s">
        <v>1041</v>
      </c>
      <c r="F132" s="50">
        <v>1606360</v>
      </c>
      <c r="G132" s="30" t="s">
        <v>958</v>
      </c>
      <c r="H132" s="50">
        <v>54791</v>
      </c>
      <c r="I132" s="30" t="s">
        <v>958</v>
      </c>
      <c r="J132" s="50">
        <v>91765</v>
      </c>
      <c r="K132" s="53" t="s">
        <v>958</v>
      </c>
    </row>
    <row r="133" spans="1:11" ht="25.5" hidden="1" x14ac:dyDescent="0.25">
      <c r="A133" s="51" t="str">
        <f>VLOOKUP(aéroports_2014[Pays],Pays_Continent!A:B,2,FALSE)</f>
        <v>Asie</v>
      </c>
      <c r="B133" s="51" t="str">
        <f>VLOOKUP(aéroports_2014[[#This Row],[Ville/Nom d''aéroport]],Ville_Pays!A:B,2,FALSE)</f>
        <v>Arabie Saoudite</v>
      </c>
      <c r="C133" s="52" t="s">
        <v>57</v>
      </c>
      <c r="D133" s="30" t="s">
        <v>57</v>
      </c>
      <c r="E133" s="30" t="s">
        <v>1039</v>
      </c>
      <c r="F133" s="50">
        <v>1553265</v>
      </c>
      <c r="G133" s="30">
        <v>21.3</v>
      </c>
      <c r="H133" s="50">
        <v>11888</v>
      </c>
      <c r="I133" s="30">
        <v>25.3</v>
      </c>
      <c r="J133" s="50">
        <v>2732</v>
      </c>
      <c r="K133" s="53">
        <v>11.2</v>
      </c>
    </row>
    <row r="134" spans="1:11" ht="25.5" x14ac:dyDescent="0.25">
      <c r="A134" s="51" t="str">
        <f>VLOOKUP(aéroports_2014[Pays],Pays_Continent!A:B,2,FALSE)</f>
        <v>Asie</v>
      </c>
      <c r="B134" s="51" t="str">
        <f>VLOOKUP(aéroports_2014[[#This Row],[Ville/Nom d''aéroport]],Ville_Pays!A:B,2,FALSE)</f>
        <v>Arabie Saoudite</v>
      </c>
      <c r="C134" s="52" t="s">
        <v>16</v>
      </c>
      <c r="D134" s="30" t="s">
        <v>16</v>
      </c>
      <c r="E134" s="30" t="s">
        <v>618</v>
      </c>
      <c r="F134" s="50">
        <v>26569650</v>
      </c>
      <c r="G134" s="30">
        <v>19.399999999999999</v>
      </c>
      <c r="H134" s="50">
        <v>182877</v>
      </c>
      <c r="I134" s="30">
        <v>10.7</v>
      </c>
      <c r="J134" s="50">
        <v>205619</v>
      </c>
      <c r="K134" s="53">
        <v>-4.5999999999999996</v>
      </c>
    </row>
    <row r="135" spans="1:11" ht="25.5" x14ac:dyDescent="0.25">
      <c r="A135" s="51" t="str">
        <f>VLOOKUP(aéroports_2014[Pays],Pays_Continent!A:B,2,FALSE)</f>
        <v>Afrique</v>
      </c>
      <c r="B135" s="51" t="str">
        <f>VLOOKUP(aéroports_2014[[#This Row],[Ville/Nom d''aéroport]],Ville_Pays!A:B,2,FALSE)</f>
        <v>Afrique du Sud</v>
      </c>
      <c r="C135" s="52" t="s">
        <v>19</v>
      </c>
      <c r="D135" s="30" t="s">
        <v>19</v>
      </c>
      <c r="E135" s="30" t="s">
        <v>412</v>
      </c>
      <c r="F135" s="50">
        <v>19164108</v>
      </c>
      <c r="G135" s="30">
        <v>1.3</v>
      </c>
      <c r="H135" s="50">
        <v>216392</v>
      </c>
      <c r="I135" s="30">
        <v>6.7</v>
      </c>
      <c r="J135" s="50">
        <v>286358</v>
      </c>
      <c r="K135" s="53">
        <v>-7.4</v>
      </c>
    </row>
    <row r="136" spans="1:11" ht="25.5" hidden="1" x14ac:dyDescent="0.25">
      <c r="A136" s="51" t="str">
        <f>VLOOKUP(aéroports_2014[Pays],Pays_Continent!A:B,2,FALSE)</f>
        <v>Amérique du Nord</v>
      </c>
      <c r="B136" s="51" t="str">
        <f>VLOOKUP(aéroports_2014[[#This Row],[Ville/Nom d''aéroport]],Ville_Pays!A:B,2,FALSE)</f>
        <v>Costa Rica</v>
      </c>
      <c r="C136" s="52" t="s">
        <v>225</v>
      </c>
      <c r="D136" s="30" t="s">
        <v>225</v>
      </c>
      <c r="E136" s="30" t="s">
        <v>1060</v>
      </c>
      <c r="F136" s="50">
        <v>3540666</v>
      </c>
      <c r="G136" s="30">
        <v>5.0999999999999996</v>
      </c>
      <c r="H136" s="50">
        <v>69758</v>
      </c>
      <c r="I136" s="30">
        <v>11.6</v>
      </c>
      <c r="J136" s="50">
        <v>75918</v>
      </c>
      <c r="K136" s="53">
        <v>-1.4</v>
      </c>
    </row>
    <row r="137" spans="1:11" ht="25.5" x14ac:dyDescent="0.25">
      <c r="A137" s="51" t="str">
        <f>VLOOKUP(aéroports_2014[Pays],Pays_Continent!A:B,2,FALSE)</f>
        <v>Amérique du Nord</v>
      </c>
      <c r="B137" s="51" t="str">
        <f>VLOOKUP(aéroports_2014[[#This Row],[Ville/Nom d''aéroport]],Ville_Pays!A:B,2,FALSE)</f>
        <v>États-Unis</v>
      </c>
      <c r="C137" s="52" t="s">
        <v>295</v>
      </c>
      <c r="D137" s="30" t="s">
        <v>296</v>
      </c>
      <c r="E137" s="30" t="s">
        <v>919</v>
      </c>
      <c r="F137" s="50">
        <v>10166881</v>
      </c>
      <c r="G137" s="30">
        <v>3</v>
      </c>
      <c r="H137" s="50">
        <v>126757</v>
      </c>
      <c r="I137" s="30">
        <v>-1.9</v>
      </c>
      <c r="J137" s="50">
        <v>94188</v>
      </c>
      <c r="K137" s="53">
        <v>-5.2</v>
      </c>
    </row>
    <row r="138" spans="1:11" x14ac:dyDescent="0.25">
      <c r="A138" s="51" t="str">
        <f>VLOOKUP(aéroports_2014[Pays],Pays_Continent!A:B,2,FALSE)</f>
        <v>Asie</v>
      </c>
      <c r="B138" s="51" t="str">
        <f>VLOOKUP(aéroports_2014[[#This Row],[Ville/Nom d''aéroport]],Ville_Pays!A:B,2,FALSE)</f>
        <v>Inde</v>
      </c>
      <c r="C138" s="52" t="s">
        <v>105</v>
      </c>
      <c r="D138" s="30" t="s">
        <v>105</v>
      </c>
      <c r="E138" s="30" t="s">
        <v>892</v>
      </c>
      <c r="F138" s="50">
        <v>14470900</v>
      </c>
      <c r="G138" s="30">
        <v>13.2</v>
      </c>
      <c r="H138" s="50">
        <v>130025</v>
      </c>
      <c r="I138" s="30">
        <v>13.1</v>
      </c>
      <c r="J138" s="50">
        <v>260425</v>
      </c>
      <c r="K138" s="53">
        <v>9.3000000000000007</v>
      </c>
    </row>
    <row r="139" spans="1:11" hidden="1" x14ac:dyDescent="0.25">
      <c r="A139" s="51" t="str">
        <f>VLOOKUP(aéroports_2014[Pays],Pays_Continent!A:B,2,FALSE)</f>
        <v>Asie</v>
      </c>
      <c r="B139" s="51" t="str">
        <f>VLOOKUP(aéroports_2014[[#This Row],[Ville/Nom d''aéroport]],Ville_Pays!A:B,2,FALSE)</f>
        <v>Iran</v>
      </c>
      <c r="C139" s="52" t="s">
        <v>49</v>
      </c>
      <c r="D139" s="30" t="s">
        <v>49</v>
      </c>
      <c r="E139" s="30" t="s">
        <v>439</v>
      </c>
      <c r="F139" s="50">
        <v>2698354</v>
      </c>
      <c r="G139" s="30">
        <v>2.1</v>
      </c>
      <c r="H139" s="50">
        <v>23005</v>
      </c>
      <c r="I139" s="30">
        <v>3.4</v>
      </c>
      <c r="J139" s="50">
        <v>28958</v>
      </c>
      <c r="K139" s="53">
        <v>6.4</v>
      </c>
    </row>
    <row r="140" spans="1:11" hidden="1" x14ac:dyDescent="0.25">
      <c r="A140" s="51" t="str">
        <f>VLOOKUP(aéroports_2014[Pays],Pays_Continent!A:B,2,FALSE)</f>
        <v>Asie</v>
      </c>
      <c r="B140" s="51" t="str">
        <f>VLOOKUP(aéroports_2014[[#This Row],[Ville/Nom d''aéroport]],Ville_Pays!A:B,2,FALSE)</f>
        <v>Inde</v>
      </c>
      <c r="C140" s="52" t="s">
        <v>119</v>
      </c>
      <c r="D140" s="30" t="s">
        <v>119</v>
      </c>
      <c r="E140" s="30" t="s">
        <v>896</v>
      </c>
      <c r="F140" s="50">
        <v>10716982</v>
      </c>
      <c r="G140" s="30">
        <v>4.2</v>
      </c>
      <c r="H140" s="50">
        <v>96315</v>
      </c>
      <c r="I140" s="30">
        <v>-0.4</v>
      </c>
      <c r="J140" s="50">
        <v>136225</v>
      </c>
      <c r="K140" s="53">
        <v>5.4</v>
      </c>
    </row>
    <row r="141" spans="1:11" x14ac:dyDescent="0.25">
      <c r="A141" s="51" t="str">
        <f>VLOOKUP(aéroports_2014[Pays],Pays_Continent!A:B,2,FALSE)</f>
        <v>Asie</v>
      </c>
      <c r="B141" s="51" t="str">
        <f>VLOOKUP(aéroports_2014[[#This Row],[Ville/Nom d''aéroport]],Ville_Pays!A:B,2,FALSE)</f>
        <v>Malaisie</v>
      </c>
      <c r="C141" s="52" t="s">
        <v>76</v>
      </c>
      <c r="D141" s="30" t="s">
        <v>76</v>
      </c>
      <c r="E141" s="30" t="s">
        <v>455</v>
      </c>
      <c r="F141" s="50">
        <v>48930409</v>
      </c>
      <c r="G141" s="30">
        <v>3</v>
      </c>
      <c r="H141" s="50">
        <v>340821</v>
      </c>
      <c r="I141" s="30">
        <v>4.3</v>
      </c>
      <c r="J141" s="50">
        <v>787841</v>
      </c>
      <c r="K141" s="53">
        <v>10.5</v>
      </c>
    </row>
    <row r="142" spans="1:11" x14ac:dyDescent="0.25">
      <c r="A142" s="51" t="str">
        <f>VLOOKUP(aéroports_2014[Pays],Pays_Continent!A:B,2,FALSE)</f>
        <v>Asie</v>
      </c>
      <c r="B142" s="51" t="str">
        <f>VLOOKUP(aéroports_2014[[#This Row],[Ville/Nom d''aéroport]],Ville_Pays!A:B,2,FALSE)</f>
        <v>Chine</v>
      </c>
      <c r="C142" s="52" t="s">
        <v>82</v>
      </c>
      <c r="D142" s="30" t="s">
        <v>82</v>
      </c>
      <c r="E142" s="30" t="s">
        <v>967</v>
      </c>
      <c r="F142" s="50">
        <v>32230883</v>
      </c>
      <c r="G142" s="30">
        <v>8.6</v>
      </c>
      <c r="H142" s="50">
        <v>270529</v>
      </c>
      <c r="I142" s="30">
        <v>5.9</v>
      </c>
      <c r="J142" s="50">
        <v>316672</v>
      </c>
      <c r="K142" s="53">
        <v>7.8</v>
      </c>
    </row>
    <row r="143" spans="1:11" hidden="1" x14ac:dyDescent="0.25">
      <c r="A143" s="51" t="str">
        <f>VLOOKUP(aéroports_2014[Pays],Pays_Continent!A:B,2,FALSE)</f>
        <v>Asie</v>
      </c>
      <c r="B143" s="51" t="str">
        <f>VLOOKUP(aéroports_2014[[#This Row],[Ville/Nom d''aéroport]],Ville_Pays!A:B,2,FALSE)</f>
        <v>Indonésie</v>
      </c>
      <c r="C143" s="52" t="s">
        <v>345</v>
      </c>
      <c r="D143" s="30" t="s">
        <v>345</v>
      </c>
      <c r="E143" s="30" t="s">
        <v>1101</v>
      </c>
      <c r="F143" s="50">
        <v>1348822</v>
      </c>
      <c r="G143" s="30" t="s">
        <v>958</v>
      </c>
      <c r="H143" s="50">
        <v>20288</v>
      </c>
      <c r="I143" s="30" t="s">
        <v>958</v>
      </c>
      <c r="J143" s="50">
        <v>5968</v>
      </c>
      <c r="K143" s="53" t="s">
        <v>958</v>
      </c>
    </row>
    <row r="144" spans="1:11" hidden="1" x14ac:dyDescent="0.25">
      <c r="A144" s="51" t="str">
        <f>VLOOKUP(aéroports_2014[Pays],Pays_Continent!A:B,2,FALSE)</f>
        <v>Asie</v>
      </c>
      <c r="B144" s="51" t="str">
        <f>VLOOKUP(aéroports_2014[[#This Row],[Ville/Nom d''aéroport]],Ville_Pays!A:B,2,FALSE)</f>
        <v>Koweït</v>
      </c>
      <c r="C144" s="52" t="s">
        <v>22</v>
      </c>
      <c r="D144" s="30" t="s">
        <v>22</v>
      </c>
      <c r="E144" s="30" t="s">
        <v>417</v>
      </c>
      <c r="F144" s="50">
        <v>10375463</v>
      </c>
      <c r="G144" s="30">
        <v>10.5</v>
      </c>
      <c r="H144" s="50">
        <v>91992</v>
      </c>
      <c r="I144" s="30">
        <v>11.2</v>
      </c>
      <c r="J144" s="50">
        <v>189477</v>
      </c>
      <c r="K144" s="53">
        <v>6.6</v>
      </c>
    </row>
    <row r="145" spans="1:11" hidden="1" x14ac:dyDescent="0.25">
      <c r="A145" s="51" t="str">
        <f>VLOOKUP(aéroports_2014[Pays],Pays_Continent!A:B,2,FALSE)</f>
        <v>Afrique</v>
      </c>
      <c r="B145" s="51" t="str">
        <f>VLOOKUP(aéroports_2014[[#This Row],[Ville/Nom d''aéroport]],Ville_Pays!A:B,2,FALSE)</f>
        <v>Nigéria</v>
      </c>
      <c r="C145" s="52" t="s">
        <v>35</v>
      </c>
      <c r="D145" s="30" t="s">
        <v>35</v>
      </c>
      <c r="E145" s="30" t="s">
        <v>422</v>
      </c>
      <c r="F145" s="50">
        <v>7561369</v>
      </c>
      <c r="G145" s="30">
        <v>20.2</v>
      </c>
      <c r="H145" s="28"/>
      <c r="I145" s="30" t="s">
        <v>958</v>
      </c>
      <c r="J145" s="50">
        <v>174457</v>
      </c>
      <c r="K145" s="53">
        <v>1.1000000000000001</v>
      </c>
    </row>
    <row r="146" spans="1:11" ht="25.5" x14ac:dyDescent="0.25">
      <c r="A146" s="51" t="str">
        <f>VLOOKUP(aéroports_2014[Pays],Pays_Continent!A:B,2,FALSE)</f>
        <v>Amérique du Nord</v>
      </c>
      <c r="B146" s="51" t="str">
        <f>VLOOKUP(aéroports_2014[[#This Row],[Ville/Nom d''aéroport]],Ville_Pays!A:B,2,FALSE)</f>
        <v>États-Unis</v>
      </c>
      <c r="C146" s="52" t="s">
        <v>253</v>
      </c>
      <c r="D146" s="30" t="s">
        <v>254</v>
      </c>
      <c r="E146" s="30" t="s">
        <v>545</v>
      </c>
      <c r="F146" s="50">
        <v>42869517</v>
      </c>
      <c r="G146" s="30">
        <v>2.4</v>
      </c>
      <c r="H146" s="50">
        <v>522399</v>
      </c>
      <c r="I146" s="30">
        <v>0.3</v>
      </c>
      <c r="J146" s="50">
        <v>98658</v>
      </c>
      <c r="K146" s="53">
        <v>6.1</v>
      </c>
    </row>
    <row r="147" spans="1:11" hidden="1" x14ac:dyDescent="0.25">
      <c r="A147" s="51" t="str">
        <f>VLOOKUP(aéroports_2014[Pays],Pays_Continent!A:B,2,FALSE)</f>
        <v>Océanie</v>
      </c>
      <c r="B147" s="51" t="str">
        <f>VLOOKUP(aéroports_2014[[#This Row],[Ville/Nom d''aéroport]],Ville_Pays!A:B,2,FALSE)</f>
        <v>Australie</v>
      </c>
      <c r="C147" s="52" t="s">
        <v>346</v>
      </c>
      <c r="D147" s="30" t="s">
        <v>346</v>
      </c>
      <c r="E147" s="30" t="s">
        <v>600</v>
      </c>
      <c r="F147" s="50">
        <v>1289182</v>
      </c>
      <c r="G147" s="30">
        <v>2.5</v>
      </c>
      <c r="H147" s="50">
        <v>14642</v>
      </c>
      <c r="I147" s="30">
        <v>-1.8</v>
      </c>
      <c r="J147" s="30" t="s">
        <v>958</v>
      </c>
      <c r="K147" s="53" t="s">
        <v>958</v>
      </c>
    </row>
    <row r="148" spans="1:11" ht="25.5" x14ac:dyDescent="0.25">
      <c r="A148" s="51" t="str">
        <f>VLOOKUP(aéroports_2014[Pays],Pays_Continent!A:B,2,FALSE)</f>
        <v>Amérique du Sud</v>
      </c>
      <c r="B148" s="51" t="str">
        <f>VLOOKUP(aéroports_2014[[#This Row],[Ville/Nom d''aéroport]],Ville_Pays!A:B,2,FALSE)</f>
        <v>Pérou</v>
      </c>
      <c r="C148" s="52" t="s">
        <v>194</v>
      </c>
      <c r="D148" s="30" t="s">
        <v>194</v>
      </c>
      <c r="E148" s="30" t="s">
        <v>504</v>
      </c>
      <c r="F148" s="50">
        <v>15664993</v>
      </c>
      <c r="G148" s="30">
        <v>5.0999999999999996</v>
      </c>
      <c r="H148" s="50">
        <v>155094</v>
      </c>
      <c r="I148" s="30">
        <v>1.3</v>
      </c>
      <c r="J148" s="50">
        <v>302405</v>
      </c>
      <c r="K148" s="53">
        <v>2</v>
      </c>
    </row>
    <row r="149" spans="1:11" x14ac:dyDescent="0.25">
      <c r="A149" s="51" t="str">
        <f>VLOOKUP(aéroports_2014[Pays],Pays_Continent!A:B,2,FALSE)</f>
        <v>Europe</v>
      </c>
      <c r="B149" s="51" t="str">
        <f>VLOOKUP(aéroports_2014[[#This Row],[Ville/Nom d''aéroport]],Ville_Pays!A:B,2,FALSE)</f>
        <v>Portugal</v>
      </c>
      <c r="C149" s="52" t="s">
        <v>158</v>
      </c>
      <c r="D149" s="30" t="s">
        <v>158</v>
      </c>
      <c r="E149" s="30" t="s">
        <v>483</v>
      </c>
      <c r="F149" s="50">
        <v>18142245</v>
      </c>
      <c r="G149" s="30">
        <v>13.3</v>
      </c>
      <c r="H149" s="50">
        <v>156992</v>
      </c>
      <c r="I149" s="30">
        <v>7.3</v>
      </c>
      <c r="J149" s="50">
        <v>103143</v>
      </c>
      <c r="K149" s="53">
        <v>6.1</v>
      </c>
    </row>
    <row r="150" spans="1:11" hidden="1" x14ac:dyDescent="0.25">
      <c r="A150" s="51" t="str">
        <f>VLOOKUP(aéroports_2014[Pays],Pays_Continent!A:B,2,FALSE)</f>
        <v>Asie</v>
      </c>
      <c r="B150" s="51" t="str">
        <f>VLOOKUP(aéroports_2014[[#This Row],[Ville/Nom d''aéroport]],Ville_Pays!A:B,2,FALSE)</f>
        <v>Indonésie</v>
      </c>
      <c r="C150" s="52" t="s">
        <v>336</v>
      </c>
      <c r="D150" s="30" t="s">
        <v>336</v>
      </c>
      <c r="E150" s="30" t="s">
        <v>917</v>
      </c>
      <c r="F150" s="50">
        <v>2393010</v>
      </c>
      <c r="G150" s="30">
        <v>10.7</v>
      </c>
      <c r="H150" s="50">
        <v>25460</v>
      </c>
      <c r="I150" s="30">
        <v>-5.5</v>
      </c>
      <c r="J150" s="50">
        <v>7370</v>
      </c>
      <c r="K150" s="53">
        <v>6.7</v>
      </c>
    </row>
    <row r="151" spans="1:11" x14ac:dyDescent="0.25">
      <c r="A151" s="51" t="str">
        <f>VLOOKUP(aéroports_2014[Pays],Pays_Continent!A:B,2,FALSE)</f>
        <v>Europe</v>
      </c>
      <c r="B151" s="51" t="str">
        <f>VLOOKUP(aéroports_2014[[#This Row],[Ville/Nom d''aéroport]],Ville_Pays!A:B,2,FALSE)</f>
        <v>Royaume-Uni</v>
      </c>
      <c r="C151" s="52" t="s">
        <v>120</v>
      </c>
      <c r="D151" s="30" t="s">
        <v>133</v>
      </c>
      <c r="E151" s="30" t="s">
        <v>999</v>
      </c>
      <c r="F151" s="50">
        <v>38103667</v>
      </c>
      <c r="G151" s="30">
        <v>7.5</v>
      </c>
      <c r="H151" s="50">
        <v>259904</v>
      </c>
      <c r="I151" s="30">
        <v>3.7</v>
      </c>
      <c r="J151" s="50">
        <v>93808</v>
      </c>
      <c r="K151" s="53">
        <v>-7.4</v>
      </c>
    </row>
    <row r="152" spans="1:11" x14ac:dyDescent="0.25">
      <c r="A152" s="51" t="str">
        <f>VLOOKUP(aéroports_2014[Pays],Pays_Continent!A:B,2,FALSE)</f>
        <v>Europe</v>
      </c>
      <c r="B152" s="51" t="str">
        <f>VLOOKUP(aéroports_2014[[#This Row],[Ville/Nom d''aéroport]],Ville_Pays!A:B,2,FALSE)</f>
        <v>Royaume-Uni</v>
      </c>
      <c r="C152" s="52" t="s">
        <v>120</v>
      </c>
      <c r="D152" s="30" t="s">
        <v>121</v>
      </c>
      <c r="E152" s="30" t="s">
        <v>1000</v>
      </c>
      <c r="F152" s="50">
        <v>73405330</v>
      </c>
      <c r="G152" s="30">
        <v>1.4</v>
      </c>
      <c r="H152" s="50">
        <v>472611</v>
      </c>
      <c r="I152" s="30">
        <v>0.2</v>
      </c>
      <c r="J152" s="50">
        <v>1588476</v>
      </c>
      <c r="K152" s="53">
        <v>4.9000000000000004</v>
      </c>
    </row>
    <row r="153" spans="1:11" hidden="1" x14ac:dyDescent="0.25">
      <c r="A153" s="51" t="str">
        <f>VLOOKUP(aéroports_2014[Pays],Pays_Continent!A:B,2,FALSE)</f>
        <v>Europe</v>
      </c>
      <c r="B153" s="51" t="str">
        <f>VLOOKUP(aéroports_2014[[#This Row],[Ville/Nom d''aéroport]],Ville_Pays!A:B,2,FALSE)</f>
        <v>Royaume-Uni</v>
      </c>
      <c r="C153" s="52" t="s">
        <v>171</v>
      </c>
      <c r="D153" s="30" t="s">
        <v>171</v>
      </c>
      <c r="E153" s="27" t="s">
        <v>1086</v>
      </c>
      <c r="F153" s="50">
        <v>10484937</v>
      </c>
      <c r="G153" s="30">
        <v>8.1</v>
      </c>
      <c r="H153" s="50">
        <v>97805</v>
      </c>
      <c r="I153" s="30">
        <v>6.5</v>
      </c>
      <c r="J153" s="50">
        <v>27414</v>
      </c>
      <c r="K153" s="53">
        <v>-5.7</v>
      </c>
    </row>
    <row r="154" spans="1:11" x14ac:dyDescent="0.25">
      <c r="A154" s="51" t="str">
        <f>VLOOKUP(aéroports_2014[Pays],Pays_Continent!A:B,2,FALSE)</f>
        <v>Europe</v>
      </c>
      <c r="B154" s="51" t="str">
        <f>VLOOKUP(aéroports_2014[[#This Row],[Ville/Nom d''aéroport]],Ville_Pays!A:B,2,FALSE)</f>
        <v>Royaume-Uni</v>
      </c>
      <c r="C154" s="52" t="s">
        <v>120</v>
      </c>
      <c r="D154" s="30" t="s">
        <v>154</v>
      </c>
      <c r="E154" s="30" t="s">
        <v>1001</v>
      </c>
      <c r="F154" s="50">
        <v>19941593</v>
      </c>
      <c r="G154" s="30">
        <v>11.7</v>
      </c>
      <c r="H154" s="50">
        <v>155289</v>
      </c>
      <c r="I154" s="30">
        <v>8.6</v>
      </c>
      <c r="J154" s="50">
        <v>225646</v>
      </c>
      <c r="K154" s="53">
        <v>-4.7</v>
      </c>
    </row>
    <row r="155" spans="1:11" ht="25.5" x14ac:dyDescent="0.25">
      <c r="A155" s="51" t="str">
        <f>VLOOKUP(aéroports_2014[Pays],Pays_Continent!A:B,2,FALSE)</f>
        <v>Amérique du Nord</v>
      </c>
      <c r="B155" s="51" t="str">
        <f>VLOOKUP(aéroports_2014[[#This Row],[Ville/Nom d''aéroport]],Ville_Pays!A:B,2,FALSE)</f>
        <v>États-Unis</v>
      </c>
      <c r="C155" s="52" t="s">
        <v>245</v>
      </c>
      <c r="D155" s="30" t="s">
        <v>246</v>
      </c>
      <c r="E155" s="28" t="s">
        <v>1065</v>
      </c>
      <c r="F155" s="50">
        <v>70662212</v>
      </c>
      <c r="G155" s="30">
        <v>6</v>
      </c>
      <c r="H155" s="50">
        <v>634500</v>
      </c>
      <c r="I155" s="30">
        <v>5.5</v>
      </c>
      <c r="J155" s="50">
        <v>2001152</v>
      </c>
      <c r="K155" s="53">
        <v>14.5</v>
      </c>
    </row>
    <row r="156" spans="1:11" ht="25.5" hidden="1" x14ac:dyDescent="0.25">
      <c r="A156" s="51" t="str">
        <f>VLOOKUP(aéroports_2014[Pays],Pays_Continent!A:B,2,FALSE)</f>
        <v>Amérique du Nord</v>
      </c>
      <c r="B156" s="51" t="str">
        <f>VLOOKUP(aéroports_2014[[#This Row],[Ville/Nom d''aéroport]],Ville_Pays!A:B,2,FALSE)</f>
        <v>Mexique</v>
      </c>
      <c r="C156" s="52" t="s">
        <v>227</v>
      </c>
      <c r="D156" s="30" t="s">
        <v>227</v>
      </c>
      <c r="E156" s="30" t="s">
        <v>531</v>
      </c>
      <c r="F156" s="50">
        <v>3284871</v>
      </c>
      <c r="G156" s="30">
        <v>-3</v>
      </c>
      <c r="H156" s="50">
        <v>36315</v>
      </c>
      <c r="I156" s="30">
        <v>-5.0999999999999996</v>
      </c>
      <c r="J156" s="50">
        <v>6328</v>
      </c>
      <c r="K156" s="53" t="s">
        <v>958</v>
      </c>
    </row>
    <row r="157" spans="1:11" hidden="1" x14ac:dyDescent="0.25">
      <c r="A157" s="51" t="str">
        <f>VLOOKUP(aéroports_2014[Pays],Pays_Continent!A:B,2,FALSE)</f>
        <v>Océanie</v>
      </c>
      <c r="B157" s="51" t="str">
        <f>VLOOKUP(aéroports_2014[[#This Row],[Ville/Nom d''aéroport]],Ville_Pays!A:B,2,FALSE)</f>
        <v>Australie</v>
      </c>
      <c r="C157" s="52" t="s">
        <v>353</v>
      </c>
      <c r="D157" s="30" t="s">
        <v>353</v>
      </c>
      <c r="E157" s="30" t="s">
        <v>603</v>
      </c>
      <c r="F157" s="50">
        <v>959934</v>
      </c>
      <c r="G157" s="30">
        <v>-12.4</v>
      </c>
      <c r="H157" s="50">
        <v>29420</v>
      </c>
      <c r="I157" s="30">
        <v>-11.6</v>
      </c>
      <c r="J157" s="30">
        <v>752</v>
      </c>
      <c r="K157" s="53">
        <v>-34</v>
      </c>
    </row>
    <row r="158" spans="1:11" ht="25.5" hidden="1" x14ac:dyDescent="0.25">
      <c r="A158" s="51" t="str">
        <f>VLOOKUP(aéroports_2014[Pays],Pays_Continent!A:B,2,FALSE)</f>
        <v>Asie</v>
      </c>
      <c r="B158" s="51" t="str">
        <f>VLOOKUP(aéroports_2014[[#This Row],[Ville/Nom d''aéroport]],Ville_Pays!A:B,2,FALSE)</f>
        <v>Arabie Saoudite</v>
      </c>
      <c r="C158" s="52" t="s">
        <v>40</v>
      </c>
      <c r="D158" s="30" t="s">
        <v>40</v>
      </c>
      <c r="E158" s="30" t="s">
        <v>435</v>
      </c>
      <c r="F158" s="50">
        <v>5685812</v>
      </c>
      <c r="G158" s="30">
        <v>27.9</v>
      </c>
      <c r="H158" s="50">
        <v>48600</v>
      </c>
      <c r="I158" s="30">
        <v>25</v>
      </c>
      <c r="J158" s="50">
        <v>9391</v>
      </c>
      <c r="K158" s="53">
        <v>20.100000000000001</v>
      </c>
    </row>
    <row r="159" spans="1:11" x14ac:dyDescent="0.25">
      <c r="A159" s="51" t="str">
        <f>VLOOKUP(aéroports_2014[Pays],Pays_Continent!A:B,2,FALSE)</f>
        <v>Europe</v>
      </c>
      <c r="B159" s="51" t="str">
        <f>VLOOKUP(aéroports_2014[[#This Row],[Ville/Nom d''aéroport]],Ville_Pays!A:B,2,FALSE)</f>
        <v>Espagne</v>
      </c>
      <c r="C159" s="52" t="s">
        <v>128</v>
      </c>
      <c r="D159" s="30" t="s">
        <v>129</v>
      </c>
      <c r="E159" s="30" t="s">
        <v>471</v>
      </c>
      <c r="F159" s="50">
        <v>41810167</v>
      </c>
      <c r="G159" s="30">
        <v>5.3</v>
      </c>
      <c r="H159" s="50">
        <v>341904</v>
      </c>
      <c r="I159" s="30">
        <v>2.9</v>
      </c>
      <c r="J159" s="50">
        <v>394576</v>
      </c>
      <c r="K159" s="53">
        <v>5.6</v>
      </c>
    </row>
    <row r="160" spans="1:11" hidden="1" x14ac:dyDescent="0.25">
      <c r="A160" s="51" t="str">
        <f>VLOOKUP(aéroports_2014[Pays],Pays_Continent!A:B,2,FALSE)</f>
        <v>Asie</v>
      </c>
      <c r="B160" s="51" t="str">
        <f>VLOOKUP(aéroports_2014[[#This Row],[Ville/Nom d''aéroport]],Ville_Pays!A:B,2,FALSE)</f>
        <v>Indonésie</v>
      </c>
      <c r="C160" s="52" t="s">
        <v>317</v>
      </c>
      <c r="D160" s="30" t="s">
        <v>317</v>
      </c>
      <c r="E160" s="30" t="s">
        <v>1059</v>
      </c>
      <c r="F160" s="50">
        <v>8773830</v>
      </c>
      <c r="G160" s="30">
        <v>-7</v>
      </c>
      <c r="H160" s="50">
        <v>82450</v>
      </c>
      <c r="I160" s="30">
        <v>-12.9</v>
      </c>
      <c r="J160" s="50">
        <v>52920</v>
      </c>
      <c r="K160" s="53">
        <v>-2.2000000000000002</v>
      </c>
    </row>
    <row r="161" spans="1:11" x14ac:dyDescent="0.25">
      <c r="A161" s="51" t="str">
        <f>VLOOKUP(aéroports_2014[Pays],Pays_Continent!A:B,2,FALSE)</f>
        <v>Europe</v>
      </c>
      <c r="B161" s="51" t="str">
        <f>VLOOKUP(aéroports_2014[[#This Row],[Ville/Nom d''aéroport]],Ville_Pays!A:B,2,FALSE)</f>
        <v>Espagne</v>
      </c>
      <c r="C161" s="52" t="s">
        <v>167</v>
      </c>
      <c r="D161" s="30" t="s">
        <v>167</v>
      </c>
      <c r="E161" s="30" t="s">
        <v>487</v>
      </c>
      <c r="F161" s="50">
        <v>13727104</v>
      </c>
      <c r="G161" s="30">
        <v>6.4</v>
      </c>
      <c r="H161" s="50">
        <v>108263</v>
      </c>
      <c r="I161" s="30">
        <v>5.8</v>
      </c>
      <c r="J161" s="50">
        <v>2638</v>
      </c>
      <c r="K161" s="53">
        <v>-7.6</v>
      </c>
    </row>
    <row r="162" spans="1:11" hidden="1" x14ac:dyDescent="0.25">
      <c r="A162" s="51" t="str">
        <f>VLOOKUP(aéroports_2014[Pays],Pays_Continent!A:B,2,FALSE)</f>
        <v>Asie</v>
      </c>
      <c r="B162" s="51" t="str">
        <f>VLOOKUP(aéroports_2014[[#This Row],[Ville/Nom d''aéroport]],Ville_Pays!A:B,2,FALSE)</f>
        <v>Indonésie</v>
      </c>
      <c r="C162" s="52" t="s">
        <v>333</v>
      </c>
      <c r="D162" s="30" t="s">
        <v>333</v>
      </c>
      <c r="E162" s="30" t="s">
        <v>1102</v>
      </c>
      <c r="F162" s="50">
        <v>2886590</v>
      </c>
      <c r="G162" s="30">
        <v>19.8</v>
      </c>
      <c r="H162" s="50">
        <v>18790</v>
      </c>
      <c r="I162" s="30">
        <v>-5</v>
      </c>
      <c r="J162" s="50">
        <v>12830</v>
      </c>
      <c r="K162" s="53">
        <v>2.9</v>
      </c>
    </row>
    <row r="163" spans="1:11" ht="25.5" hidden="1" x14ac:dyDescent="0.25">
      <c r="A163" s="51" t="str">
        <f>VLOOKUP(aéroports_2014[Pays],Pays_Continent!A:B,2,FALSE)</f>
        <v>Amérique du Sud</v>
      </c>
      <c r="B163" s="51" t="str">
        <f>VLOOKUP(aéroports_2014[[#This Row],[Ville/Nom d''aéroport]],Ville_Pays!A:B,2,FALSE)</f>
        <v>Brésil</v>
      </c>
      <c r="C163" s="52" t="s">
        <v>231</v>
      </c>
      <c r="D163" s="30" t="s">
        <v>231</v>
      </c>
      <c r="E163" s="30" t="s">
        <v>526</v>
      </c>
      <c r="F163" s="50">
        <v>3358041</v>
      </c>
      <c r="G163" s="30">
        <v>3</v>
      </c>
      <c r="H163" s="50">
        <v>54864</v>
      </c>
      <c r="I163" s="30">
        <v>-0.5</v>
      </c>
      <c r="J163" s="50">
        <v>13797</v>
      </c>
      <c r="K163" s="53" t="s">
        <v>958</v>
      </c>
    </row>
    <row r="164" spans="1:11" x14ac:dyDescent="0.25">
      <c r="A164" s="51" t="str">
        <f>VLOOKUP(aéroports_2014[Pays],Pays_Continent!A:B,2,FALSE)</f>
        <v>Europe</v>
      </c>
      <c r="B164" s="51" t="str">
        <f>VLOOKUP(aéroports_2014[[#This Row],[Ville/Nom d''aéroport]],Ville_Pays!A:B,2,FALSE)</f>
        <v>Royaume-Uni</v>
      </c>
      <c r="C164" s="52" t="s">
        <v>152</v>
      </c>
      <c r="D164" s="30" t="s">
        <v>152</v>
      </c>
      <c r="E164" s="30" t="s">
        <v>480</v>
      </c>
      <c r="F164" s="50">
        <v>21989682</v>
      </c>
      <c r="G164" s="30">
        <v>6</v>
      </c>
      <c r="H164" s="50">
        <v>170378</v>
      </c>
      <c r="I164" s="30">
        <v>0.7</v>
      </c>
      <c r="J164" s="50">
        <v>93923</v>
      </c>
      <c r="K164" s="53">
        <v>-3.3</v>
      </c>
    </row>
    <row r="165" spans="1:11" x14ac:dyDescent="0.25">
      <c r="A165" s="51" t="str">
        <f>VLOOKUP(aéroports_2014[Pays],Pays_Continent!A:B,2,FALSE)</f>
        <v>Asie</v>
      </c>
      <c r="B165" s="51" t="str">
        <f>VLOOKUP(aéroports_2014[[#This Row],[Ville/Nom d''aéroport]],Ville_Pays!A:B,2,FALSE)</f>
        <v>Philippines</v>
      </c>
      <c r="C165" s="52" t="s">
        <v>84</v>
      </c>
      <c r="D165" s="30" t="s">
        <v>84</v>
      </c>
      <c r="E165" s="30" t="s">
        <v>457</v>
      </c>
      <c r="F165" s="50">
        <v>34091159</v>
      </c>
      <c r="G165" s="30">
        <v>3.7</v>
      </c>
      <c r="H165" s="50">
        <v>266260</v>
      </c>
      <c r="I165" s="30">
        <v>-1.9</v>
      </c>
      <c r="J165" s="50">
        <v>519737</v>
      </c>
      <c r="K165" s="53">
        <v>13.6</v>
      </c>
    </row>
    <row r="166" spans="1:11" hidden="1" x14ac:dyDescent="0.25">
      <c r="A166" s="51" t="str">
        <f>VLOOKUP(aéroports_2014[Pays],Pays_Continent!A:B,2,FALSE)</f>
        <v>Afrique</v>
      </c>
      <c r="B166" s="51" t="str">
        <f>VLOOKUP(aéroports_2014[[#This Row],[Ville/Nom d''aéroport]],Ville_Pays!A:B,2,FALSE)</f>
        <v>Maroc</v>
      </c>
      <c r="C166" s="52" t="s">
        <v>44</v>
      </c>
      <c r="D166" s="30" t="s">
        <v>44</v>
      </c>
      <c r="E166" s="30" t="s">
        <v>437</v>
      </c>
      <c r="F166" s="50">
        <v>4063490</v>
      </c>
      <c r="G166" s="30">
        <v>6.1</v>
      </c>
      <c r="H166" s="50">
        <v>36177</v>
      </c>
      <c r="I166" s="30">
        <v>5.0999999999999996</v>
      </c>
      <c r="J166" s="30">
        <v>646</v>
      </c>
      <c r="K166" s="53">
        <v>-30.5</v>
      </c>
    </row>
    <row r="167" spans="1:11" hidden="1" x14ac:dyDescent="0.25">
      <c r="A167" s="51" t="str">
        <f>VLOOKUP(aéroports_2014[Pays],Pays_Continent!A:B,2,FALSE)</f>
        <v>Asie</v>
      </c>
      <c r="B167" s="51" t="str">
        <f>VLOOKUP(aéroports_2014[[#This Row],[Ville/Nom d''aéroport]],Ville_Pays!A:B,2,FALSE)</f>
        <v>Iran</v>
      </c>
      <c r="C167" s="52" t="s">
        <v>28</v>
      </c>
      <c r="D167" s="30" t="s">
        <v>28</v>
      </c>
      <c r="E167" s="30" t="s">
        <v>424</v>
      </c>
      <c r="F167" s="50">
        <v>8068867</v>
      </c>
      <c r="G167" s="30">
        <v>15.5</v>
      </c>
      <c r="H167" s="50">
        <v>55678</v>
      </c>
      <c r="I167" s="30">
        <v>12.4</v>
      </c>
      <c r="J167" s="50">
        <v>78144</v>
      </c>
      <c r="K167" s="53">
        <v>26.7</v>
      </c>
    </row>
    <row r="168" spans="1:11" hidden="1" x14ac:dyDescent="0.25">
      <c r="A168" s="51" t="str">
        <f>VLOOKUP(aéroports_2014[Pays],Pays_Continent!A:B,2,FALSE)</f>
        <v>Afrique</v>
      </c>
      <c r="B168" s="51" t="str">
        <f>VLOOKUP(aéroports_2014[[#This Row],[Ville/Nom d''aéroport]],Ville_Pays!A:B,2,FALSE)</f>
        <v>Ile Maurice</v>
      </c>
      <c r="C168" s="52" t="s">
        <v>46</v>
      </c>
      <c r="D168" s="30" t="s">
        <v>46</v>
      </c>
      <c r="E168" s="30" t="s">
        <v>438</v>
      </c>
      <c r="F168" s="50">
        <v>2762935</v>
      </c>
      <c r="G168" s="30">
        <v>1.3</v>
      </c>
      <c r="H168" s="50">
        <v>17161</v>
      </c>
      <c r="I168" s="30">
        <v>-5.2</v>
      </c>
      <c r="J168" s="30" t="s">
        <v>958</v>
      </c>
      <c r="K168" s="53" t="s">
        <v>958</v>
      </c>
    </row>
    <row r="169" spans="1:11" hidden="1" x14ac:dyDescent="0.25">
      <c r="A169" s="51" t="str">
        <f>VLOOKUP(aéroports_2014[Pays],Pays_Continent!A:B,2,FALSE)</f>
        <v>Asie</v>
      </c>
      <c r="B169" s="51" t="str">
        <f>VLOOKUP(aéroports_2014[[#This Row],[Ville/Nom d''aéroport]],Ville_Pays!A:B,2,FALSE)</f>
        <v>Indonésie</v>
      </c>
      <c r="C169" s="52" t="s">
        <v>318</v>
      </c>
      <c r="D169" s="30" t="s">
        <v>318</v>
      </c>
      <c r="E169" s="30" t="s">
        <v>1103</v>
      </c>
      <c r="F169" s="50">
        <v>8017480</v>
      </c>
      <c r="G169" s="30">
        <v>-4.2</v>
      </c>
      <c r="H169" s="50">
        <v>63320</v>
      </c>
      <c r="I169" s="30">
        <v>-10.1</v>
      </c>
      <c r="J169" s="50">
        <v>42480</v>
      </c>
      <c r="K169" s="53">
        <v>-4.9000000000000004</v>
      </c>
    </row>
    <row r="170" spans="1:11" ht="25.5" hidden="1" x14ac:dyDescent="0.25">
      <c r="A170" s="51" t="str">
        <f>VLOOKUP(aéroports_2014[Pays],Pays_Continent!A:B,2,FALSE)</f>
        <v>Amérique du Sud</v>
      </c>
      <c r="B170" s="51" t="str">
        <f>VLOOKUP(aéroports_2014[[#This Row],[Ville/Nom d''aéroport]],Ville_Pays!A:B,2,FALSE)</f>
        <v>Colombie</v>
      </c>
      <c r="C170" s="52" t="s">
        <v>214</v>
      </c>
      <c r="D170" s="30" t="s">
        <v>360</v>
      </c>
      <c r="E170" s="30" t="s">
        <v>517</v>
      </c>
      <c r="F170" s="50">
        <v>6567564</v>
      </c>
      <c r="G170" s="30">
        <v>0.2</v>
      </c>
      <c r="H170" s="50">
        <v>74835</v>
      </c>
      <c r="I170" s="30">
        <v>0.7</v>
      </c>
      <c r="J170" s="50">
        <v>116693</v>
      </c>
      <c r="K170" s="53">
        <v>6.7</v>
      </c>
    </row>
    <row r="171" spans="1:11" x14ac:dyDescent="0.25">
      <c r="A171" s="51" t="str">
        <f>VLOOKUP(aéroports_2014[Pays],Pays_Continent!A:B,2,FALSE)</f>
        <v>Océanie</v>
      </c>
      <c r="B171" s="51" t="str">
        <f>VLOOKUP(aéroports_2014[[#This Row],[Ville/Nom d''aéroport]],Ville_Pays!A:B,2,FALSE)</f>
        <v>Australie</v>
      </c>
      <c r="C171" s="52" t="s">
        <v>311</v>
      </c>
      <c r="D171" s="30" t="s">
        <v>311</v>
      </c>
      <c r="E171" s="30" t="s">
        <v>580</v>
      </c>
      <c r="F171" s="50">
        <v>31386794</v>
      </c>
      <c r="G171" s="30">
        <v>3.9</v>
      </c>
      <c r="H171" s="50">
        <v>227697</v>
      </c>
      <c r="I171" s="30">
        <v>4.2</v>
      </c>
      <c r="J171" s="30" t="s">
        <v>958</v>
      </c>
      <c r="K171" s="53" t="s">
        <v>958</v>
      </c>
    </row>
    <row r="172" spans="1:11" ht="25.5" x14ac:dyDescent="0.25">
      <c r="A172" s="51" t="str">
        <f>VLOOKUP(aéroports_2014[Pays],Pays_Continent!A:B,2,FALSE)</f>
        <v>Amérique du Nord</v>
      </c>
      <c r="B172" s="51" t="str">
        <f>VLOOKUP(aéroports_2014[[#This Row],[Ville/Nom d''aéroport]],Ville_Pays!A:B,2,FALSE)</f>
        <v>Mexique</v>
      </c>
      <c r="C172" s="52" t="s">
        <v>187</v>
      </c>
      <c r="D172" s="30" t="s">
        <v>187</v>
      </c>
      <c r="E172" s="30" t="s">
        <v>498</v>
      </c>
      <c r="F172" s="50">
        <v>34252381</v>
      </c>
      <c r="G172" s="30">
        <v>8.6</v>
      </c>
      <c r="H172" s="50">
        <v>406340</v>
      </c>
      <c r="I172" s="30">
        <v>4.4000000000000004</v>
      </c>
      <c r="J172" s="50">
        <v>396732</v>
      </c>
      <c r="K172" s="53">
        <v>5.4</v>
      </c>
    </row>
    <row r="173" spans="1:11" ht="25.5" x14ac:dyDescent="0.25">
      <c r="A173" s="51" t="str">
        <f>VLOOKUP(aéroports_2014[Pays],Pays_Continent!A:B,2,FALSE)</f>
        <v>Amérique du Nord</v>
      </c>
      <c r="B173" s="51" t="str">
        <f>VLOOKUP(aéroports_2014[[#This Row],[Ville/Nom d''aéroport]],Ville_Pays!A:B,2,FALSE)</f>
        <v>États-Unis</v>
      </c>
      <c r="C173" s="52" t="s">
        <v>256</v>
      </c>
      <c r="D173" s="30" t="s">
        <v>256</v>
      </c>
      <c r="E173" s="30" t="s">
        <v>547</v>
      </c>
      <c r="F173" s="50">
        <v>40941879</v>
      </c>
      <c r="G173" s="30">
        <v>0.9</v>
      </c>
      <c r="H173" s="50">
        <v>402973</v>
      </c>
      <c r="I173" s="30">
        <v>1</v>
      </c>
      <c r="J173" s="50">
        <v>1998782</v>
      </c>
      <c r="K173" s="53">
        <v>2.8</v>
      </c>
    </row>
    <row r="174" spans="1:11" x14ac:dyDescent="0.25">
      <c r="A174" s="51" t="str">
        <f>VLOOKUP(aéroports_2014[Pays],Pays_Continent!A:B,2,FALSE)</f>
        <v>Europe</v>
      </c>
      <c r="B174" s="51" t="str">
        <f>VLOOKUP(aéroports_2014[[#This Row],[Ville/Nom d''aéroport]],Ville_Pays!A:B,2,FALSE)</f>
        <v>Italie</v>
      </c>
      <c r="C174" s="52" t="s">
        <v>159</v>
      </c>
      <c r="D174" s="30" t="s">
        <v>160</v>
      </c>
      <c r="E174" s="30" t="s">
        <v>998</v>
      </c>
      <c r="F174" s="50">
        <v>18838661</v>
      </c>
      <c r="G174" s="30">
        <v>5</v>
      </c>
      <c r="H174" s="50">
        <v>166509</v>
      </c>
      <c r="I174" s="30">
        <v>1.1000000000000001</v>
      </c>
      <c r="J174" s="50">
        <v>469657</v>
      </c>
      <c r="K174" s="53">
        <v>9.1</v>
      </c>
    </row>
    <row r="175" spans="1:11" hidden="1" x14ac:dyDescent="0.25">
      <c r="A175" s="51" t="str">
        <f>VLOOKUP(aéroports_2014[Pays],Pays_Continent!A:B,2,FALSE)</f>
        <v>Asie</v>
      </c>
      <c r="B175" s="51" t="str">
        <f>VLOOKUP(aéroports_2014[[#This Row],[Ville/Nom d''aéroport]],Ville_Pays!A:B,2,FALSE)</f>
        <v>Indonésie</v>
      </c>
      <c r="C175" s="52" t="s">
        <v>328</v>
      </c>
      <c r="D175" s="30" t="s">
        <v>328</v>
      </c>
      <c r="E175" s="30" t="s">
        <v>1057</v>
      </c>
      <c r="F175" s="50">
        <v>2602465</v>
      </c>
      <c r="G175" s="30">
        <v>-7.2</v>
      </c>
      <c r="H175" s="50">
        <v>16945</v>
      </c>
      <c r="I175" s="30">
        <v>-9.8000000000000007</v>
      </c>
      <c r="J175" s="50">
        <v>10833</v>
      </c>
      <c r="K175" s="53">
        <v>-6.5</v>
      </c>
    </row>
    <row r="176" spans="1:11" ht="25.5" x14ac:dyDescent="0.25">
      <c r="A176" s="51" t="str">
        <f>VLOOKUP(aéroports_2014[Pays],Pays_Continent!A:B,2,FALSE)</f>
        <v>Amérique du Nord</v>
      </c>
      <c r="B176" s="51" t="str">
        <f>VLOOKUP(aéroports_2014[[#This Row],[Ville/Nom d''aéroport]],Ville_Pays!A:B,2,FALSE)</f>
        <v>États-Unis</v>
      </c>
      <c r="C176" s="52" t="s">
        <v>267</v>
      </c>
      <c r="D176" s="30" t="s">
        <v>267</v>
      </c>
      <c r="E176" s="30" t="s">
        <v>550</v>
      </c>
      <c r="F176" s="50">
        <v>35147083</v>
      </c>
      <c r="G176" s="30">
        <v>3.7</v>
      </c>
      <c r="H176" s="50">
        <v>412586</v>
      </c>
      <c r="I176" s="30">
        <v>-4.3</v>
      </c>
      <c r="J176" s="50">
        <v>203129</v>
      </c>
      <c r="K176" s="53">
        <v>0.9</v>
      </c>
    </row>
    <row r="177" spans="1:11" ht="25.5" hidden="1" x14ac:dyDescent="0.25">
      <c r="A177" s="51" t="str">
        <f>VLOOKUP(aéroports_2014[Pays],Pays_Continent!A:B,2,FALSE)</f>
        <v>Amérique du Nord</v>
      </c>
      <c r="B177" s="51" t="str">
        <f>VLOOKUP(aéroports_2014[[#This Row],[Ville/Nom d''aéroport]],Ville_Pays!A:B,2,FALSE)</f>
        <v>Jamaïque</v>
      </c>
      <c r="C177" s="52" t="s">
        <v>223</v>
      </c>
      <c r="D177" s="30" t="s">
        <v>223</v>
      </c>
      <c r="E177" s="30" t="s">
        <v>525</v>
      </c>
      <c r="F177" s="50">
        <v>3619013</v>
      </c>
      <c r="G177" s="30">
        <v>4.3</v>
      </c>
      <c r="H177" s="50">
        <v>40795</v>
      </c>
      <c r="I177" s="30">
        <v>3.3</v>
      </c>
      <c r="J177" s="50">
        <v>6236</v>
      </c>
      <c r="K177" s="53">
        <v>12</v>
      </c>
    </row>
    <row r="178" spans="1:11" ht="25.5" x14ac:dyDescent="0.25">
      <c r="A178" s="51" t="str">
        <f>VLOOKUP(aéroports_2014[Pays],Pays_Continent!A:B,2,FALSE)</f>
        <v>Amérique du Nord</v>
      </c>
      <c r="B178" s="51" t="str">
        <f>VLOOKUP(aéroports_2014[[#This Row],[Ville/Nom d''aéroport]],Ville_Pays!A:B,2,FALSE)</f>
        <v>Mexique</v>
      </c>
      <c r="C178" s="52" t="s">
        <v>209</v>
      </c>
      <c r="D178" s="30" t="s">
        <v>209</v>
      </c>
      <c r="E178" s="30" t="s">
        <v>515</v>
      </c>
      <c r="F178" s="50">
        <v>7157217</v>
      </c>
      <c r="G178" s="30">
        <v>10.9</v>
      </c>
      <c r="H178" s="50">
        <v>102462</v>
      </c>
      <c r="I178" s="30">
        <v>13.6</v>
      </c>
      <c r="J178" s="50">
        <v>44817</v>
      </c>
      <c r="K178" s="53">
        <v>-2.7</v>
      </c>
    </row>
    <row r="179" spans="1:11" ht="25.5" x14ac:dyDescent="0.25">
      <c r="A179" s="51" t="str">
        <f>VLOOKUP(aéroports_2014[Pays],Pays_Continent!A:B,2,FALSE)</f>
        <v>Amérique du Nord</v>
      </c>
      <c r="B179" s="51" t="str">
        <f>VLOOKUP(aéroports_2014[[#This Row],[Ville/Nom d''aéroport]],Ville_Pays!A:B,2,FALSE)</f>
        <v>Canada</v>
      </c>
      <c r="C179" s="52" t="s">
        <v>285</v>
      </c>
      <c r="D179" s="30" t="s">
        <v>286</v>
      </c>
      <c r="E179" s="30" t="s">
        <v>563</v>
      </c>
      <c r="F179" s="50">
        <v>14725699</v>
      </c>
      <c r="G179" s="30">
        <v>4.5</v>
      </c>
      <c r="H179" s="50">
        <v>217204</v>
      </c>
      <c r="I179" s="30">
        <v>-2.2000000000000002</v>
      </c>
      <c r="J179" s="30" t="s">
        <v>958</v>
      </c>
      <c r="K179" s="53" t="s">
        <v>958</v>
      </c>
    </row>
    <row r="180" spans="1:11" x14ac:dyDescent="0.25">
      <c r="A180" s="51" t="str">
        <f>VLOOKUP(aéroports_2014[Pays],Pays_Continent!A:B,2,FALSE)</f>
        <v>Asie</v>
      </c>
      <c r="B180" s="51" t="str">
        <f>VLOOKUP(aéroports_2014[[#This Row],[Ville/Nom d''aéroport]],Ville_Pays!A:B,2,FALSE)</f>
        <v>Russie</v>
      </c>
      <c r="C180" s="52" t="s">
        <v>135</v>
      </c>
      <c r="D180" s="30" t="s">
        <v>137</v>
      </c>
      <c r="E180" s="30" t="s">
        <v>991</v>
      </c>
      <c r="F180" s="50">
        <v>33039531</v>
      </c>
      <c r="G180" s="30">
        <v>7.4</v>
      </c>
      <c r="H180" s="50">
        <v>277785</v>
      </c>
      <c r="I180" s="30">
        <v>5.4</v>
      </c>
      <c r="J180" s="50">
        <v>187093</v>
      </c>
      <c r="K180" s="53">
        <v>-6.7</v>
      </c>
    </row>
    <row r="181" spans="1:11" x14ac:dyDescent="0.25">
      <c r="A181" s="51" t="str">
        <f>VLOOKUP(aéroports_2014[Pays],Pays_Continent!A:B,2,FALSE)</f>
        <v>Asie</v>
      </c>
      <c r="B181" s="51" t="str">
        <f>VLOOKUP(aéroports_2014[[#This Row],[Ville/Nom d''aéroport]],Ville_Pays!A:B,2,FALSE)</f>
        <v>Russie</v>
      </c>
      <c r="C181" s="52" t="s">
        <v>135</v>
      </c>
      <c r="D181" s="30" t="s">
        <v>136</v>
      </c>
      <c r="E181" s="30" t="s">
        <v>992</v>
      </c>
      <c r="F181" s="50">
        <v>31567974</v>
      </c>
      <c r="G181" s="30">
        <v>7.9</v>
      </c>
      <c r="H181" s="50">
        <v>255570</v>
      </c>
      <c r="I181" s="30">
        <v>4.8</v>
      </c>
      <c r="J181" s="50">
        <v>184039</v>
      </c>
      <c r="K181" s="53">
        <v>-25.1</v>
      </c>
    </row>
    <row r="182" spans="1:11" x14ac:dyDescent="0.25">
      <c r="A182" s="51" t="str">
        <f>VLOOKUP(aéroports_2014[Pays],Pays_Continent!A:B,2,FALSE)</f>
        <v>Asie</v>
      </c>
      <c r="B182" s="51" t="str">
        <f>VLOOKUP(aéroports_2014[[#This Row],[Ville/Nom d''aéroport]],Ville_Pays!A:B,2,FALSE)</f>
        <v>Russie</v>
      </c>
      <c r="C182" s="52" t="s">
        <v>135</v>
      </c>
      <c r="D182" s="30" t="s">
        <v>165</v>
      </c>
      <c r="E182" s="30" t="s">
        <v>993</v>
      </c>
      <c r="F182" s="50">
        <v>12731813</v>
      </c>
      <c r="G182" s="30">
        <v>13.9</v>
      </c>
      <c r="H182" s="50">
        <v>165087</v>
      </c>
      <c r="I182" s="30">
        <v>1</v>
      </c>
      <c r="J182" s="50">
        <v>44036</v>
      </c>
      <c r="K182" s="53">
        <v>3.4</v>
      </c>
    </row>
    <row r="183" spans="1:11" x14ac:dyDescent="0.25">
      <c r="A183" s="51" t="str">
        <f>VLOOKUP(aéroports_2014[Pays],Pays_Continent!A:B,2,FALSE)</f>
        <v>Asie</v>
      </c>
      <c r="B183" s="51" t="str">
        <f>VLOOKUP(aéroports_2014[[#This Row],[Ville/Nom d''aéroport]],Ville_Pays!A:B,2,FALSE)</f>
        <v>Inde</v>
      </c>
      <c r="C183" s="52" t="s">
        <v>78</v>
      </c>
      <c r="D183" s="30" t="s">
        <v>78</v>
      </c>
      <c r="E183" s="30" t="s">
        <v>893</v>
      </c>
      <c r="F183" s="50">
        <v>34993738</v>
      </c>
      <c r="G183" s="30">
        <v>9.5</v>
      </c>
      <c r="H183" s="50">
        <v>266201</v>
      </c>
      <c r="I183" s="30">
        <v>-1.2</v>
      </c>
      <c r="J183" s="50">
        <v>648147</v>
      </c>
      <c r="K183" s="53">
        <v>-0.6</v>
      </c>
    </row>
    <row r="184" spans="1:11" x14ac:dyDescent="0.25">
      <c r="A184" s="51" t="str">
        <f>VLOOKUP(aéroports_2014[Pays],Pays_Continent!A:B,2,FALSE)</f>
        <v>Europe</v>
      </c>
      <c r="B184" s="51" t="str">
        <f>VLOOKUP(aéroports_2014[[#This Row],[Ville/Nom d''aéroport]],Ville_Pays!A:B,2,FALSE)</f>
        <v>Allemagne</v>
      </c>
      <c r="C184" s="52" t="s">
        <v>130</v>
      </c>
      <c r="D184" s="30" t="s">
        <v>130</v>
      </c>
      <c r="E184" s="30" t="s">
        <v>472</v>
      </c>
      <c r="F184" s="50">
        <v>39700515</v>
      </c>
      <c r="G184" s="30">
        <v>2.7</v>
      </c>
      <c r="H184" s="50">
        <v>376678</v>
      </c>
      <c r="I184" s="30">
        <v>-1.4</v>
      </c>
      <c r="J184" s="50">
        <v>309361</v>
      </c>
      <c r="K184" s="53">
        <v>7.5</v>
      </c>
    </row>
    <row r="185" spans="1:11" hidden="1" x14ac:dyDescent="0.25">
      <c r="A185" s="51" t="str">
        <f>VLOOKUP(aéroports_2014[Pays],Pays_Continent!A:B,2,FALSE)</f>
        <v>Asie</v>
      </c>
      <c r="B185" s="51" t="str">
        <f>VLOOKUP(aéroports_2014[[#This Row],[Ville/Nom d''aéroport]],Ville_Pays!A:B,2,FALSE)</f>
        <v>Oman</v>
      </c>
      <c r="C185" s="52" t="s">
        <v>23</v>
      </c>
      <c r="D185" s="30" t="s">
        <v>23</v>
      </c>
      <c r="E185" s="30" t="s">
        <v>420</v>
      </c>
      <c r="F185" s="50">
        <v>8713102</v>
      </c>
      <c r="G185" s="30">
        <v>4.8</v>
      </c>
      <c r="H185" s="50">
        <v>82405</v>
      </c>
      <c r="I185" s="30">
        <v>1.4</v>
      </c>
      <c r="J185" s="50">
        <v>122163</v>
      </c>
      <c r="K185" s="53">
        <v>1.8</v>
      </c>
    </row>
    <row r="186" spans="1:11" hidden="1" x14ac:dyDescent="0.25">
      <c r="A186" s="51" t="str">
        <f>VLOOKUP(aéroports_2014[Pays],Pays_Continent!A:B,2,FALSE)</f>
        <v>Asie</v>
      </c>
      <c r="B186" s="51" t="str">
        <f>VLOOKUP(aéroports_2014[[#This Row],[Ville/Nom d''aéroport]],Ville_Pays!A:B,2,FALSE)</f>
        <v>Indonésie</v>
      </c>
      <c r="C186" s="52" t="s">
        <v>369</v>
      </c>
      <c r="D186" s="30" t="s">
        <v>369</v>
      </c>
      <c r="E186" s="30" t="s">
        <v>1042</v>
      </c>
      <c r="F186" s="50">
        <v>1423312</v>
      </c>
      <c r="G186" s="30" t="s">
        <v>958</v>
      </c>
      <c r="H186" s="50">
        <v>22560</v>
      </c>
      <c r="I186" s="30" t="s">
        <v>958</v>
      </c>
      <c r="J186" s="50">
        <v>5690</v>
      </c>
      <c r="K186" s="53" t="s">
        <v>958</v>
      </c>
    </row>
    <row r="187" spans="1:11" hidden="1" x14ac:dyDescent="0.25">
      <c r="A187" s="51" t="str">
        <f>VLOOKUP(aéroports_2014[Pays],Pays_Continent!A:B,2,FALSE)</f>
        <v>Océanie</v>
      </c>
      <c r="B187" s="51" t="str">
        <f>VLOOKUP(aéroports_2014[[#This Row],[Ville/Nom d''aéroport]],Ville_Pays!A:B,2,FALSE)</f>
        <v>Fidji</v>
      </c>
      <c r="C187" s="52" t="s">
        <v>338</v>
      </c>
      <c r="D187" s="30" t="s">
        <v>338</v>
      </c>
      <c r="E187" s="30" t="s">
        <v>593</v>
      </c>
      <c r="F187" s="50">
        <v>2091719</v>
      </c>
      <c r="G187" s="30">
        <v>5.5</v>
      </c>
      <c r="H187" s="50">
        <v>72461</v>
      </c>
      <c r="I187" s="30">
        <v>19.5</v>
      </c>
      <c r="J187" s="30" t="s">
        <v>958</v>
      </c>
      <c r="K187" s="53" t="s">
        <v>958</v>
      </c>
    </row>
    <row r="188" spans="1:11" hidden="1" x14ac:dyDescent="0.25">
      <c r="A188" s="51" t="str">
        <f>VLOOKUP(aéroports_2014[Pays],Pays_Continent!A:B,2,FALSE)</f>
        <v>Afrique</v>
      </c>
      <c r="B188" s="51" t="str">
        <f>VLOOKUP(aéroports_2014[[#This Row],[Ville/Nom d''aéroport]],Ville_Pays!A:B,2,FALSE)</f>
        <v>Kenya</v>
      </c>
      <c r="C188" s="52" t="s">
        <v>38</v>
      </c>
      <c r="D188" s="30" t="s">
        <v>38</v>
      </c>
      <c r="E188" s="30" t="s">
        <v>426</v>
      </c>
      <c r="F188" s="50">
        <v>6386456</v>
      </c>
      <c r="G188" s="30">
        <v>7.4</v>
      </c>
      <c r="H188" s="50">
        <v>99725</v>
      </c>
      <c r="I188" s="30">
        <v>9.5</v>
      </c>
      <c r="J188" s="50">
        <v>259143</v>
      </c>
      <c r="K188" s="53">
        <v>5.7</v>
      </c>
    </row>
    <row r="189" spans="1:11" hidden="1" x14ac:dyDescent="0.25">
      <c r="A189" s="51" t="str">
        <f>VLOOKUP(aéroports_2014[Pays],Pays_Continent!A:B,2,FALSE)</f>
        <v>Asie</v>
      </c>
      <c r="B189" s="51" t="str">
        <f>VLOOKUP(aéroports_2014[[#This Row],[Ville/Nom d''aéroport]],Ville_Pays!A:B,2,FALSE)</f>
        <v>Indonésie</v>
      </c>
      <c r="C189" s="52" t="s">
        <v>365</v>
      </c>
      <c r="D189" s="30" t="s">
        <v>365</v>
      </c>
      <c r="E189" s="30" t="s">
        <v>1043</v>
      </c>
      <c r="F189" s="50">
        <v>4610026</v>
      </c>
      <c r="G189" s="30" t="s">
        <v>958</v>
      </c>
      <c r="H189" s="30">
        <v>401</v>
      </c>
      <c r="I189" s="30" t="s">
        <v>958</v>
      </c>
      <c r="J189" s="30" t="s">
        <v>958</v>
      </c>
      <c r="K189" s="53" t="s">
        <v>958</v>
      </c>
    </row>
    <row r="190" spans="1:11" x14ac:dyDescent="0.25">
      <c r="A190" s="51" t="str">
        <f>VLOOKUP(aéroports_2014[Pays],Pays_Continent!A:B,2,FALSE)</f>
        <v>Asie</v>
      </c>
      <c r="B190" s="51" t="str">
        <f>VLOOKUP(aéroports_2014[[#This Row],[Ville/Nom d''aéroport]],Ville_Pays!A:B,2,FALSE)</f>
        <v>Chine</v>
      </c>
      <c r="C190" s="52" t="s">
        <v>99</v>
      </c>
      <c r="D190" s="30" t="s">
        <v>99</v>
      </c>
      <c r="E190" s="30" t="s">
        <v>969</v>
      </c>
      <c r="F190" s="50">
        <v>16283816</v>
      </c>
      <c r="G190" s="30">
        <v>8.5</v>
      </c>
      <c r="H190" s="50">
        <v>144278</v>
      </c>
      <c r="I190" s="30">
        <v>6.9</v>
      </c>
      <c r="J190" s="50">
        <v>304325</v>
      </c>
      <c r="K190" s="53">
        <v>19</v>
      </c>
    </row>
    <row r="191" spans="1:11" ht="25.5" x14ac:dyDescent="0.25">
      <c r="A191" s="51" t="str">
        <f>VLOOKUP(aéroports_2014[Pays],Pays_Continent!A:B,2,FALSE)</f>
        <v>Amérique du Nord</v>
      </c>
      <c r="B191" s="51" t="str">
        <f>VLOOKUP(aéroports_2014[[#This Row],[Ville/Nom d''aéroport]],Ville_Pays!A:B,2,FALSE)</f>
        <v>États-Unis</v>
      </c>
      <c r="C191" s="52" t="s">
        <v>292</v>
      </c>
      <c r="D191" s="30" t="s">
        <v>292</v>
      </c>
      <c r="E191" s="30" t="s">
        <v>1051</v>
      </c>
      <c r="F191" s="50">
        <v>11041543</v>
      </c>
      <c r="G191" s="30">
        <v>6.7</v>
      </c>
      <c r="H191" s="50">
        <v>176269</v>
      </c>
      <c r="I191" s="30">
        <v>0.3</v>
      </c>
      <c r="J191" s="50">
        <v>39889</v>
      </c>
      <c r="K191" s="53">
        <v>-17.3</v>
      </c>
    </row>
    <row r="192" spans="1:11" ht="25.5" x14ac:dyDescent="0.25">
      <c r="A192" s="51" t="str">
        <f>VLOOKUP(aéroports_2014[Pays],Pays_Continent!A:B,2,FALSE)</f>
        <v>Amérique du Nord</v>
      </c>
      <c r="B192" s="51" t="str">
        <f>VLOOKUP(aéroports_2014[[#This Row],[Ville/Nom d''aéroport]],Ville_Pays!A:B,2,FALSE)</f>
        <v>Bahamas</v>
      </c>
      <c r="C192" s="52" t="s">
        <v>234</v>
      </c>
      <c r="D192" s="30" t="s">
        <v>234</v>
      </c>
      <c r="E192" s="30" t="s">
        <v>1049</v>
      </c>
      <c r="F192" s="50">
        <v>3253796</v>
      </c>
      <c r="G192" s="30">
        <v>2.2999999999999998</v>
      </c>
      <c r="H192" s="50">
        <v>136948</v>
      </c>
      <c r="I192" s="30">
        <v>3</v>
      </c>
      <c r="J192" s="30" t="s">
        <v>958</v>
      </c>
      <c r="K192" s="53" t="s">
        <v>958</v>
      </c>
    </row>
    <row r="193" spans="1:11" ht="25.5" x14ac:dyDescent="0.25">
      <c r="A193" s="51" t="str">
        <f>VLOOKUP(aéroports_2014[Pays],Pays_Continent!A:B,2,FALSE)</f>
        <v>Amérique du Nord</v>
      </c>
      <c r="B193" s="51" t="str">
        <f>VLOOKUP(aéroports_2014[[#This Row],[Ville/Nom d''aéroport]],Ville_Pays!A:B,2,FALSE)</f>
        <v>États-Unis</v>
      </c>
      <c r="C193" s="52" t="s">
        <v>294</v>
      </c>
      <c r="D193" s="30" t="s">
        <v>294</v>
      </c>
      <c r="E193" s="30" t="s">
        <v>570</v>
      </c>
      <c r="F193" s="50">
        <v>9782139</v>
      </c>
      <c r="G193" s="30">
        <v>4.7</v>
      </c>
      <c r="H193" s="50">
        <v>115812</v>
      </c>
      <c r="I193" s="30">
        <v>-13.2</v>
      </c>
      <c r="J193" s="50">
        <v>40113</v>
      </c>
      <c r="K193" s="53">
        <v>-4.7</v>
      </c>
    </row>
    <row r="194" spans="1:11" ht="30" x14ac:dyDescent="0.25">
      <c r="A194" s="51" t="str">
        <f>VLOOKUP(aéroports_2014[Pays],Pays_Continent!A:B,2,FALSE)</f>
        <v>Amérique du Nord</v>
      </c>
      <c r="B194" s="51" t="str">
        <f>VLOOKUP(aéroports_2014[[#This Row],[Ville/Nom d''aéroport]],Ville_Pays!A:B,2,FALSE)</f>
        <v>États-Unis</v>
      </c>
      <c r="C194" s="52" t="s">
        <v>249</v>
      </c>
      <c r="D194" s="30" t="s">
        <v>250</v>
      </c>
      <c r="E194" s="27" t="s">
        <v>1052</v>
      </c>
      <c r="F194" s="50">
        <v>53635346</v>
      </c>
      <c r="G194" s="30">
        <v>6.4</v>
      </c>
      <c r="H194" s="50">
        <v>422912</v>
      </c>
      <c r="I194" s="30">
        <v>4.0999999999999996</v>
      </c>
      <c r="J194" s="50">
        <v>1315590</v>
      </c>
      <c r="K194" s="53">
        <v>1.8</v>
      </c>
    </row>
    <row r="195" spans="1:11" ht="25.5" x14ac:dyDescent="0.25">
      <c r="A195" s="51" t="str">
        <f>VLOOKUP(aéroports_2014[Pays],Pays_Continent!A:B,2,FALSE)</f>
        <v>Amérique du Nord</v>
      </c>
      <c r="B195" s="51" t="str">
        <f>VLOOKUP(aéroports_2014[[#This Row],[Ville/Nom d''aéroport]],Ville_Pays!A:B,2,FALSE)</f>
        <v>États-Unis</v>
      </c>
      <c r="C195" s="52" t="s">
        <v>249</v>
      </c>
      <c r="D195" s="30" t="s">
        <v>272</v>
      </c>
      <c r="E195" s="30" t="s">
        <v>554</v>
      </c>
      <c r="F195" s="50">
        <v>27377425</v>
      </c>
      <c r="G195" s="30">
        <v>2.5</v>
      </c>
      <c r="H195" s="50">
        <v>368684</v>
      </c>
      <c r="I195" s="30">
        <v>-0.8</v>
      </c>
      <c r="J195" s="50">
        <v>7926</v>
      </c>
      <c r="K195" s="53">
        <v>3.2</v>
      </c>
    </row>
    <row r="196" spans="1:11" ht="25.5" x14ac:dyDescent="0.25">
      <c r="A196" s="51" t="str">
        <f>VLOOKUP(aéroports_2014[Pays],Pays_Continent!A:B,2,FALSE)</f>
        <v>Amérique du Nord</v>
      </c>
      <c r="B196" s="51" t="str">
        <f>VLOOKUP(aéroports_2014[[#This Row],[Ville/Nom d''aéroport]],Ville_Pays!A:B,2,FALSE)</f>
        <v>États-Unis</v>
      </c>
      <c r="C196" s="52" t="s">
        <v>249</v>
      </c>
      <c r="D196" s="30" t="s">
        <v>266</v>
      </c>
      <c r="E196" s="30" t="s">
        <v>1053</v>
      </c>
      <c r="F196" s="50">
        <v>36026864</v>
      </c>
      <c r="G196" s="30">
        <v>2.9</v>
      </c>
      <c r="H196" s="50">
        <v>398630</v>
      </c>
      <c r="I196" s="30">
        <v>-3.7</v>
      </c>
      <c r="J196" s="50">
        <v>648517</v>
      </c>
      <c r="K196" s="53">
        <v>-0.6</v>
      </c>
    </row>
    <row r="197" spans="1:11" hidden="1" x14ac:dyDescent="0.25">
      <c r="A197" s="51" t="str">
        <f>VLOOKUP(aéroports_2014[Pays],Pays_Continent!A:B,2,FALSE)</f>
        <v>Océanie</v>
      </c>
      <c r="B197" s="51" t="str">
        <f>VLOOKUP(aéroports_2014[[#This Row],[Ville/Nom d''aéroport]],Ville_Pays!A:B,2,FALSE)</f>
        <v>Australie</v>
      </c>
      <c r="C197" s="52" t="s">
        <v>349</v>
      </c>
      <c r="D197" s="30" t="s">
        <v>349</v>
      </c>
      <c r="E197" s="30" t="s">
        <v>599</v>
      </c>
      <c r="F197" s="50">
        <v>1164960</v>
      </c>
      <c r="G197" s="30">
        <v>-2.8</v>
      </c>
      <c r="H197" s="50">
        <v>15852</v>
      </c>
      <c r="I197" s="30">
        <v>-22.2</v>
      </c>
      <c r="J197" s="30">
        <v>360</v>
      </c>
      <c r="K197" s="53" t="s">
        <v>958</v>
      </c>
    </row>
    <row r="198" spans="1:11" x14ac:dyDescent="0.25">
      <c r="A198" s="51" t="str">
        <f>VLOOKUP(aéroports_2014[Pays],Pays_Continent!A:B,2,FALSE)</f>
        <v>Europe</v>
      </c>
      <c r="B198" s="51" t="str">
        <f>VLOOKUP(aéroports_2014[[#This Row],[Ville/Nom d''aéroport]],Ville_Pays!A:B,2,FALSE)</f>
        <v>France</v>
      </c>
      <c r="C198" s="52" t="s">
        <v>175</v>
      </c>
      <c r="D198" s="30" t="s">
        <v>175</v>
      </c>
      <c r="E198" s="30" t="s">
        <v>995</v>
      </c>
      <c r="F198" s="50">
        <v>11660208</v>
      </c>
      <c r="G198" s="30">
        <v>0.9</v>
      </c>
      <c r="H198" s="50">
        <v>169993</v>
      </c>
      <c r="I198" s="30">
        <v>-2.2000000000000002</v>
      </c>
      <c r="J198" s="50">
        <v>16695</v>
      </c>
      <c r="K198" s="53">
        <v>-6.2</v>
      </c>
    </row>
    <row r="199" spans="1:11" hidden="1" x14ac:dyDescent="0.25">
      <c r="A199" s="51" t="str">
        <f>VLOOKUP(aéroports_2014[Pays],Pays_Continent!A:B,2,FALSE)</f>
        <v>Asie</v>
      </c>
      <c r="B199" s="51" t="str">
        <f>VLOOKUP(aéroports_2014[[#This Row],[Ville/Nom d''aéroport]],Ville_Pays!A:B,2,FALSE)</f>
        <v>Vietnam</v>
      </c>
      <c r="C199" s="52" t="s">
        <v>107</v>
      </c>
      <c r="D199" s="30" t="s">
        <v>107</v>
      </c>
      <c r="E199" s="27" t="s">
        <v>1096</v>
      </c>
      <c r="F199" s="50">
        <v>12847056</v>
      </c>
      <c r="G199" s="30" t="s">
        <v>958</v>
      </c>
      <c r="H199" s="50">
        <v>89835</v>
      </c>
      <c r="I199" s="30" t="s">
        <v>958</v>
      </c>
      <c r="J199" s="50">
        <v>352322</v>
      </c>
      <c r="K199" s="53" t="s">
        <v>958</v>
      </c>
    </row>
    <row r="200" spans="1:11" ht="25.5" x14ac:dyDescent="0.25">
      <c r="A200" s="51" t="str">
        <f>VLOOKUP(aéroports_2014[Pays],Pays_Continent!A:B,2,FALSE)</f>
        <v>Amérique du Nord</v>
      </c>
      <c r="B200" s="51" t="str">
        <f>VLOOKUP(aéroports_2014[[#This Row],[Ville/Nom d''aéroport]],Ville_Pays!A:B,2,FALSE)</f>
        <v>États-Unis</v>
      </c>
      <c r="C200" s="52" t="s">
        <v>293</v>
      </c>
      <c r="D200" s="30" t="s">
        <v>293</v>
      </c>
      <c r="E200" s="30" t="s">
        <v>566</v>
      </c>
      <c r="F200" s="50">
        <v>10336788</v>
      </c>
      <c r="G200" s="30">
        <v>6.1</v>
      </c>
      <c r="H200" s="50">
        <v>205900</v>
      </c>
      <c r="I200" s="30">
        <v>2.2999999999999998</v>
      </c>
      <c r="J200" s="50">
        <v>535391</v>
      </c>
      <c r="K200" s="53">
        <v>10.6</v>
      </c>
    </row>
    <row r="201" spans="1:11" x14ac:dyDescent="0.25">
      <c r="A201" s="51" t="str">
        <f>VLOOKUP(aéroports_2014[Pays],Pays_Continent!A:B,2,FALSE)</f>
        <v>Asie</v>
      </c>
      <c r="B201" s="51" t="str">
        <f>VLOOKUP(aéroports_2014[[#This Row],[Ville/Nom d''aéroport]],Ville_Pays!A:B,2,FALSE)</f>
        <v>Japon</v>
      </c>
      <c r="C201" s="52" t="s">
        <v>104</v>
      </c>
      <c r="D201" s="30" t="s">
        <v>104</v>
      </c>
      <c r="E201" s="30" t="s">
        <v>623</v>
      </c>
      <c r="F201" s="50">
        <v>17278115</v>
      </c>
      <c r="G201" s="30">
        <v>7.7</v>
      </c>
      <c r="H201" s="50">
        <v>153972</v>
      </c>
      <c r="I201" s="30">
        <v>4.5</v>
      </c>
      <c r="J201" s="50">
        <v>419802</v>
      </c>
      <c r="K201" s="53">
        <v>8.1</v>
      </c>
    </row>
    <row r="202" spans="1:11" x14ac:dyDescent="0.25">
      <c r="A202" s="51" t="str">
        <f>VLOOKUP(aéroports_2014[Pays],Pays_Continent!A:B,2,FALSE)</f>
        <v>Asie</v>
      </c>
      <c r="B202" s="51" t="str">
        <f>VLOOKUP(aéroports_2014[[#This Row],[Ville/Nom d''aéroport]],Ville_Pays!A:B,2,FALSE)</f>
        <v>Indonésie</v>
      </c>
      <c r="C202" s="52" t="s">
        <v>297</v>
      </c>
      <c r="D202" s="30" t="s">
        <v>297</v>
      </c>
      <c r="E202" s="30" t="s">
        <v>569</v>
      </c>
      <c r="F202" s="50">
        <v>9386033</v>
      </c>
      <c r="G202" s="30">
        <v>1.7</v>
      </c>
      <c r="H202" s="50">
        <v>269189</v>
      </c>
      <c r="I202" s="30">
        <v>8.6999999999999993</v>
      </c>
      <c r="J202" s="50">
        <v>15493</v>
      </c>
      <c r="K202" s="53">
        <v>-13.1</v>
      </c>
    </row>
    <row r="203" spans="1:11" ht="25.5" x14ac:dyDescent="0.25">
      <c r="A203" s="51" t="str">
        <f>VLOOKUP(aéroports_2014[Pays],Pays_Continent!A:B,2,FALSE)</f>
        <v>Amérique du Nord</v>
      </c>
      <c r="B203" s="51" t="str">
        <f>VLOOKUP(aéroports_2014[[#This Row],[Ville/Nom d''aéroport]],Ville_Pays!A:B,2,FALSE)</f>
        <v>États-Unis</v>
      </c>
      <c r="C203" s="52" t="s">
        <v>264</v>
      </c>
      <c r="D203" s="30" t="s">
        <v>265</v>
      </c>
      <c r="E203" s="30" t="s">
        <v>920</v>
      </c>
      <c r="F203" s="50">
        <v>35714091</v>
      </c>
      <c r="G203" s="30">
        <v>2.7</v>
      </c>
      <c r="H203" s="50">
        <v>289979</v>
      </c>
      <c r="I203" s="30">
        <v>-0.5</v>
      </c>
      <c r="J203" s="50">
        <v>156875</v>
      </c>
      <c r="K203" s="53">
        <v>1.3</v>
      </c>
    </row>
    <row r="204" spans="1:11" x14ac:dyDescent="0.25">
      <c r="A204" s="51" t="str">
        <f>VLOOKUP(aéroports_2014[Pays],Pays_Continent!A:B,2,FALSE)</f>
        <v>Asie</v>
      </c>
      <c r="B204" s="51" t="str">
        <f>VLOOKUP(aéroports_2014[[#This Row],[Ville/Nom d''aéroport]],Ville_Pays!A:B,2,FALSE)</f>
        <v>Japon</v>
      </c>
      <c r="C204" s="52" t="s">
        <v>92</v>
      </c>
      <c r="D204" s="30" t="s">
        <v>111</v>
      </c>
      <c r="E204" s="30" t="s">
        <v>988</v>
      </c>
      <c r="F204" s="50">
        <v>14526575</v>
      </c>
      <c r="G204" s="30">
        <v>5.0999999999999996</v>
      </c>
      <c r="H204" s="50">
        <v>139084</v>
      </c>
      <c r="I204" s="30">
        <v>2.2000000000000002</v>
      </c>
      <c r="J204" s="50">
        <v>143301</v>
      </c>
      <c r="K204" s="53">
        <v>4</v>
      </c>
    </row>
    <row r="205" spans="1:11" x14ac:dyDescent="0.25">
      <c r="A205" s="51" t="str">
        <f>VLOOKUP(aéroports_2014[Pays],Pays_Continent!A:B,2,FALSE)</f>
        <v>Asie</v>
      </c>
      <c r="B205" s="51" t="str">
        <f>VLOOKUP(aéroports_2014[[#This Row],[Ville/Nom d''aéroport]],Ville_Pays!A:B,2,FALSE)</f>
        <v>Japon</v>
      </c>
      <c r="C205" s="52" t="s">
        <v>92</v>
      </c>
      <c r="D205" s="30" t="s">
        <v>93</v>
      </c>
      <c r="E205" s="30" t="s">
        <v>989</v>
      </c>
      <c r="F205" s="50">
        <v>19350593</v>
      </c>
      <c r="G205" s="30">
        <v>8.6</v>
      </c>
      <c r="H205" s="50">
        <v>141565</v>
      </c>
      <c r="I205" s="30">
        <v>7.3</v>
      </c>
      <c r="J205" s="50">
        <v>745898</v>
      </c>
      <c r="K205" s="53">
        <v>9.3000000000000007</v>
      </c>
    </row>
    <row r="206" spans="1:11" x14ac:dyDescent="0.25">
      <c r="A206" s="51" t="str">
        <f>VLOOKUP(aéroports_2014[Pays],Pays_Continent!A:B,2,FALSE)</f>
        <v>Europe</v>
      </c>
      <c r="B206" s="51" t="str">
        <f>VLOOKUP(aéroports_2014[[#This Row],[Ville/Nom d''aéroport]],Ville_Pays!A:B,2,FALSE)</f>
        <v>Norvège</v>
      </c>
      <c r="C206" s="52" t="s">
        <v>144</v>
      </c>
      <c r="D206" s="30" t="s">
        <v>145</v>
      </c>
      <c r="E206" s="30" t="s">
        <v>478</v>
      </c>
      <c r="F206" s="50">
        <v>24269233</v>
      </c>
      <c r="G206" s="30">
        <v>4.8</v>
      </c>
      <c r="H206" s="50">
        <v>245059</v>
      </c>
      <c r="I206" s="30">
        <v>2.2000000000000002</v>
      </c>
      <c r="J206" s="50">
        <v>125965</v>
      </c>
      <c r="K206" s="53">
        <v>5.0999999999999996</v>
      </c>
    </row>
    <row r="207" spans="1:11" hidden="1" x14ac:dyDescent="0.25">
      <c r="A207" s="51" t="str">
        <f>VLOOKUP(aéroports_2014[Pays],Pays_Continent!A:B,2,FALSE)</f>
        <v>Asie</v>
      </c>
      <c r="B207" s="51" t="str">
        <f>VLOOKUP(aéroports_2014[[#This Row],[Ville/Nom d''aéroport]],Ville_Pays!A:B,2,FALSE)</f>
        <v>Indonésie</v>
      </c>
      <c r="C207" s="52" t="s">
        <v>327</v>
      </c>
      <c r="D207" s="30" t="s">
        <v>327</v>
      </c>
      <c r="E207" s="30" t="s">
        <v>598</v>
      </c>
      <c r="F207" s="50">
        <v>2669840</v>
      </c>
      <c r="G207" s="30">
        <v>-7.2</v>
      </c>
      <c r="H207" s="50">
        <v>16826</v>
      </c>
      <c r="I207" s="30">
        <v>-21</v>
      </c>
      <c r="J207" s="50">
        <v>10360</v>
      </c>
      <c r="K207" s="53">
        <v>-26.5</v>
      </c>
    </row>
    <row r="208" spans="1:11" x14ac:dyDescent="0.25">
      <c r="A208" s="51" t="str">
        <f>VLOOKUP(aéroports_2014[Pays],Pays_Continent!A:B,2,FALSE)</f>
        <v>Europe</v>
      </c>
      <c r="B208" s="51" t="str">
        <f>VLOOKUP(aéroports_2014[[#This Row],[Ville/Nom d''aéroport]],Ville_Pays!A:B,2,FALSE)</f>
        <v>Espagne</v>
      </c>
      <c r="C208" s="52" t="s">
        <v>146</v>
      </c>
      <c r="D208" s="30" t="s">
        <v>147</v>
      </c>
      <c r="E208" s="30" t="s">
        <v>625</v>
      </c>
      <c r="F208" s="50">
        <v>23112700</v>
      </c>
      <c r="G208" s="30">
        <v>1.5</v>
      </c>
      <c r="H208" s="50">
        <v>172628</v>
      </c>
      <c r="I208" s="30">
        <v>1.5</v>
      </c>
      <c r="J208" s="50">
        <v>13104</v>
      </c>
      <c r="K208" s="53">
        <v>-7.9</v>
      </c>
    </row>
    <row r="209" spans="1:11" x14ac:dyDescent="0.25">
      <c r="A209" s="51" t="str">
        <f>VLOOKUP(aéroports_2014[Pays],Pays_Continent!A:B,2,FALSE)</f>
        <v>Asie</v>
      </c>
      <c r="B209" s="51" t="str">
        <f>VLOOKUP(aéroports_2014[[#This Row],[Ville/Nom d''aéroport]],Ville_Pays!A:B,2,FALSE)</f>
        <v>Indonésie</v>
      </c>
      <c r="C209" s="52" t="s">
        <v>367</v>
      </c>
      <c r="D209" s="30" t="s">
        <v>367</v>
      </c>
      <c r="E209" s="30" t="s">
        <v>1105</v>
      </c>
      <c r="F209" s="50">
        <v>1570610</v>
      </c>
      <c r="G209" s="30" t="s">
        <v>958</v>
      </c>
      <c r="H209" s="50">
        <v>103340</v>
      </c>
      <c r="I209" s="30" t="s">
        <v>958</v>
      </c>
      <c r="J209" s="50">
        <v>2040</v>
      </c>
      <c r="K209" s="53">
        <v>-52.5</v>
      </c>
    </row>
    <row r="210" spans="1:11" ht="25.5" x14ac:dyDescent="0.25">
      <c r="A210" s="51" t="str">
        <f>VLOOKUP(aéroports_2014[Pays],Pays_Continent!A:B,2,FALSE)</f>
        <v>Amérique du Nord</v>
      </c>
      <c r="B210" s="51" t="str">
        <f>VLOOKUP(aéroports_2014[[#This Row],[Ville/Nom d''aéroport]],Ville_Pays!A:B,2,FALSE)</f>
        <v>Panama</v>
      </c>
      <c r="C210" s="52" t="s">
        <v>206</v>
      </c>
      <c r="D210" s="30" t="s">
        <v>206</v>
      </c>
      <c r="E210" s="30" t="s">
        <v>512</v>
      </c>
      <c r="F210" s="50">
        <v>8537373</v>
      </c>
      <c r="G210" s="30">
        <v>9.6999999999999993</v>
      </c>
      <c r="H210" s="50">
        <v>134418</v>
      </c>
      <c r="I210" s="30">
        <v>10.8</v>
      </c>
      <c r="J210" s="50">
        <v>105793</v>
      </c>
      <c r="K210" s="53">
        <v>-4</v>
      </c>
    </row>
    <row r="211" spans="1:11" hidden="1" x14ac:dyDescent="0.25">
      <c r="A211" s="51" t="str">
        <f>VLOOKUP(aéroports_2014[Pays],Pays_Continent!A:B,2,FALSE)</f>
        <v>Asie</v>
      </c>
      <c r="B211" s="51" t="str">
        <f>VLOOKUP(aéroports_2014[[#This Row],[Ville/Nom d''aéroport]],Ville_Pays!A:B,2,FALSE)</f>
        <v>Indonésie</v>
      </c>
      <c r="C211" s="52" t="s">
        <v>342</v>
      </c>
      <c r="D211" s="30" t="s">
        <v>342</v>
      </c>
      <c r="E211" s="30" t="s">
        <v>609</v>
      </c>
      <c r="F211" s="50">
        <v>1394400</v>
      </c>
      <c r="G211" s="30">
        <v>-4.8</v>
      </c>
      <c r="H211" s="50">
        <v>10630</v>
      </c>
      <c r="I211" s="30">
        <v>-10.199999999999999</v>
      </c>
      <c r="J211" s="50">
        <v>7170</v>
      </c>
      <c r="K211" s="53">
        <v>14</v>
      </c>
    </row>
    <row r="212" spans="1:11" hidden="1" x14ac:dyDescent="0.25">
      <c r="A212" s="51" t="str">
        <f>VLOOKUP(aéroports_2014[Pays],Pays_Continent!A:B,2,FALSE)</f>
        <v>Océanie</v>
      </c>
      <c r="B212" s="51" t="str">
        <f>VLOOKUP(aéroports_2014[[#This Row],[Ville/Nom d''aéroport]],Ville_Pays!A:B,2,FALSE)</f>
        <v>Polynésie</v>
      </c>
      <c r="C212" s="52" t="s">
        <v>347</v>
      </c>
      <c r="D212" s="30" t="s">
        <v>347</v>
      </c>
      <c r="E212" s="30" t="s">
        <v>602</v>
      </c>
      <c r="F212" s="50">
        <v>1172291</v>
      </c>
      <c r="G212" s="30">
        <v>1.9</v>
      </c>
      <c r="H212" s="50">
        <v>18700</v>
      </c>
      <c r="I212" s="30">
        <v>1.2</v>
      </c>
      <c r="J212" s="50">
        <v>12503</v>
      </c>
      <c r="K212" s="53">
        <v>9.1999999999999993</v>
      </c>
    </row>
    <row r="213" spans="1:11" x14ac:dyDescent="0.25">
      <c r="A213" s="51" t="str">
        <f>VLOOKUP(aéroports_2014[Pays],Pays_Continent!A:B,2,FALSE)</f>
        <v>Europe</v>
      </c>
      <c r="B213" s="51" t="str">
        <f>VLOOKUP(aéroports_2014[[#This Row],[Ville/Nom d''aéroport]],Ville_Pays!A:B,2,FALSE)</f>
        <v>France</v>
      </c>
      <c r="C213" s="52" t="s">
        <v>122</v>
      </c>
      <c r="D213" s="30" t="s">
        <v>123</v>
      </c>
      <c r="E213" s="30" t="s">
        <v>897</v>
      </c>
      <c r="F213" s="50">
        <v>63813756</v>
      </c>
      <c r="G213" s="30">
        <v>2.8</v>
      </c>
      <c r="H213" s="50">
        <v>471382</v>
      </c>
      <c r="I213" s="30">
        <v>-1.4</v>
      </c>
      <c r="J213" s="50">
        <v>2086487</v>
      </c>
      <c r="K213" s="53">
        <v>0.8</v>
      </c>
    </row>
    <row r="214" spans="1:11" x14ac:dyDescent="0.25">
      <c r="A214" s="51" t="str">
        <f>VLOOKUP(aéroports_2014[Pays],Pays_Continent!A:B,2,FALSE)</f>
        <v>Europe</v>
      </c>
      <c r="B214" s="51" t="str">
        <f>VLOOKUP(aéroports_2014[[#This Row],[Ville/Nom d''aéroport]],Ville_Pays!A:B,2,FALSE)</f>
        <v>France</v>
      </c>
      <c r="C214" s="52" t="s">
        <v>122</v>
      </c>
      <c r="D214" s="30" t="s">
        <v>138</v>
      </c>
      <c r="E214" s="30" t="s">
        <v>996</v>
      </c>
      <c r="F214" s="50">
        <v>28862586</v>
      </c>
      <c r="G214" s="30">
        <v>2.1</v>
      </c>
      <c r="H214" s="50">
        <v>231017</v>
      </c>
      <c r="I214" s="30">
        <v>-1.1000000000000001</v>
      </c>
      <c r="J214" s="50">
        <v>115241</v>
      </c>
      <c r="K214" s="53">
        <v>9</v>
      </c>
    </row>
    <row r="215" spans="1:11" hidden="1" x14ac:dyDescent="0.25">
      <c r="A215" s="51" t="str">
        <f>VLOOKUP(aéroports_2014[Pays],Pays_Continent!A:B,2,FALSE)</f>
        <v>Asie</v>
      </c>
      <c r="B215" s="51" t="str">
        <f>VLOOKUP(aéroports_2014[[#This Row],[Ville/Nom d''aéroport]],Ville_Pays!A:B,2,FALSE)</f>
        <v>Indonésie</v>
      </c>
      <c r="C215" s="52" t="s">
        <v>334</v>
      </c>
      <c r="D215" s="30" t="s">
        <v>334</v>
      </c>
      <c r="E215" s="30" t="s">
        <v>591</v>
      </c>
      <c r="F215" s="50">
        <v>2914518</v>
      </c>
      <c r="G215" s="30">
        <v>-10.5</v>
      </c>
      <c r="H215" s="50">
        <v>23992</v>
      </c>
      <c r="I215" s="30">
        <v>-20.100000000000001</v>
      </c>
      <c r="J215" s="50">
        <v>11423</v>
      </c>
      <c r="K215" s="53">
        <v>-13.9</v>
      </c>
    </row>
    <row r="216" spans="1:11" hidden="1" x14ac:dyDescent="0.25">
      <c r="A216" s="51" t="str">
        <f>VLOOKUP(aéroports_2014[Pays],Pays_Continent!A:B,2,FALSE)</f>
        <v>Océanie</v>
      </c>
      <c r="B216" s="51" t="str">
        <f>VLOOKUP(aéroports_2014[[#This Row],[Ville/Nom d''aéroport]],Ville_Pays!A:B,2,FALSE)</f>
        <v>Australie</v>
      </c>
      <c r="C216" s="52" t="s">
        <v>316</v>
      </c>
      <c r="D216" s="30" t="s">
        <v>316</v>
      </c>
      <c r="E216" s="30" t="s">
        <v>583</v>
      </c>
      <c r="F216" s="50">
        <v>12895390</v>
      </c>
      <c r="G216" s="30">
        <v>-0.1</v>
      </c>
      <c r="H216" s="50">
        <v>98968</v>
      </c>
      <c r="I216" s="30">
        <v>-1.1000000000000001</v>
      </c>
      <c r="J216" s="30" t="s">
        <v>958</v>
      </c>
      <c r="K216" s="53" t="s">
        <v>958</v>
      </c>
    </row>
    <row r="217" spans="1:11" ht="25.5" x14ac:dyDescent="0.25">
      <c r="A217" s="51" t="str">
        <f>VLOOKUP(aéroports_2014[Pays],Pays_Continent!A:B,2,FALSE)</f>
        <v>Amérique du Nord</v>
      </c>
      <c r="B217" s="51" t="str">
        <f>VLOOKUP(aéroports_2014[[#This Row],[Ville/Nom d''aéroport]],Ville_Pays!A:B,2,FALSE)</f>
        <v>États-Unis</v>
      </c>
      <c r="C217" s="52" t="s">
        <v>271</v>
      </c>
      <c r="D217" s="30" t="s">
        <v>271</v>
      </c>
      <c r="E217" s="30" t="s">
        <v>552</v>
      </c>
      <c r="F217" s="50">
        <v>30740685</v>
      </c>
      <c r="G217" s="30">
        <v>0.8</v>
      </c>
      <c r="H217" s="50">
        <v>419253</v>
      </c>
      <c r="I217" s="30">
        <v>-3.1</v>
      </c>
      <c r="J217" s="50">
        <v>395276</v>
      </c>
      <c r="K217" s="53">
        <v>4</v>
      </c>
    </row>
    <row r="218" spans="1:11" ht="25.5" x14ac:dyDescent="0.25">
      <c r="A218" s="51" t="str">
        <f>VLOOKUP(aéroports_2014[Pays],Pays_Continent!A:B,2,FALSE)</f>
        <v>Amérique du Nord</v>
      </c>
      <c r="B218" s="51" t="str">
        <f>VLOOKUP(aéroports_2014[[#This Row],[Ville/Nom d''aéroport]],Ville_Pays!A:B,2,FALSE)</f>
        <v>États-Unis</v>
      </c>
      <c r="C218" s="52" t="s">
        <v>257</v>
      </c>
      <c r="D218" s="30" t="s">
        <v>258</v>
      </c>
      <c r="E218" s="30" t="s">
        <v>915</v>
      </c>
      <c r="F218" s="50">
        <v>42125212</v>
      </c>
      <c r="G218" s="30">
        <v>4.4000000000000004</v>
      </c>
      <c r="H218" s="50">
        <v>430461</v>
      </c>
      <c r="I218" s="30">
        <v>-0.8</v>
      </c>
      <c r="J218" s="50">
        <v>283432</v>
      </c>
      <c r="K218" s="53">
        <v>-6.9</v>
      </c>
    </row>
    <row r="219" spans="1:11" hidden="1" x14ac:dyDescent="0.25">
      <c r="A219" s="51" t="str">
        <f>VLOOKUP(aéroports_2014[Pays],Pays_Continent!A:B,2,FALSE)</f>
        <v>Asie</v>
      </c>
      <c r="B219" s="51" t="str">
        <f>VLOOKUP(aéroports_2014[[#This Row],[Ville/Nom d''aéroport]],Ville_Pays!A:B,2,FALSE)</f>
        <v>Thaïlande</v>
      </c>
      <c r="C219" s="52" t="s">
        <v>116</v>
      </c>
      <c r="D219" s="30" t="s">
        <v>116</v>
      </c>
      <c r="E219" s="30" t="s">
        <v>465</v>
      </c>
      <c r="F219" s="50">
        <v>11401498</v>
      </c>
      <c r="G219" s="30">
        <v>0.5</v>
      </c>
      <c r="H219" s="50">
        <v>77250</v>
      </c>
      <c r="I219" s="30">
        <v>6.4</v>
      </c>
      <c r="J219" s="50">
        <v>40318</v>
      </c>
      <c r="K219" s="53">
        <v>16.5</v>
      </c>
    </row>
    <row r="220" spans="1:11" ht="25.5" x14ac:dyDescent="0.25">
      <c r="A220" s="51" t="str">
        <f>VLOOKUP(aéroports_2014[Pays],Pays_Continent!A:B,2,FALSE)</f>
        <v>Amérique du Nord</v>
      </c>
      <c r="B220" s="51" t="str">
        <f>VLOOKUP(aéroports_2014[[#This Row],[Ville/Nom d''aéroport]],Ville_Pays!A:B,2,FALSE)</f>
        <v>États-Unis</v>
      </c>
      <c r="C220" s="52" t="s">
        <v>305</v>
      </c>
      <c r="D220" s="30" t="s">
        <v>305</v>
      </c>
      <c r="E220" s="30" t="s">
        <v>572</v>
      </c>
      <c r="F220" s="50">
        <v>7998970</v>
      </c>
      <c r="G220" s="30">
        <v>1.5</v>
      </c>
      <c r="H220" s="50">
        <v>135293</v>
      </c>
      <c r="I220" s="30">
        <v>-2.9</v>
      </c>
      <c r="J220" s="50">
        <v>75657</v>
      </c>
      <c r="K220" s="53">
        <v>-3.2</v>
      </c>
    </row>
    <row r="221" spans="1:11" hidden="1" x14ac:dyDescent="0.25">
      <c r="A221" s="51" t="str">
        <f>VLOOKUP(aéroports_2014[Pays],Pays_Continent!A:B,2,FALSE)</f>
        <v>Asie</v>
      </c>
      <c r="B221" s="51" t="str">
        <f>VLOOKUP(aéroports_2014[[#This Row],[Ville/Nom d''aéroport]],Ville_Pays!A:B,2,FALSE)</f>
        <v>Indonésie</v>
      </c>
      <c r="C221" s="52" t="s">
        <v>335</v>
      </c>
      <c r="D221" s="30" t="s">
        <v>335</v>
      </c>
      <c r="E221" s="30" t="s">
        <v>592</v>
      </c>
      <c r="F221" s="50">
        <v>2262990</v>
      </c>
      <c r="G221" s="30">
        <v>-1.8</v>
      </c>
      <c r="H221" s="50">
        <v>23674</v>
      </c>
      <c r="I221" s="30">
        <v>3.9</v>
      </c>
      <c r="J221" s="50">
        <v>5894</v>
      </c>
      <c r="K221" s="53">
        <v>-23.8</v>
      </c>
    </row>
    <row r="222" spans="1:11" ht="38.25" hidden="1" x14ac:dyDescent="0.25">
      <c r="A222" s="51" t="str">
        <f>VLOOKUP(aéroports_2014[Pays],Pays_Continent!A:B,2,FALSE)</f>
        <v>Asie</v>
      </c>
      <c r="B222" s="51" t="str">
        <f>VLOOKUP(aéroports_2014[[#This Row],[Ville/Nom d''aéroport]],Ville_Pays!A:B,2,FALSE)</f>
        <v>Papouasie-Nouvelle-Guinée</v>
      </c>
      <c r="C222" s="52" t="s">
        <v>341</v>
      </c>
      <c r="D222" s="30" t="s">
        <v>341</v>
      </c>
      <c r="E222" s="30" t="s">
        <v>929</v>
      </c>
      <c r="F222" s="50">
        <v>1606168</v>
      </c>
      <c r="G222" s="30" t="s">
        <v>958</v>
      </c>
      <c r="H222" s="50">
        <v>53154</v>
      </c>
      <c r="I222" s="30" t="s">
        <v>958</v>
      </c>
      <c r="J222" s="28"/>
      <c r="K222" s="53" t="s">
        <v>958</v>
      </c>
    </row>
    <row r="223" spans="1:11" ht="25.5" hidden="1" x14ac:dyDescent="0.25">
      <c r="A223" s="51" t="str">
        <f>VLOOKUP(aéroports_2014[Pays],Pays_Continent!A:B,2,FALSE)</f>
        <v>Amérique du Nord</v>
      </c>
      <c r="B223" s="51" t="str">
        <f>VLOOKUP(aéroports_2014[[#This Row],[Ville/Nom d''aéroport]],Ville_Pays!A:B,2,FALSE)</f>
        <v>Trinidad et Tobago</v>
      </c>
      <c r="C223" s="52" t="s">
        <v>235</v>
      </c>
      <c r="D223" s="30" t="s">
        <v>235</v>
      </c>
      <c r="E223" s="30" t="s">
        <v>535</v>
      </c>
      <c r="F223" s="50">
        <v>2964298</v>
      </c>
      <c r="G223" s="30">
        <v>5.3</v>
      </c>
      <c r="H223" s="50">
        <v>65964</v>
      </c>
      <c r="I223" s="30">
        <v>0</v>
      </c>
      <c r="J223" s="50">
        <v>44810</v>
      </c>
      <c r="K223" s="53">
        <v>-4.5999999999999996</v>
      </c>
    </row>
    <row r="224" spans="1:11" ht="25.5" x14ac:dyDescent="0.25">
      <c r="A224" s="51" t="str">
        <f>VLOOKUP(aéroports_2014[Pays],Pays_Continent!A:B,2,FALSE)</f>
        <v>Amérique du Nord</v>
      </c>
      <c r="B224" s="51" t="str">
        <f>VLOOKUP(aéroports_2014[[#This Row],[Ville/Nom d''aéroport]],Ville_Pays!A:B,2,FALSE)</f>
        <v>États-Unis</v>
      </c>
      <c r="C224" s="52" t="s">
        <v>284</v>
      </c>
      <c r="D224" s="30" t="s">
        <v>284</v>
      </c>
      <c r="E224" s="30" t="s">
        <v>562</v>
      </c>
      <c r="F224" s="50">
        <v>15916512</v>
      </c>
      <c r="G224" s="30">
        <v>5.9</v>
      </c>
      <c r="H224" s="50">
        <v>216253</v>
      </c>
      <c r="I224" s="30">
        <v>3</v>
      </c>
      <c r="J224" s="50">
        <v>207786</v>
      </c>
      <c r="K224" s="53">
        <v>4.2</v>
      </c>
    </row>
    <row r="225" spans="1:11" ht="25.5" hidden="1" x14ac:dyDescent="0.25">
      <c r="A225" s="51" t="str">
        <f>VLOOKUP(aéroports_2014[Pays],Pays_Continent!A:B,2,FALSE)</f>
        <v>Amérique du Sud</v>
      </c>
      <c r="B225" s="51" t="str">
        <f>VLOOKUP(aéroports_2014[[#This Row],[Ville/Nom d''aéroport]],Ville_Pays!A:B,2,FALSE)</f>
        <v>Brésil</v>
      </c>
      <c r="C225" s="52" t="s">
        <v>210</v>
      </c>
      <c r="D225" s="30" t="s">
        <v>210</v>
      </c>
      <c r="E225" s="30" t="s">
        <v>509</v>
      </c>
      <c r="F225" s="50">
        <v>8447307</v>
      </c>
      <c r="G225" s="30">
        <v>5.7</v>
      </c>
      <c r="H225" s="50">
        <v>92960</v>
      </c>
      <c r="I225" s="30">
        <v>-1.5</v>
      </c>
      <c r="J225" s="50">
        <v>4154</v>
      </c>
      <c r="K225" s="53" t="s">
        <v>958</v>
      </c>
    </row>
    <row r="226" spans="1:11" ht="25.5" x14ac:dyDescent="0.25">
      <c r="A226" s="51" t="str">
        <f>VLOOKUP(aéroports_2014[Pays],Pays_Continent!A:B,2,FALSE)</f>
        <v>Europe</v>
      </c>
      <c r="B226" s="51" t="str">
        <f>VLOOKUP(aéroports_2014[[#This Row],[Ville/Nom d''aéroport]],Ville_Pays!A:B,2,FALSE)</f>
        <v>République tchèque</v>
      </c>
      <c r="C226" s="52" t="s">
        <v>174</v>
      </c>
      <c r="D226" s="30" t="s">
        <v>174</v>
      </c>
      <c r="E226" s="30" t="s">
        <v>489</v>
      </c>
      <c r="F226" s="50">
        <v>11149926</v>
      </c>
      <c r="G226" s="30">
        <v>1.6</v>
      </c>
      <c r="H226" s="50">
        <v>125437</v>
      </c>
      <c r="I226" s="30">
        <v>-2.5</v>
      </c>
      <c r="J226" s="50">
        <v>51466</v>
      </c>
      <c r="K226" s="53">
        <v>-0.8</v>
      </c>
    </row>
    <row r="227" spans="1:11" ht="25.5" hidden="1" x14ac:dyDescent="0.25">
      <c r="A227" s="51" t="str">
        <f>VLOOKUP(aéroports_2014[Pays],Pays_Continent!A:B,2,FALSE)</f>
        <v>Amérique du Nord</v>
      </c>
      <c r="B227" s="51" t="str">
        <f>VLOOKUP(aéroports_2014[[#This Row],[Ville/Nom d''aéroport]],Ville_Pays!A:B,2,FALSE)</f>
        <v>Mexique</v>
      </c>
      <c r="C227" s="52" t="s">
        <v>229</v>
      </c>
      <c r="D227" s="30" t="s">
        <v>229</v>
      </c>
      <c r="E227" s="30" t="s">
        <v>536</v>
      </c>
      <c r="F227" s="50">
        <v>3114150</v>
      </c>
      <c r="G227" s="30">
        <v>17.2</v>
      </c>
      <c r="H227" s="50">
        <v>44412</v>
      </c>
      <c r="I227" s="30">
        <v>11.6</v>
      </c>
      <c r="J227" s="50">
        <v>1750</v>
      </c>
      <c r="K227" s="53">
        <v>4.2</v>
      </c>
    </row>
    <row r="228" spans="1:11" ht="25.5" hidden="1" x14ac:dyDescent="0.25">
      <c r="A228" s="51" t="str">
        <f>VLOOKUP(aéroports_2014[Pays],Pays_Continent!A:B,2,FALSE)</f>
        <v>Amérique du Nord</v>
      </c>
      <c r="B228" s="51" t="str">
        <f>VLOOKUP(aéroports_2014[[#This Row],[Ville/Nom d''aéroport]],Ville_Pays!A:B,2,FALSE)</f>
        <v>République dominicaine</v>
      </c>
      <c r="C228" s="52" t="s">
        <v>216</v>
      </c>
      <c r="D228" s="30" t="s">
        <v>216</v>
      </c>
      <c r="E228" s="30" t="s">
        <v>518</v>
      </c>
      <c r="F228" s="50">
        <v>5826081</v>
      </c>
      <c r="G228" s="30">
        <v>8.6999999999999993</v>
      </c>
      <c r="H228" s="50">
        <v>58000</v>
      </c>
      <c r="I228" s="30">
        <v>11.7</v>
      </c>
      <c r="J228" s="50">
        <v>22525</v>
      </c>
      <c r="K228" s="53">
        <v>12.5</v>
      </c>
    </row>
    <row r="229" spans="1:11" hidden="1" x14ac:dyDescent="0.25">
      <c r="A229" s="51" t="str">
        <f>VLOOKUP(aéroports_2014[Pays],Pays_Continent!A:B,2,FALSE)</f>
        <v>Asie</v>
      </c>
      <c r="B229" s="51" t="str">
        <f>VLOOKUP(aéroports_2014[[#This Row],[Ville/Nom d''aéroport]],Ville_Pays!A:B,2,FALSE)</f>
        <v>Corée du Sud</v>
      </c>
      <c r="C229" s="52" t="s">
        <v>118</v>
      </c>
      <c r="D229" s="30" t="s">
        <v>118</v>
      </c>
      <c r="E229" s="30" t="s">
        <v>1040</v>
      </c>
      <c r="F229" s="50">
        <v>10378866</v>
      </c>
      <c r="G229" s="30">
        <v>7.3</v>
      </c>
      <c r="H229" s="50">
        <v>78646</v>
      </c>
      <c r="I229" s="30">
        <v>1.3</v>
      </c>
      <c r="J229" s="50">
        <v>123253</v>
      </c>
      <c r="K229" s="53">
        <v>6.1</v>
      </c>
    </row>
    <row r="230" spans="1:11" x14ac:dyDescent="0.25">
      <c r="A230" s="51" t="str">
        <f>VLOOKUP(aéroports_2014[Pays],Pays_Continent!A:B,2,FALSE)</f>
        <v>Asie</v>
      </c>
      <c r="B230" s="51" t="str">
        <f>VLOOKUP(aéroports_2014[[#This Row],[Ville/Nom d''aéroport]],Ville_Pays!A:B,2,FALSE)</f>
        <v>Chine</v>
      </c>
      <c r="C230" s="52" t="s">
        <v>103</v>
      </c>
      <c r="D230" s="30" t="s">
        <v>103</v>
      </c>
      <c r="E230" s="30" t="s">
        <v>975</v>
      </c>
      <c r="F230" s="50">
        <v>16411789</v>
      </c>
      <c r="G230" s="30">
        <v>13.1</v>
      </c>
      <c r="H230" s="50">
        <v>142452</v>
      </c>
      <c r="I230" s="30">
        <v>9.8000000000000007</v>
      </c>
      <c r="J230" s="50">
        <v>204419</v>
      </c>
      <c r="K230" s="53">
        <v>9.8000000000000007</v>
      </c>
    </row>
    <row r="231" spans="1:11" ht="25.5" hidden="1" x14ac:dyDescent="0.25">
      <c r="A231" s="51" t="str">
        <f>VLOOKUP(aéroports_2014[Pays],Pays_Continent!A:B,2,FALSE)</f>
        <v>Océanie</v>
      </c>
      <c r="B231" s="51" t="str">
        <f>VLOOKUP(aéroports_2014[[#This Row],[Ville/Nom d''aéroport]],Ville_Pays!A:B,2,FALSE)</f>
        <v>Nouvelle-Zélande</v>
      </c>
      <c r="C231" s="52" t="s">
        <v>344</v>
      </c>
      <c r="D231" s="30" t="s">
        <v>344</v>
      </c>
      <c r="E231" s="30" t="s">
        <v>601</v>
      </c>
      <c r="F231" s="50">
        <v>1320731</v>
      </c>
      <c r="G231" s="30">
        <v>8.6999999999999993</v>
      </c>
      <c r="H231" s="50">
        <v>11728</v>
      </c>
      <c r="I231" s="30">
        <v>5</v>
      </c>
      <c r="J231" s="30" t="s">
        <v>958</v>
      </c>
      <c r="K231" s="53" t="s">
        <v>958</v>
      </c>
    </row>
    <row r="232" spans="1:11" ht="25.5" hidden="1" x14ac:dyDescent="0.25">
      <c r="A232" s="51" t="str">
        <f>VLOOKUP(aéroports_2014[Pays],Pays_Continent!A:B,2,FALSE)</f>
        <v>Amérique du Sud</v>
      </c>
      <c r="B232" s="51" t="str">
        <f>VLOOKUP(aéroports_2014[[#This Row],[Ville/Nom d''aéroport]],Ville_Pays!A:B,2,FALSE)</f>
        <v>Equateur</v>
      </c>
      <c r="C232" s="52" t="s">
        <v>217</v>
      </c>
      <c r="D232" s="30" t="s">
        <v>217</v>
      </c>
      <c r="E232" s="30" t="s">
        <v>516</v>
      </c>
      <c r="F232" s="50">
        <v>5700000</v>
      </c>
      <c r="G232" s="30">
        <v>1.7</v>
      </c>
      <c r="H232" s="50">
        <v>64000</v>
      </c>
      <c r="I232" s="30">
        <v>-6.6</v>
      </c>
      <c r="J232" s="50">
        <v>202000</v>
      </c>
      <c r="K232" s="53">
        <v>11.2</v>
      </c>
    </row>
    <row r="233" spans="1:11" ht="25.5" x14ac:dyDescent="0.25">
      <c r="A233" s="51" t="str">
        <f>VLOOKUP(aéroports_2014[Pays],Pays_Continent!A:B,2,FALSE)</f>
        <v>Amérique du Nord</v>
      </c>
      <c r="B233" s="51" t="str">
        <f>VLOOKUP(aéroports_2014[[#This Row],[Ville/Nom d''aéroport]],Ville_Pays!A:B,2,FALSE)</f>
        <v>États-Unis</v>
      </c>
      <c r="C233" s="52" t="s">
        <v>298</v>
      </c>
      <c r="D233" s="30" t="s">
        <v>298</v>
      </c>
      <c r="E233" s="30" t="s">
        <v>568</v>
      </c>
      <c r="F233" s="50">
        <v>9545360</v>
      </c>
      <c r="G233" s="30">
        <v>3.8</v>
      </c>
      <c r="H233" s="50">
        <v>183557</v>
      </c>
      <c r="I233" s="30">
        <v>-1.1000000000000001</v>
      </c>
      <c r="J233" s="50">
        <v>76198</v>
      </c>
      <c r="K233" s="53">
        <v>-0.7</v>
      </c>
    </row>
    <row r="234" spans="1:11" ht="25.5" hidden="1" x14ac:dyDescent="0.25">
      <c r="A234" s="51" t="str">
        <f>VLOOKUP(aéroports_2014[Pays],Pays_Continent!A:B,2,FALSE)</f>
        <v>Amérique du Sud</v>
      </c>
      <c r="B234" s="51" t="str">
        <f>VLOOKUP(aéroports_2014[[#This Row],[Ville/Nom d''aéroport]],Ville_Pays!A:B,2,FALSE)</f>
        <v>Brésil</v>
      </c>
      <c r="C234" s="52" t="s">
        <v>213</v>
      </c>
      <c r="D234" s="30" t="s">
        <v>213</v>
      </c>
      <c r="E234" s="30" t="s">
        <v>513</v>
      </c>
      <c r="F234" s="50">
        <v>7157805</v>
      </c>
      <c r="G234" s="30">
        <v>0.7</v>
      </c>
      <c r="H234" s="50">
        <v>75419</v>
      </c>
      <c r="I234" s="30">
        <v>-7.8</v>
      </c>
      <c r="J234" s="50">
        <v>8077</v>
      </c>
      <c r="K234" s="53" t="s">
        <v>958</v>
      </c>
    </row>
    <row r="235" spans="1:11" ht="25.5" x14ac:dyDescent="0.25">
      <c r="A235" s="51" t="str">
        <f>VLOOKUP(aéroports_2014[Pays],Pays_Continent!A:B,2,FALSE)</f>
        <v>Amérique du Sud</v>
      </c>
      <c r="B235" s="51" t="str">
        <f>VLOOKUP(aéroports_2014[[#This Row],[Ville/Nom d''aéroport]],Ville_Pays!A:B,2,FALSE)</f>
        <v>Brésil</v>
      </c>
      <c r="C235" s="52" t="s">
        <v>195</v>
      </c>
      <c r="D235" s="30" t="s">
        <v>196</v>
      </c>
      <c r="E235" s="27" t="s">
        <v>1075</v>
      </c>
      <c r="F235" s="50">
        <v>17358610</v>
      </c>
      <c r="G235" s="30">
        <v>1</v>
      </c>
      <c r="H235" s="50">
        <v>140735</v>
      </c>
      <c r="I235" s="30">
        <v>-1.8</v>
      </c>
      <c r="J235" s="50">
        <v>118102</v>
      </c>
      <c r="K235" s="53">
        <v>2.8</v>
      </c>
    </row>
    <row r="236" spans="1:11" ht="25.5" x14ac:dyDescent="0.25">
      <c r="A236" s="51" t="str">
        <f>VLOOKUP(aéroports_2014[Pays],Pays_Continent!A:B,2,FALSE)</f>
        <v>Amérique du Sud</v>
      </c>
      <c r="B236" s="51" t="str">
        <f>VLOOKUP(aéroports_2014[[#This Row],[Ville/Nom d''aéroport]],Ville_Pays!A:B,2,FALSE)</f>
        <v>Brésil</v>
      </c>
      <c r="C236" s="52" t="s">
        <v>195</v>
      </c>
      <c r="D236" s="30" t="s">
        <v>203</v>
      </c>
      <c r="E236" s="27" t="s">
        <v>1076</v>
      </c>
      <c r="F236" s="50">
        <v>9741219</v>
      </c>
      <c r="G236" s="30">
        <v>5.8</v>
      </c>
      <c r="H236" s="50">
        <v>125798</v>
      </c>
      <c r="I236" s="30">
        <v>-1.2</v>
      </c>
      <c r="J236" s="30">
        <v>997</v>
      </c>
      <c r="K236" s="53" t="s">
        <v>958</v>
      </c>
    </row>
    <row r="237" spans="1:11" ht="25.5" x14ac:dyDescent="0.25">
      <c r="A237" s="51" t="str">
        <f>VLOOKUP(aéroports_2014[Pays],Pays_Continent!A:B,2,FALSE)</f>
        <v>Asie</v>
      </c>
      <c r="B237" s="51" t="str">
        <f>VLOOKUP(aéroports_2014[[#This Row],[Ville/Nom d''aéroport]],Ville_Pays!A:B,2,FALSE)</f>
        <v>Arabie Saoudite</v>
      </c>
      <c r="C237" s="52" t="s">
        <v>18</v>
      </c>
      <c r="D237" s="30" t="s">
        <v>18</v>
      </c>
      <c r="E237" s="30" t="s">
        <v>413</v>
      </c>
      <c r="F237" s="50">
        <v>20522773</v>
      </c>
      <c r="G237" s="30">
        <v>7.4</v>
      </c>
      <c r="H237" s="50">
        <v>163383</v>
      </c>
      <c r="I237" s="30">
        <v>1.3</v>
      </c>
      <c r="J237" s="50">
        <v>370776</v>
      </c>
      <c r="K237" s="53">
        <v>-15.6</v>
      </c>
    </row>
    <row r="238" spans="1:11" x14ac:dyDescent="0.25">
      <c r="A238" s="51" t="str">
        <f>VLOOKUP(aéroports_2014[Pays],Pays_Continent!A:B,2,FALSE)</f>
        <v>Europe</v>
      </c>
      <c r="B238" s="51" t="str">
        <f>VLOOKUP(aéroports_2014[[#This Row],[Ville/Nom d''aéroport]],Ville_Pays!A:B,2,FALSE)</f>
        <v>Italie</v>
      </c>
      <c r="C238" s="52" t="s">
        <v>131</v>
      </c>
      <c r="D238" s="30" t="s">
        <v>132</v>
      </c>
      <c r="E238" s="30" t="s">
        <v>997</v>
      </c>
      <c r="F238" s="50">
        <v>38506467</v>
      </c>
      <c r="G238" s="30">
        <v>6.5</v>
      </c>
      <c r="H238" s="50">
        <v>308144</v>
      </c>
      <c r="I238" s="30">
        <v>3.3</v>
      </c>
      <c r="J238" s="50">
        <v>143088</v>
      </c>
      <c r="K238" s="53">
        <v>0.8</v>
      </c>
    </row>
    <row r="239" spans="1:11" ht="25.5" x14ac:dyDescent="0.25">
      <c r="A239" s="51" t="str">
        <f>VLOOKUP(aéroports_2014[Pays],Pays_Continent!A:B,2,FALSE)</f>
        <v>Amérique du Nord</v>
      </c>
      <c r="B239" s="51" t="str">
        <f>VLOOKUP(aéroports_2014[[#This Row],[Ville/Nom d''aéroport]],Ville_Pays!A:B,2,FALSE)</f>
        <v>États-Unis</v>
      </c>
      <c r="C239" s="52" t="s">
        <v>300</v>
      </c>
      <c r="D239" s="30" t="s">
        <v>301</v>
      </c>
      <c r="E239" s="30" t="s">
        <v>933</v>
      </c>
      <c r="F239" s="50">
        <v>8972756</v>
      </c>
      <c r="G239" s="30">
        <v>3.3</v>
      </c>
      <c r="H239" s="50">
        <v>294438</v>
      </c>
      <c r="I239" s="30">
        <v>-0.8</v>
      </c>
      <c r="J239" s="50">
        <v>63577</v>
      </c>
      <c r="K239" s="53">
        <v>-6.4</v>
      </c>
    </row>
    <row r="240" spans="1:11" ht="25.5" hidden="1" x14ac:dyDescent="0.25">
      <c r="A240" s="51" t="str">
        <f>VLOOKUP(aéroports_2014[Pays],Pays_Continent!A:B,2,FALSE)</f>
        <v>Amérique du Nord</v>
      </c>
      <c r="B240" s="51" t="str">
        <f>VLOOKUP(aéroports_2014[[#This Row],[Ville/Nom d''aéroport]],Ville_Pays!A:B,2,FALSE)</f>
        <v>États-Unis</v>
      </c>
      <c r="C240" s="52" t="s">
        <v>370</v>
      </c>
      <c r="D240" s="30" t="s">
        <v>370</v>
      </c>
      <c r="E240" s="30" t="s">
        <v>1045</v>
      </c>
      <c r="F240" s="50">
        <v>1133143</v>
      </c>
      <c r="G240" s="30" t="s">
        <v>958</v>
      </c>
      <c r="H240" s="50">
        <v>35244</v>
      </c>
      <c r="I240" s="30" t="s">
        <v>958</v>
      </c>
      <c r="J240" s="50">
        <v>1474</v>
      </c>
      <c r="K240" s="53" t="s">
        <v>958</v>
      </c>
    </row>
    <row r="241" spans="1:11" ht="25.5" x14ac:dyDescent="0.25">
      <c r="A241" s="51" t="str">
        <f>VLOOKUP(aéroports_2014[Pays],Pays_Continent!A:B,2,FALSE)</f>
        <v>Amérique du Nord</v>
      </c>
      <c r="B241" s="51" t="str">
        <f>VLOOKUP(aéroports_2014[[#This Row],[Ville/Nom d''aéroport]],Ville_Pays!A:B,2,FALSE)</f>
        <v>États-Unis</v>
      </c>
      <c r="C241" s="52" t="s">
        <v>278</v>
      </c>
      <c r="D241" s="30" t="s">
        <v>278</v>
      </c>
      <c r="E241" s="30" t="s">
        <v>557</v>
      </c>
      <c r="F241" s="50">
        <v>21141610</v>
      </c>
      <c r="G241" s="30">
        <v>4.7</v>
      </c>
      <c r="H241" s="50">
        <v>324955</v>
      </c>
      <c r="I241" s="30">
        <v>-1.7</v>
      </c>
      <c r="J241" s="50">
        <v>161833</v>
      </c>
      <c r="K241" s="53">
        <v>-2.7</v>
      </c>
    </row>
    <row r="242" spans="1:11" ht="25.5" x14ac:dyDescent="0.25">
      <c r="A242" s="51" t="str">
        <f>VLOOKUP(aéroports_2014[Pays],Pays_Continent!A:B,2,FALSE)</f>
        <v>Amérique du Sud</v>
      </c>
      <c r="B242" s="51" t="str">
        <f>VLOOKUP(aéroports_2014[[#This Row],[Ville/Nom d''aéroport]],Ville_Pays!A:B,2,FALSE)</f>
        <v>Brésil</v>
      </c>
      <c r="C242" s="52" t="s">
        <v>204</v>
      </c>
      <c r="D242" s="30" t="s">
        <v>204</v>
      </c>
      <c r="E242" s="30" t="s">
        <v>505</v>
      </c>
      <c r="F242" s="50">
        <v>8872474</v>
      </c>
      <c r="G242" s="30">
        <v>-1.5</v>
      </c>
      <c r="H242" s="50">
        <v>107253</v>
      </c>
      <c r="I242" s="30">
        <v>-0.7</v>
      </c>
      <c r="J242" s="50">
        <v>4766</v>
      </c>
      <c r="K242" s="53" t="s">
        <v>958</v>
      </c>
    </row>
    <row r="243" spans="1:11" ht="25.5" x14ac:dyDescent="0.25">
      <c r="A243" s="51" t="str">
        <f>VLOOKUP(aéroports_2014[Pays],Pays_Continent!A:B,2,FALSE)</f>
        <v>Amérique du Nord</v>
      </c>
      <c r="B243" s="51" t="str">
        <f>VLOOKUP(aéroports_2014[[#This Row],[Ville/Nom d''aéroport]],Ville_Pays!A:B,2,FALSE)</f>
        <v>États-Unis</v>
      </c>
      <c r="C243" s="52" t="s">
        <v>302</v>
      </c>
      <c r="D243" s="30" t="s">
        <v>302</v>
      </c>
      <c r="E243" s="30" t="s">
        <v>638</v>
      </c>
      <c r="F243" s="50">
        <v>8369628</v>
      </c>
      <c r="G243" s="30">
        <v>1.4</v>
      </c>
      <c r="H243" s="50">
        <v>172620</v>
      </c>
      <c r="I243" s="30">
        <v>0.8</v>
      </c>
      <c r="J243" s="50">
        <v>105800</v>
      </c>
      <c r="K243" s="53">
        <v>0.7</v>
      </c>
    </row>
    <row r="244" spans="1:11" ht="25.5" x14ac:dyDescent="0.25">
      <c r="A244" s="51" t="str">
        <f>VLOOKUP(aéroports_2014[Pays],Pays_Continent!A:B,2,FALSE)</f>
        <v>Amérique du Nord</v>
      </c>
      <c r="B244" s="51" t="str">
        <f>VLOOKUP(aéroports_2014[[#This Row],[Ville/Nom d''aéroport]],Ville_Pays!A:B,2,FALSE)</f>
        <v>États-Unis</v>
      </c>
      <c r="C244" s="52" t="s">
        <v>281</v>
      </c>
      <c r="D244" s="30" t="s">
        <v>281</v>
      </c>
      <c r="E244" s="30" t="s">
        <v>560</v>
      </c>
      <c r="F244" s="50">
        <v>18762590</v>
      </c>
      <c r="G244" s="30">
        <v>5.9</v>
      </c>
      <c r="H244" s="50">
        <v>191639</v>
      </c>
      <c r="I244" s="30">
        <v>2</v>
      </c>
      <c r="J244" s="50">
        <v>156587</v>
      </c>
      <c r="K244" s="53">
        <v>5.4</v>
      </c>
    </row>
    <row r="245" spans="1:11" ht="25.5" x14ac:dyDescent="0.25">
      <c r="A245" s="51" t="str">
        <f>VLOOKUP(aéroports_2014[Pays],Pays_Continent!A:B,2,FALSE)</f>
        <v>Amérique du Sud</v>
      </c>
      <c r="B245" s="51" t="str">
        <f>VLOOKUP(aéroports_2014[[#This Row],[Ville/Nom d''aéroport]],Ville_Pays!A:B,2,FALSE)</f>
        <v>Vénézuela</v>
      </c>
      <c r="C245" s="52" t="s">
        <v>252</v>
      </c>
      <c r="D245" s="30" t="s">
        <v>252</v>
      </c>
      <c r="E245" s="30" t="s">
        <v>544</v>
      </c>
      <c r="F245" s="50">
        <v>47114631</v>
      </c>
      <c r="G245" s="30">
        <v>4.8</v>
      </c>
      <c r="H245" s="50">
        <v>428820</v>
      </c>
      <c r="I245" s="30">
        <v>2.2999999999999998</v>
      </c>
      <c r="J245" s="50">
        <v>400615</v>
      </c>
      <c r="K245" s="53">
        <v>10.1</v>
      </c>
    </row>
    <row r="246" spans="1:11" ht="25.5" x14ac:dyDescent="0.25">
      <c r="A246" s="51" t="str">
        <f>VLOOKUP(aéroports_2014[Pays],Pays_Continent!A:B,2,FALSE)</f>
        <v>Amérique du Nord</v>
      </c>
      <c r="B246" s="51" t="str">
        <f>VLOOKUP(aéroports_2014[[#This Row],[Ville/Nom d''aéroport]],Ville_Pays!A:B,2,FALSE)</f>
        <v>États-Unis</v>
      </c>
      <c r="C246" s="52" t="s">
        <v>299</v>
      </c>
      <c r="D246" s="30" t="s">
        <v>299</v>
      </c>
      <c r="E246" s="30" t="s">
        <v>528</v>
      </c>
      <c r="F246" s="50">
        <v>9385212</v>
      </c>
      <c r="G246" s="30">
        <v>6.9</v>
      </c>
      <c r="H246" s="50">
        <v>124134</v>
      </c>
      <c r="I246" s="30">
        <v>1</v>
      </c>
      <c r="J246" s="50">
        <v>48335</v>
      </c>
      <c r="K246" s="53">
        <v>13.8</v>
      </c>
    </row>
    <row r="247" spans="1:11" ht="25.5" x14ac:dyDescent="0.25">
      <c r="A247" s="51" t="str">
        <f>VLOOKUP(aéroports_2014[Pays],Pays_Continent!A:B,2,FALSE)</f>
        <v>Amérique du Nord</v>
      </c>
      <c r="B247" s="51" t="str">
        <f>VLOOKUP(aéroports_2014[[#This Row],[Ville/Nom d''aéroport]],Ville_Pays!A:B,2,FALSE)</f>
        <v>États-Unis</v>
      </c>
      <c r="C247" s="52" t="s">
        <v>207</v>
      </c>
      <c r="D247" s="30" t="s">
        <v>207</v>
      </c>
      <c r="E247" s="30" t="s">
        <v>508</v>
      </c>
      <c r="F247" s="50">
        <v>8593517</v>
      </c>
      <c r="G247" s="30">
        <v>3.5</v>
      </c>
      <c r="H247" s="50">
        <v>143926</v>
      </c>
      <c r="I247" s="30">
        <v>7.7</v>
      </c>
      <c r="J247" s="50">
        <v>145677</v>
      </c>
      <c r="K247" s="53">
        <v>1.9</v>
      </c>
    </row>
    <row r="248" spans="1:11" hidden="1" x14ac:dyDescent="0.25">
      <c r="A248" s="51" t="str">
        <f>VLOOKUP(aéroports_2014[Pays],Pays_Continent!A:B,2,FALSE)</f>
        <v>Asie</v>
      </c>
      <c r="B248" s="51" t="str">
        <f>VLOOKUP(aéroports_2014[[#This Row],[Ville/Nom d''aéroport]],Ville_Pays!A:B,2,FALSE)</f>
        <v>Yemen</v>
      </c>
      <c r="C248" s="52" t="s">
        <v>379</v>
      </c>
      <c r="D248" s="30" t="s">
        <v>379</v>
      </c>
      <c r="E248" s="30" t="s">
        <v>949</v>
      </c>
      <c r="F248" s="50">
        <v>1795041</v>
      </c>
      <c r="G248" s="30" t="s">
        <v>958</v>
      </c>
      <c r="H248" s="50">
        <v>21986</v>
      </c>
      <c r="I248" s="30" t="s">
        <v>958</v>
      </c>
      <c r="J248" s="50">
        <v>18388</v>
      </c>
      <c r="K248" s="53" t="s">
        <v>958</v>
      </c>
    </row>
    <row r="249" spans="1:11" ht="25.5" x14ac:dyDescent="0.25">
      <c r="A249" s="51" t="str">
        <f>VLOOKUP(aéroports_2014[Pays],Pays_Continent!A:B,2,FALSE)</f>
        <v>Amérique du Sud</v>
      </c>
      <c r="B249" s="51" t="str">
        <f>VLOOKUP(aéroports_2014[[#This Row],[Ville/Nom d''aéroport]],Ville_Pays!A:B,2,FALSE)</f>
        <v>Chili</v>
      </c>
      <c r="C249" s="52" t="s">
        <v>193</v>
      </c>
      <c r="D249" s="30" t="s">
        <v>193</v>
      </c>
      <c r="E249" s="30" t="s">
        <v>503</v>
      </c>
      <c r="F249" s="50">
        <v>16068242</v>
      </c>
      <c r="G249" s="30">
        <v>4.9000000000000004</v>
      </c>
      <c r="H249" s="50">
        <v>132852</v>
      </c>
      <c r="I249" s="30">
        <v>0.3</v>
      </c>
      <c r="J249" s="50">
        <v>293461</v>
      </c>
      <c r="K249" s="53">
        <v>0.1</v>
      </c>
    </row>
    <row r="250" spans="1:11" ht="25.5" hidden="1" x14ac:dyDescent="0.25">
      <c r="A250" s="51" t="str">
        <f>VLOOKUP(aéroports_2014[Pays],Pays_Continent!A:B,2,FALSE)</f>
        <v>Amérique du Nord</v>
      </c>
      <c r="B250" s="51" t="str">
        <f>VLOOKUP(aéroports_2014[[#This Row],[Ville/Nom d''aéroport]],Ville_Pays!A:B,2,FALSE)</f>
        <v>République dominicaine</v>
      </c>
      <c r="C250" s="52" t="s">
        <v>226</v>
      </c>
      <c r="D250" s="30" t="s">
        <v>226</v>
      </c>
      <c r="E250" s="30" t="s">
        <v>527</v>
      </c>
      <c r="F250" s="50">
        <v>3614433</v>
      </c>
      <c r="G250" s="30">
        <v>8.9</v>
      </c>
      <c r="H250" s="50">
        <v>38416</v>
      </c>
      <c r="I250" s="30">
        <v>4</v>
      </c>
      <c r="J250" s="50">
        <v>55753</v>
      </c>
      <c r="K250" s="53">
        <v>9.1999999999999993</v>
      </c>
    </row>
    <row r="251" spans="1:11" x14ac:dyDescent="0.25">
      <c r="A251" s="51" t="str">
        <f>VLOOKUP(aéroports_2014[Pays],Pays_Continent!A:B,2,FALSE)</f>
        <v>Asie</v>
      </c>
      <c r="B251" s="51" t="str">
        <f>VLOOKUP(aéroports_2014[[#This Row],[Ville/Nom d''aéroport]],Ville_Pays!A:B,2,FALSE)</f>
        <v>Chine</v>
      </c>
      <c r="C251" s="52" t="s">
        <v>108</v>
      </c>
      <c r="D251" s="30" t="s">
        <v>108</v>
      </c>
      <c r="E251" s="30" t="s">
        <v>973</v>
      </c>
      <c r="F251" s="50">
        <v>14942356</v>
      </c>
      <c r="G251" s="30">
        <v>16.100000000000001</v>
      </c>
      <c r="H251" s="50">
        <v>102074</v>
      </c>
      <c r="I251" s="30">
        <v>12.5</v>
      </c>
      <c r="J251" s="50">
        <v>75646</v>
      </c>
      <c r="K251" s="53">
        <v>20.2</v>
      </c>
    </row>
    <row r="252" spans="1:11" ht="25.5" x14ac:dyDescent="0.25">
      <c r="A252" s="51" t="str">
        <f>VLOOKUP(aéroports_2014[Pays],Pays_Continent!A:B,2,FALSE)</f>
        <v>Amérique du Sud</v>
      </c>
      <c r="B252" s="51" t="str">
        <f>VLOOKUP(aéroports_2014[[#This Row],[Ville/Nom d''aéroport]],Ville_Pays!A:B,2,FALSE)</f>
        <v>Brésil</v>
      </c>
      <c r="C252" s="52" t="s">
        <v>185</v>
      </c>
      <c r="D252" s="30" t="s">
        <v>191</v>
      </c>
      <c r="E252" s="30" t="s">
        <v>500</v>
      </c>
      <c r="F252" s="50">
        <v>18134071</v>
      </c>
      <c r="G252" s="30">
        <v>6.4</v>
      </c>
      <c r="H252" s="50">
        <v>205410</v>
      </c>
      <c r="I252" s="30">
        <v>-2</v>
      </c>
      <c r="J252" s="50">
        <v>15294</v>
      </c>
      <c r="K252" s="53" t="s">
        <v>958</v>
      </c>
    </row>
    <row r="253" spans="1:11" ht="25.5" x14ac:dyDescent="0.25">
      <c r="A253" s="51" t="str">
        <f>VLOOKUP(aéroports_2014[Pays],Pays_Continent!A:B,2,FALSE)</f>
        <v>Amérique du Sud</v>
      </c>
      <c r="B253" s="51" t="str">
        <f>VLOOKUP(aéroports_2014[[#This Row],[Ville/Nom d''aéroport]],Ville_Pays!A:B,2,FALSE)</f>
        <v>Brésil</v>
      </c>
      <c r="C253" s="52" t="s">
        <v>185</v>
      </c>
      <c r="D253" s="30" t="s">
        <v>186</v>
      </c>
      <c r="E253" s="30" t="s">
        <v>497</v>
      </c>
      <c r="F253" s="50">
        <v>39773716</v>
      </c>
      <c r="G253" s="30">
        <v>10.6</v>
      </c>
      <c r="H253" s="50">
        <v>304559</v>
      </c>
      <c r="I253" s="30">
        <v>7.2</v>
      </c>
      <c r="J253" s="50">
        <v>560096</v>
      </c>
      <c r="K253" s="53">
        <v>5.3</v>
      </c>
    </row>
    <row r="254" spans="1:11" ht="25.5" x14ac:dyDescent="0.25">
      <c r="A254" s="51" t="str">
        <f>VLOOKUP(aéroports_2014[Pays],Pays_Continent!A:B,2,FALSE)</f>
        <v>Amérique du Sud</v>
      </c>
      <c r="B254" s="51" t="str">
        <f>VLOOKUP(aéroports_2014[[#This Row],[Ville/Nom d''aéroport]],Ville_Pays!A:B,2,FALSE)</f>
        <v>Brésil</v>
      </c>
      <c r="C254" s="52" t="s">
        <v>185</v>
      </c>
      <c r="D254" s="30" t="s">
        <v>201</v>
      </c>
      <c r="E254" s="30" t="s">
        <v>506</v>
      </c>
      <c r="F254" s="50">
        <v>9827195</v>
      </c>
      <c r="G254" s="30">
        <v>5.3</v>
      </c>
      <c r="H254" s="50">
        <v>131531</v>
      </c>
      <c r="I254" s="30">
        <v>3.4</v>
      </c>
      <c r="J254" s="50">
        <v>223281</v>
      </c>
      <c r="K254" s="53">
        <v>-13.7</v>
      </c>
    </row>
    <row r="255" spans="1:11" x14ac:dyDescent="0.25">
      <c r="A255" s="51" t="str">
        <f>VLOOKUP(aéroports_2014[Pays],Pays_Continent!A:B,2,FALSE)</f>
        <v>Asie</v>
      </c>
      <c r="B255" s="51" t="str">
        <f>VLOOKUP(aéroports_2014[[#This Row],[Ville/Nom d''aéroport]],Ville_Pays!A:B,2,FALSE)</f>
        <v>Japon</v>
      </c>
      <c r="C255" s="52" t="s">
        <v>97</v>
      </c>
      <c r="D255" s="30" t="s">
        <v>98</v>
      </c>
      <c r="E255" s="30" t="s">
        <v>986</v>
      </c>
      <c r="F255" s="50">
        <v>19260602</v>
      </c>
      <c r="G255" s="30">
        <v>3.1</v>
      </c>
      <c r="H255" s="50">
        <v>136597</v>
      </c>
      <c r="I255" s="30">
        <v>1.7</v>
      </c>
      <c r="J255" s="50">
        <v>233990</v>
      </c>
      <c r="K255" s="53">
        <v>3.1</v>
      </c>
    </row>
    <row r="256" spans="1:11" ht="25.5" x14ac:dyDescent="0.25">
      <c r="A256" s="51" t="str">
        <f>VLOOKUP(aéroports_2014[Pays],Pays_Continent!A:B,2,FALSE)</f>
        <v>Amérique du Nord</v>
      </c>
      <c r="B256" s="51" t="str">
        <f>VLOOKUP(aéroports_2014[[#This Row],[Ville/Nom d''aéroport]],Ville_Pays!A:B,2,FALSE)</f>
        <v>États-Unis</v>
      </c>
      <c r="C256" s="52" t="s">
        <v>261</v>
      </c>
      <c r="D256" s="30" t="s">
        <v>261</v>
      </c>
      <c r="E256" s="30" t="s">
        <v>549</v>
      </c>
      <c r="F256" s="50">
        <v>37494191</v>
      </c>
      <c r="G256" s="30">
        <v>7.8</v>
      </c>
      <c r="H256" s="50">
        <v>340478</v>
      </c>
      <c r="I256" s="30">
        <v>7.3</v>
      </c>
      <c r="J256" s="50">
        <v>319224</v>
      </c>
      <c r="K256" s="53">
        <v>9.1</v>
      </c>
    </row>
    <row r="257" spans="1:11" x14ac:dyDescent="0.25">
      <c r="A257" s="51" t="str">
        <f>VLOOKUP(aéroports_2014[Pays],Pays_Continent!A:B,2,FALSE)</f>
        <v>Asie</v>
      </c>
      <c r="B257" s="51" t="str">
        <f>VLOOKUP(aéroports_2014[[#This Row],[Ville/Nom d''aéroport]],Ville_Pays!A:B,2,FALSE)</f>
        <v>Corée du Sud</v>
      </c>
      <c r="C257" s="52" t="s">
        <v>384</v>
      </c>
      <c r="D257" s="30" t="s">
        <v>94</v>
      </c>
      <c r="E257" s="30" t="s">
        <v>982</v>
      </c>
      <c r="F257" s="50">
        <v>21566946</v>
      </c>
      <c r="G257" s="30">
        <v>8.4</v>
      </c>
      <c r="H257" s="50">
        <v>138706</v>
      </c>
      <c r="I257" s="30">
        <v>3</v>
      </c>
      <c r="J257" s="50">
        <v>271990</v>
      </c>
      <c r="K257" s="53">
        <v>10.5</v>
      </c>
    </row>
    <row r="258" spans="1:11" x14ac:dyDescent="0.25">
      <c r="A258" s="51" t="str">
        <f>VLOOKUP(aéroports_2014[Pays],Pays_Continent!A:B,2,FALSE)</f>
        <v>Asie</v>
      </c>
      <c r="B258" s="51" t="str">
        <f>VLOOKUP(aéroports_2014[[#This Row],[Ville/Nom d''aéroport]],Ville_Pays!A:B,2,FALSE)</f>
        <v>Corée du Sud</v>
      </c>
      <c r="C258" s="52" t="s">
        <v>384</v>
      </c>
      <c r="D258" s="30" t="s">
        <v>75</v>
      </c>
      <c r="E258" s="30" t="s">
        <v>983</v>
      </c>
      <c r="F258" s="50">
        <v>45512099</v>
      </c>
      <c r="G258" s="30">
        <v>9.6999999999999993</v>
      </c>
      <c r="H258" s="50">
        <v>290043</v>
      </c>
      <c r="I258" s="30">
        <v>6.9</v>
      </c>
      <c r="J258" s="50">
        <v>3243110</v>
      </c>
      <c r="K258" s="53">
        <v>31.6</v>
      </c>
    </row>
    <row r="259" spans="1:11" x14ac:dyDescent="0.25">
      <c r="A259" s="51" t="str">
        <f>VLOOKUP(aéroports_2014[Pays],Pays_Continent!A:B,2,FALSE)</f>
        <v>Asie</v>
      </c>
      <c r="B259" s="51" t="str">
        <f>VLOOKUP(aéroports_2014[[#This Row],[Ville/Nom d''aéroport]],Ville_Pays!A:B,2,FALSE)</f>
        <v>Chine</v>
      </c>
      <c r="C259" s="52" t="s">
        <v>69</v>
      </c>
      <c r="D259" s="30" t="s">
        <v>80</v>
      </c>
      <c r="E259" s="30" t="s">
        <v>981</v>
      </c>
      <c r="F259" s="50">
        <v>37971135</v>
      </c>
      <c r="G259" s="30">
        <v>6.7</v>
      </c>
      <c r="H259" s="50">
        <v>253325</v>
      </c>
      <c r="I259" s="30">
        <v>3.9</v>
      </c>
      <c r="J259" s="50">
        <v>432176</v>
      </c>
      <c r="K259" s="53">
        <v>-0.7</v>
      </c>
    </row>
    <row r="260" spans="1:11" x14ac:dyDescent="0.25">
      <c r="A260" s="51" t="str">
        <f>VLOOKUP(aéroports_2014[Pays],Pays_Continent!A:B,2,FALSE)</f>
        <v>Asie</v>
      </c>
      <c r="B260" s="51" t="str">
        <f>VLOOKUP(aéroports_2014[[#This Row],[Ville/Nom d''aéroport]],Ville_Pays!A:B,2,FALSE)</f>
        <v>Chine</v>
      </c>
      <c r="C260" s="52" t="s">
        <v>69</v>
      </c>
      <c r="D260" s="30" t="s">
        <v>70</v>
      </c>
      <c r="E260" s="30" t="s">
        <v>971</v>
      </c>
      <c r="F260" s="50">
        <v>51687894</v>
      </c>
      <c r="G260" s="30">
        <v>9.5</v>
      </c>
      <c r="H260" s="50">
        <v>402105</v>
      </c>
      <c r="I260" s="30">
        <v>8.3000000000000007</v>
      </c>
      <c r="J260" s="50">
        <v>3181654</v>
      </c>
      <c r="K260" s="53">
        <v>8.6</v>
      </c>
    </row>
    <row r="261" spans="1:11" ht="25.5" hidden="1" x14ac:dyDescent="0.25">
      <c r="A261" s="51" t="str">
        <f>VLOOKUP(aéroports_2014[Pays],Pays_Continent!A:B,2,FALSE)</f>
        <v>Asie</v>
      </c>
      <c r="B261" s="51" t="str">
        <f>VLOOKUP(aéroports_2014[[#This Row],[Ville/Nom d''aéroport]],Ville_Pays!A:B,2,FALSE)</f>
        <v>Emirats Arabes Unis</v>
      </c>
      <c r="C261" s="52" t="s">
        <v>24</v>
      </c>
      <c r="D261" s="30" t="s">
        <v>24</v>
      </c>
      <c r="E261" s="30" t="s">
        <v>421</v>
      </c>
      <c r="F261" s="50">
        <v>9516600</v>
      </c>
      <c r="G261" s="30">
        <v>11.8</v>
      </c>
      <c r="H261" s="50">
        <v>72375</v>
      </c>
      <c r="I261" s="30">
        <v>5.9</v>
      </c>
      <c r="J261" s="50">
        <v>240250</v>
      </c>
      <c r="K261" s="53">
        <v>-8.1</v>
      </c>
    </row>
    <row r="262" spans="1:11" hidden="1" x14ac:dyDescent="0.25">
      <c r="A262" s="51" t="str">
        <f>VLOOKUP(aéroports_2014[Pays],Pays_Continent!A:B,2,FALSE)</f>
        <v>Afrique</v>
      </c>
      <c r="B262" s="51" t="str">
        <f>VLOOKUP(aéroports_2014[[#This Row],[Ville/Nom d''aéroport]],Ville_Pays!A:B,2,FALSE)</f>
        <v>Egypte</v>
      </c>
      <c r="C262" s="52" t="s">
        <v>39</v>
      </c>
      <c r="D262" s="30" t="s">
        <v>39</v>
      </c>
      <c r="E262" s="30" t="s">
        <v>425</v>
      </c>
      <c r="F262" s="50">
        <v>6235912</v>
      </c>
      <c r="G262" s="30">
        <v>4.8</v>
      </c>
      <c r="H262" s="50">
        <v>43858</v>
      </c>
      <c r="I262" s="30">
        <v>1.1000000000000001</v>
      </c>
      <c r="J262" s="30" t="s">
        <v>958</v>
      </c>
      <c r="K262" s="53" t="s">
        <v>958</v>
      </c>
    </row>
    <row r="263" spans="1:11" hidden="1" x14ac:dyDescent="0.25">
      <c r="A263" s="51" t="str">
        <f>VLOOKUP(aéroports_2014[Pays],Pays_Continent!A:B,2,FALSE)</f>
        <v>Asie</v>
      </c>
      <c r="B263" s="51" t="str">
        <f>VLOOKUP(aéroports_2014[[#This Row],[Ville/Nom d''aéroport]],Ville_Pays!A:B,2,FALSE)</f>
        <v>Chine</v>
      </c>
      <c r="C263" s="52" t="s">
        <v>117</v>
      </c>
      <c r="D263" s="30" t="s">
        <v>117</v>
      </c>
      <c r="E263" s="30" t="s">
        <v>972</v>
      </c>
      <c r="F263" s="50">
        <v>12800272</v>
      </c>
      <c r="G263" s="30">
        <v>5.7</v>
      </c>
      <c r="H263" s="50">
        <v>97172</v>
      </c>
      <c r="I263" s="30">
        <v>5.3</v>
      </c>
      <c r="J263" s="50">
        <v>138318</v>
      </c>
      <c r="K263" s="53">
        <v>1.7</v>
      </c>
    </row>
    <row r="264" spans="1:11" x14ac:dyDescent="0.25">
      <c r="A264" s="51" t="str">
        <f>VLOOKUP(aéroports_2014[Pays],Pays_Continent!A:B,2,FALSE)</f>
        <v>Asie</v>
      </c>
      <c r="B264" s="51" t="str">
        <f>VLOOKUP(aéroports_2014[[#This Row],[Ville/Nom d''aéroport]],Ville_Pays!A:B,2,FALSE)</f>
        <v>Chine</v>
      </c>
      <c r="C264" s="52" t="s">
        <v>79</v>
      </c>
      <c r="D264" s="30" t="s">
        <v>79</v>
      </c>
      <c r="E264" s="30" t="s">
        <v>974</v>
      </c>
      <c r="F264" s="50">
        <v>36272701</v>
      </c>
      <c r="G264" s="30">
        <v>12.4</v>
      </c>
      <c r="H264" s="50">
        <v>286346</v>
      </c>
      <c r="I264" s="30">
        <v>11.2</v>
      </c>
      <c r="J264" s="50">
        <v>963871</v>
      </c>
      <c r="K264" s="53">
        <v>5.5</v>
      </c>
    </row>
    <row r="265" spans="1:11" hidden="1" x14ac:dyDescent="0.25">
      <c r="A265" s="51" t="str">
        <f>VLOOKUP(aéroports_2014[Pays],Pays_Continent!A:B,2,FALSE)</f>
        <v>Asie</v>
      </c>
      <c r="B265" s="51" t="str">
        <f>VLOOKUP(aéroports_2014[[#This Row],[Ville/Nom d''aéroport]],Ville_Pays!A:B,2,FALSE)</f>
        <v>Iran</v>
      </c>
      <c r="C265" s="52" t="s">
        <v>50</v>
      </c>
      <c r="D265" s="30" t="s">
        <v>50</v>
      </c>
      <c r="E265" s="30" t="s">
        <v>441</v>
      </c>
      <c r="F265" s="50">
        <v>2444884</v>
      </c>
      <c r="G265" s="30">
        <v>9</v>
      </c>
      <c r="H265" s="50">
        <v>24203</v>
      </c>
      <c r="I265" s="30">
        <v>-0.1</v>
      </c>
      <c r="J265" s="50">
        <v>25839</v>
      </c>
      <c r="K265" s="53">
        <v>7.8</v>
      </c>
    </row>
    <row r="266" spans="1:11" x14ac:dyDescent="0.25">
      <c r="A266" s="51" t="str">
        <f>VLOOKUP(aéroports_2014[Pays],Pays_Continent!A:B,2,FALSE)</f>
        <v>Asie</v>
      </c>
      <c r="B266" s="51" t="str">
        <f>VLOOKUP(aéroports_2014[[#This Row],[Ville/Nom d''aéroport]],Ville_Pays!A:B,2,FALSE)</f>
        <v>Singapour</v>
      </c>
      <c r="C266" s="52" t="s">
        <v>71</v>
      </c>
      <c r="D266" s="30" t="s">
        <v>71</v>
      </c>
      <c r="E266" s="30" t="s">
        <v>1037</v>
      </c>
      <c r="F266" s="50">
        <v>54093070</v>
      </c>
      <c r="G266" s="30">
        <v>0.7</v>
      </c>
      <c r="H266" s="50">
        <v>341386</v>
      </c>
      <c r="I266" s="30">
        <v>-0.7</v>
      </c>
      <c r="J266" s="50">
        <v>1843799</v>
      </c>
      <c r="K266" s="53">
        <v>-0.3</v>
      </c>
    </row>
    <row r="267" spans="1:11" hidden="1" x14ac:dyDescent="0.25">
      <c r="A267" s="51" t="str">
        <f>VLOOKUP(aéroports_2014[Pays],Pays_Continent!A:B,2,FALSE)</f>
        <v>Asie</v>
      </c>
      <c r="B267" s="51" t="str">
        <f>VLOOKUP(aéroports_2014[[#This Row],[Ville/Nom d''aéroport]],Ville_Pays!A:B,2,FALSE)</f>
        <v>Indonésie</v>
      </c>
      <c r="C267" s="52" t="s">
        <v>340</v>
      </c>
      <c r="D267" s="30" t="s">
        <v>340</v>
      </c>
      <c r="E267" s="30" t="s">
        <v>1085</v>
      </c>
      <c r="F267" s="50">
        <v>1511228</v>
      </c>
      <c r="G267" s="30" t="s">
        <v>958</v>
      </c>
      <c r="H267" s="50">
        <v>12147</v>
      </c>
      <c r="I267" s="30" t="s">
        <v>958</v>
      </c>
      <c r="J267" s="50">
        <v>5294</v>
      </c>
      <c r="K267" s="53" t="s">
        <v>958</v>
      </c>
    </row>
    <row r="268" spans="1:11" hidden="1" x14ac:dyDescent="0.25">
      <c r="A268" s="51" t="str">
        <f>VLOOKUP(aéroports_2014[Pays],Pays_Continent!A:B,2,FALSE)</f>
        <v>Europe</v>
      </c>
      <c r="B268" s="51" t="str">
        <f>VLOOKUP(aéroports_2014[[#This Row],[Ville/Nom d''aéroport]],Ville_Pays!A:B,2,FALSE)</f>
        <v>France</v>
      </c>
      <c r="C268" s="52" t="s">
        <v>55</v>
      </c>
      <c r="D268" s="30" t="s">
        <v>55</v>
      </c>
      <c r="E268" s="30" t="s">
        <v>446</v>
      </c>
      <c r="F268" s="50">
        <v>2012890</v>
      </c>
      <c r="G268" s="30">
        <v>0.6</v>
      </c>
      <c r="H268" s="50">
        <v>12227</v>
      </c>
      <c r="I268" s="30">
        <v>-2.1</v>
      </c>
      <c r="J268" s="50">
        <v>32466</v>
      </c>
      <c r="K268" s="53">
        <v>7</v>
      </c>
    </row>
    <row r="269" spans="1:11" ht="25.5" x14ac:dyDescent="0.25">
      <c r="A269" s="51" t="str">
        <f>VLOOKUP(aéroports_2014[Pays],Pays_Continent!A:B,2,FALSE)</f>
        <v>Amérique du Nord</v>
      </c>
      <c r="B269" s="51" t="str">
        <f>VLOOKUP(aéroports_2014[[#This Row],[Ville/Nom d''aéroport]],Ville_Pays!A:B,2,FALSE)</f>
        <v>États-Unis</v>
      </c>
      <c r="C269" s="52" t="s">
        <v>289</v>
      </c>
      <c r="D269" s="30" t="s">
        <v>289</v>
      </c>
      <c r="E269" s="30" t="s">
        <v>565</v>
      </c>
      <c r="F269" s="50">
        <v>12384339</v>
      </c>
      <c r="G269" s="30">
        <v>-1.5</v>
      </c>
      <c r="H269" s="50">
        <v>183920</v>
      </c>
      <c r="I269" s="30">
        <v>-2.2999999999999998</v>
      </c>
      <c r="J269" s="50">
        <v>58958</v>
      </c>
      <c r="K269" s="53">
        <v>-8.6999999999999993</v>
      </c>
    </row>
    <row r="270" spans="1:11" x14ac:dyDescent="0.25">
      <c r="A270" s="51" t="str">
        <f>VLOOKUP(aéroports_2014[Pays],Pays_Continent!A:B,2,FALSE)</f>
        <v>Asie</v>
      </c>
      <c r="B270" s="51" t="str">
        <f>VLOOKUP(aéroports_2014[[#This Row],[Ville/Nom d''aéroport]],Ville_Pays!A:B,2,FALSE)</f>
        <v>Russie</v>
      </c>
      <c r="C270" s="52" t="s">
        <v>168</v>
      </c>
      <c r="D270" s="30" t="s">
        <v>168</v>
      </c>
      <c r="E270" s="30" t="s">
        <v>488</v>
      </c>
      <c r="F270" s="50">
        <v>14264732</v>
      </c>
      <c r="G270" s="30">
        <v>11</v>
      </c>
      <c r="H270" s="50">
        <v>147421</v>
      </c>
      <c r="I270" s="30">
        <v>7.2</v>
      </c>
      <c r="J270" s="50">
        <v>30111</v>
      </c>
      <c r="K270" s="53">
        <v>-1.5</v>
      </c>
    </row>
    <row r="271" spans="1:11" x14ac:dyDescent="0.25">
      <c r="A271" s="51" t="str">
        <f>VLOOKUP(aéroports_2014[Pays],Pays_Continent!A:B,2,FALSE)</f>
        <v>Europe</v>
      </c>
      <c r="B271" s="51" t="str">
        <f>VLOOKUP(aéroports_2014[[#This Row],[Ville/Nom d''aéroport]],Ville_Pays!A:B,2,FALSE)</f>
        <v>Allemagne</v>
      </c>
      <c r="C271" s="52" t="s">
        <v>180</v>
      </c>
      <c r="D271" s="30" t="s">
        <v>180</v>
      </c>
      <c r="E271" s="30" t="s">
        <v>491</v>
      </c>
      <c r="F271" s="50">
        <v>9718438</v>
      </c>
      <c r="G271" s="30">
        <v>1.5</v>
      </c>
      <c r="H271" s="50">
        <v>124452</v>
      </c>
      <c r="I271" s="30">
        <v>-0.1</v>
      </c>
      <c r="J271" s="50">
        <v>31143</v>
      </c>
      <c r="K271" s="53">
        <v>4.8</v>
      </c>
    </row>
    <row r="272" spans="1:11" x14ac:dyDescent="0.25">
      <c r="A272" s="51" t="str">
        <f>VLOOKUP(aéroports_2014[Pays],Pays_Continent!A:B,2,FALSE)</f>
        <v>Asie</v>
      </c>
      <c r="B272" s="51" t="str">
        <f>VLOOKUP(aéroports_2014[[#This Row],[Ville/Nom d''aéroport]],Ville_Pays!A:B,2,FALSE)</f>
        <v>Indonésie</v>
      </c>
      <c r="C272" s="52" t="s">
        <v>313</v>
      </c>
      <c r="D272" s="30" t="s">
        <v>313</v>
      </c>
      <c r="E272" s="30" t="s">
        <v>589</v>
      </c>
      <c r="F272" s="50">
        <v>17294870</v>
      </c>
      <c r="G272" s="30">
        <v>-2.2000000000000002</v>
      </c>
      <c r="H272" s="50">
        <v>129260</v>
      </c>
      <c r="I272" s="30">
        <v>-4.0999999999999996</v>
      </c>
      <c r="J272" s="50">
        <v>98360</v>
      </c>
      <c r="K272" s="53">
        <v>1.9</v>
      </c>
    </row>
    <row r="273" spans="1:11" x14ac:dyDescent="0.25">
      <c r="A273" s="51" t="str">
        <f>VLOOKUP(aéroports_2014[Pays],Pays_Continent!A:B,2,FALSE)</f>
        <v>Océanie</v>
      </c>
      <c r="B273" s="51" t="str">
        <f>VLOOKUP(aéroports_2014[[#This Row],[Ville/Nom d''aéroport]],Ville_Pays!A:B,2,FALSE)</f>
        <v>Australie</v>
      </c>
      <c r="C273" s="52" t="s">
        <v>310</v>
      </c>
      <c r="D273" s="30" t="s">
        <v>310</v>
      </c>
      <c r="E273" s="30" t="s">
        <v>579</v>
      </c>
      <c r="F273" s="50">
        <v>38733110</v>
      </c>
      <c r="G273" s="30">
        <v>1.5</v>
      </c>
      <c r="H273" s="50">
        <v>308185</v>
      </c>
      <c r="I273" s="30">
        <v>0.6</v>
      </c>
      <c r="J273" s="30" t="s">
        <v>958</v>
      </c>
      <c r="K273" s="53" t="s">
        <v>958</v>
      </c>
    </row>
    <row r="274" spans="1:11" hidden="1" x14ac:dyDescent="0.25">
      <c r="A274" s="51" t="str">
        <f>VLOOKUP(aéroports_2014[Pays],Pays_Continent!A:B,2,FALSE)</f>
        <v>Asie</v>
      </c>
      <c r="B274" s="51" t="str">
        <f>VLOOKUP(aéroports_2014[[#This Row],[Ville/Nom d''aéroport]],Ville_Pays!A:B,2,FALSE)</f>
        <v>Iran</v>
      </c>
      <c r="C274" s="52" t="s">
        <v>63</v>
      </c>
      <c r="D274" s="30" t="s">
        <v>63</v>
      </c>
      <c r="E274" s="30" t="s">
        <v>935</v>
      </c>
      <c r="F274" s="50">
        <v>1423871</v>
      </c>
      <c r="G274" s="30">
        <v>20.9</v>
      </c>
      <c r="H274" s="50">
        <v>10730</v>
      </c>
      <c r="I274" s="30">
        <v>12</v>
      </c>
      <c r="J274" s="50">
        <v>11589</v>
      </c>
      <c r="K274" s="53">
        <v>28.2</v>
      </c>
    </row>
    <row r="275" spans="1:11" x14ac:dyDescent="0.25">
      <c r="A275" s="51" t="str">
        <f>VLOOKUP(aéroports_2014[Pays],Pays_Continent!A:B,2,FALSE)</f>
        <v>Asie</v>
      </c>
      <c r="B275" s="51" t="str">
        <f>VLOOKUP(aéroports_2014[[#This Row],[Ville/Nom d''aéroport]],Ville_Pays!A:B,2,FALSE)</f>
        <v>Taïwan</v>
      </c>
      <c r="C275" s="52" t="s">
        <v>81</v>
      </c>
      <c r="D275" s="30" t="s">
        <v>81</v>
      </c>
      <c r="E275" s="30" t="s">
        <v>458</v>
      </c>
      <c r="F275" s="50">
        <v>36206645</v>
      </c>
      <c r="G275" s="30">
        <v>11</v>
      </c>
      <c r="H275" s="50">
        <v>208874</v>
      </c>
      <c r="I275" s="30">
        <v>7.5</v>
      </c>
      <c r="J275" s="50">
        <v>2088727</v>
      </c>
      <c r="K275" s="53">
        <v>6.2</v>
      </c>
    </row>
    <row r="276" spans="1:11" ht="25.5" x14ac:dyDescent="0.25">
      <c r="A276" s="51" t="str">
        <f>VLOOKUP(aéroports_2014[Pays],Pays_Continent!A:B,2,FALSE)</f>
        <v>Amérique du Nord</v>
      </c>
      <c r="B276" s="51" t="str">
        <f>VLOOKUP(aéroports_2014[[#This Row],[Ville/Nom d''aéroport]],Ville_Pays!A:B,2,FALSE)</f>
        <v>États-Unis</v>
      </c>
      <c r="C276" s="52" t="s">
        <v>283</v>
      </c>
      <c r="D276" s="30" t="s">
        <v>283</v>
      </c>
      <c r="E276" s="30" t="s">
        <v>561</v>
      </c>
      <c r="F276" s="50">
        <v>17552822</v>
      </c>
      <c r="G276" s="30">
        <v>3.7</v>
      </c>
      <c r="H276" s="50">
        <v>182229</v>
      </c>
      <c r="I276" s="30">
        <v>-2.2000000000000002</v>
      </c>
      <c r="J276" s="50">
        <v>85020</v>
      </c>
      <c r="K276" s="53">
        <v>0.2</v>
      </c>
    </row>
    <row r="277" spans="1:11" hidden="1" x14ac:dyDescent="0.25">
      <c r="A277" s="51" t="str">
        <f>VLOOKUP(aéroports_2014[Pays],Pays_Continent!A:B,2,FALSE)</f>
        <v>Asie</v>
      </c>
      <c r="B277" s="51" t="str">
        <f>VLOOKUP(aéroports_2014[[#This Row],[Ville/Nom d''aéroport]],Ville_Pays!A:B,2,FALSE)</f>
        <v>Iran</v>
      </c>
      <c r="C277" s="52" t="s">
        <v>30</v>
      </c>
      <c r="D277" s="30" t="s">
        <v>31</v>
      </c>
      <c r="E277" s="30" t="s">
        <v>434</v>
      </c>
      <c r="F277" s="50">
        <v>6049062</v>
      </c>
      <c r="G277" s="30">
        <v>27.2</v>
      </c>
      <c r="H277" s="50">
        <v>43224</v>
      </c>
      <c r="I277" s="30">
        <v>21</v>
      </c>
      <c r="J277" s="50">
        <v>116185</v>
      </c>
      <c r="K277" s="53">
        <v>23.3</v>
      </c>
    </row>
    <row r="278" spans="1:11" x14ac:dyDescent="0.25">
      <c r="A278" s="51" t="str">
        <f>VLOOKUP(aéroports_2014[Pays],Pays_Continent!A:B,2,FALSE)</f>
        <v>Asie</v>
      </c>
      <c r="B278" s="51" t="str">
        <f>VLOOKUP(aéroports_2014[[#This Row],[Ville/Nom d''aéroport]],Ville_Pays!A:B,2,FALSE)</f>
        <v>Iran</v>
      </c>
      <c r="C278" s="52" t="s">
        <v>30</v>
      </c>
      <c r="D278" s="30" t="s">
        <v>30</v>
      </c>
      <c r="E278" s="30" t="s">
        <v>416</v>
      </c>
      <c r="F278" s="50">
        <v>13791033</v>
      </c>
      <c r="G278" s="30">
        <v>8.9</v>
      </c>
      <c r="H278" s="50">
        <v>111486</v>
      </c>
      <c r="I278" s="30">
        <v>5.0999999999999996</v>
      </c>
      <c r="J278" s="50">
        <v>106709</v>
      </c>
      <c r="K278" s="53">
        <v>12.1</v>
      </c>
    </row>
    <row r="279" spans="1:11" x14ac:dyDescent="0.25">
      <c r="A279" s="51" t="str">
        <f>VLOOKUP(aéroports_2014[Pays],Pays_Continent!A:B,2,FALSE)</f>
        <v>Asie</v>
      </c>
      <c r="B279" s="51" t="str">
        <f>VLOOKUP(aéroports_2014[[#This Row],[Ville/Nom d''aéroport]],Ville_Pays!A:B,2,FALSE)</f>
        <v>Israël</v>
      </c>
      <c r="C279" s="52" t="s">
        <v>20</v>
      </c>
      <c r="D279" s="30" t="s">
        <v>375</v>
      </c>
      <c r="E279" s="30" t="s">
        <v>1083</v>
      </c>
      <c r="F279" s="50">
        <v>14925369</v>
      </c>
      <c r="G279" s="30">
        <v>4.9000000000000004</v>
      </c>
      <c r="H279" s="50">
        <v>112653</v>
      </c>
      <c r="I279" s="30">
        <v>7.4</v>
      </c>
      <c r="J279" s="50">
        <v>280305</v>
      </c>
      <c r="K279" s="53">
        <v>1</v>
      </c>
    </row>
    <row r="280" spans="1:11" hidden="1" x14ac:dyDescent="0.25">
      <c r="A280" s="51" t="str">
        <f>VLOOKUP(aéroports_2014[Pays],Pays_Continent!A:B,2,FALSE)</f>
        <v>Europe</v>
      </c>
      <c r="B280" s="51" t="str">
        <f>VLOOKUP(aéroports_2014[[#This Row],[Ville/Nom d''aéroport]],Ville_Pays!A:B,2,FALSE)</f>
        <v>Espagne</v>
      </c>
      <c r="C280" s="52" t="s">
        <v>373</v>
      </c>
      <c r="D280" s="30" t="s">
        <v>374</v>
      </c>
      <c r="E280" s="30" t="s">
        <v>1116</v>
      </c>
      <c r="F280" s="50">
        <v>9144316</v>
      </c>
      <c r="G280" s="30">
        <v>5.4</v>
      </c>
      <c r="H280" s="50">
        <v>60290</v>
      </c>
      <c r="I280" s="30">
        <v>7.7</v>
      </c>
      <c r="J280" s="50">
        <v>3395</v>
      </c>
      <c r="K280" s="53">
        <v>-0.5</v>
      </c>
    </row>
    <row r="281" spans="1:11" x14ac:dyDescent="0.25">
      <c r="A281" s="51" t="str">
        <f>VLOOKUP(aéroports_2014[Pays],Pays_Continent!A:B,2,FALSE)</f>
        <v>Asie</v>
      </c>
      <c r="B281" s="51" t="str">
        <f>VLOOKUP(aéroports_2014[[#This Row],[Ville/Nom d''aéroport]],Ville_Pays!A:B,2,FALSE)</f>
        <v>Chine</v>
      </c>
      <c r="C281" s="52" t="s">
        <v>112</v>
      </c>
      <c r="D281" s="30" t="s">
        <v>112</v>
      </c>
      <c r="E281" s="30" t="s">
        <v>976</v>
      </c>
      <c r="F281" s="50">
        <v>12073041</v>
      </c>
      <c r="G281" s="30">
        <v>20.3</v>
      </c>
      <c r="H281" s="50">
        <v>114557</v>
      </c>
      <c r="I281" s="30">
        <v>13.7</v>
      </c>
      <c r="J281" s="50">
        <v>233359</v>
      </c>
      <c r="K281" s="53">
        <v>8.8000000000000007</v>
      </c>
    </row>
    <row r="282" spans="1:11" ht="25.5" hidden="1" x14ac:dyDescent="0.25">
      <c r="A282" s="51" t="str">
        <f>VLOOKUP(aéroports_2014[Pays],Pays_Continent!A:B,2,FALSE)</f>
        <v>Amérique du Nord</v>
      </c>
      <c r="B282" s="51" t="str">
        <f>VLOOKUP(aéroports_2014[[#This Row],[Ville/Nom d''aéroport]],Ville_Pays!A:B,2,FALSE)</f>
        <v>Mexique</v>
      </c>
      <c r="C282" s="52" t="s">
        <v>219</v>
      </c>
      <c r="D282" s="30" t="s">
        <v>219</v>
      </c>
      <c r="E282" s="30" t="s">
        <v>519</v>
      </c>
      <c r="F282" s="50">
        <v>4435923</v>
      </c>
      <c r="G282" s="30">
        <v>2.8</v>
      </c>
      <c r="H282" s="50">
        <v>48238</v>
      </c>
      <c r="I282" s="30">
        <v>-0.2</v>
      </c>
      <c r="J282" s="50">
        <v>16887</v>
      </c>
      <c r="K282" s="53">
        <v>-0.2</v>
      </c>
    </row>
    <row r="283" spans="1:11" x14ac:dyDescent="0.25">
      <c r="A283" s="51" t="str">
        <f>VLOOKUP(aéroports_2014[Pays],Pays_Continent!A:B,2,FALSE)</f>
        <v>Asie</v>
      </c>
      <c r="B283" s="51" t="str">
        <f>VLOOKUP(aéroports_2014[[#This Row],[Ville/Nom d''aéroport]],Ville_Pays!A:B,2,FALSE)</f>
        <v>Japon</v>
      </c>
      <c r="C283" s="52" t="s">
        <v>66</v>
      </c>
      <c r="D283" s="30" t="s">
        <v>67</v>
      </c>
      <c r="E283" s="30" t="s">
        <v>987</v>
      </c>
      <c r="F283" s="50">
        <v>72826862</v>
      </c>
      <c r="G283" s="30">
        <v>6.2</v>
      </c>
      <c r="H283" s="50">
        <v>425604</v>
      </c>
      <c r="I283" s="30">
        <v>5.5</v>
      </c>
      <c r="J283" s="50">
        <v>1098182</v>
      </c>
      <c r="K283" s="53">
        <v>15.1</v>
      </c>
    </row>
    <row r="284" spans="1:11" x14ac:dyDescent="0.25">
      <c r="A284" s="51" t="str">
        <f>VLOOKUP(aéroports_2014[Pays],Pays_Continent!A:B,2,FALSE)</f>
        <v>Asie</v>
      </c>
      <c r="B284" s="51" t="str">
        <f>VLOOKUP(aéroports_2014[[#This Row],[Ville/Nom d''aéroport]],Ville_Pays!A:B,2,FALSE)</f>
        <v>Japon</v>
      </c>
      <c r="C284" s="52" t="s">
        <v>66</v>
      </c>
      <c r="D284" s="30" t="s">
        <v>83</v>
      </c>
      <c r="E284" s="30" t="s">
        <v>990</v>
      </c>
      <c r="F284" s="50">
        <v>35535206</v>
      </c>
      <c r="G284" s="30">
        <v>0.6</v>
      </c>
      <c r="H284" s="50">
        <v>231047</v>
      </c>
      <c r="I284" s="30">
        <v>3.4</v>
      </c>
      <c r="J284" s="50">
        <v>2133542</v>
      </c>
      <c r="K284" s="53">
        <v>5.6</v>
      </c>
    </row>
    <row r="285" spans="1:11" ht="25.5" x14ac:dyDescent="0.25">
      <c r="A285" s="51" t="str">
        <f>VLOOKUP(aéroports_2014[Pays],Pays_Continent!A:B,2,FALSE)</f>
        <v>Amérique du Nord</v>
      </c>
      <c r="B285" s="51" t="str">
        <f>VLOOKUP(aéroports_2014[[#This Row],[Ville/Nom d''aéroport]],Ville_Pays!A:B,2,FALSE)</f>
        <v>Canada</v>
      </c>
      <c r="C285" s="52" t="s">
        <v>262</v>
      </c>
      <c r="D285" s="30" t="s">
        <v>263</v>
      </c>
      <c r="E285" s="30" t="s">
        <v>548</v>
      </c>
      <c r="F285" s="50">
        <v>38572555</v>
      </c>
      <c r="G285" s="30">
        <v>6.8</v>
      </c>
      <c r="H285" s="50">
        <v>432827</v>
      </c>
      <c r="I285" s="30">
        <v>0.2</v>
      </c>
      <c r="J285" s="50">
        <v>448541</v>
      </c>
      <c r="K285" s="53">
        <v>9.1</v>
      </c>
    </row>
    <row r="286" spans="1:11" hidden="1" x14ac:dyDescent="0.25">
      <c r="A286" s="51" t="str">
        <f>VLOOKUP(aéroports_2014[Pays],Pays_Continent!A:B,2,FALSE)</f>
        <v>Océanie</v>
      </c>
      <c r="B286" s="51" t="str">
        <f>VLOOKUP(aéroports_2014[[#This Row],[Ville/Nom d''aéroport]],Ville_Pays!A:B,2,FALSE)</f>
        <v>Australie</v>
      </c>
      <c r="C286" s="52" t="s">
        <v>343</v>
      </c>
      <c r="D286" s="30" t="s">
        <v>343</v>
      </c>
      <c r="E286" s="30" t="s">
        <v>597</v>
      </c>
      <c r="F286" s="50">
        <v>1560957</v>
      </c>
      <c r="G286" s="30">
        <v>-5.0999999999999996</v>
      </c>
      <c r="H286" s="50">
        <v>56834</v>
      </c>
      <c r="I286" s="30">
        <v>-5.6</v>
      </c>
      <c r="J286" s="30" t="s">
        <v>958</v>
      </c>
      <c r="K286" s="53" t="s">
        <v>958</v>
      </c>
    </row>
    <row r="287" spans="1:11" hidden="1" x14ac:dyDescent="0.25">
      <c r="A287" s="51" t="str">
        <f>VLOOKUP(aéroports_2014[Pays],Pays_Continent!A:B,2,FALSE)</f>
        <v>Afrique</v>
      </c>
      <c r="B287" s="51" t="str">
        <f>VLOOKUP(aéroports_2014[[#This Row],[Ville/Nom d''aéroport]],Ville_Pays!A:B,2,FALSE)</f>
        <v>Tunisie</v>
      </c>
      <c r="C287" s="52" t="s">
        <v>42</v>
      </c>
      <c r="D287" s="30" t="s">
        <v>42</v>
      </c>
      <c r="E287" s="30" t="s">
        <v>432</v>
      </c>
      <c r="F287" s="50">
        <v>5151632</v>
      </c>
      <c r="G287" s="30">
        <v>-5</v>
      </c>
      <c r="H287" s="50">
        <v>61152</v>
      </c>
      <c r="I287" s="30">
        <v>-6.8</v>
      </c>
      <c r="J287" s="50">
        <v>20442</v>
      </c>
      <c r="K287" s="53">
        <v>8.6</v>
      </c>
    </row>
    <row r="288" spans="1:11" x14ac:dyDescent="0.25">
      <c r="A288" s="51" t="str">
        <f>VLOOKUP(aéroports_2014[Pays],Pays_Continent!A:B,2,FALSE)</f>
        <v>Asie</v>
      </c>
      <c r="B288" s="51" t="str">
        <f>VLOOKUP(aéroports_2014[[#This Row],[Ville/Nom d''aéroport]],Ville_Pays!A:B,2,FALSE)</f>
        <v>Chine</v>
      </c>
      <c r="C288" s="52" t="s">
        <v>102</v>
      </c>
      <c r="D288" s="30" t="s">
        <v>102</v>
      </c>
      <c r="E288" s="30" t="s">
        <v>977</v>
      </c>
      <c r="F288" s="50">
        <v>16311140</v>
      </c>
      <c r="G288" s="30">
        <v>6.2</v>
      </c>
      <c r="H288" s="50">
        <v>142266</v>
      </c>
      <c r="I288" s="30">
        <v>4.7</v>
      </c>
      <c r="J288" s="50">
        <v>162711</v>
      </c>
      <c r="K288" s="53">
        <v>6.2</v>
      </c>
    </row>
    <row r="289" spans="1:11" ht="25.5" x14ac:dyDescent="0.25">
      <c r="A289" s="51" t="str">
        <f>VLOOKUP(aéroports_2014[Pays],Pays_Continent!A:B,2,FALSE)</f>
        <v>Amérique du Nord</v>
      </c>
      <c r="B289" s="51" t="str">
        <f>VLOOKUP(aéroports_2014[[#This Row],[Ville/Nom d''aéroport]],Ville_Pays!A:B,2,FALSE)</f>
        <v>Canada</v>
      </c>
      <c r="C289" s="52" t="s">
        <v>280</v>
      </c>
      <c r="D289" s="30" t="s">
        <v>280</v>
      </c>
      <c r="E289" s="30" t="s">
        <v>559</v>
      </c>
      <c r="F289" s="50">
        <v>19478685</v>
      </c>
      <c r="G289" s="30">
        <v>7.5</v>
      </c>
      <c r="H289" s="50">
        <v>310139</v>
      </c>
      <c r="I289" s="30">
        <v>3.2</v>
      </c>
      <c r="J289" s="50">
        <v>256935</v>
      </c>
      <c r="K289" s="53">
        <v>12.6</v>
      </c>
    </row>
    <row r="290" spans="1:11" x14ac:dyDescent="0.25">
      <c r="A290" s="51" t="str">
        <f>VLOOKUP(aéroports_2014[Pays],Pays_Continent!A:B,2,FALSE)</f>
        <v>Europe</v>
      </c>
      <c r="B290" s="51" t="str">
        <f>VLOOKUP(aéroports_2014[[#This Row],[Ville/Nom d''aéroport]],Ville_Pays!A:B,2,FALSE)</f>
        <v>Autriche</v>
      </c>
      <c r="C290" s="52" t="s">
        <v>153</v>
      </c>
      <c r="D290" s="30" t="s">
        <v>153</v>
      </c>
      <c r="E290" s="30" t="s">
        <v>477</v>
      </c>
      <c r="F290" s="50">
        <v>22483158</v>
      </c>
      <c r="G290" s="30">
        <v>2.2000000000000002</v>
      </c>
      <c r="H290" s="50">
        <v>249989</v>
      </c>
      <c r="I290" s="30">
        <v>-0.1</v>
      </c>
      <c r="J290" s="50">
        <v>290116</v>
      </c>
      <c r="K290" s="53">
        <v>8.1999999999999993</v>
      </c>
    </row>
    <row r="291" spans="1:11" ht="25.5" hidden="1" x14ac:dyDescent="0.25">
      <c r="A291" s="51" t="str">
        <f>VLOOKUP(aéroports_2014[Pays],Pays_Continent!A:B,2,FALSE)</f>
        <v>Amérique du Sud</v>
      </c>
      <c r="B291" s="51" t="str">
        <f>VLOOKUP(aéroports_2014[[#This Row],[Ville/Nom d''aéroport]],Ville_Pays!A:B,2,FALSE)</f>
        <v>Brésil</v>
      </c>
      <c r="C291" s="52" t="s">
        <v>228</v>
      </c>
      <c r="D291" s="30" t="s">
        <v>228</v>
      </c>
      <c r="E291" s="30" t="s">
        <v>522</v>
      </c>
      <c r="F291" s="50">
        <v>3521431</v>
      </c>
      <c r="G291" s="30">
        <v>1.1000000000000001</v>
      </c>
      <c r="H291" s="50">
        <v>60144</v>
      </c>
      <c r="I291" s="30">
        <v>2.8</v>
      </c>
      <c r="J291" s="30">
        <v>7</v>
      </c>
      <c r="K291" s="53" t="s">
        <v>958</v>
      </c>
    </row>
    <row r="292" spans="1:11" x14ac:dyDescent="0.25">
      <c r="A292" s="51" t="str">
        <f>VLOOKUP(aéroports_2014[Pays],Pays_Continent!A:B,2,FALSE)</f>
        <v>Europe</v>
      </c>
      <c r="B292" s="51" t="str">
        <f>VLOOKUP(aéroports_2014[[#This Row],[Ville/Nom d''aéroport]],Ville_Pays!A:B,2,FALSE)</f>
        <v>Pologne</v>
      </c>
      <c r="C292" s="52" t="s">
        <v>176</v>
      </c>
      <c r="D292" s="30" t="s">
        <v>176</v>
      </c>
      <c r="E292" s="30" t="s">
        <v>492</v>
      </c>
      <c r="F292" s="50">
        <v>10590473</v>
      </c>
      <c r="G292" s="30">
        <v>-0.9</v>
      </c>
      <c r="H292" s="50">
        <v>140724</v>
      </c>
      <c r="I292" s="30">
        <v>-2.4</v>
      </c>
      <c r="J292" s="50">
        <v>68672</v>
      </c>
      <c r="K292" s="53">
        <v>6.8</v>
      </c>
    </row>
    <row r="293" spans="1:11" ht="25.5" x14ac:dyDescent="0.25">
      <c r="A293" s="51" t="str">
        <f>VLOOKUP(aéroports_2014[Pays],Pays_Continent!A:B,2,FALSE)</f>
        <v>Amérique du Nord</v>
      </c>
      <c r="B293" s="51" t="str">
        <f>VLOOKUP(aéroports_2014[[#This Row],[Ville/Nom d''aéroport]],Ville_Pays!A:B,2,FALSE)</f>
        <v>États-Unis</v>
      </c>
      <c r="C293" s="52" t="s">
        <v>275</v>
      </c>
      <c r="D293" s="30" t="s">
        <v>279</v>
      </c>
      <c r="E293" s="30" t="s">
        <v>1078</v>
      </c>
      <c r="F293" s="50">
        <v>21420385</v>
      </c>
      <c r="G293" s="30">
        <v>-1.7</v>
      </c>
      <c r="H293" s="50">
        <v>289306</v>
      </c>
      <c r="I293" s="30">
        <v>-5.7</v>
      </c>
      <c r="J293" s="50">
        <v>256358</v>
      </c>
      <c r="K293" s="53">
        <v>-4.7</v>
      </c>
    </row>
    <row r="294" spans="1:11" ht="25.5" x14ac:dyDescent="0.25">
      <c r="A294" s="51" t="str">
        <f>VLOOKUP(aéroports_2014[Pays],Pays_Continent!A:B,2,FALSE)</f>
        <v>Amérique du Nord</v>
      </c>
      <c r="B294" s="51" t="str">
        <f>VLOOKUP(aéroports_2014[[#This Row],[Ville/Nom d''aéroport]],Ville_Pays!A:B,2,FALSE)</f>
        <v>États-Unis</v>
      </c>
      <c r="C294" s="52" t="s">
        <v>275</v>
      </c>
      <c r="D294" s="30" t="s">
        <v>276</v>
      </c>
      <c r="E294" s="30" t="s">
        <v>1077</v>
      </c>
      <c r="F294" s="50">
        <v>20784384</v>
      </c>
      <c r="G294" s="30">
        <v>1.9</v>
      </c>
      <c r="H294" s="50">
        <v>283174</v>
      </c>
      <c r="I294" s="30">
        <v>-3.2</v>
      </c>
      <c r="J294" s="50">
        <v>2101</v>
      </c>
      <c r="K294" s="53">
        <v>10.4</v>
      </c>
    </row>
    <row r="295" spans="1:11" ht="25.5" hidden="1" x14ac:dyDescent="0.25">
      <c r="A295" s="51" t="str">
        <f>VLOOKUP(aéroports_2014[Pays],Pays_Continent!A:B,2,FALSE)</f>
        <v>Océanie</v>
      </c>
      <c r="B295" s="51" t="str">
        <f>VLOOKUP(aéroports_2014[[#This Row],[Ville/Nom d''aéroport]],Ville_Pays!A:B,2,FALSE)</f>
        <v>Nouvelle-Zélande</v>
      </c>
      <c r="C295" s="52" t="s">
        <v>323</v>
      </c>
      <c r="D295" s="30" t="s">
        <v>323</v>
      </c>
      <c r="E295" s="30" t="s">
        <v>587</v>
      </c>
      <c r="F295" s="50">
        <v>5483883</v>
      </c>
      <c r="G295" s="30" t="s">
        <v>958</v>
      </c>
      <c r="H295" s="50">
        <v>86936</v>
      </c>
      <c r="I295" s="30" t="s">
        <v>958</v>
      </c>
      <c r="J295" s="30" t="s">
        <v>958</v>
      </c>
      <c r="K295" s="53" t="s">
        <v>958</v>
      </c>
    </row>
    <row r="296" spans="1:11" x14ac:dyDescent="0.25">
      <c r="A296" s="51" t="str">
        <f>VLOOKUP(aéroports_2014[Pays],Pays_Continent!A:B,2,FALSE)</f>
        <v>Asie</v>
      </c>
      <c r="B296" s="51" t="str">
        <f>VLOOKUP(aéroports_2014[[#This Row],[Ville/Nom d''aéroport]],Ville_Pays!A:B,2,FALSE)</f>
        <v>Chine</v>
      </c>
      <c r="C296" s="52" t="s">
        <v>100</v>
      </c>
      <c r="D296" s="30" t="s">
        <v>100</v>
      </c>
      <c r="E296" s="30" t="s">
        <v>978</v>
      </c>
      <c r="F296" s="50">
        <v>17277104</v>
      </c>
      <c r="G296" s="30">
        <v>10</v>
      </c>
      <c r="H296" s="50">
        <v>157596</v>
      </c>
      <c r="I296" s="30">
        <v>6.1</v>
      </c>
      <c r="J296" s="50">
        <v>143030</v>
      </c>
      <c r="K296" s="53">
        <v>10.5</v>
      </c>
    </row>
    <row r="297" spans="1:11" x14ac:dyDescent="0.25">
      <c r="A297" s="51" t="str">
        <f>VLOOKUP(aéroports_2014[Pays],Pays_Continent!A:B,2,FALSE)</f>
        <v>Asie</v>
      </c>
      <c r="B297" s="51" t="str">
        <f>VLOOKUP(aéroports_2014[[#This Row],[Ville/Nom d''aéroport]],Ville_Pays!A:B,2,FALSE)</f>
        <v>Chine</v>
      </c>
      <c r="C297" s="52" t="s">
        <v>85</v>
      </c>
      <c r="D297" s="30" t="s">
        <v>86</v>
      </c>
      <c r="E297" s="30" t="s">
        <v>979</v>
      </c>
      <c r="F297" s="50">
        <v>29260755</v>
      </c>
      <c r="G297" s="30">
        <v>12.3</v>
      </c>
      <c r="H297" s="50">
        <v>245971</v>
      </c>
      <c r="I297" s="30">
        <v>8.8000000000000007</v>
      </c>
      <c r="J297" s="50">
        <v>186413</v>
      </c>
      <c r="K297" s="53">
        <v>4.2</v>
      </c>
    </row>
    <row r="298" spans="1:11" x14ac:dyDescent="0.25">
      <c r="A298" s="51" t="str">
        <f>VLOOKUP(aéroports_2014[Pays],Pays_Continent!A:B,2,FALSE)</f>
        <v>Asie</v>
      </c>
      <c r="B298" s="51" t="str">
        <f>VLOOKUP(aéroports_2014[[#This Row],[Ville/Nom d''aéroport]],Ville_Pays!A:B,2,FALSE)</f>
        <v>Chine</v>
      </c>
      <c r="C298" s="52" t="s">
        <v>95</v>
      </c>
      <c r="D298" s="30" t="s">
        <v>95</v>
      </c>
      <c r="E298" s="30" t="s">
        <v>980</v>
      </c>
      <c r="F298" s="50">
        <v>20863786</v>
      </c>
      <c r="G298" s="30">
        <v>5.6</v>
      </c>
      <c r="H298" s="50">
        <v>174315</v>
      </c>
      <c r="I298" s="30">
        <v>4.5</v>
      </c>
      <c r="J298" s="50">
        <v>306385</v>
      </c>
      <c r="K298" s="53">
        <v>2.2999999999999998</v>
      </c>
    </row>
    <row r="299" spans="1:11" hidden="1" x14ac:dyDescent="0.25">
      <c r="A299" s="51" t="str">
        <f>VLOOKUP(aéroports_2014[Pays],Pays_Continent!A:B,2,FALSE)</f>
        <v>Asie</v>
      </c>
      <c r="B299" s="51" t="str">
        <f>VLOOKUP(aéroports_2014[[#This Row],[Ville/Nom d''aéroport]],Ville_Pays!A:B,2,FALSE)</f>
        <v>Indonésie</v>
      </c>
      <c r="C299" s="52" t="s">
        <v>325</v>
      </c>
      <c r="D299" s="30" t="s">
        <v>325</v>
      </c>
      <c r="E299" s="27" t="s">
        <v>1055</v>
      </c>
      <c r="F299" s="50">
        <v>8729930</v>
      </c>
      <c r="G299" s="30" t="s">
        <v>958</v>
      </c>
      <c r="H299" s="50">
        <v>45820</v>
      </c>
      <c r="I299" s="30">
        <v>1.4</v>
      </c>
      <c r="J299" s="50">
        <v>17760</v>
      </c>
      <c r="K299" s="53">
        <v>22.2</v>
      </c>
    </row>
    <row r="300" spans="1:11" x14ac:dyDescent="0.25">
      <c r="A300" s="51" t="str">
        <f>VLOOKUP(aéroports_2014[Pays],Pays_Continent!A:B,2,FALSE)</f>
        <v>Asie</v>
      </c>
      <c r="B300" s="51" t="str">
        <f>VLOOKUP(aéroports_2014[[#This Row],[Ville/Nom d''aéroport]],Ville_Pays!A:B,2,FALSE)</f>
        <v>Chine</v>
      </c>
      <c r="C300" s="52" t="s">
        <v>106</v>
      </c>
      <c r="D300" s="30" t="s">
        <v>106</v>
      </c>
      <c r="E300" s="30" t="s">
        <v>961</v>
      </c>
      <c r="F300" s="50">
        <v>15805443</v>
      </c>
      <c r="G300" s="30">
        <v>20.3</v>
      </c>
      <c r="H300" s="50">
        <v>147696</v>
      </c>
      <c r="I300" s="30">
        <v>15.5</v>
      </c>
      <c r="J300" s="50">
        <v>370421</v>
      </c>
      <c r="K300" s="53">
        <v>44.9</v>
      </c>
    </row>
    <row r="301" spans="1:11" x14ac:dyDescent="0.25">
      <c r="A301" s="51" t="str">
        <f>VLOOKUP(aéroports_2014[Pays],Pays_Continent!A:B,2,FALSE)</f>
        <v>Europe</v>
      </c>
      <c r="B301" s="51" t="str">
        <f>VLOOKUP(aéroports_2014[[#This Row],[Ville/Nom d''aéroport]],Ville_Pays!A:B,2,FALSE)</f>
        <v>Suisse</v>
      </c>
      <c r="C301" s="54" t="s">
        <v>142</v>
      </c>
      <c r="D301" s="55" t="s">
        <v>142</v>
      </c>
      <c r="E301" s="55" t="s">
        <v>475</v>
      </c>
      <c r="F301" s="56">
        <v>25507671</v>
      </c>
      <c r="G301" s="55">
        <v>2.2999999999999998</v>
      </c>
      <c r="H301" s="56">
        <v>230652</v>
      </c>
      <c r="I301" s="55">
        <v>1</v>
      </c>
      <c r="J301" s="56">
        <v>331973</v>
      </c>
      <c r="K301" s="57">
        <v>1.5</v>
      </c>
    </row>
  </sheetData>
  <sortState xmlns:xlrd2="http://schemas.microsoft.com/office/spreadsheetml/2017/richdata2" ref="C2:K301">
    <sortCondition ref="D2"/>
  </sortState>
  <conditionalFormatting sqref="E302:E1048576">
    <cfRule type="duplicateValues" dxfId="78" priority="7"/>
  </conditionalFormatting>
  <conditionalFormatting sqref="C302:C1048576">
    <cfRule type="duplicateValues" dxfId="77" priority="1"/>
  </conditionalFormatting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60B2E-B31A-4E17-BCD3-9B7DCC850BBC}">
  <sheetPr codeName="Feuil7"/>
  <dimension ref="A1:K301"/>
  <sheetViews>
    <sheetView topLeftCell="A262" workbookViewId="0">
      <selection activeCell="E272" sqref="E272"/>
    </sheetView>
  </sheetViews>
  <sheetFormatPr baseColWidth="10" defaultColWidth="11.5703125" defaultRowHeight="15" x14ac:dyDescent="0.25"/>
  <cols>
    <col min="1" max="1" width="11.5703125" style="31"/>
    <col min="2" max="2" width="11.42578125" style="31" bestFit="1" customWidth="1"/>
    <col min="3" max="3" width="11.5703125" style="31"/>
    <col min="4" max="4" width="13" style="31" customWidth="1"/>
    <col min="5" max="5" width="19.7109375" style="31" bestFit="1" customWidth="1"/>
    <col min="6" max="6" width="10.85546875" style="31" bestFit="1" customWidth="1"/>
    <col min="7" max="7" width="12.28515625" style="31" bestFit="1" customWidth="1"/>
    <col min="8" max="8" width="12" style="31" bestFit="1" customWidth="1"/>
    <col min="9" max="9" width="12.7109375" style="31" bestFit="1" customWidth="1"/>
    <col min="10" max="10" width="10.140625" style="31" bestFit="1" customWidth="1"/>
    <col min="11" max="11" width="11.28515625" style="31" bestFit="1" customWidth="1"/>
    <col min="12" max="16384" width="11.5703125" style="31"/>
  </cols>
  <sheetData>
    <row r="1" spans="1:11" ht="51" x14ac:dyDescent="0.25">
      <c r="A1" s="35" t="s">
        <v>880</v>
      </c>
      <c r="B1" s="36" t="s">
        <v>662</v>
      </c>
      <c r="C1" s="37" t="s">
        <v>661</v>
      </c>
      <c r="D1" s="26" t="s">
        <v>954</v>
      </c>
      <c r="E1" s="26" t="s">
        <v>955</v>
      </c>
      <c r="F1" s="26" t="s">
        <v>956</v>
      </c>
      <c r="G1" s="35" t="s">
        <v>1124</v>
      </c>
      <c r="H1" s="26" t="s">
        <v>957</v>
      </c>
      <c r="I1" s="35" t="s">
        <v>1127</v>
      </c>
      <c r="J1" s="26" t="s">
        <v>1004</v>
      </c>
      <c r="K1" s="38" t="s">
        <v>1126</v>
      </c>
    </row>
    <row r="2" spans="1:11" s="60" customFormat="1" ht="25.5" x14ac:dyDescent="0.25">
      <c r="A2" s="59" t="str">
        <f>VLOOKUP(aéroports_2013[Pays],Pays_Continent!A:B,2,FALSE)</f>
        <v>Asie</v>
      </c>
      <c r="B2" s="39" t="str">
        <f>VLOOKUP(aéroports_2013[[#This Row],[Ville/Nom d''aéroport]],Ville_Pays!A:B,2,FALSE)</f>
        <v>Arabie Saoudite</v>
      </c>
      <c r="C2" s="40" t="s">
        <v>45</v>
      </c>
      <c r="D2" s="28" t="s">
        <v>45</v>
      </c>
      <c r="E2" s="28" t="s">
        <v>621</v>
      </c>
      <c r="F2" s="41">
        <v>2315671</v>
      </c>
      <c r="G2" s="28">
        <v>9.4</v>
      </c>
      <c r="H2" s="41">
        <v>20112</v>
      </c>
      <c r="I2" s="28">
        <v>10.5</v>
      </c>
      <c r="J2" s="41">
        <v>3840</v>
      </c>
      <c r="K2" s="44">
        <v>-9.4</v>
      </c>
    </row>
    <row r="3" spans="1:11" s="60" customFormat="1" ht="25.5" x14ac:dyDescent="0.25">
      <c r="A3" s="59" t="str">
        <f>VLOOKUP(aéroports_2013[Pays],Pays_Continent!A:B,2,FALSE)</f>
        <v>Asie</v>
      </c>
      <c r="B3" s="39" t="str">
        <f>VLOOKUP(aéroports_2013[[#This Row],[Ville/Nom d''aéroport]],Ville_Pays!A:B,2,FALSE)</f>
        <v>Emirats Arabes Unis</v>
      </c>
      <c r="C3" s="40" t="s">
        <v>17</v>
      </c>
      <c r="D3" s="28" t="s">
        <v>17</v>
      </c>
      <c r="E3" s="28" t="s">
        <v>414</v>
      </c>
      <c r="F3" s="41">
        <v>16526316</v>
      </c>
      <c r="G3" s="28">
        <v>12.4</v>
      </c>
      <c r="H3" s="41">
        <v>135213</v>
      </c>
      <c r="I3" s="28">
        <v>11.2</v>
      </c>
      <c r="J3" s="41">
        <v>712488</v>
      </c>
      <c r="K3" s="44">
        <v>24.1</v>
      </c>
    </row>
    <row r="4" spans="1:11" s="60" customFormat="1" x14ac:dyDescent="0.25">
      <c r="A4" s="59" t="str">
        <f>VLOOKUP(aéroports_2013[Pays],Pays_Continent!A:B,2,FALSE)</f>
        <v>Afrique</v>
      </c>
      <c r="B4" s="39" t="str">
        <f>VLOOKUP(aéroports_2013[[#This Row],[Ville/Nom d''aéroport]],Ville_Pays!A:B,2,FALSE)</f>
        <v>Nigéria</v>
      </c>
      <c r="C4" s="40" t="s">
        <v>43</v>
      </c>
      <c r="D4" s="28" t="s">
        <v>43</v>
      </c>
      <c r="E4" s="28" t="s">
        <v>436</v>
      </c>
      <c r="F4" s="41">
        <v>3866876</v>
      </c>
      <c r="G4" s="28">
        <v>9.6999999999999993</v>
      </c>
      <c r="H4" s="41">
        <v>56615</v>
      </c>
      <c r="I4" s="28">
        <v>1.4</v>
      </c>
      <c r="J4" s="41">
        <v>8474</v>
      </c>
      <c r="K4" s="44">
        <v>18</v>
      </c>
    </row>
    <row r="5" spans="1:11" s="60" customFormat="1" x14ac:dyDescent="0.25">
      <c r="A5" s="59" t="str">
        <f>VLOOKUP(aéroports_2013[Pays],Pays_Continent!A:B,2,FALSE)</f>
        <v>Afrique</v>
      </c>
      <c r="B5" s="39" t="str">
        <f>VLOOKUP(aéroports_2013[[#This Row],[Ville/Nom d''aéroport]],Ville_Pays!A:B,2,FALSE)</f>
        <v>Ghana</v>
      </c>
      <c r="C5" s="40" t="s">
        <v>52</v>
      </c>
      <c r="D5" s="28" t="s">
        <v>52</v>
      </c>
      <c r="E5" s="28" t="s">
        <v>440</v>
      </c>
      <c r="F5" s="41">
        <v>2610374</v>
      </c>
      <c r="G5" s="28">
        <v>7.7</v>
      </c>
      <c r="H5" s="41">
        <v>41934</v>
      </c>
      <c r="I5" s="28">
        <v>15.1</v>
      </c>
      <c r="J5" s="41">
        <v>43688</v>
      </c>
      <c r="K5" s="44">
        <v>-6.2</v>
      </c>
    </row>
    <row r="6" spans="1:11" s="60" customFormat="1" x14ac:dyDescent="0.25">
      <c r="A6" s="59" t="str">
        <f>VLOOKUP(aéroports_2013[Pays],Pays_Continent!A:B,2,FALSE)</f>
        <v>Afrique</v>
      </c>
      <c r="B6" s="39" t="str">
        <f>VLOOKUP(aéroports_2013[[#This Row],[Ville/Nom d''aéroport]],Ville_Pays!A:B,2,FALSE)</f>
        <v>Ethiopie</v>
      </c>
      <c r="C6" s="40" t="s">
        <v>34</v>
      </c>
      <c r="D6" s="28" t="s">
        <v>34</v>
      </c>
      <c r="E6" s="28" t="s">
        <v>1087</v>
      </c>
      <c r="F6" s="41">
        <v>7511465</v>
      </c>
      <c r="G6" s="28"/>
      <c r="H6" s="41">
        <v>67902</v>
      </c>
      <c r="I6" s="28"/>
      <c r="J6" s="41">
        <v>153395</v>
      </c>
      <c r="K6" s="44"/>
    </row>
    <row r="7" spans="1:11" s="60" customFormat="1" x14ac:dyDescent="0.25">
      <c r="A7" s="59" t="str">
        <f>VLOOKUP(aéroports_2013[Pays],Pays_Continent!A:B,2,FALSE)</f>
        <v>Océanie</v>
      </c>
      <c r="B7" s="39" t="str">
        <f>VLOOKUP(aéroports_2013[[#This Row],[Ville/Nom d''aéroport]],Ville_Pays!A:B,2,FALSE)</f>
        <v>Australie</v>
      </c>
      <c r="C7" s="40" t="s">
        <v>320</v>
      </c>
      <c r="D7" s="28" t="s">
        <v>320</v>
      </c>
      <c r="E7" s="28" t="s">
        <v>584</v>
      </c>
      <c r="F7" s="41">
        <v>7554820</v>
      </c>
      <c r="G7" s="28">
        <v>4.2</v>
      </c>
      <c r="H7" s="41">
        <v>101983</v>
      </c>
      <c r="I7" s="28">
        <v>1.6</v>
      </c>
      <c r="J7" s="28"/>
      <c r="K7" s="44"/>
    </row>
    <row r="8" spans="1:11" s="60" customFormat="1" x14ac:dyDescent="0.25">
      <c r="A8" s="59" t="str">
        <f>VLOOKUP(aéroports_2013[Pays],Pays_Continent!A:B,2,FALSE)</f>
        <v>Asie</v>
      </c>
      <c r="B8" s="39" t="str">
        <f>VLOOKUP(aéroports_2013[[#This Row],[Ville/Nom d''aéroport]],Ville_Pays!A:B,2,FALSE)</f>
        <v>Indonésie</v>
      </c>
      <c r="C8" s="40" t="s">
        <v>340</v>
      </c>
      <c r="D8" s="28" t="s">
        <v>340</v>
      </c>
      <c r="E8" s="28" t="s">
        <v>934</v>
      </c>
      <c r="F8" s="41">
        <v>1467681</v>
      </c>
      <c r="G8" s="28">
        <v>5.2</v>
      </c>
      <c r="H8" s="41">
        <v>11544</v>
      </c>
      <c r="I8" s="28">
        <v>0.3</v>
      </c>
      <c r="J8" s="41">
        <v>3132</v>
      </c>
      <c r="K8" s="44">
        <v>-28</v>
      </c>
    </row>
    <row r="9" spans="1:11" s="60" customFormat="1" x14ac:dyDescent="0.25">
      <c r="A9" s="59" t="str">
        <f>VLOOKUP(aéroports_2013[Pays],Pays_Continent!A:B,2,FALSE)</f>
        <v>Afrique</v>
      </c>
      <c r="B9" s="39" t="str">
        <f>VLOOKUP(aéroports_2013[[#This Row],[Ville/Nom d''aéroport]],Ville_Pays!A:B,2,FALSE)</f>
        <v>Maroc</v>
      </c>
      <c r="C9" s="40" t="s">
        <v>381</v>
      </c>
      <c r="D9" s="28" t="s">
        <v>381</v>
      </c>
      <c r="E9" s="28" t="s">
        <v>453</v>
      </c>
      <c r="F9" s="41">
        <v>1479329</v>
      </c>
      <c r="G9" s="28">
        <v>6.8</v>
      </c>
      <c r="H9" s="41">
        <v>14720</v>
      </c>
      <c r="I9" s="28">
        <v>1.7</v>
      </c>
      <c r="J9" s="28">
        <v>111</v>
      </c>
      <c r="K9" s="44">
        <v>-6.7</v>
      </c>
    </row>
    <row r="10" spans="1:11" s="60" customFormat="1" x14ac:dyDescent="0.25">
      <c r="A10" s="59" t="str">
        <f>VLOOKUP(aéroports_2013[Pays],Pays_Continent!A:B,2,FALSE)</f>
        <v>Asie</v>
      </c>
      <c r="B10" s="39" t="str">
        <f>VLOOKUP(aéroports_2013[[#This Row],[Ville/Nom d''aéroport]],Ville_Pays!A:B,2,FALSE)</f>
        <v>Iran</v>
      </c>
      <c r="C10" s="40" t="s">
        <v>54</v>
      </c>
      <c r="D10" s="28" t="s">
        <v>54</v>
      </c>
      <c r="E10" s="28" t="s">
        <v>444</v>
      </c>
      <c r="F10" s="41">
        <v>1948688</v>
      </c>
      <c r="G10" s="28">
        <v>-8</v>
      </c>
      <c r="H10" s="41">
        <v>18021</v>
      </c>
      <c r="I10" s="28">
        <v>-2.2000000000000002</v>
      </c>
      <c r="J10" s="41">
        <v>15697</v>
      </c>
      <c r="K10" s="44">
        <v>-7.8</v>
      </c>
    </row>
    <row r="11" spans="1:11" s="60" customFormat="1" x14ac:dyDescent="0.25">
      <c r="A11" s="59" t="str">
        <f>VLOOKUP(aéroports_2013[Pays],Pays_Continent!A:B,2,FALSE)</f>
        <v>Afrique</v>
      </c>
      <c r="B11" s="39" t="str">
        <f>VLOOKUP(aéroports_2013[[#This Row],[Ville/Nom d''aéroport]],Ville_Pays!A:B,2,FALSE)</f>
        <v>Algérie</v>
      </c>
      <c r="C11" s="40" t="s">
        <v>36</v>
      </c>
      <c r="D11" s="28" t="s">
        <v>36</v>
      </c>
      <c r="E11" s="28" t="s">
        <v>429</v>
      </c>
      <c r="F11" s="41">
        <v>5919685</v>
      </c>
      <c r="G11" s="28">
        <v>9.5</v>
      </c>
      <c r="H11" s="41">
        <v>72676</v>
      </c>
      <c r="I11" s="28">
        <v>9.4</v>
      </c>
      <c r="J11" s="41">
        <v>30310</v>
      </c>
      <c r="K11" s="44">
        <v>19.5</v>
      </c>
    </row>
    <row r="12" spans="1:11" s="60" customFormat="1" x14ac:dyDescent="0.25">
      <c r="A12" s="59" t="str">
        <f>VLOOKUP(aéroports_2013[Pays],Pays_Continent!A:B,2,FALSE)</f>
        <v>Europe</v>
      </c>
      <c r="B12" s="39" t="str">
        <f>VLOOKUP(aéroports_2013[[#This Row],[Ville/Nom d''aéroport]],Ville_Pays!A:B,2,FALSE)</f>
        <v>Espagne</v>
      </c>
      <c r="C12" s="40" t="s">
        <v>179</v>
      </c>
      <c r="D12" s="28" t="s">
        <v>179</v>
      </c>
      <c r="E12" s="28" t="s">
        <v>496</v>
      </c>
      <c r="F12" s="41">
        <v>9638835</v>
      </c>
      <c r="G12" s="28">
        <v>8.8000000000000007</v>
      </c>
      <c r="H12" s="41">
        <v>68304</v>
      </c>
      <c r="I12" s="28">
        <v>9.3000000000000007</v>
      </c>
      <c r="J12" s="41">
        <v>2589</v>
      </c>
      <c r="K12" s="44">
        <v>2.5</v>
      </c>
    </row>
    <row r="13" spans="1:11" s="60" customFormat="1" x14ac:dyDescent="0.25">
      <c r="A13" s="59" t="str">
        <f>VLOOKUP(aéroports_2013[Pays],Pays_Continent!A:B,2,FALSE)</f>
        <v>Océanie</v>
      </c>
      <c r="B13" s="39" t="str">
        <f>VLOOKUP(aéroports_2013[[#This Row],[Ville/Nom d''aéroport]],Ville_Pays!A:B,2,FALSE)</f>
        <v>Australie</v>
      </c>
      <c r="C13" s="40" t="s">
        <v>394</v>
      </c>
      <c r="D13" s="28" t="s">
        <v>394</v>
      </c>
      <c r="E13" s="28" t="s">
        <v>610</v>
      </c>
      <c r="F13" s="41">
        <v>655245</v>
      </c>
      <c r="G13" s="28">
        <v>13</v>
      </c>
      <c r="H13" s="41">
        <v>6959</v>
      </c>
      <c r="I13" s="28">
        <v>7.7</v>
      </c>
      <c r="J13" s="28"/>
      <c r="K13" s="44"/>
    </row>
    <row r="14" spans="1:11" s="60" customFormat="1" x14ac:dyDescent="0.25">
      <c r="A14" s="59" t="str">
        <f>VLOOKUP(aéroports_2013[Pays],Pays_Continent!A:B,2,FALSE)</f>
        <v>Asie</v>
      </c>
      <c r="B14" s="39" t="str">
        <f>VLOOKUP(aéroports_2013[[#This Row],[Ville/Nom d''aéroport]],Ville_Pays!A:B,2,FALSE)</f>
        <v>Jordanie</v>
      </c>
      <c r="C14" s="40" t="s">
        <v>33</v>
      </c>
      <c r="D14" s="28" t="s">
        <v>33</v>
      </c>
      <c r="E14" s="28" t="s">
        <v>427</v>
      </c>
      <c r="F14" s="41">
        <v>6502323</v>
      </c>
      <c r="G14" s="28">
        <v>4</v>
      </c>
      <c r="H14" s="41">
        <v>67959</v>
      </c>
      <c r="I14" s="28">
        <v>1.1000000000000001</v>
      </c>
      <c r="J14" s="41">
        <v>95424</v>
      </c>
      <c r="K14" s="44">
        <v>-1.5</v>
      </c>
    </row>
    <row r="15" spans="1:11" s="60" customFormat="1" x14ac:dyDescent="0.25">
      <c r="A15" s="59" t="str">
        <f>VLOOKUP(aéroports_2013[Pays],Pays_Continent!A:B,2,FALSE)</f>
        <v>Europe</v>
      </c>
      <c r="B15" s="39" t="str">
        <f>VLOOKUP(aéroports_2013[[#This Row],[Ville/Nom d''aéroport]],Ville_Pays!A:B,2,FALSE)</f>
        <v>Pays-Bas</v>
      </c>
      <c r="C15" s="40" t="s">
        <v>127</v>
      </c>
      <c r="D15" s="28" t="s">
        <v>127</v>
      </c>
      <c r="E15" s="28" t="s">
        <v>470</v>
      </c>
      <c r="F15" s="41">
        <v>52569200</v>
      </c>
      <c r="G15" s="28">
        <v>3</v>
      </c>
      <c r="H15" s="41">
        <v>440057</v>
      </c>
      <c r="I15" s="28">
        <v>0.5</v>
      </c>
      <c r="J15" s="41">
        <v>1565961</v>
      </c>
      <c r="K15" s="44">
        <v>3.6</v>
      </c>
    </row>
    <row r="16" spans="1:11" s="60" customFormat="1" x14ac:dyDescent="0.25">
      <c r="A16" s="59" t="str">
        <f>VLOOKUP(aéroports_2013[Pays],Pays_Continent!A:B,2,FALSE)</f>
        <v>Europe</v>
      </c>
      <c r="B16" s="39" t="str">
        <f>VLOOKUP(aéroports_2013[[#This Row],[Ville/Nom d''aéroport]],Ville_Pays!A:B,2,FALSE)</f>
        <v>Turquie</v>
      </c>
      <c r="C16" s="40" t="s">
        <v>169</v>
      </c>
      <c r="D16" s="28" t="s">
        <v>170</v>
      </c>
      <c r="E16" s="28" t="s">
        <v>1002</v>
      </c>
      <c r="F16" s="41">
        <v>10960341</v>
      </c>
      <c r="G16" s="28">
        <v>17.8</v>
      </c>
      <c r="H16" s="41">
        <v>96822</v>
      </c>
      <c r="I16" s="28">
        <v>12.7</v>
      </c>
      <c r="J16" s="41">
        <v>15531</v>
      </c>
      <c r="K16" s="44">
        <v>23.1</v>
      </c>
    </row>
    <row r="17" spans="1:11" s="60" customFormat="1" x14ac:dyDescent="0.25">
      <c r="A17" s="59" t="str">
        <f>VLOOKUP(aéroports_2013[Pays],Pays_Continent!A:B,2,FALSE)</f>
        <v>Europe</v>
      </c>
      <c r="B17" s="39" t="str">
        <f>VLOOKUP(aéroports_2013[[#This Row],[Ville/Nom d''aéroport]],Ville_Pays!A:B,2,FALSE)</f>
        <v>Turquie</v>
      </c>
      <c r="C17" s="40" t="s">
        <v>140</v>
      </c>
      <c r="D17" s="28" t="s">
        <v>140</v>
      </c>
      <c r="E17" s="28" t="s">
        <v>474</v>
      </c>
      <c r="F17" s="41">
        <v>27403275</v>
      </c>
      <c r="G17" s="28">
        <v>8.5</v>
      </c>
      <c r="H17" s="41">
        <v>171553</v>
      </c>
      <c r="I17" s="28">
        <v>6.6</v>
      </c>
      <c r="J17" s="41">
        <v>6974</v>
      </c>
      <c r="K17" s="44">
        <v>10.5</v>
      </c>
    </row>
    <row r="18" spans="1:11" s="60" customFormat="1" x14ac:dyDescent="0.25">
      <c r="A18" s="59" t="str">
        <f>VLOOKUP(aéroports_2013[Pays],Pays_Continent!A:B,2,FALSE)</f>
        <v>Europe</v>
      </c>
      <c r="B18" s="39" t="str">
        <f>VLOOKUP(aéroports_2013[[#This Row],[Ville/Nom d''aéroport]],Ville_Pays!A:B,2,FALSE)</f>
        <v>Suède</v>
      </c>
      <c r="C18" s="40" t="s">
        <v>150</v>
      </c>
      <c r="D18" s="28" t="s">
        <v>151</v>
      </c>
      <c r="E18" s="28" t="s">
        <v>888</v>
      </c>
      <c r="F18" s="41">
        <v>20706411</v>
      </c>
      <c r="G18" s="28">
        <v>5.3</v>
      </c>
      <c r="H18" s="41">
        <v>219619</v>
      </c>
      <c r="I18" s="28">
        <v>4.5999999999999996</v>
      </c>
      <c r="J18" s="41">
        <v>71522</v>
      </c>
      <c r="K18" s="44">
        <v>-4</v>
      </c>
    </row>
    <row r="19" spans="1:11" s="60" customFormat="1" x14ac:dyDescent="0.25">
      <c r="A19" s="59" t="str">
        <f>VLOOKUP(aéroports_2013[Pays],Pays_Continent!A:B,2,FALSE)</f>
        <v>Europe</v>
      </c>
      <c r="B19" s="39" t="str">
        <f>VLOOKUP(aéroports_2013[[#This Row],[Ville/Nom d''aéroport]],Ville_Pays!A:B,2,FALSE)</f>
        <v>Pays-Bas</v>
      </c>
      <c r="C19" s="40" t="s">
        <v>236</v>
      </c>
      <c r="D19" s="28" t="s">
        <v>236</v>
      </c>
      <c r="E19" s="28" t="s">
        <v>537</v>
      </c>
      <c r="F19" s="41">
        <v>2296571</v>
      </c>
      <c r="G19" s="28">
        <v>8.3000000000000007</v>
      </c>
      <c r="H19" s="41">
        <v>43927</v>
      </c>
      <c r="I19" s="28">
        <v>5.5</v>
      </c>
      <c r="J19" s="28"/>
      <c r="K19" s="44"/>
    </row>
    <row r="20" spans="1:11" s="60" customFormat="1" x14ac:dyDescent="0.25">
      <c r="A20" s="59" t="str">
        <f>VLOOKUP(aéroports_2013[Pays],Pays_Continent!A:B,2,FALSE)</f>
        <v>Europe</v>
      </c>
      <c r="B20" s="39" t="str">
        <f>VLOOKUP(aéroports_2013[[#This Row],[Ville/Nom d''aéroport]],Ville_Pays!A:B,2,FALSE)</f>
        <v>Grèce</v>
      </c>
      <c r="C20" s="40" t="s">
        <v>161</v>
      </c>
      <c r="D20" s="28" t="s">
        <v>161</v>
      </c>
      <c r="E20" s="28" t="s">
        <v>386</v>
      </c>
      <c r="F20" s="41">
        <v>12518091</v>
      </c>
      <c r="G20" s="28">
        <v>-3.2</v>
      </c>
      <c r="H20" s="41">
        <v>140432</v>
      </c>
      <c r="I20" s="28">
        <v>-8.4</v>
      </c>
      <c r="J20" s="41">
        <v>74876</v>
      </c>
      <c r="K20" s="44">
        <v>-1.9</v>
      </c>
    </row>
    <row r="21" spans="1:11" s="60" customFormat="1" ht="25.5" x14ac:dyDescent="0.25">
      <c r="A21" s="59" t="str">
        <f>VLOOKUP(aéroports_2013[Pays],Pays_Continent!A:B,2,FALSE)</f>
        <v>Amérique du Nord</v>
      </c>
      <c r="B21" s="39" t="str">
        <f>VLOOKUP(aéroports_2013[[#This Row],[Ville/Nom d''aéroport]],Ville_Pays!A:B,2,FALSE)</f>
        <v>États-Unis</v>
      </c>
      <c r="C21" s="40" t="s">
        <v>242</v>
      </c>
      <c r="D21" s="28" t="s">
        <v>242</v>
      </c>
      <c r="E21" s="28" t="s">
        <v>540</v>
      </c>
      <c r="F21" s="41">
        <v>94430785</v>
      </c>
      <c r="G21" s="28">
        <v>-1.1000000000000001</v>
      </c>
      <c r="H21" s="41">
        <v>911074</v>
      </c>
      <c r="I21" s="28">
        <v>-2.1</v>
      </c>
      <c r="J21" s="41">
        <v>617714</v>
      </c>
      <c r="K21" s="44"/>
    </row>
    <row r="22" spans="1:11" s="60" customFormat="1" ht="25.5" x14ac:dyDescent="0.25">
      <c r="A22" s="59" t="str">
        <f>VLOOKUP(aéroports_2013[Pays],Pays_Continent!A:B,2,FALSE)</f>
        <v>Océanie</v>
      </c>
      <c r="B22" s="39" t="str">
        <f>VLOOKUP(aéroports_2013[[#This Row],[Ville/Nom d''aéroport]],Ville_Pays!A:B,2,FALSE)</f>
        <v>Nouvelle-Zélande</v>
      </c>
      <c r="C22" s="40" t="s">
        <v>315</v>
      </c>
      <c r="D22" s="28" t="s">
        <v>315</v>
      </c>
      <c r="E22" s="28" t="s">
        <v>582</v>
      </c>
      <c r="F22" s="41">
        <v>14841964</v>
      </c>
      <c r="G22" s="28">
        <v>6.7</v>
      </c>
      <c r="H22" s="41">
        <v>155855</v>
      </c>
      <c r="I22" s="28">
        <v>0.9</v>
      </c>
      <c r="J22" s="28"/>
      <c r="K22" s="44"/>
    </row>
    <row r="23" spans="1:11" s="60" customFormat="1" ht="25.5" x14ac:dyDescent="0.25">
      <c r="A23" s="59" t="str">
        <f>VLOOKUP(aéroports_2013[Pays],Pays_Continent!A:B,2,FALSE)</f>
        <v>Amérique du Nord</v>
      </c>
      <c r="B23" s="39" t="str">
        <f>VLOOKUP(aéroports_2013[[#This Row],[Ville/Nom d''aéroport]],Ville_Pays!A:B,2,FALSE)</f>
        <v>États-Unis</v>
      </c>
      <c r="C23" s="40" t="s">
        <v>291</v>
      </c>
      <c r="D23" s="28" t="s">
        <v>291</v>
      </c>
      <c r="E23" s="28" t="s">
        <v>567</v>
      </c>
      <c r="F23" s="41">
        <v>10017958</v>
      </c>
      <c r="G23" s="28">
        <v>6.2</v>
      </c>
      <c r="H23" s="41">
        <v>176647</v>
      </c>
      <c r="I23" s="28">
        <v>2.6</v>
      </c>
      <c r="J23" s="28">
        <v>71906</v>
      </c>
      <c r="K23" s="44">
        <v>1.9</v>
      </c>
    </row>
    <row r="24" spans="1:11" s="60" customFormat="1" x14ac:dyDescent="0.25">
      <c r="A24" s="59" t="str">
        <f>VLOOKUP(aéroports_2013[Pays],Pays_Continent!A:B,2,FALSE)</f>
        <v>Asie</v>
      </c>
      <c r="B24" s="39" t="str">
        <f>VLOOKUP(aéroports_2013[[#This Row],[Ville/Nom d''aéroport]],Ville_Pays!A:B,2,FALSE)</f>
        <v>Bahreïn</v>
      </c>
      <c r="C24" s="40" t="s">
        <v>27</v>
      </c>
      <c r="D24" s="28" t="s">
        <v>27</v>
      </c>
      <c r="E24" s="28" t="s">
        <v>419</v>
      </c>
      <c r="F24" s="41">
        <v>7371651</v>
      </c>
      <c r="G24" s="28">
        <v>-13.1</v>
      </c>
      <c r="H24" s="41">
        <v>90837</v>
      </c>
      <c r="I24" s="28">
        <v>-14.2</v>
      </c>
      <c r="J24" s="41">
        <v>245145</v>
      </c>
      <c r="K24" s="44">
        <v>-6.5</v>
      </c>
    </row>
    <row r="25" spans="1:11" s="60" customFormat="1" ht="25.5" x14ac:dyDescent="0.25">
      <c r="A25" s="59" t="str">
        <f>VLOOKUP(aéroports_2013[Pays],Pays_Continent!A:B,2,FALSE)</f>
        <v>Amérique du Nord</v>
      </c>
      <c r="B25" s="39" t="str">
        <f>VLOOKUP(aéroports_2013[[#This Row],[Ville/Nom d''aéroport]],Ville_Pays!A:B,2,FALSE)</f>
        <v>États-Unis</v>
      </c>
      <c r="C25" s="40" t="s">
        <v>274</v>
      </c>
      <c r="D25" s="28" t="s">
        <v>274</v>
      </c>
      <c r="E25" s="28" t="s">
        <v>556</v>
      </c>
      <c r="F25" s="41">
        <v>22498353</v>
      </c>
      <c r="G25" s="28">
        <v>-0.8</v>
      </c>
      <c r="H25" s="41">
        <v>259793</v>
      </c>
      <c r="I25" s="28">
        <v>-3.1</v>
      </c>
      <c r="J25" s="28">
        <v>104174</v>
      </c>
      <c r="K25" s="44">
        <v>-6.8</v>
      </c>
    </row>
    <row r="26" spans="1:11" s="60" customFormat="1" x14ac:dyDescent="0.25">
      <c r="A26" s="59" t="str">
        <f>VLOOKUP(aéroports_2013[Pays],Pays_Continent!A:B,2,FALSE)</f>
        <v>Asie</v>
      </c>
      <c r="B26" s="39" t="str">
        <f>VLOOKUP(aéroports_2013[[#This Row],[Ville/Nom d''aéroport]],Ville_Pays!A:B,2,FALSE)</f>
        <v>Inde</v>
      </c>
      <c r="C26" s="40" t="s">
        <v>105</v>
      </c>
      <c r="D26" s="28" t="s">
        <v>105</v>
      </c>
      <c r="E26" s="28" t="s">
        <v>463</v>
      </c>
      <c r="F26" s="41">
        <v>12779015</v>
      </c>
      <c r="G26" s="28">
        <v>6.4</v>
      </c>
      <c r="H26" s="41">
        <v>115002</v>
      </c>
      <c r="I26" s="28">
        <v>7.8</v>
      </c>
      <c r="J26" s="41">
        <v>238197</v>
      </c>
      <c r="K26" s="44">
        <v>5.5</v>
      </c>
    </row>
    <row r="27" spans="1:11" s="60" customFormat="1" ht="30" x14ac:dyDescent="0.25">
      <c r="A27" s="59" t="str">
        <f>VLOOKUP(aéroports_2013[Pays],Pays_Continent!A:B,2,FALSE)</f>
        <v>Asie</v>
      </c>
      <c r="B27" s="39" t="str">
        <f>VLOOKUP(aéroports_2013[[#This Row],[Ville/Nom d''aéroport]],Ville_Pays!A:B,2,FALSE)</f>
        <v>Thaïlande</v>
      </c>
      <c r="C27" s="40" t="s">
        <v>73</v>
      </c>
      <c r="D27" s="28" t="s">
        <v>88</v>
      </c>
      <c r="E27" s="27" t="s">
        <v>1067</v>
      </c>
      <c r="F27" s="41">
        <v>16479227</v>
      </c>
      <c r="G27" s="28"/>
      <c r="H27" s="41">
        <v>166945</v>
      </c>
      <c r="I27" s="28"/>
      <c r="J27" s="41">
        <v>18296</v>
      </c>
      <c r="K27" s="44"/>
    </row>
    <row r="28" spans="1:11" s="60" customFormat="1" ht="30" x14ac:dyDescent="0.25">
      <c r="A28" s="59" t="str">
        <f>VLOOKUP(aéroports_2013[Pays],Pays_Continent!A:B,2,FALSE)</f>
        <v>Asie</v>
      </c>
      <c r="B28" s="39" t="str">
        <f>VLOOKUP(aéroports_2013[[#This Row],[Ville/Nom d''aéroport]],Ville_Pays!A:B,2,FALSE)</f>
        <v>Thaïlande</v>
      </c>
      <c r="C28" s="40" t="s">
        <v>73</v>
      </c>
      <c r="D28" s="28" t="s">
        <v>73</v>
      </c>
      <c r="E28" s="27" t="s">
        <v>1003</v>
      </c>
      <c r="F28" s="41">
        <v>51363451</v>
      </c>
      <c r="G28" s="28">
        <v>-3.1</v>
      </c>
      <c r="H28" s="41">
        <v>301747</v>
      </c>
      <c r="I28" s="28">
        <v>-4.8</v>
      </c>
      <c r="J28" s="41">
        <v>1236221</v>
      </c>
      <c r="K28" s="44">
        <v>-8.1</v>
      </c>
    </row>
    <row r="29" spans="1:11" s="60" customFormat="1" x14ac:dyDescent="0.25">
      <c r="A29" s="59" t="str">
        <f>VLOOKUP(aéroports_2013[Pays],Pays_Continent!A:B,2,FALSE)</f>
        <v>Europe</v>
      </c>
      <c r="B29" s="39" t="str">
        <f>VLOOKUP(aéroports_2013[[#This Row],[Ville/Nom d''aéroport]],Ville_Pays!A:B,2,FALSE)</f>
        <v>Espagne</v>
      </c>
      <c r="C29" s="40" t="s">
        <v>134</v>
      </c>
      <c r="D29" s="28" t="s">
        <v>134</v>
      </c>
      <c r="E29" s="28" t="s">
        <v>473</v>
      </c>
      <c r="F29" s="41">
        <v>35197168</v>
      </c>
      <c r="G29" s="28">
        <v>0.2</v>
      </c>
      <c r="H29" s="41">
        <v>276496</v>
      </c>
      <c r="I29" s="28">
        <v>-4.7</v>
      </c>
      <c r="J29" s="41">
        <v>100876</v>
      </c>
      <c r="K29" s="44">
        <v>3.6</v>
      </c>
    </row>
    <row r="30" spans="1:11" s="60" customFormat="1" ht="25.5" x14ac:dyDescent="0.25">
      <c r="A30" s="59" t="str">
        <f>VLOOKUP(aéroports_2013[Pays],Pays_Continent!A:B,2,FALSE)</f>
        <v>Amérique du Sud</v>
      </c>
      <c r="B30" s="39" t="str">
        <f>VLOOKUP(aéroports_2013[[#This Row],[Ville/Nom d''aéroport]],Ville_Pays!A:B,2,FALSE)</f>
        <v>Colombie</v>
      </c>
      <c r="C30" s="40" t="s">
        <v>238</v>
      </c>
      <c r="D30" s="28" t="s">
        <v>238</v>
      </c>
      <c r="E30" s="28" t="s">
        <v>889</v>
      </c>
      <c r="F30" s="41">
        <v>2194123</v>
      </c>
      <c r="G30" s="28">
        <v>19.8</v>
      </c>
      <c r="H30" s="41">
        <v>44536</v>
      </c>
      <c r="I30" s="28">
        <v>23.2</v>
      </c>
      <c r="J30" s="41">
        <v>26789</v>
      </c>
      <c r="K30" s="44">
        <v>-1.9</v>
      </c>
    </row>
    <row r="31" spans="1:11" s="60" customFormat="1" x14ac:dyDescent="0.25">
      <c r="A31" s="59" t="str">
        <f>VLOOKUP(aéroports_2013[Pays],Pays_Continent!A:B,2,FALSE)</f>
        <v>Asie</v>
      </c>
      <c r="B31" s="39" t="str">
        <f>VLOOKUP(aéroports_2013[[#This Row],[Ville/Nom d''aéroport]],Ville_Pays!A:B,2,FALSE)</f>
        <v>Chine</v>
      </c>
      <c r="C31" s="40" t="s">
        <v>64</v>
      </c>
      <c r="D31" s="28" t="s">
        <v>65</v>
      </c>
      <c r="E31" s="28" t="s">
        <v>970</v>
      </c>
      <c r="F31" s="41">
        <v>83712355</v>
      </c>
      <c r="G31" s="28">
        <v>2.2000000000000002</v>
      </c>
      <c r="H31" s="41">
        <v>567757</v>
      </c>
      <c r="I31" s="28">
        <v>1.9</v>
      </c>
      <c r="J31" s="41">
        <v>1843681</v>
      </c>
      <c r="K31" s="44">
        <v>2.4</v>
      </c>
    </row>
    <row r="32" spans="1:11" s="60" customFormat="1" x14ac:dyDescent="0.25">
      <c r="A32" s="59" t="str">
        <f>VLOOKUP(aéroports_2013[Pays],Pays_Continent!A:B,2,FALSE)</f>
        <v>Asie</v>
      </c>
      <c r="B32" s="39" t="str">
        <f>VLOOKUP(aéroports_2013[[#This Row],[Ville/Nom d''aéroport]],Ville_Pays!A:B,2,FALSE)</f>
        <v>Liban</v>
      </c>
      <c r="C32" s="40" t="s">
        <v>32</v>
      </c>
      <c r="D32" s="28" t="s">
        <v>32</v>
      </c>
      <c r="E32" s="28" t="s">
        <v>428</v>
      </c>
      <c r="F32" s="41">
        <v>6265132</v>
      </c>
      <c r="G32" s="28">
        <v>5.0999999999999996</v>
      </c>
      <c r="H32" s="41">
        <v>62980</v>
      </c>
      <c r="I32" s="28">
        <v>-0.4</v>
      </c>
      <c r="J32" s="41">
        <v>106360</v>
      </c>
      <c r="K32" s="44">
        <v>25.3</v>
      </c>
    </row>
    <row r="33" spans="1:11" ht="25.5" x14ac:dyDescent="0.25">
      <c r="A33" s="59" t="str">
        <f>VLOOKUP(aéroports_2013[Pays],Pays_Continent!A:B,2,FALSE)</f>
        <v>Amérique du Sud</v>
      </c>
      <c r="B33" s="39" t="str">
        <f>VLOOKUP(aéroports_2013[[#This Row],[Ville/Nom d''aéroport]],Ville_Pays!A:B,2,FALSE)</f>
        <v>Brésil</v>
      </c>
      <c r="C33" s="40" t="s">
        <v>220</v>
      </c>
      <c r="D33" s="28" t="s">
        <v>221</v>
      </c>
      <c r="E33" s="28" t="s">
        <v>521</v>
      </c>
      <c r="F33" s="41">
        <v>3880082</v>
      </c>
      <c r="G33" s="28">
        <v>4.3</v>
      </c>
      <c r="H33" s="41">
        <v>54008</v>
      </c>
      <c r="I33" s="28">
        <v>-1.5</v>
      </c>
      <c r="J33" s="41">
        <v>29118</v>
      </c>
      <c r="K33" s="44">
        <v>7</v>
      </c>
    </row>
    <row r="34" spans="1:11" ht="25.5" x14ac:dyDescent="0.25">
      <c r="A34" s="59" t="str">
        <f>VLOOKUP(aéroports_2013[Pays],Pays_Continent!A:B,2,FALSE)</f>
        <v>Amérique du Sud</v>
      </c>
      <c r="B34" s="39" t="str">
        <f>VLOOKUP(aéroports_2013[[#This Row],[Ville/Nom d''aéroport]],Ville_Pays!A:B,2,FALSE)</f>
        <v>Brésil</v>
      </c>
      <c r="C34" s="40" t="s">
        <v>197</v>
      </c>
      <c r="D34" s="28" t="s">
        <v>198</v>
      </c>
      <c r="E34" s="28" t="s">
        <v>1092</v>
      </c>
      <c r="F34" s="41">
        <v>10523634</v>
      </c>
      <c r="G34" s="28">
        <v>-1.7</v>
      </c>
      <c r="H34" s="41">
        <v>109257</v>
      </c>
      <c r="I34" s="28">
        <v>-9.1</v>
      </c>
      <c r="J34" s="41">
        <v>16942</v>
      </c>
      <c r="K34" s="44">
        <v>6.9</v>
      </c>
    </row>
    <row r="35" spans="1:11" s="60" customFormat="1" ht="25.5" x14ac:dyDescent="0.25">
      <c r="A35" s="59" t="str">
        <f>VLOOKUP(aéroports_2013[Pays],Pays_Continent!A:B,2,FALSE)</f>
        <v>Europe</v>
      </c>
      <c r="B35" s="39" t="str">
        <f>VLOOKUP(aéroports_2013[[#This Row],[Ville/Nom d''aéroport]],Ville_Pays!A:B,2,FALSE)</f>
        <v>Italie</v>
      </c>
      <c r="C35" s="40" t="s">
        <v>159</v>
      </c>
      <c r="D35" s="28" t="s">
        <v>181</v>
      </c>
      <c r="E35" s="28" t="s">
        <v>1079</v>
      </c>
      <c r="F35" s="41">
        <v>8962357</v>
      </c>
      <c r="G35" s="28">
        <v>0.8</v>
      </c>
      <c r="H35" s="41">
        <v>71742</v>
      </c>
      <c r="I35" s="28">
        <v>-3.3</v>
      </c>
      <c r="J35" s="41">
        <v>115975</v>
      </c>
      <c r="K35" s="44">
        <v>-0.6</v>
      </c>
    </row>
    <row r="36" spans="1:11" s="60" customFormat="1" x14ac:dyDescent="0.25">
      <c r="A36" s="59" t="str">
        <f>VLOOKUP(aéroports_2013[Pays],Pays_Continent!A:B,2,FALSE)</f>
        <v>Europe</v>
      </c>
      <c r="B36" s="39" t="str">
        <f>VLOOKUP(aéroports_2013[[#This Row],[Ville/Nom d''aéroport]],Ville_Pays!A:B,2,FALSE)</f>
        <v>Allemagne</v>
      </c>
      <c r="C36" s="40" t="s">
        <v>156</v>
      </c>
      <c r="D36" s="28" t="s">
        <v>157</v>
      </c>
      <c r="E36" s="28" t="s">
        <v>994</v>
      </c>
      <c r="F36" s="41">
        <v>19591838</v>
      </c>
      <c r="G36" s="28">
        <v>7.9</v>
      </c>
      <c r="H36" s="41">
        <v>174763</v>
      </c>
      <c r="I36" s="28">
        <v>2.1</v>
      </c>
      <c r="J36" s="41">
        <v>33324</v>
      </c>
      <c r="K36" s="44">
        <v>6.9</v>
      </c>
    </row>
    <row r="37" spans="1:11" s="60" customFormat="1" x14ac:dyDescent="0.25">
      <c r="A37" s="59" t="str">
        <f>VLOOKUP(aéroports_2013[Pays],Pays_Continent!A:B,2,FALSE)</f>
        <v>Europe</v>
      </c>
      <c r="B37" s="39" t="str">
        <f>VLOOKUP(aéroports_2013[[#This Row],[Ville/Nom d''aéroport]],Ville_Pays!A:B,2,FALSE)</f>
        <v>Royaume-Uni</v>
      </c>
      <c r="C37" s="40" t="s">
        <v>184</v>
      </c>
      <c r="D37" s="28" t="s">
        <v>184</v>
      </c>
      <c r="E37" s="28" t="s">
        <v>495</v>
      </c>
      <c r="F37" s="41">
        <v>9120201</v>
      </c>
      <c r="G37" s="28">
        <v>2.2000000000000002</v>
      </c>
      <c r="H37" s="41">
        <v>93764</v>
      </c>
      <c r="I37" s="28">
        <v>2.2000000000000002</v>
      </c>
      <c r="J37" s="41">
        <v>21082</v>
      </c>
      <c r="K37" s="44">
        <v>10.4</v>
      </c>
    </row>
    <row r="38" spans="1:11" s="60" customFormat="1" ht="25.5" x14ac:dyDescent="0.25">
      <c r="A38" s="59" t="str">
        <f>VLOOKUP(aéroports_2013[Pays],Pays_Continent!A:B,2,FALSE)</f>
        <v>Amérique du Sud</v>
      </c>
      <c r="B38" s="39" t="str">
        <f>VLOOKUP(aéroports_2013[[#This Row],[Ville/Nom d''aéroport]],Ville_Pays!A:B,2,FALSE)</f>
        <v>Colombie</v>
      </c>
      <c r="C38" s="40" t="s">
        <v>188</v>
      </c>
      <c r="D38" s="28" t="s">
        <v>188</v>
      </c>
      <c r="E38" s="28" t="s">
        <v>499</v>
      </c>
      <c r="F38" s="41">
        <v>25009483</v>
      </c>
      <c r="G38" s="28">
        <v>14.1</v>
      </c>
      <c r="H38" s="41">
        <v>322546</v>
      </c>
      <c r="I38" s="28">
        <v>1</v>
      </c>
      <c r="J38" s="41">
        <v>622090</v>
      </c>
      <c r="K38" s="44">
        <v>-1.7</v>
      </c>
    </row>
    <row r="39" spans="1:11" s="60" customFormat="1" x14ac:dyDescent="0.25">
      <c r="A39" s="59" t="str">
        <f>VLOOKUP(aéroports_2013[Pays],Pays_Continent!A:B,2,FALSE)</f>
        <v>Asie</v>
      </c>
      <c r="B39" s="39" t="str">
        <f>VLOOKUP(aéroports_2013[[#This Row],[Ville/Nom d''aéroport]],Ville_Pays!A:B,2,FALSE)</f>
        <v>Inde</v>
      </c>
      <c r="C39" s="40" t="s">
        <v>78</v>
      </c>
      <c r="D39" s="28" t="s">
        <v>78</v>
      </c>
      <c r="E39" s="28" t="s">
        <v>456</v>
      </c>
      <c r="F39" s="41">
        <v>31958546</v>
      </c>
      <c r="G39" s="28">
        <v>6.4</v>
      </c>
      <c r="H39" s="41">
        <v>269394</v>
      </c>
      <c r="I39" s="28">
        <v>4.4000000000000004</v>
      </c>
      <c r="J39" s="41">
        <v>655725</v>
      </c>
      <c r="K39" s="44">
        <v>0.3</v>
      </c>
    </row>
    <row r="40" spans="1:11" s="60" customFormat="1" x14ac:dyDescent="0.25">
      <c r="A40" s="59" t="str">
        <f>VLOOKUP(aéroports_2013[Pays],Pays_Continent!A:B,2,FALSE)</f>
        <v>Afrique</v>
      </c>
      <c r="B40" s="39" t="str">
        <f>VLOOKUP(aéroports_2013[[#This Row],[Ville/Nom d''aéroport]],Ville_Pays!A:B,2,FALSE)</f>
        <v>Egypte</v>
      </c>
      <c r="C40" s="40" t="s">
        <v>47</v>
      </c>
      <c r="D40" s="28" t="s">
        <v>47</v>
      </c>
      <c r="E40" s="28" t="s">
        <v>448</v>
      </c>
      <c r="F40" s="41">
        <v>2248355</v>
      </c>
      <c r="G40" s="28">
        <v>14.7</v>
      </c>
      <c r="H40" s="41">
        <v>25969</v>
      </c>
      <c r="I40" s="28">
        <v>13.2</v>
      </c>
      <c r="J40" s="41">
        <v>4906</v>
      </c>
      <c r="K40" s="44">
        <v>115.6</v>
      </c>
    </row>
    <row r="41" spans="1:11" s="60" customFormat="1" ht="25.5" x14ac:dyDescent="0.25">
      <c r="A41" s="59" t="str">
        <f>VLOOKUP(aéroports_2013[Pays],Pays_Continent!A:B,2,FALSE)</f>
        <v>Amérique du Nord</v>
      </c>
      <c r="B41" s="39" t="str">
        <f>VLOOKUP(aéroports_2013[[#This Row],[Ville/Nom d''aéroport]],Ville_Pays!A:B,2,FALSE)</f>
        <v>États-Unis</v>
      </c>
      <c r="C41" s="40" t="s">
        <v>268</v>
      </c>
      <c r="D41" s="28" t="s">
        <v>268</v>
      </c>
      <c r="E41" s="28" t="s">
        <v>553</v>
      </c>
      <c r="F41" s="41">
        <v>30236200</v>
      </c>
      <c r="G41" s="28">
        <v>3</v>
      </c>
      <c r="H41" s="41">
        <v>361339</v>
      </c>
      <c r="I41" s="28">
        <v>1.8</v>
      </c>
      <c r="J41" s="28">
        <v>251986</v>
      </c>
      <c r="K41" s="44">
        <v>1.6</v>
      </c>
    </row>
    <row r="42" spans="1:11" s="60" customFormat="1" ht="25.5" x14ac:dyDescent="0.25">
      <c r="A42" s="59" t="str">
        <f>VLOOKUP(aéroports_2013[Pays],Pays_Continent!A:B,2,FALSE)</f>
        <v>Amérique du Sud</v>
      </c>
      <c r="B42" s="39" t="str">
        <f>VLOOKUP(aéroports_2013[[#This Row],[Ville/Nom d''aéroport]],Ville_Pays!A:B,2,FALSE)</f>
        <v>Brésil</v>
      </c>
      <c r="C42" s="40" t="s">
        <v>190</v>
      </c>
      <c r="D42" s="28" t="s">
        <v>190</v>
      </c>
      <c r="E42" s="28" t="s">
        <v>501</v>
      </c>
      <c r="F42" s="41">
        <v>16559981</v>
      </c>
      <c r="G42" s="28">
        <v>4.0999999999999996</v>
      </c>
      <c r="H42" s="41">
        <v>179509</v>
      </c>
      <c r="I42" s="28">
        <v>-7.8</v>
      </c>
      <c r="J42" s="41">
        <v>46918</v>
      </c>
      <c r="K42" s="44">
        <v>-4.5</v>
      </c>
    </row>
    <row r="43" spans="1:11" s="60" customFormat="1" x14ac:dyDescent="0.25">
      <c r="A43" s="59" t="str">
        <f>VLOOKUP(aéroports_2013[Pays],Pays_Continent!A:B,2,FALSE)</f>
        <v>Océanie</v>
      </c>
      <c r="B43" s="39" t="str">
        <f>VLOOKUP(aéroports_2013[[#This Row],[Ville/Nom d''aéroport]],Ville_Pays!A:B,2,FALSE)</f>
        <v>Australie</v>
      </c>
      <c r="C43" s="40" t="s">
        <v>312</v>
      </c>
      <c r="D43" s="28" t="s">
        <v>312</v>
      </c>
      <c r="E43" s="28" t="s">
        <v>581</v>
      </c>
      <c r="F43" s="41">
        <v>21777919</v>
      </c>
      <c r="G43" s="28">
        <v>1.2</v>
      </c>
      <c r="H43" s="41">
        <v>222998</v>
      </c>
      <c r="I43" s="28">
        <v>4.5999999999999996</v>
      </c>
      <c r="J43" s="28"/>
      <c r="K43" s="44"/>
    </row>
    <row r="44" spans="1:11" s="60" customFormat="1" x14ac:dyDescent="0.25">
      <c r="A44" s="59" t="str">
        <f>VLOOKUP(aéroports_2013[Pays],Pays_Continent!A:B,2,FALSE)</f>
        <v>Océanie</v>
      </c>
      <c r="B44" s="39" t="str">
        <f>VLOOKUP(aéroports_2013[[#This Row],[Ville/Nom d''aéroport]],Ville_Pays!A:B,2,FALSE)</f>
        <v>Australie</v>
      </c>
      <c r="C44" s="40" t="s">
        <v>402</v>
      </c>
      <c r="D44" s="28" t="s">
        <v>402</v>
      </c>
      <c r="E44" s="28" t="s">
        <v>613</v>
      </c>
      <c r="F44" s="41">
        <v>413633</v>
      </c>
      <c r="G44" s="28"/>
      <c r="H44" s="41">
        <v>5792</v>
      </c>
      <c r="I44" s="28"/>
      <c r="J44" s="28"/>
      <c r="K44" s="44"/>
    </row>
    <row r="45" spans="1:11" s="60" customFormat="1" x14ac:dyDescent="0.25">
      <c r="A45" s="59" t="str">
        <f>VLOOKUP(aéroports_2013[Pays],Pays_Continent!A:B,2,FALSE)</f>
        <v>Europe</v>
      </c>
      <c r="B45" s="39" t="str">
        <f>VLOOKUP(aéroports_2013[[#This Row],[Ville/Nom d''aéroport]],Ville_Pays!A:B,2,FALSE)</f>
        <v>Belgique</v>
      </c>
      <c r="C45" s="40" t="s">
        <v>148</v>
      </c>
      <c r="D45" s="28" t="s">
        <v>149</v>
      </c>
      <c r="E45" s="28" t="s">
        <v>481</v>
      </c>
      <c r="F45" s="41">
        <v>18924963</v>
      </c>
      <c r="G45" s="28">
        <v>0.9</v>
      </c>
      <c r="H45" s="41">
        <v>216678</v>
      </c>
      <c r="I45" s="28">
        <v>-3</v>
      </c>
      <c r="J45" s="41">
        <v>429937</v>
      </c>
      <c r="K45" s="44">
        <v>-6.4</v>
      </c>
    </row>
    <row r="46" spans="1:11" ht="30" x14ac:dyDescent="0.25">
      <c r="A46" s="59" t="str">
        <f>VLOOKUP(aéroports_2013[Pays],Pays_Continent!A:B,2,FALSE)</f>
        <v>Amérique du Sud</v>
      </c>
      <c r="B46" s="39" t="str">
        <f>VLOOKUP(aéroports_2013[[#This Row],[Ville/Nom d''aéroport]],Ville_Pays!A:B,2,FALSE)</f>
        <v>Argentine</v>
      </c>
      <c r="C46" s="40" t="s">
        <v>199</v>
      </c>
      <c r="D46" s="28" t="s">
        <v>205</v>
      </c>
      <c r="E46" s="27" t="s">
        <v>507</v>
      </c>
      <c r="F46" s="41">
        <v>8533372</v>
      </c>
      <c r="G46" s="28">
        <v>-3.9</v>
      </c>
      <c r="H46" s="41">
        <v>65774</v>
      </c>
      <c r="I46" s="28">
        <v>-4.2</v>
      </c>
      <c r="J46" s="41">
        <v>209705</v>
      </c>
      <c r="K46" s="44">
        <v>-0.2</v>
      </c>
    </row>
    <row r="47" spans="1:11" ht="30" x14ac:dyDescent="0.25">
      <c r="A47" s="59" t="str">
        <f>VLOOKUP(aéroports_2013[Pays],Pays_Continent!A:B,2,FALSE)</f>
        <v>Amérique du Sud</v>
      </c>
      <c r="B47" s="39" t="str">
        <f>VLOOKUP(aéroports_2013[[#This Row],[Ville/Nom d''aéroport]],Ville_Pays!A:B,2,FALSE)</f>
        <v>Argentine</v>
      </c>
      <c r="C47" s="40" t="s">
        <v>199</v>
      </c>
      <c r="D47" s="28" t="s">
        <v>200</v>
      </c>
      <c r="E47" s="27" t="s">
        <v>1047</v>
      </c>
      <c r="F47" s="41">
        <v>9552504</v>
      </c>
      <c r="G47" s="28">
        <v>7.9</v>
      </c>
      <c r="H47" s="41">
        <v>114282</v>
      </c>
      <c r="I47" s="28">
        <v>-1.2</v>
      </c>
      <c r="J47" s="41">
        <v>14560</v>
      </c>
      <c r="K47" s="44">
        <v>1.4</v>
      </c>
    </row>
    <row r="48" spans="1:11" s="60" customFormat="1" x14ac:dyDescent="0.25">
      <c r="A48" s="59" t="str">
        <f>VLOOKUP(aéroports_2013[Pays],Pays_Continent!A:B,2,FALSE)</f>
        <v>Océanie</v>
      </c>
      <c r="B48" s="39" t="str">
        <f>VLOOKUP(aéroports_2013[[#This Row],[Ville/Nom d''aéroport]],Ville_Pays!A:B,2,FALSE)</f>
        <v>Australie</v>
      </c>
      <c r="C48" s="40" t="s">
        <v>324</v>
      </c>
      <c r="D48" s="28" t="s">
        <v>324</v>
      </c>
      <c r="E48" s="28" t="s">
        <v>588</v>
      </c>
      <c r="F48" s="41">
        <v>4521308</v>
      </c>
      <c r="G48" s="28">
        <v>3.4</v>
      </c>
      <c r="H48" s="41">
        <v>89122</v>
      </c>
      <c r="I48" s="28"/>
      <c r="J48" s="28"/>
      <c r="K48" s="44"/>
    </row>
    <row r="49" spans="1:11" s="60" customFormat="1" x14ac:dyDescent="0.25">
      <c r="A49" s="59" t="str">
        <f>VLOOKUP(aéroports_2013[Pays],Pays_Continent!A:B,2,FALSE)</f>
        <v>Afrique</v>
      </c>
      <c r="B49" s="39" t="str">
        <f>VLOOKUP(aéroports_2013[[#This Row],[Ville/Nom d''aéroport]],Ville_Pays!A:B,2,FALSE)</f>
        <v>Egypte</v>
      </c>
      <c r="C49" s="40" t="s">
        <v>21</v>
      </c>
      <c r="D49" s="28" t="s">
        <v>21</v>
      </c>
      <c r="E49" s="28" t="s">
        <v>415</v>
      </c>
      <c r="F49" s="41">
        <v>13476409</v>
      </c>
      <c r="G49" s="28">
        <v>-9.1999999999999993</v>
      </c>
      <c r="H49" s="41">
        <v>140798</v>
      </c>
      <c r="I49" s="28">
        <v>-1.7</v>
      </c>
      <c r="J49" s="41">
        <v>266541</v>
      </c>
      <c r="K49" s="44">
        <v>-4.4000000000000004</v>
      </c>
    </row>
    <row r="50" spans="1:11" s="60" customFormat="1" x14ac:dyDescent="0.25">
      <c r="A50" s="59" t="str">
        <f>VLOOKUP(aéroports_2013[Pays],Pays_Continent!A:B,2,FALSE)</f>
        <v>Asie</v>
      </c>
      <c r="B50" s="39" t="str">
        <f>VLOOKUP(aéroports_2013[[#This Row],[Ville/Nom d''aéroport]],Ville_Pays!A:B,2,FALSE)</f>
        <v>Inde</v>
      </c>
      <c r="C50" s="40" t="s">
        <v>119</v>
      </c>
      <c r="D50" s="28" t="s">
        <v>119</v>
      </c>
      <c r="E50" s="28" t="s">
        <v>464</v>
      </c>
      <c r="F50" s="41">
        <v>10283679</v>
      </c>
      <c r="G50" s="28">
        <v>3.6</v>
      </c>
      <c r="H50" s="41">
        <v>96673</v>
      </c>
      <c r="I50" s="28">
        <v>-1.4</v>
      </c>
      <c r="J50" s="41">
        <v>129265</v>
      </c>
      <c r="K50" s="44">
        <v>3.6</v>
      </c>
    </row>
    <row r="51" spans="1:11" s="60" customFormat="1" ht="25.5" x14ac:dyDescent="0.25">
      <c r="A51" s="59" t="str">
        <f>VLOOKUP(aéroports_2013[Pays],Pays_Continent!A:B,2,FALSE)</f>
        <v>Amérique du Nord</v>
      </c>
      <c r="B51" s="39" t="str">
        <f>VLOOKUP(aéroports_2013[[#This Row],[Ville/Nom d''aéroport]],Ville_Pays!A:B,2,FALSE)</f>
        <v>Canada</v>
      </c>
      <c r="C51" s="40" t="s">
        <v>287</v>
      </c>
      <c r="D51" s="28" t="s">
        <v>287</v>
      </c>
      <c r="E51" s="28" t="s">
        <v>564</v>
      </c>
      <c r="F51" s="41">
        <v>14291591</v>
      </c>
      <c r="G51" s="28">
        <v>4.8</v>
      </c>
      <c r="H51" s="41">
        <v>241771</v>
      </c>
      <c r="I51" s="28">
        <v>1.9</v>
      </c>
      <c r="J51" s="28"/>
      <c r="K51" s="44"/>
    </row>
    <row r="52" spans="1:11" s="60" customFormat="1" ht="25.5" x14ac:dyDescent="0.25">
      <c r="A52" s="59" t="str">
        <f>VLOOKUP(aéroports_2013[Pays],Pays_Continent!A:B,2,FALSE)</f>
        <v>Amérique du Sud</v>
      </c>
      <c r="B52" s="39" t="str">
        <f>VLOOKUP(aéroports_2013[[#This Row],[Ville/Nom d''aéroport]],Ville_Pays!A:B,2,FALSE)</f>
        <v>Colombie</v>
      </c>
      <c r="C52" s="40" t="s">
        <v>218</v>
      </c>
      <c r="D52" s="28" t="s">
        <v>218</v>
      </c>
      <c r="E52" s="28" t="s">
        <v>523</v>
      </c>
      <c r="F52" s="41">
        <v>4393974</v>
      </c>
      <c r="G52" s="28">
        <v>21.1</v>
      </c>
      <c r="H52" s="41">
        <v>71144</v>
      </c>
      <c r="I52" s="28">
        <v>14.8</v>
      </c>
      <c r="J52" s="41">
        <v>32985</v>
      </c>
      <c r="K52" s="44">
        <v>-1.3</v>
      </c>
    </row>
    <row r="53" spans="1:11" s="60" customFormat="1" x14ac:dyDescent="0.25">
      <c r="A53" s="59" t="str">
        <f>VLOOKUP(aéroports_2013[Pays],Pays_Continent!A:B,2,FALSE)</f>
        <v>Océanie</v>
      </c>
      <c r="B53" s="39" t="str">
        <f>VLOOKUP(aéroports_2013[[#This Row],[Ville/Nom d''aéroport]],Ville_Pays!A:B,2,FALSE)</f>
        <v>Australie</v>
      </c>
      <c r="C53" s="40" t="s">
        <v>332</v>
      </c>
      <c r="D53" s="28" t="s">
        <v>332</v>
      </c>
      <c r="E53" s="28" t="s">
        <v>590</v>
      </c>
      <c r="F53" s="41">
        <v>2956448</v>
      </c>
      <c r="G53" s="28">
        <v>-2.4</v>
      </c>
      <c r="H53" s="41">
        <v>41700</v>
      </c>
      <c r="I53" s="28">
        <v>-30.1</v>
      </c>
      <c r="J53" s="28"/>
      <c r="K53" s="44"/>
    </row>
    <row r="54" spans="1:11" s="60" customFormat="1" ht="25.5" x14ac:dyDescent="0.25">
      <c r="A54" s="59" t="str">
        <f>VLOOKUP(aéroports_2013[Pays],Pays_Continent!A:B,2,FALSE)</f>
        <v>Amérique du Nord</v>
      </c>
      <c r="B54" s="39" t="str">
        <f>VLOOKUP(aéroports_2013[[#This Row],[Ville/Nom d''aéroport]],Ville_Pays!A:B,2,FALSE)</f>
        <v>Mexique</v>
      </c>
      <c r="C54" s="40" t="s">
        <v>189</v>
      </c>
      <c r="D54" s="28" t="s">
        <v>189</v>
      </c>
      <c r="E54" s="28" t="s">
        <v>502</v>
      </c>
      <c r="F54" s="41">
        <v>16037170</v>
      </c>
      <c r="G54" s="28">
        <v>10.199999999999999</v>
      </c>
      <c r="H54" s="41">
        <v>135800</v>
      </c>
      <c r="I54" s="28">
        <v>6.2</v>
      </c>
      <c r="J54" s="41">
        <v>27081</v>
      </c>
      <c r="K54" s="44">
        <v>-0.9</v>
      </c>
    </row>
    <row r="55" spans="1:11" s="60" customFormat="1" ht="25.5" x14ac:dyDescent="0.25">
      <c r="A55" s="59" t="str">
        <f>VLOOKUP(aéroports_2013[Pays],Pays_Continent!A:B,2,FALSE)</f>
        <v>Afrique</v>
      </c>
      <c r="B55" s="39" t="str">
        <f>VLOOKUP(aéroports_2013[[#This Row],[Ville/Nom d''aéroport]],Ville_Pays!A:B,2,FALSE)</f>
        <v>Afrique du Sud</v>
      </c>
      <c r="C55" s="40" t="s">
        <v>25</v>
      </c>
      <c r="D55" s="28" t="s">
        <v>25</v>
      </c>
      <c r="E55" s="28" t="s">
        <v>418</v>
      </c>
      <c r="F55" s="41">
        <v>8348854</v>
      </c>
      <c r="G55" s="28">
        <v>-1.8</v>
      </c>
      <c r="H55" s="41">
        <v>87388</v>
      </c>
      <c r="I55" s="28">
        <v>-4.5</v>
      </c>
      <c r="J55" s="28"/>
      <c r="K55" s="44"/>
    </row>
    <row r="56" spans="1:11" s="60" customFormat="1" ht="25.5" x14ac:dyDescent="0.25">
      <c r="A56" s="59" t="str">
        <f>VLOOKUP(aéroports_2013[Pays],Pays_Continent!A:B,2,FALSE)</f>
        <v>Amérique du Sud</v>
      </c>
      <c r="B56" s="39" t="str">
        <f>VLOOKUP(aéroports_2013[[#This Row],[Ville/Nom d''aéroport]],Ville_Pays!A:B,2,FALSE)</f>
        <v>Vénézuela</v>
      </c>
      <c r="C56" s="40" t="s">
        <v>192</v>
      </c>
      <c r="D56" s="28" t="s">
        <v>192</v>
      </c>
      <c r="E56" s="28" t="s">
        <v>629</v>
      </c>
      <c r="F56" s="41">
        <v>11956178</v>
      </c>
      <c r="G56" s="28">
        <v>12.9</v>
      </c>
      <c r="H56" s="41">
        <v>128528</v>
      </c>
      <c r="I56" s="28">
        <v>-11.5</v>
      </c>
      <c r="J56" s="28"/>
      <c r="K56" s="44">
        <v>0</v>
      </c>
    </row>
    <row r="57" spans="1:11" s="60" customFormat="1" ht="25.5" x14ac:dyDescent="0.25">
      <c r="A57" s="59" t="str">
        <f>VLOOKUP(aéroports_2013[Pays],Pays_Continent!A:B,2,FALSE)</f>
        <v>Amérique du Sud</v>
      </c>
      <c r="B57" s="39" t="str">
        <f>VLOOKUP(aéroports_2013[[#This Row],[Ville/Nom d''aéroport]],Ville_Pays!A:B,2,FALSE)</f>
        <v>Colombie</v>
      </c>
      <c r="C57" s="40" t="s">
        <v>222</v>
      </c>
      <c r="D57" s="28" t="s">
        <v>222</v>
      </c>
      <c r="E57" s="28" t="s">
        <v>533</v>
      </c>
      <c r="F57" s="41">
        <v>3346766</v>
      </c>
      <c r="G57" s="28">
        <v>20.9</v>
      </c>
      <c r="H57" s="41">
        <v>42720</v>
      </c>
      <c r="I57" s="28">
        <v>3</v>
      </c>
      <c r="J57" s="41">
        <v>10745</v>
      </c>
      <c r="K57" s="44">
        <v>26.9</v>
      </c>
    </row>
    <row r="58" spans="1:11" s="60" customFormat="1" x14ac:dyDescent="0.25">
      <c r="A58" s="59" t="str">
        <f>VLOOKUP(aéroports_2013[Pays],Pays_Continent!A:B,2,FALSE)</f>
        <v>Afrique</v>
      </c>
      <c r="B58" s="39" t="str">
        <f>VLOOKUP(aéroports_2013[[#This Row],[Ville/Nom d''aéroport]],Ville_Pays!A:B,2,FALSE)</f>
        <v>Maroc</v>
      </c>
      <c r="C58" s="40" t="s">
        <v>376</v>
      </c>
      <c r="D58" s="28" t="s">
        <v>29</v>
      </c>
      <c r="E58" s="28" t="s">
        <v>1093</v>
      </c>
      <c r="F58" s="41">
        <v>7559584</v>
      </c>
      <c r="G58" s="28">
        <v>5.2</v>
      </c>
      <c r="H58" s="41">
        <v>75644</v>
      </c>
      <c r="I58" s="28">
        <v>6.5</v>
      </c>
      <c r="J58" s="41">
        <v>34813</v>
      </c>
      <c r="K58" s="44">
        <v>-1.8</v>
      </c>
    </row>
    <row r="59" spans="1:11" x14ac:dyDescent="0.25">
      <c r="A59" s="59" t="str">
        <f>VLOOKUP(aéroports_2013[Pays],Pays_Continent!A:B,2,FALSE)</f>
        <v>Asie</v>
      </c>
      <c r="B59" s="39" t="str">
        <f>VLOOKUP(aéroports_2013[[#This Row],[Ville/Nom d''aéroport]],Ville_Pays!A:B,2,FALSE)</f>
        <v>Chine</v>
      </c>
      <c r="C59" s="40" t="s">
        <v>101</v>
      </c>
      <c r="D59" s="28" t="s">
        <v>101</v>
      </c>
      <c r="E59" s="28" t="s">
        <v>461</v>
      </c>
      <c r="F59" s="41">
        <v>16007212</v>
      </c>
      <c r="G59" s="28">
        <v>8.5</v>
      </c>
      <c r="H59" s="41">
        <v>137843</v>
      </c>
      <c r="I59" s="28">
        <v>8.5</v>
      </c>
      <c r="J59" s="41">
        <v>117589</v>
      </c>
      <c r="K59" s="44">
        <v>6.3</v>
      </c>
    </row>
    <row r="60" spans="1:11" ht="25.5" x14ac:dyDescent="0.25">
      <c r="A60" s="59" t="str">
        <f>VLOOKUP(aéroports_2013[Pays],Pays_Continent!A:B,2,FALSE)</f>
        <v>Amérique du Nord</v>
      </c>
      <c r="B60" s="39" t="str">
        <f>VLOOKUP(aéroports_2013[[#This Row],[Ville/Nom d''aéroport]],Ville_Pays!A:B,2,FALSE)</f>
        <v>États-Unis</v>
      </c>
      <c r="C60" s="40" t="s">
        <v>255</v>
      </c>
      <c r="D60" s="28" t="s">
        <v>255</v>
      </c>
      <c r="E60" s="28" t="s">
        <v>546</v>
      </c>
      <c r="F60" s="41">
        <v>43456310</v>
      </c>
      <c r="G60" s="28">
        <v>5.4</v>
      </c>
      <c r="H60" s="41">
        <v>557948</v>
      </c>
      <c r="I60" s="28">
        <v>1.1000000000000001</v>
      </c>
      <c r="J60" s="28">
        <v>127897</v>
      </c>
      <c r="K60" s="44">
        <v>0.5</v>
      </c>
    </row>
    <row r="61" spans="1:11" s="60" customFormat="1" x14ac:dyDescent="0.25">
      <c r="A61" s="59" t="str">
        <f>VLOOKUP(aéroports_2013[Pays],Pays_Continent!A:B,2,FALSE)</f>
        <v>Asie</v>
      </c>
      <c r="B61" s="39" t="str">
        <f>VLOOKUP(aéroports_2013[[#This Row],[Ville/Nom d''aéroport]],Ville_Pays!A:B,2,FALSE)</f>
        <v>Corée du Sud</v>
      </c>
      <c r="C61" s="40" t="s">
        <v>91</v>
      </c>
      <c r="D61" s="28" t="s">
        <v>91</v>
      </c>
      <c r="E61" s="28" t="s">
        <v>459</v>
      </c>
      <c r="F61" s="41">
        <v>20054634</v>
      </c>
      <c r="G61" s="28">
        <v>8.6999999999999993</v>
      </c>
      <c r="H61" s="41">
        <v>130739</v>
      </c>
      <c r="I61" s="28">
        <v>8.1999999999999993</v>
      </c>
      <c r="J61" s="41">
        <v>124610</v>
      </c>
      <c r="K61" s="44">
        <v>-12.4</v>
      </c>
    </row>
    <row r="62" spans="1:11" s="60" customFormat="1" x14ac:dyDescent="0.25">
      <c r="A62" s="59" t="str">
        <f>VLOOKUP(aéroports_2013[Pays],Pays_Continent!A:B,2,FALSE)</f>
        <v>Asie</v>
      </c>
      <c r="B62" s="39" t="str">
        <f>VLOOKUP(aéroports_2013[[#This Row],[Ville/Nom d''aéroport]],Ville_Pays!A:B,2,FALSE)</f>
        <v>Chine</v>
      </c>
      <c r="C62" s="40" t="s">
        <v>77</v>
      </c>
      <c r="D62" s="28" t="s">
        <v>77</v>
      </c>
      <c r="E62" s="28" t="s">
        <v>963</v>
      </c>
      <c r="F62" s="41">
        <v>33444618</v>
      </c>
      <c r="G62" s="28">
        <v>5.9</v>
      </c>
      <c r="H62" s="41">
        <v>250532</v>
      </c>
      <c r="I62" s="28">
        <v>3.2</v>
      </c>
      <c r="J62" s="41">
        <v>501391</v>
      </c>
      <c r="K62" s="44">
        <v>-1.3</v>
      </c>
    </row>
    <row r="63" spans="1:11" s="60" customFormat="1" ht="25.5" x14ac:dyDescent="0.25">
      <c r="A63" s="59" t="str">
        <f>VLOOKUP(aéroports_2013[Pays],Pays_Continent!A:B,2,FALSE)</f>
        <v>Amérique du Nord</v>
      </c>
      <c r="B63" s="39" t="str">
        <f>VLOOKUP(aéroports_2013[[#This Row],[Ville/Nom d''aéroport]],Ville_Pays!A:B,2,FALSE)</f>
        <v>États-Unis</v>
      </c>
      <c r="C63" s="40" t="s">
        <v>243</v>
      </c>
      <c r="D63" s="28" t="s">
        <v>277</v>
      </c>
      <c r="E63" s="27" t="s">
        <v>558</v>
      </c>
      <c r="F63" s="41">
        <v>20491422</v>
      </c>
      <c r="G63" s="28">
        <v>5.6</v>
      </c>
      <c r="H63" s="41">
        <v>252126</v>
      </c>
      <c r="I63" s="28">
        <v>0.9</v>
      </c>
      <c r="J63" s="28">
        <v>28781</v>
      </c>
      <c r="K63" s="44">
        <v>13.7</v>
      </c>
    </row>
    <row r="64" spans="1:11" s="60" customFormat="1" ht="25.5" x14ac:dyDescent="0.25">
      <c r="A64" s="59" t="str">
        <f>VLOOKUP(aéroports_2013[Pays],Pays_Continent!A:B,2,FALSE)</f>
        <v>Amérique du Nord</v>
      </c>
      <c r="B64" s="39" t="str">
        <f>VLOOKUP(aéroports_2013[[#This Row],[Ville/Nom d''aéroport]],Ville_Pays!A:B,2,FALSE)</f>
        <v>États-Unis</v>
      </c>
      <c r="C64" s="40" t="s">
        <v>243</v>
      </c>
      <c r="D64" s="28" t="s">
        <v>244</v>
      </c>
      <c r="E64" s="27" t="s">
        <v>541</v>
      </c>
      <c r="F64" s="41">
        <v>66883271</v>
      </c>
      <c r="G64" s="28">
        <v>0.4</v>
      </c>
      <c r="H64" s="41">
        <v>883287</v>
      </c>
      <c r="I64" s="28">
        <v>0.6</v>
      </c>
      <c r="J64" s="41">
        <v>1527655</v>
      </c>
      <c r="K64" s="44"/>
    </row>
    <row r="65" spans="1:11" s="60" customFormat="1" x14ac:dyDescent="0.25">
      <c r="A65" s="59" t="str">
        <f>VLOOKUP(aéroports_2013[Pays],Pays_Continent!A:B,2,FALSE)</f>
        <v>Asie</v>
      </c>
      <c r="B65" s="39" t="str">
        <f>VLOOKUP(aéroports_2013[[#This Row],[Ville/Nom d''aéroport]],Ville_Pays!A:B,2,FALSE)</f>
        <v>Chine</v>
      </c>
      <c r="C65" s="40" t="s">
        <v>87</v>
      </c>
      <c r="D65" s="28" t="s">
        <v>87</v>
      </c>
      <c r="E65" s="28" t="s">
        <v>962</v>
      </c>
      <c r="F65" s="41">
        <v>25272039</v>
      </c>
      <c r="G65" s="28">
        <v>14.6</v>
      </c>
      <c r="H65" s="41">
        <v>214574</v>
      </c>
      <c r="I65" s="28">
        <v>9.9</v>
      </c>
      <c r="J65" s="41">
        <v>280150</v>
      </c>
      <c r="K65" s="44">
        <v>4.3</v>
      </c>
    </row>
    <row r="66" spans="1:11" s="60" customFormat="1" ht="25.5" x14ac:dyDescent="0.25">
      <c r="A66" s="59" t="str">
        <f>VLOOKUP(aéroports_2013[Pays],Pays_Continent!A:B,2,FALSE)</f>
        <v>Océanie</v>
      </c>
      <c r="B66" s="39" t="str">
        <f>VLOOKUP(aéroports_2013[[#This Row],[Ville/Nom d''aéroport]],Ville_Pays!A:B,2,FALSE)</f>
        <v>Nouvelle-Zélande</v>
      </c>
      <c r="C66" s="40" t="s">
        <v>321</v>
      </c>
      <c r="D66" s="28" t="s">
        <v>321</v>
      </c>
      <c r="E66" s="28" t="s">
        <v>586</v>
      </c>
      <c r="F66" s="41">
        <v>5583980</v>
      </c>
      <c r="G66" s="28">
        <v>1.8</v>
      </c>
      <c r="H66" s="41">
        <v>105813</v>
      </c>
      <c r="I66" s="28">
        <v>-2.7</v>
      </c>
      <c r="J66" s="41">
        <v>27087</v>
      </c>
      <c r="K66" s="44">
        <v>-2.9</v>
      </c>
    </row>
    <row r="67" spans="1:11" s="60" customFormat="1" ht="25.5" x14ac:dyDescent="0.25">
      <c r="A67" s="59" t="str">
        <f>VLOOKUP(aéroports_2013[Pays],Pays_Continent!A:B,2,FALSE)</f>
        <v>Amérique du Nord</v>
      </c>
      <c r="B67" s="39" t="str">
        <f>VLOOKUP(aéroports_2013[[#This Row],[Ville/Nom d''aéroport]],Ville_Pays!A:B,2,FALSE)</f>
        <v>États-Unis</v>
      </c>
      <c r="C67" s="40" t="s">
        <v>306</v>
      </c>
      <c r="D67" s="28" t="s">
        <v>307</v>
      </c>
      <c r="E67" s="28" t="s">
        <v>1064</v>
      </c>
      <c r="F67" s="41">
        <v>9070628</v>
      </c>
      <c r="G67" s="28">
        <v>-43.6</v>
      </c>
      <c r="H67" s="28"/>
      <c r="I67" s="28"/>
      <c r="J67" s="28">
        <v>72593</v>
      </c>
      <c r="K67" s="44">
        <v>-5.8</v>
      </c>
    </row>
    <row r="68" spans="1:11" s="60" customFormat="1" x14ac:dyDescent="0.25">
      <c r="A68" s="59" t="str">
        <f>VLOOKUP(aéroports_2013[Pays],Pays_Continent!A:B,2,FALSE)</f>
        <v>Europe</v>
      </c>
      <c r="B68" s="39" t="str">
        <f>VLOOKUP(aéroports_2013[[#This Row],[Ville/Nom d''aéroport]],Ville_Pays!A:B,2,FALSE)</f>
        <v>Allemagne</v>
      </c>
      <c r="C68" s="40" t="s">
        <v>182</v>
      </c>
      <c r="D68" s="28" t="s">
        <v>182</v>
      </c>
      <c r="E68" s="28" t="s">
        <v>493</v>
      </c>
      <c r="F68" s="41">
        <v>9077344</v>
      </c>
      <c r="G68" s="28">
        <v>-2.2000000000000002</v>
      </c>
      <c r="H68" s="41">
        <v>120388</v>
      </c>
      <c r="I68" s="28">
        <v>-4</v>
      </c>
      <c r="J68" s="41">
        <v>717146</v>
      </c>
      <c r="K68" s="44">
        <v>-1.8</v>
      </c>
    </row>
    <row r="69" spans="1:11" s="60" customFormat="1" x14ac:dyDescent="0.25">
      <c r="A69" s="59" t="str">
        <f>VLOOKUP(aéroports_2013[Pays],Pays_Continent!A:B,2,FALSE)</f>
        <v>Europe</v>
      </c>
      <c r="B69" s="39" t="str">
        <f>VLOOKUP(aéroports_2013[[#This Row],[Ville/Nom d''aéroport]],Ville_Pays!A:B,2,FALSE)</f>
        <v>Danemark</v>
      </c>
      <c r="C69" s="40" t="s">
        <v>141</v>
      </c>
      <c r="D69" s="28" t="s">
        <v>141</v>
      </c>
      <c r="E69" s="28" t="s">
        <v>476</v>
      </c>
      <c r="F69" s="41">
        <v>24066917</v>
      </c>
      <c r="G69" s="28">
        <v>3.1</v>
      </c>
      <c r="H69" s="41">
        <v>244942</v>
      </c>
      <c r="I69" s="28">
        <v>0.8</v>
      </c>
      <c r="J69" s="41">
        <v>149475</v>
      </c>
      <c r="K69" s="44">
        <v>-5</v>
      </c>
    </row>
    <row r="70" spans="1:11" s="60" customFormat="1" ht="25.5" x14ac:dyDescent="0.25">
      <c r="A70" s="59" t="str">
        <f>VLOOKUP(aéroports_2013[Pays],Pays_Continent!A:B,2,FALSE)</f>
        <v>Amérique du Sud</v>
      </c>
      <c r="B70" s="39" t="str">
        <f>VLOOKUP(aéroports_2013[[#This Row],[Ville/Nom d''aéroport]],Ville_Pays!A:B,2,FALSE)</f>
        <v>Brésil</v>
      </c>
      <c r="C70" s="40" t="s">
        <v>232</v>
      </c>
      <c r="D70" s="28" t="s">
        <v>232</v>
      </c>
      <c r="E70" s="28" t="s">
        <v>532</v>
      </c>
      <c r="F70" s="41">
        <v>3055764</v>
      </c>
      <c r="G70" s="28">
        <v>6.6</v>
      </c>
      <c r="H70" s="41">
        <v>65565</v>
      </c>
      <c r="I70" s="28">
        <v>9</v>
      </c>
      <c r="J70" s="41">
        <v>10374</v>
      </c>
      <c r="K70" s="44">
        <v>10.199999999999999</v>
      </c>
    </row>
    <row r="71" spans="1:11" s="60" customFormat="1" ht="25.5" x14ac:dyDescent="0.25">
      <c r="A71" s="59" t="str">
        <f>VLOOKUP(aéroports_2013[Pays],Pays_Continent!A:B,2,FALSE)</f>
        <v>Amérique du Sud</v>
      </c>
      <c r="B71" s="39" t="str">
        <f>VLOOKUP(aéroports_2013[[#This Row],[Ville/Nom d''aéroport]],Ville_Pays!A:B,2,FALSE)</f>
        <v>Brésil</v>
      </c>
      <c r="C71" s="40" t="s">
        <v>211</v>
      </c>
      <c r="D71" s="28" t="s">
        <v>212</v>
      </c>
      <c r="E71" s="28" t="s">
        <v>511</v>
      </c>
      <c r="F71" s="41">
        <v>7154131</v>
      </c>
      <c r="G71" s="28">
        <v>-2.2000000000000002</v>
      </c>
      <c r="H71" s="41">
        <v>82455</v>
      </c>
      <c r="I71" s="28">
        <v>-7.3</v>
      </c>
      <c r="J71" s="41">
        <v>29960</v>
      </c>
      <c r="K71" s="44">
        <v>-18.2</v>
      </c>
    </row>
    <row r="72" spans="1:11" s="60" customFormat="1" x14ac:dyDescent="0.25">
      <c r="A72" s="59" t="str">
        <f>VLOOKUP(aéroports_2013[Pays],Pays_Continent!A:B,2,FALSE)</f>
        <v>Afrique</v>
      </c>
      <c r="B72" s="39" t="str">
        <f>VLOOKUP(aéroports_2013[[#This Row],[Ville/Nom d''aéroport]],Ville_Pays!A:B,2,FALSE)</f>
        <v>Sénégal</v>
      </c>
      <c r="C72" s="40" t="s">
        <v>56</v>
      </c>
      <c r="D72" s="28" t="s">
        <v>56</v>
      </c>
      <c r="E72" s="28" t="s">
        <v>449</v>
      </c>
      <c r="F72" s="41">
        <v>1880245</v>
      </c>
      <c r="G72" s="28">
        <v>8.5</v>
      </c>
      <c r="H72" s="41">
        <v>32680</v>
      </c>
      <c r="I72" s="28">
        <v>16.2</v>
      </c>
      <c r="J72" s="41">
        <v>27428</v>
      </c>
      <c r="K72" s="44">
        <v>8.1999999999999993</v>
      </c>
    </row>
    <row r="73" spans="1:11" s="60" customFormat="1" x14ac:dyDescent="0.25">
      <c r="A73" s="59" t="str">
        <f>VLOOKUP(aéroports_2013[Pays],Pays_Continent!A:B,2,FALSE)</f>
        <v>Asie</v>
      </c>
      <c r="B73" s="39" t="str">
        <f>VLOOKUP(aéroports_2013[[#This Row],[Ville/Nom d''aéroport]],Ville_Pays!A:B,2,FALSE)</f>
        <v>Chine</v>
      </c>
      <c r="C73" s="40" t="s">
        <v>113</v>
      </c>
      <c r="D73" s="28" t="s">
        <v>113</v>
      </c>
      <c r="E73" s="28" t="s">
        <v>964</v>
      </c>
      <c r="F73" s="41">
        <v>14083131</v>
      </c>
      <c r="G73" s="28">
        <v>5.6</v>
      </c>
      <c r="H73" s="41">
        <v>107709</v>
      </c>
      <c r="I73" s="28">
        <v>7.5</v>
      </c>
      <c r="J73" s="41">
        <v>132330</v>
      </c>
      <c r="K73" s="44">
        <v>-3.1</v>
      </c>
    </row>
    <row r="74" spans="1:11" ht="25.5" x14ac:dyDescent="0.25">
      <c r="A74" s="59" t="str">
        <f>VLOOKUP(aéroports_2013[Pays],Pays_Continent!A:B,2,FALSE)</f>
        <v>Amérique du Nord</v>
      </c>
      <c r="B74" s="39" t="str">
        <f>VLOOKUP(aéroports_2013[[#This Row],[Ville/Nom d''aéroport]],Ville_Pays!A:B,2,FALSE)</f>
        <v>États-Unis</v>
      </c>
      <c r="C74" s="40" t="s">
        <v>247</v>
      </c>
      <c r="D74" s="28" t="s">
        <v>248</v>
      </c>
      <c r="E74" s="27" t="s">
        <v>542</v>
      </c>
      <c r="F74" s="41">
        <v>60436739</v>
      </c>
      <c r="G74" s="28">
        <v>3.2</v>
      </c>
      <c r="H74" s="41">
        <v>675474</v>
      </c>
      <c r="I74" s="28">
        <v>4.3</v>
      </c>
      <c r="J74" s="28">
        <v>591779</v>
      </c>
      <c r="K74" s="44"/>
    </row>
    <row r="75" spans="1:11" ht="25.5" x14ac:dyDescent="0.25">
      <c r="A75" s="59" t="str">
        <f>VLOOKUP(aéroports_2013[Pays],Pays_Continent!A:B,2,FALSE)</f>
        <v>Amérique du Nord</v>
      </c>
      <c r="B75" s="39" t="str">
        <f>VLOOKUP(aéroports_2013[[#This Row],[Ville/Nom d''aéroport]],Ville_Pays!A:B,2,FALSE)</f>
        <v>États-Unis</v>
      </c>
      <c r="C75" s="40" t="s">
        <v>247</v>
      </c>
      <c r="D75" s="28" t="s">
        <v>288</v>
      </c>
      <c r="E75" s="27" t="s">
        <v>571</v>
      </c>
      <c r="F75" s="41">
        <v>8470586</v>
      </c>
      <c r="G75" s="28">
        <v>3.6</v>
      </c>
      <c r="H75" s="41">
        <v>177417</v>
      </c>
      <c r="I75" s="28">
        <v>-0.1</v>
      </c>
      <c r="J75" s="28"/>
      <c r="K75" s="44"/>
    </row>
    <row r="76" spans="1:11" s="60" customFormat="1" ht="25.5" x14ac:dyDescent="0.25">
      <c r="A76" s="59" t="str">
        <f>VLOOKUP(aéroports_2013[Pays],Pays_Continent!A:B,2,FALSE)</f>
        <v>Asie</v>
      </c>
      <c r="B76" s="39" t="str">
        <f>VLOOKUP(aéroports_2013[[#This Row],[Ville/Nom d''aéroport]],Ville_Pays!A:B,2,FALSE)</f>
        <v>Arabie Saoudite</v>
      </c>
      <c r="C76" s="40" t="s">
        <v>26</v>
      </c>
      <c r="D76" s="28" t="s">
        <v>26</v>
      </c>
      <c r="E76" s="28" t="s">
        <v>902</v>
      </c>
      <c r="F76" s="41">
        <v>7270834</v>
      </c>
      <c r="G76" s="28">
        <v>13.6</v>
      </c>
      <c r="H76" s="41">
        <v>72897</v>
      </c>
      <c r="I76" s="28">
        <v>8.1999999999999993</v>
      </c>
      <c r="J76" s="41">
        <v>118342</v>
      </c>
      <c r="K76" s="44">
        <v>15.1</v>
      </c>
    </row>
    <row r="77" spans="1:11" s="60" customFormat="1" x14ac:dyDescent="0.25">
      <c r="A77" s="59" t="str">
        <f>VLOOKUP(aéroports_2013[Pays],Pays_Continent!A:B,2,FALSE)</f>
        <v>Afrique</v>
      </c>
      <c r="B77" s="39" t="str">
        <f>VLOOKUP(aéroports_2013[[#This Row],[Ville/Nom d''aéroport]],Ville_Pays!A:B,2,FALSE)</f>
        <v>Tanzanie</v>
      </c>
      <c r="C77" s="40" t="s">
        <v>51</v>
      </c>
      <c r="D77" s="28" t="s">
        <v>51</v>
      </c>
      <c r="E77" s="28" t="s">
        <v>445</v>
      </c>
      <c r="F77" s="41">
        <v>2348819</v>
      </c>
      <c r="G77" s="28">
        <v>12.5</v>
      </c>
      <c r="H77" s="41">
        <v>77185</v>
      </c>
      <c r="I77" s="28">
        <v>2.1</v>
      </c>
      <c r="J77" s="41">
        <v>20950</v>
      </c>
      <c r="K77" s="44">
        <v>-17.600000000000001</v>
      </c>
    </row>
    <row r="78" spans="1:11" s="60" customFormat="1" x14ac:dyDescent="0.25">
      <c r="A78" s="59" t="str">
        <f>VLOOKUP(aéroports_2013[Pays],Pays_Continent!A:B,2,FALSE)</f>
        <v>Océanie</v>
      </c>
      <c r="B78" s="39" t="str">
        <f>VLOOKUP(aéroports_2013[[#This Row],[Ville/Nom d''aéroport]],Ville_Pays!A:B,2,FALSE)</f>
        <v>Australie</v>
      </c>
      <c r="C78" s="40" t="s">
        <v>339</v>
      </c>
      <c r="D78" s="28" t="s">
        <v>339</v>
      </c>
      <c r="E78" s="28" t="s">
        <v>594</v>
      </c>
      <c r="F78" s="41">
        <v>2005431</v>
      </c>
      <c r="G78" s="28">
        <v>3.3</v>
      </c>
      <c r="H78" s="41">
        <v>26954</v>
      </c>
      <c r="I78" s="28">
        <v>2.6</v>
      </c>
      <c r="J78" s="28"/>
      <c r="K78" s="44"/>
    </row>
    <row r="79" spans="1:11" s="60" customFormat="1" x14ac:dyDescent="0.25">
      <c r="A79" s="59" t="str">
        <f>VLOOKUP(aéroports_2013[Pays],Pays_Continent!A:B,2,FALSE)</f>
        <v>Asie</v>
      </c>
      <c r="B79" s="39" t="str">
        <f>VLOOKUP(aéroports_2013[[#This Row],[Ville/Nom d''aéroport]],Ville_Pays!A:B,2,FALSE)</f>
        <v>Indonésie</v>
      </c>
      <c r="C79" s="40" t="s">
        <v>1036</v>
      </c>
      <c r="D79" s="28" t="s">
        <v>1036</v>
      </c>
      <c r="E79" s="28" t="s">
        <v>1094</v>
      </c>
      <c r="F79" s="41">
        <v>36712455</v>
      </c>
      <c r="G79" s="28">
        <v>7.3</v>
      </c>
      <c r="H79" s="41">
        <v>309074</v>
      </c>
      <c r="I79" s="28">
        <v>1.3</v>
      </c>
      <c r="J79" s="41">
        <v>595776</v>
      </c>
      <c r="K79" s="44">
        <v>6.3</v>
      </c>
    </row>
    <row r="80" spans="1:11" s="60" customFormat="1" x14ac:dyDescent="0.25">
      <c r="A80" s="59" t="str">
        <f>VLOOKUP(aéroports_2013[Pays],Pays_Continent!A:B,2,FALSE)</f>
        <v>Asie</v>
      </c>
      <c r="B80" s="39" t="str">
        <f>VLOOKUP(aéroports_2013[[#This Row],[Ville/Nom d''aéroport]],Ville_Pays!A:B,2,FALSE)</f>
        <v>Indonésie</v>
      </c>
      <c r="C80" s="40" t="s">
        <v>314</v>
      </c>
      <c r="D80" s="28" t="s">
        <v>314</v>
      </c>
      <c r="E80" s="28" t="s">
        <v>1061</v>
      </c>
      <c r="F80" s="41">
        <v>15500000</v>
      </c>
      <c r="G80" s="28">
        <v>9.4</v>
      </c>
      <c r="H80" s="41">
        <v>123500</v>
      </c>
      <c r="I80" s="28">
        <v>8.9</v>
      </c>
      <c r="J80" s="41">
        <v>65400</v>
      </c>
      <c r="K80" s="44">
        <v>-9</v>
      </c>
    </row>
    <row r="81" spans="1:11" s="60" customFormat="1" ht="25.5" x14ac:dyDescent="0.25">
      <c r="A81" s="59" t="str">
        <f>VLOOKUP(aéroports_2013[Pays],Pays_Continent!A:B,2,FALSE)</f>
        <v>Amérique du Nord</v>
      </c>
      <c r="B81" s="39" t="str">
        <f>VLOOKUP(aéroports_2013[[#This Row],[Ville/Nom d''aéroport]],Ville_Pays!A:B,2,FALSE)</f>
        <v>États-Unis</v>
      </c>
      <c r="C81" s="40" t="s">
        <v>251</v>
      </c>
      <c r="D81" s="28" t="s">
        <v>251</v>
      </c>
      <c r="E81" s="28" t="s">
        <v>543</v>
      </c>
      <c r="F81" s="41">
        <v>52556359</v>
      </c>
      <c r="G81" s="28">
        <v>-1.1000000000000001</v>
      </c>
      <c r="H81" s="41">
        <v>582653</v>
      </c>
      <c r="I81" s="28">
        <v>-4.9000000000000004</v>
      </c>
      <c r="J81" s="28">
        <v>226275</v>
      </c>
      <c r="K81" s="44"/>
    </row>
    <row r="82" spans="1:11" s="60" customFormat="1" ht="25.5" x14ac:dyDescent="0.25">
      <c r="A82" s="59" t="str">
        <f>VLOOKUP(aéroports_2013[Pays],Pays_Continent!A:B,2,FALSE)</f>
        <v>Amérique du Nord</v>
      </c>
      <c r="B82" s="39" t="str">
        <f>VLOOKUP(aéroports_2013[[#This Row],[Ville/Nom d''aéroport]],Ville_Pays!A:B,2,FALSE)</f>
        <v>États-Unis</v>
      </c>
      <c r="C82" s="40" t="s">
        <v>269</v>
      </c>
      <c r="D82" s="28" t="s">
        <v>270</v>
      </c>
      <c r="E82" s="28" t="s">
        <v>551</v>
      </c>
      <c r="F82" s="41">
        <v>32389544</v>
      </c>
      <c r="G82" s="28">
        <v>0.5</v>
      </c>
      <c r="H82" s="41">
        <v>425732</v>
      </c>
      <c r="I82" s="28">
        <v>-0.5</v>
      </c>
      <c r="J82" s="28">
        <v>214277</v>
      </c>
      <c r="K82" s="44">
        <v>-1.9</v>
      </c>
    </row>
    <row r="83" spans="1:11" s="60" customFormat="1" x14ac:dyDescent="0.25">
      <c r="A83" s="59" t="str">
        <f>VLOOKUP(aéroports_2013[Pays],Pays_Continent!A:B,2,FALSE)</f>
        <v>Afrique</v>
      </c>
      <c r="B83" s="39" t="str">
        <f>VLOOKUP(aéroports_2013[[#This Row],[Ville/Nom d''aéroport]],Ville_Pays!A:B,2,FALSE)</f>
        <v>Tunisie</v>
      </c>
      <c r="C83" s="40" t="s">
        <v>378</v>
      </c>
      <c r="D83" s="28" t="s">
        <v>378</v>
      </c>
      <c r="E83" s="28" t="s">
        <v>447</v>
      </c>
      <c r="F83" s="41">
        <v>1918214</v>
      </c>
      <c r="G83" s="28">
        <v>-2.8</v>
      </c>
      <c r="H83" s="41">
        <v>18519</v>
      </c>
      <c r="I83" s="28">
        <v>-4.3</v>
      </c>
      <c r="J83" s="28"/>
      <c r="K83" s="44"/>
    </row>
    <row r="84" spans="1:11" s="60" customFormat="1" x14ac:dyDescent="0.25">
      <c r="A84" s="59" t="str">
        <f>VLOOKUP(aéroports_2013[Pays],Pays_Continent!A:B,2,FALSE)</f>
        <v>Asie</v>
      </c>
      <c r="B84" s="39" t="str">
        <f>VLOOKUP(aéroports_2013[[#This Row],[Ville/Nom d''aéroport]],Ville_Pays!A:B,2,FALSE)</f>
        <v>Qatar</v>
      </c>
      <c r="C84" s="40" t="s">
        <v>15</v>
      </c>
      <c r="D84" s="28" t="s">
        <v>15</v>
      </c>
      <c r="E84" s="28" t="s">
        <v>411</v>
      </c>
      <c r="F84" s="41">
        <v>23389313</v>
      </c>
      <c r="G84" s="28">
        <v>9.8000000000000007</v>
      </c>
      <c r="H84" s="41">
        <v>205744</v>
      </c>
      <c r="I84" s="28">
        <v>7.7</v>
      </c>
      <c r="J84" s="41">
        <v>883272</v>
      </c>
      <c r="K84" s="44">
        <v>4.5999999999999996</v>
      </c>
    </row>
    <row r="85" spans="1:11" s="60" customFormat="1" ht="25.5" x14ac:dyDescent="0.25">
      <c r="A85" s="59" t="str">
        <f>VLOOKUP(aéroports_2013[Pays],Pays_Continent!A:B,2,FALSE)</f>
        <v>Asie</v>
      </c>
      <c r="B85" s="39" t="str">
        <f>VLOOKUP(aéroports_2013[[#This Row],[Ville/Nom d''aéroport]],Ville_Pays!A:B,2,FALSE)</f>
        <v>Emirats Arabes Unis</v>
      </c>
      <c r="C85" s="40" t="s">
        <v>14</v>
      </c>
      <c r="D85" s="28" t="s">
        <v>14</v>
      </c>
      <c r="E85" s="28" t="s">
        <v>410</v>
      </c>
      <c r="F85" s="41">
        <v>66431533</v>
      </c>
      <c r="G85" s="28">
        <v>15.2</v>
      </c>
      <c r="H85" s="41">
        <v>369953</v>
      </c>
      <c r="I85" s="28">
        <v>7.5</v>
      </c>
      <c r="J85" s="41">
        <v>2435573</v>
      </c>
      <c r="K85" s="44">
        <v>6.8</v>
      </c>
    </row>
    <row r="86" spans="1:11" s="60" customFormat="1" x14ac:dyDescent="0.25">
      <c r="A86" s="59" t="str">
        <f>VLOOKUP(aéroports_2013[Pays],Pays_Continent!A:B,2,FALSE)</f>
        <v>Europe</v>
      </c>
      <c r="B86" s="39" t="str">
        <f>VLOOKUP(aéroports_2013[[#This Row],[Ville/Nom d''aéroport]],Ville_Pays!A:B,2,FALSE)</f>
        <v>Irlande</v>
      </c>
      <c r="C86" s="40" t="s">
        <v>143</v>
      </c>
      <c r="D86" s="28" t="s">
        <v>143</v>
      </c>
      <c r="E86" s="28" t="s">
        <v>482</v>
      </c>
      <c r="F86" s="41">
        <v>20165995</v>
      </c>
      <c r="G86" s="28">
        <v>6.7</v>
      </c>
      <c r="H86" s="41">
        <v>170360</v>
      </c>
      <c r="I86" s="28">
        <v>4.0999999999999996</v>
      </c>
      <c r="J86" s="41">
        <v>113448</v>
      </c>
      <c r="K86" s="44">
        <v>2.1</v>
      </c>
    </row>
    <row r="87" spans="1:11" s="60" customFormat="1" ht="25.5" x14ac:dyDescent="0.25">
      <c r="A87" s="59" t="str">
        <f>VLOOKUP(aéroports_2013[Pays],Pays_Continent!A:B,2,FALSE)</f>
        <v>Océanie</v>
      </c>
      <c r="B87" s="39" t="str">
        <f>VLOOKUP(aéroports_2013[[#This Row],[Ville/Nom d''aéroport]],Ville_Pays!A:B,2,FALSE)</f>
        <v>Nouvelle-Zélande</v>
      </c>
      <c r="C87" s="40" t="s">
        <v>354</v>
      </c>
      <c r="D87" s="28" t="s">
        <v>354</v>
      </c>
      <c r="E87" s="28" t="s">
        <v>604</v>
      </c>
      <c r="F87" s="41">
        <v>860438</v>
      </c>
      <c r="G87" s="28">
        <v>1</v>
      </c>
      <c r="H87" s="41">
        <v>17221</v>
      </c>
      <c r="I87" s="28">
        <v>-15.3</v>
      </c>
      <c r="J87" s="28"/>
      <c r="K87" s="44"/>
    </row>
    <row r="88" spans="1:11" s="60" customFormat="1" ht="25.5" x14ac:dyDescent="0.25">
      <c r="A88" s="59" t="str">
        <f>VLOOKUP(aéroports_2013[Pays],Pays_Continent!A:B,2,FALSE)</f>
        <v>Afrique</v>
      </c>
      <c r="B88" s="39" t="str">
        <f>VLOOKUP(aéroports_2013[[#This Row],[Ville/Nom d''aéroport]],Ville_Pays!A:B,2,FALSE)</f>
        <v>Afrique du Sud</v>
      </c>
      <c r="C88" s="40" t="s">
        <v>41</v>
      </c>
      <c r="D88" s="28" t="s">
        <v>41</v>
      </c>
      <c r="E88" s="28" t="s">
        <v>433</v>
      </c>
      <c r="F88" s="41">
        <v>4504929</v>
      </c>
      <c r="G88" s="28">
        <v>-5.0999999999999996</v>
      </c>
      <c r="H88" s="41">
        <v>49345</v>
      </c>
      <c r="I88" s="28">
        <v>-3</v>
      </c>
      <c r="J88" s="41">
        <v>9562</v>
      </c>
      <c r="K88" s="44">
        <v>-7.1</v>
      </c>
    </row>
    <row r="89" spans="1:11" s="60" customFormat="1" x14ac:dyDescent="0.25">
      <c r="A89" s="59" t="str">
        <f>VLOOKUP(aéroports_2013[Pays],Pays_Continent!A:B,2,FALSE)</f>
        <v>Europe</v>
      </c>
      <c r="B89" s="39" t="str">
        <f>VLOOKUP(aéroports_2013[[#This Row],[Ville/Nom d''aéroport]],Ville_Pays!A:B,2,FALSE)</f>
        <v>Allemagne</v>
      </c>
      <c r="C89" s="40" t="s">
        <v>155</v>
      </c>
      <c r="D89" s="28" t="s">
        <v>155</v>
      </c>
      <c r="E89" s="28" t="s">
        <v>479</v>
      </c>
      <c r="F89" s="41">
        <v>21228155</v>
      </c>
      <c r="G89" s="28">
        <v>1.9</v>
      </c>
      <c r="H89" s="41">
        <v>210828</v>
      </c>
      <c r="I89" s="28">
        <v>-2.9</v>
      </c>
      <c r="J89" s="41">
        <v>90473</v>
      </c>
      <c r="K89" s="44">
        <v>4.2</v>
      </c>
    </row>
    <row r="90" spans="1:11" s="60" customFormat="1" x14ac:dyDescent="0.25">
      <c r="A90" s="59" t="str">
        <f>VLOOKUP(aéroports_2013[Pays],Pays_Continent!A:B,2,FALSE)</f>
        <v>Europe</v>
      </c>
      <c r="B90" s="39" t="str">
        <f>VLOOKUP(aéroports_2013[[#This Row],[Ville/Nom d''aéroport]],Ville_Pays!A:B,2,FALSE)</f>
        <v>Royaume-Uni</v>
      </c>
      <c r="C90" s="40" t="s">
        <v>177</v>
      </c>
      <c r="D90" s="28" t="s">
        <v>177</v>
      </c>
      <c r="E90" s="28" t="s">
        <v>494</v>
      </c>
      <c r="F90" s="41">
        <v>9775443</v>
      </c>
      <c r="G90" s="28">
        <v>6.3</v>
      </c>
      <c r="H90" s="41">
        <v>108654</v>
      </c>
      <c r="I90" s="28">
        <v>2.5</v>
      </c>
      <c r="J90" s="41">
        <v>38082</v>
      </c>
      <c r="K90" s="44">
        <v>-11.3</v>
      </c>
    </row>
    <row r="91" spans="1:11" s="60" customFormat="1" x14ac:dyDescent="0.25">
      <c r="A91" s="59" t="str">
        <f>VLOOKUP(aéroports_2013[Pays],Pays_Continent!A:B,2,FALSE)</f>
        <v>Asie</v>
      </c>
      <c r="B91" s="39" t="str">
        <f>VLOOKUP(aéroports_2013[[#This Row],[Ville/Nom d''aéroport]],Ville_Pays!A:B,2,FALSE)</f>
        <v>Israël</v>
      </c>
      <c r="C91" s="40" t="s">
        <v>380</v>
      </c>
      <c r="D91" s="28" t="s">
        <v>380</v>
      </c>
      <c r="E91" s="28" t="s">
        <v>450</v>
      </c>
      <c r="F91" s="41">
        <v>1598944</v>
      </c>
      <c r="G91" s="28">
        <v>2</v>
      </c>
      <c r="H91" s="41">
        <v>18725</v>
      </c>
      <c r="I91" s="28">
        <v>-2.7</v>
      </c>
      <c r="J91" s="28"/>
      <c r="K91" s="44"/>
    </row>
    <row r="92" spans="1:11" s="60" customFormat="1" x14ac:dyDescent="0.25">
      <c r="A92" s="59" t="str">
        <f>VLOOKUP(aéroports_2013[Pays],Pays_Continent!A:B,2,FALSE)</f>
        <v>Afrique</v>
      </c>
      <c r="B92" s="39" t="str">
        <f>VLOOKUP(aéroports_2013[[#This Row],[Ville/Nom d''aéroport]],Ville_Pays!A:B,2,FALSE)</f>
        <v>Ouganda</v>
      </c>
      <c r="C92" s="40" t="s">
        <v>62</v>
      </c>
      <c r="D92" s="28" t="s">
        <v>62</v>
      </c>
      <c r="E92" s="28" t="s">
        <v>903</v>
      </c>
      <c r="F92" s="41">
        <v>1464004</v>
      </c>
      <c r="G92" s="28">
        <v>9.1</v>
      </c>
      <c r="H92" s="41">
        <v>43364</v>
      </c>
      <c r="I92" s="28">
        <v>-0.5</v>
      </c>
      <c r="J92" s="41">
        <v>56353</v>
      </c>
      <c r="K92" s="44">
        <v>-0.3</v>
      </c>
    </row>
    <row r="93" spans="1:11" s="60" customFormat="1" ht="25.5" x14ac:dyDescent="0.25">
      <c r="A93" s="59" t="str">
        <f>VLOOKUP(aéroports_2013[Pays],Pays_Continent!A:B,2,FALSE)</f>
        <v>Amérique du Sud</v>
      </c>
      <c r="B93" s="39" t="str">
        <f>VLOOKUP(aéroports_2013[[#This Row],[Ville/Nom d''aéroport]],Ville_Pays!A:B,2,FALSE)</f>
        <v>Brésil</v>
      </c>
      <c r="C93" s="40" t="s">
        <v>224</v>
      </c>
      <c r="D93" s="28" t="s">
        <v>224</v>
      </c>
      <c r="E93" s="28" t="s">
        <v>524</v>
      </c>
      <c r="F93" s="41">
        <v>3984079</v>
      </c>
      <c r="G93" s="28">
        <v>11</v>
      </c>
      <c r="H93" s="41">
        <v>54216</v>
      </c>
      <c r="I93" s="28">
        <v>-3.3</v>
      </c>
      <c r="J93" s="41">
        <v>6773</v>
      </c>
      <c r="K93" s="44">
        <v>17.3</v>
      </c>
    </row>
    <row r="94" spans="1:11" s="60" customFormat="1" ht="25.5" x14ac:dyDescent="0.25">
      <c r="A94" s="59" t="str">
        <f>VLOOKUP(aéroports_2013[Pays],Pays_Continent!A:B,2,FALSE)</f>
        <v>Amérique du Nord</v>
      </c>
      <c r="B94" s="39" t="str">
        <f>VLOOKUP(aéroports_2013[[#This Row],[Ville/Nom d''aéroport]],Ville_Pays!A:B,2,FALSE)</f>
        <v>États-Unis</v>
      </c>
      <c r="C94" s="40" t="s">
        <v>303</v>
      </c>
      <c r="D94" s="28" t="s">
        <v>304</v>
      </c>
      <c r="E94" s="28" t="s">
        <v>930</v>
      </c>
      <c r="F94" s="41">
        <v>7637801</v>
      </c>
      <c r="G94" s="28">
        <v>3.9</v>
      </c>
      <c r="H94" s="41">
        <v>80729</v>
      </c>
      <c r="I94" s="28">
        <v>2.2000000000000002</v>
      </c>
      <c r="J94" s="28">
        <v>14591</v>
      </c>
      <c r="K94" s="44">
        <v>-5</v>
      </c>
    </row>
    <row r="95" spans="1:11" s="60" customFormat="1" ht="25.5" x14ac:dyDescent="0.25">
      <c r="A95" s="59" t="str">
        <f>VLOOKUP(aéroports_2013[Pays],Pays_Continent!A:B,2,FALSE)</f>
        <v>Amérique du Sud</v>
      </c>
      <c r="B95" s="39" t="str">
        <f>VLOOKUP(aéroports_2013[[#This Row],[Ville/Nom d''aéroport]],Ville_Pays!A:B,2,FALSE)</f>
        <v>Brésil</v>
      </c>
      <c r="C95" s="40" t="s">
        <v>215</v>
      </c>
      <c r="D95" s="28" t="s">
        <v>215</v>
      </c>
      <c r="E95" s="28" t="s">
        <v>514</v>
      </c>
      <c r="F95" s="41">
        <v>6349947</v>
      </c>
      <c r="G95" s="28">
        <v>0.1</v>
      </c>
      <c r="H95" s="41">
        <v>66814</v>
      </c>
      <c r="I95" s="28">
        <v>2.2000000000000002</v>
      </c>
      <c r="J95" s="41">
        <v>39406</v>
      </c>
      <c r="K95" s="44">
        <v>-15.6</v>
      </c>
    </row>
    <row r="96" spans="1:11" s="60" customFormat="1" x14ac:dyDescent="0.25">
      <c r="A96" s="59" t="str">
        <f>VLOOKUP(aéroports_2013[Pays],Pays_Continent!A:B,2,FALSE)</f>
        <v>Europe</v>
      </c>
      <c r="B96" s="39" t="str">
        <f>VLOOKUP(aéroports_2013[[#This Row],[Ville/Nom d''aéroport]],Ville_Pays!A:B,2,FALSE)</f>
        <v>Allemagne</v>
      </c>
      <c r="C96" s="40" t="s">
        <v>126</v>
      </c>
      <c r="D96" s="28" t="s">
        <v>126</v>
      </c>
      <c r="E96" s="28" t="s">
        <v>469</v>
      </c>
      <c r="F96" s="41">
        <v>58036948</v>
      </c>
      <c r="G96" s="28">
        <v>0.9</v>
      </c>
      <c r="H96" s="41">
        <v>472692</v>
      </c>
      <c r="I96" s="28">
        <v>-2</v>
      </c>
      <c r="J96" s="41">
        <v>2094453</v>
      </c>
      <c r="K96" s="44">
        <v>1.4</v>
      </c>
    </row>
    <row r="97" spans="1:11" s="60" customFormat="1" ht="25.5" x14ac:dyDescent="0.25">
      <c r="A97" s="59" t="str">
        <f>VLOOKUP(aéroports_2013[Pays],Pays_Continent!A:B,2,FALSE)</f>
        <v>Amérique du Nord</v>
      </c>
      <c r="B97" s="39" t="str">
        <f>VLOOKUP(aéroports_2013[[#This Row],[Ville/Nom d''aéroport]],Ville_Pays!A:B,2,FALSE)</f>
        <v>États-Unis</v>
      </c>
      <c r="C97" s="40" t="s">
        <v>273</v>
      </c>
      <c r="D97" s="28" t="s">
        <v>273</v>
      </c>
      <c r="E97" s="28" t="s">
        <v>555</v>
      </c>
      <c r="F97" s="41">
        <v>23559779</v>
      </c>
      <c r="G97" s="28">
        <v>0</v>
      </c>
      <c r="H97" s="41">
        <v>255406</v>
      </c>
      <c r="I97" s="28">
        <v>-2.8</v>
      </c>
      <c r="J97" s="28">
        <v>76308</v>
      </c>
      <c r="K97" s="44">
        <v>-13.2</v>
      </c>
    </row>
    <row r="98" spans="1:11" s="60" customFormat="1" x14ac:dyDescent="0.25">
      <c r="A98" s="59" t="str">
        <f>VLOOKUP(aéroports_2013[Pays],Pays_Continent!A:B,2,FALSE)</f>
        <v>Asie</v>
      </c>
      <c r="B98" s="39" t="str">
        <f>VLOOKUP(aéroports_2013[[#This Row],[Ville/Nom d''aéroport]],Ville_Pays!A:B,2,FALSE)</f>
        <v>Japon</v>
      </c>
      <c r="C98" s="40" t="s">
        <v>96</v>
      </c>
      <c r="D98" s="28" t="s">
        <v>96</v>
      </c>
      <c r="E98" s="28" t="s">
        <v>460</v>
      </c>
      <c r="F98" s="41">
        <v>18934464</v>
      </c>
      <c r="G98" s="28">
        <v>8.8000000000000007</v>
      </c>
      <c r="H98" s="41">
        <v>170640</v>
      </c>
      <c r="I98" s="28">
        <v>9.4</v>
      </c>
      <c r="J98" s="41">
        <v>253778</v>
      </c>
      <c r="K98" s="44">
        <v>0</v>
      </c>
    </row>
    <row r="99" spans="1:11" s="60" customFormat="1" x14ac:dyDescent="0.25">
      <c r="A99" s="59" t="str">
        <f>VLOOKUP(aéroports_2013[Pays],Pays_Continent!A:B,2,FALSE)</f>
        <v>Europe</v>
      </c>
      <c r="B99" s="39" t="str">
        <f>VLOOKUP(aéroports_2013[[#This Row],[Ville/Nom d''aéroport]],Ville_Pays!A:B,2,FALSE)</f>
        <v>Suisse</v>
      </c>
      <c r="C99" s="40" t="s">
        <v>164</v>
      </c>
      <c r="D99" s="28" t="s">
        <v>164</v>
      </c>
      <c r="E99" s="28" t="s">
        <v>485</v>
      </c>
      <c r="F99" s="41">
        <v>14344880</v>
      </c>
      <c r="G99" s="28">
        <v>3.5</v>
      </c>
      <c r="H99" s="41">
        <v>188767</v>
      </c>
      <c r="I99" s="28">
        <v>-2.2000000000000002</v>
      </c>
      <c r="J99" s="41">
        <v>52372</v>
      </c>
      <c r="K99" s="44">
        <v>-29.9</v>
      </c>
    </row>
    <row r="100" spans="1:11" s="60" customFormat="1" x14ac:dyDescent="0.25">
      <c r="A100" s="59" t="str">
        <f>VLOOKUP(aéroports_2013[Pays],Pays_Continent!A:B,2,FALSE)</f>
        <v>Océanie</v>
      </c>
      <c r="B100" s="39" t="str">
        <f>VLOOKUP(aéroports_2013[[#This Row],[Ville/Nom d''aéroport]],Ville_Pays!A:B,2,FALSE)</f>
        <v>Australie</v>
      </c>
      <c r="C100" s="40" t="s">
        <v>401</v>
      </c>
      <c r="D100" s="28" t="s">
        <v>401</v>
      </c>
      <c r="E100" s="28" t="s">
        <v>942</v>
      </c>
      <c r="F100" s="41">
        <v>418184</v>
      </c>
      <c r="G100" s="28">
        <v>0.6</v>
      </c>
      <c r="H100" s="41">
        <v>8889</v>
      </c>
      <c r="I100" s="28">
        <v>2.4</v>
      </c>
      <c r="J100" s="28"/>
      <c r="K100" s="44"/>
    </row>
    <row r="101" spans="1:11" s="60" customFormat="1" ht="25.5" x14ac:dyDescent="0.25">
      <c r="A101" s="59" t="str">
        <f>VLOOKUP(aéroports_2013[Pays],Pays_Continent!A:B,2,FALSE)</f>
        <v>Amérique du Sud</v>
      </c>
      <c r="B101" s="39" t="str">
        <f>VLOOKUP(aéroports_2013[[#This Row],[Ville/Nom d''aéroport]],Ville_Pays!A:B,2,FALSE)</f>
        <v>Brésil</v>
      </c>
      <c r="C101" s="40" t="s">
        <v>233</v>
      </c>
      <c r="D101" s="28" t="s">
        <v>233</v>
      </c>
      <c r="E101" s="28" t="s">
        <v>529</v>
      </c>
      <c r="F101" s="41">
        <v>2980726</v>
      </c>
      <c r="G101" s="28">
        <v>-3.9</v>
      </c>
      <c r="H101" s="41">
        <v>61847</v>
      </c>
      <c r="I101" s="28">
        <v>-12.9</v>
      </c>
      <c r="J101" s="41">
        <v>8459</v>
      </c>
      <c r="K101" s="44">
        <v>-11.4</v>
      </c>
    </row>
    <row r="102" spans="1:11" s="60" customFormat="1" x14ac:dyDescent="0.25">
      <c r="A102" s="59" t="str">
        <f>VLOOKUP(aéroports_2013[Pays],Pays_Continent!A:B,2,FALSE)</f>
        <v>Océanie</v>
      </c>
      <c r="B102" s="39" t="str">
        <f>VLOOKUP(aéroports_2013[[#This Row],[Ville/Nom d''aéroport]],Ville_Pays!A:B,2,FALSE)</f>
        <v>Australie</v>
      </c>
      <c r="C102" s="40" t="s">
        <v>322</v>
      </c>
      <c r="D102" s="28" t="s">
        <v>322</v>
      </c>
      <c r="E102" s="28" t="s">
        <v>585</v>
      </c>
      <c r="F102" s="41">
        <v>5744772</v>
      </c>
      <c r="G102" s="28"/>
      <c r="H102" s="41">
        <v>67752</v>
      </c>
      <c r="I102" s="28"/>
      <c r="J102" s="28"/>
      <c r="K102" s="44"/>
    </row>
    <row r="103" spans="1:11" s="60" customFormat="1" x14ac:dyDescent="0.25">
      <c r="A103" s="59" t="str">
        <f>VLOOKUP(aéroports_2013[Pays],Pays_Continent!A:B,2,FALSE)</f>
        <v>Europe</v>
      </c>
      <c r="B103" s="39" t="str">
        <f>VLOOKUP(aéroports_2013[[#This Row],[Ville/Nom d''aéroport]],Ville_Pays!A:B,2,FALSE)</f>
        <v>Espagne</v>
      </c>
      <c r="C103" s="40" t="s">
        <v>178</v>
      </c>
      <c r="D103" s="28" t="s">
        <v>178</v>
      </c>
      <c r="E103" s="28" t="s">
        <v>490</v>
      </c>
      <c r="F103" s="41">
        <v>9765263</v>
      </c>
      <c r="G103" s="28">
        <v>-1.3</v>
      </c>
      <c r="H103" s="41">
        <v>95483</v>
      </c>
      <c r="I103" s="28">
        <v>-4.9000000000000004</v>
      </c>
      <c r="J103" s="41">
        <v>20868</v>
      </c>
      <c r="K103" s="44">
        <v>-7.8</v>
      </c>
    </row>
    <row r="104" spans="1:11" s="60" customFormat="1" ht="25.5" x14ac:dyDescent="0.25">
      <c r="A104" s="59" t="str">
        <f>VLOOKUP(aéroports_2013[Pays],Pays_Continent!A:B,2,FALSE)</f>
        <v>Amérique du Nord</v>
      </c>
      <c r="B104" s="39" t="str">
        <f>VLOOKUP(aéroports_2013[[#This Row],[Ville/Nom d''aéroport]],Ville_Pays!A:B,2,FALSE)</f>
        <v>Mexique</v>
      </c>
      <c r="C104" s="40" t="s">
        <v>202</v>
      </c>
      <c r="D104" s="28" t="s">
        <v>202</v>
      </c>
      <c r="E104" s="28" t="s">
        <v>510</v>
      </c>
      <c r="F104" s="41">
        <v>8155555</v>
      </c>
      <c r="G104" s="28">
        <v>9.5</v>
      </c>
      <c r="H104" s="41">
        <v>132338</v>
      </c>
      <c r="I104" s="28">
        <v>4.2</v>
      </c>
      <c r="J104" s="41">
        <v>130384</v>
      </c>
      <c r="K104" s="44">
        <v>2</v>
      </c>
    </row>
    <row r="105" spans="1:11" s="60" customFormat="1" x14ac:dyDescent="0.25">
      <c r="A105" s="59" t="str">
        <f>VLOOKUP(aéroports_2013[Pays],Pays_Continent!A:B,2,FALSE)</f>
        <v>Asie</v>
      </c>
      <c r="B105" s="39" t="str">
        <f>VLOOKUP(aéroports_2013[[#This Row],[Ville/Nom d''aéroport]],Ville_Pays!A:B,2,FALSE)</f>
        <v>Chine</v>
      </c>
      <c r="C105" s="40" t="s">
        <v>72</v>
      </c>
      <c r="D105" s="28" t="s">
        <v>72</v>
      </c>
      <c r="E105" s="28" t="s">
        <v>960</v>
      </c>
      <c r="F105" s="41">
        <v>52450262</v>
      </c>
      <c r="G105" s="28">
        <v>8.6</v>
      </c>
      <c r="H105" s="41">
        <v>394403</v>
      </c>
      <c r="I105" s="28">
        <v>5.6</v>
      </c>
      <c r="J105" s="41">
        <v>1309746</v>
      </c>
      <c r="K105" s="44">
        <v>4.9000000000000004</v>
      </c>
    </row>
    <row r="106" spans="1:11" s="60" customFormat="1" ht="25.5" x14ac:dyDescent="0.25">
      <c r="A106" s="59" t="str">
        <f>VLOOKUP(aéroports_2013[Pays],Pays_Continent!A:B,2,FALSE)</f>
        <v>Amérique du Sud</v>
      </c>
      <c r="B106" s="39" t="str">
        <f>VLOOKUP(aéroports_2013[[#This Row],[Ville/Nom d''aéroport]],Ville_Pays!A:B,2,FALSE)</f>
        <v>Equateur</v>
      </c>
      <c r="C106" s="40" t="s">
        <v>230</v>
      </c>
      <c r="D106" s="28" t="s">
        <v>230</v>
      </c>
      <c r="E106" s="28" t="s">
        <v>520</v>
      </c>
      <c r="F106" s="41">
        <v>3880976</v>
      </c>
      <c r="G106" s="28">
        <v>2.1</v>
      </c>
      <c r="H106" s="41">
        <v>83818</v>
      </c>
      <c r="I106" s="28">
        <v>4.0999999999999996</v>
      </c>
      <c r="J106" s="41">
        <v>47648</v>
      </c>
      <c r="K106" s="44">
        <v>-19.100000000000001</v>
      </c>
    </row>
    <row r="107" spans="1:11" s="60" customFormat="1" ht="25.5" x14ac:dyDescent="0.25">
      <c r="A107" s="59" t="str">
        <f>VLOOKUP(aéroports_2013[Pays],Pays_Continent!A:B,2,FALSE)</f>
        <v>Asie</v>
      </c>
      <c r="B107" s="39" t="str">
        <f>VLOOKUP(aéroports_2013[[#This Row],[Ville/Nom d''aéroport]],Ville_Pays!A:B,2,FALSE)</f>
        <v>Chine</v>
      </c>
      <c r="C107" s="40" t="s">
        <v>115</v>
      </c>
      <c r="D107" s="28" t="s">
        <v>115</v>
      </c>
      <c r="E107" s="28" t="s">
        <v>968</v>
      </c>
      <c r="F107" s="41">
        <v>10472589</v>
      </c>
      <c r="G107" s="28">
        <v>19.7</v>
      </c>
      <c r="H107" s="41">
        <v>93646</v>
      </c>
      <c r="I107" s="28">
        <v>21.3</v>
      </c>
      <c r="J107" s="41">
        <v>77425</v>
      </c>
      <c r="K107" s="44">
        <v>-2.7</v>
      </c>
    </row>
    <row r="108" spans="1:11" s="60" customFormat="1" x14ac:dyDescent="0.25">
      <c r="A108" s="59" t="str">
        <f>VLOOKUP(aéroports_2013[Pays],Pays_Continent!A:B,2,FALSE)</f>
        <v>Asie</v>
      </c>
      <c r="B108" s="39" t="str">
        <f>VLOOKUP(aéroports_2013[[#This Row],[Ville/Nom d''aéroport]],Ville_Pays!A:B,2,FALSE)</f>
        <v>Chine</v>
      </c>
      <c r="C108" s="40" t="s">
        <v>109</v>
      </c>
      <c r="D108" s="28" t="s">
        <v>109</v>
      </c>
      <c r="E108" s="28" t="s">
        <v>965</v>
      </c>
      <c r="F108" s="41">
        <v>11935470</v>
      </c>
      <c r="G108" s="28">
        <v>11.6</v>
      </c>
      <c r="H108" s="41">
        <v>94436</v>
      </c>
      <c r="I108" s="28">
        <v>8.1999999999999993</v>
      </c>
      <c r="J108" s="41">
        <v>111814</v>
      </c>
      <c r="K108" s="44">
        <v>11.9</v>
      </c>
    </row>
    <row r="109" spans="1:11" s="60" customFormat="1" x14ac:dyDescent="0.25">
      <c r="A109" s="59" t="str">
        <f>VLOOKUP(aéroports_2013[Pays],Pays_Continent!A:B,2,FALSE)</f>
        <v>Europe</v>
      </c>
      <c r="B109" s="39" t="str">
        <f>VLOOKUP(aéroports_2013[[#This Row],[Ville/Nom d''aéroport]],Ville_Pays!A:B,2,FALSE)</f>
        <v>Allemagne</v>
      </c>
      <c r="C109" s="40" t="s">
        <v>166</v>
      </c>
      <c r="D109" s="28" t="s">
        <v>166</v>
      </c>
      <c r="E109" s="28" t="s">
        <v>486</v>
      </c>
      <c r="F109" s="41">
        <v>13502939</v>
      </c>
      <c r="G109" s="28">
        <v>-1.4</v>
      </c>
      <c r="H109" s="41">
        <v>143802</v>
      </c>
      <c r="I109" s="28">
        <v>-6.1</v>
      </c>
      <c r="J109" s="41">
        <v>28274</v>
      </c>
      <c r="K109" s="44">
        <v>0.4</v>
      </c>
    </row>
    <row r="110" spans="1:11" s="60" customFormat="1" x14ac:dyDescent="0.25">
      <c r="A110" s="59" t="str">
        <f>VLOOKUP(aéroports_2013[Pays],Pays_Continent!A:B,2,FALSE)</f>
        <v>Océanie</v>
      </c>
      <c r="B110" s="39" t="str">
        <f>VLOOKUP(aéroports_2013[[#This Row],[Ville/Nom d''aéroport]],Ville_Pays!A:B,2,FALSE)</f>
        <v>Australie</v>
      </c>
      <c r="C110" s="40" t="s">
        <v>398</v>
      </c>
      <c r="D110" s="28" t="s">
        <v>398</v>
      </c>
      <c r="E110" s="28" t="s">
        <v>612</v>
      </c>
      <c r="F110" s="41">
        <v>465300</v>
      </c>
      <c r="G110" s="28">
        <v>5.6</v>
      </c>
      <c r="H110" s="41">
        <v>3954</v>
      </c>
      <c r="I110" s="28">
        <v>3.8</v>
      </c>
      <c r="J110" s="28"/>
      <c r="K110" s="44"/>
    </row>
    <row r="111" spans="1:11" s="60" customFormat="1" x14ac:dyDescent="0.25">
      <c r="A111" s="59" t="str">
        <f>VLOOKUP(aéroports_2013[Pays],Pays_Continent!A:B,2,FALSE)</f>
        <v>Afrique</v>
      </c>
      <c r="B111" s="39" t="str">
        <f>VLOOKUP(aéroports_2013[[#This Row],[Ville/Nom d''aéroport]],Ville_Pays!A:B,2,FALSE)</f>
        <v>Tunisie</v>
      </c>
      <c r="C111" s="40" t="s">
        <v>377</v>
      </c>
      <c r="D111" s="28" t="s">
        <v>377</v>
      </c>
      <c r="E111" s="28" t="s">
        <v>1020</v>
      </c>
      <c r="F111" s="41">
        <v>2283232</v>
      </c>
      <c r="G111" s="28">
        <v>9.5</v>
      </c>
      <c r="H111" s="41">
        <v>18543</v>
      </c>
      <c r="I111" s="28">
        <v>22.6</v>
      </c>
      <c r="J111" s="28"/>
      <c r="K111" s="44"/>
    </row>
    <row r="112" spans="1:11" s="60" customFormat="1" x14ac:dyDescent="0.25">
      <c r="A112" s="59" t="str">
        <f>VLOOKUP(aéroports_2013[Pays],Pays_Continent!A:B,2,FALSE)</f>
        <v>Asie</v>
      </c>
      <c r="B112" s="39" t="str">
        <f>VLOOKUP(aéroports_2013[[#This Row],[Ville/Nom d''aéroport]],Ville_Pays!A:B,2,FALSE)</f>
        <v>Chine</v>
      </c>
      <c r="C112" s="40" t="s">
        <v>89</v>
      </c>
      <c r="D112" s="28" t="s">
        <v>89</v>
      </c>
      <c r="E112" s="61" t="s">
        <v>1048</v>
      </c>
      <c r="F112" s="41">
        <v>22114103</v>
      </c>
      <c r="G112" s="28">
        <v>15.7</v>
      </c>
      <c r="H112" s="41">
        <v>190639</v>
      </c>
      <c r="I112" s="28">
        <v>14.6</v>
      </c>
      <c r="J112" s="41">
        <v>368095</v>
      </c>
      <c r="K112" s="44">
        <v>8.8000000000000007</v>
      </c>
    </row>
    <row r="113" spans="1:11" s="60" customFormat="1" x14ac:dyDescent="0.25">
      <c r="A113" s="59" t="str">
        <f>VLOOKUP(aéroports_2013[Pays],Pays_Continent!A:B,2,FALSE)</f>
        <v>Asie</v>
      </c>
      <c r="B113" s="39" t="str">
        <f>VLOOKUP(aéroports_2013[[#This Row],[Ville/Nom d''aéroport]],Ville_Pays!A:B,2,FALSE)</f>
        <v>Chine</v>
      </c>
      <c r="C113" s="40" t="s">
        <v>114</v>
      </c>
      <c r="D113" s="28" t="s">
        <v>114</v>
      </c>
      <c r="E113" s="28" t="s">
        <v>966</v>
      </c>
      <c r="F113" s="41">
        <v>10259908</v>
      </c>
      <c r="G113" s="28">
        <v>12.2</v>
      </c>
      <c r="H113" s="41">
        <v>84532</v>
      </c>
      <c r="I113" s="28">
        <v>13.3</v>
      </c>
      <c r="J113" s="41">
        <v>92310</v>
      </c>
      <c r="K113" s="44">
        <v>7.4</v>
      </c>
    </row>
    <row r="114" spans="1:11" s="60" customFormat="1" ht="25.5" x14ac:dyDescent="0.25">
      <c r="A114" s="59" t="str">
        <f>VLOOKUP(aéroports_2013[Pays],Pays_Continent!A:B,2,FALSE)</f>
        <v>Océanie</v>
      </c>
      <c r="B114" s="39" t="str">
        <f>VLOOKUP(aéroports_2013[[#This Row],[Ville/Nom d''aéroport]],Ville_Pays!A:B,2,FALSE)</f>
        <v>Nouvelle-Zélande</v>
      </c>
      <c r="C114" s="40" t="s">
        <v>399</v>
      </c>
      <c r="D114" s="28" t="s">
        <v>399</v>
      </c>
      <c r="E114" s="28" t="s">
        <v>946</v>
      </c>
      <c r="F114" s="41">
        <v>451128</v>
      </c>
      <c r="G114" s="28">
        <v>2.4</v>
      </c>
      <c r="H114" s="28"/>
      <c r="I114" s="28"/>
      <c r="J114" s="28"/>
      <c r="K114" s="44"/>
    </row>
    <row r="115" spans="1:11" s="60" customFormat="1" x14ac:dyDescent="0.25">
      <c r="A115" s="59" t="str">
        <f>VLOOKUP(aéroports_2013[Pays],Pays_Continent!A:B,2,FALSE)</f>
        <v>Europe</v>
      </c>
      <c r="B115" s="39" t="str">
        <f>VLOOKUP(aéroports_2013[[#This Row],[Ville/Nom d''aéroport]],Ville_Pays!A:B,2,FALSE)</f>
        <v>Finlande</v>
      </c>
      <c r="C115" s="40" t="s">
        <v>162</v>
      </c>
      <c r="D115" s="28" t="s">
        <v>163</v>
      </c>
      <c r="E115" s="28" t="s">
        <v>484</v>
      </c>
      <c r="F115" s="41">
        <v>15272623</v>
      </c>
      <c r="G115" s="28">
        <v>2.8</v>
      </c>
      <c r="H115" s="41">
        <v>169928</v>
      </c>
      <c r="I115" s="28">
        <v>-2.2999999999999998</v>
      </c>
      <c r="J115" s="41">
        <v>190175</v>
      </c>
      <c r="K115" s="44">
        <v>-1</v>
      </c>
    </row>
    <row r="116" spans="1:11" s="60" customFormat="1" x14ac:dyDescent="0.25">
      <c r="A116" s="59" t="str">
        <f>VLOOKUP(aéroports_2013[Pays],Pays_Continent!A:B,2,FALSE)</f>
        <v>Océanie</v>
      </c>
      <c r="B116" s="39" t="str">
        <f>VLOOKUP(aéroports_2013[[#This Row],[Ville/Nom d''aéroport]],Ville_Pays!A:B,2,FALSE)</f>
        <v>Australie</v>
      </c>
      <c r="C116" s="40" t="s">
        <v>337</v>
      </c>
      <c r="D116" s="28" t="s">
        <v>337</v>
      </c>
      <c r="E116" s="28" t="s">
        <v>595</v>
      </c>
      <c r="F116" s="41">
        <v>2065248</v>
      </c>
      <c r="G116" s="28">
        <v>8.6999999999999993</v>
      </c>
      <c r="H116" s="41">
        <v>19436</v>
      </c>
      <c r="I116" s="28">
        <v>9.1</v>
      </c>
      <c r="J116" s="28"/>
      <c r="K116" s="44"/>
    </row>
    <row r="117" spans="1:11" x14ac:dyDescent="0.25">
      <c r="A117" s="59" t="str">
        <f>VLOOKUP(aéroports_2013[Pays],Pays_Continent!A:B,2,FALSE)</f>
        <v>Asie</v>
      </c>
      <c r="B117" s="39" t="str">
        <f>VLOOKUP(aéroports_2013[[#This Row],[Ville/Nom d''aéroport]],Ville_Pays!A:B,2,FALSE)</f>
        <v>Hong Kong</v>
      </c>
      <c r="C117" s="40" t="s">
        <v>68</v>
      </c>
      <c r="D117" s="28" t="s">
        <v>68</v>
      </c>
      <c r="E117" s="28" t="s">
        <v>454</v>
      </c>
      <c r="F117" s="41">
        <v>59609414</v>
      </c>
      <c r="G117" s="28">
        <v>6.3</v>
      </c>
      <c r="H117" s="41">
        <v>384124</v>
      </c>
      <c r="I117" s="28">
        <v>6.1</v>
      </c>
      <c r="J117" s="41">
        <v>4156083</v>
      </c>
      <c r="K117" s="44">
        <v>2.2000000000000002</v>
      </c>
    </row>
    <row r="118" spans="1:11" ht="25.5" x14ac:dyDescent="0.25">
      <c r="A118" s="59" t="str">
        <f>VLOOKUP(aéroports_2013[Pays],Pays_Continent!A:B,2,FALSE)</f>
        <v>Amérique du Nord</v>
      </c>
      <c r="B118" s="39" t="str">
        <f>VLOOKUP(aéroports_2013[[#This Row],[Ville/Nom d''aéroport]],Ville_Pays!A:B,2,FALSE)</f>
        <v>États-Unis</v>
      </c>
      <c r="C118" s="40" t="s">
        <v>282</v>
      </c>
      <c r="D118" s="28" t="s">
        <v>282</v>
      </c>
      <c r="E118" s="28" t="s">
        <v>907</v>
      </c>
      <c r="F118" s="41">
        <v>19500000</v>
      </c>
      <c r="G118" s="28"/>
      <c r="H118" s="28"/>
      <c r="I118" s="28"/>
      <c r="J118" s="28"/>
      <c r="K118" s="44"/>
    </row>
    <row r="119" spans="1:11" s="60" customFormat="1" ht="25.5" x14ac:dyDescent="0.25">
      <c r="A119" s="59" t="str">
        <f>VLOOKUP(aéroports_2013[Pays],Pays_Continent!A:B,2,FALSE)</f>
        <v>Amérique du Nord</v>
      </c>
      <c r="B119" s="39" t="str">
        <f>VLOOKUP(aéroports_2013[[#This Row],[Ville/Nom d''aéroport]],Ville_Pays!A:B,2,FALSE)</f>
        <v>États-Unis</v>
      </c>
      <c r="C119" s="40" t="s">
        <v>259</v>
      </c>
      <c r="D119" s="28" t="s">
        <v>260</v>
      </c>
      <c r="E119" s="28" t="s">
        <v>1069</v>
      </c>
      <c r="F119" s="41">
        <v>39799414</v>
      </c>
      <c r="G119" s="28">
        <v>-0.2</v>
      </c>
      <c r="H119" s="41">
        <v>509306</v>
      </c>
      <c r="I119" s="28">
        <v>-1</v>
      </c>
      <c r="J119" s="28">
        <v>426878</v>
      </c>
      <c r="K119" s="44">
        <v>-2.6</v>
      </c>
    </row>
    <row r="120" spans="1:11" s="60" customFormat="1" ht="25.5" x14ac:dyDescent="0.25">
      <c r="A120" s="59" t="str">
        <f>VLOOKUP(aéroports_2013[Pays],Pays_Continent!A:B,2,FALSE)</f>
        <v>Amérique du Nord</v>
      </c>
      <c r="B120" s="39" t="str">
        <f>VLOOKUP(aéroports_2013[[#This Row],[Ville/Nom d''aéroport]],Ville_Pays!A:B,2,FALSE)</f>
        <v>États-Unis</v>
      </c>
      <c r="C120" s="40" t="s">
        <v>259</v>
      </c>
      <c r="D120" s="28" t="s">
        <v>290</v>
      </c>
      <c r="E120" s="28" t="s">
        <v>1068</v>
      </c>
      <c r="F120" s="41">
        <v>11092485</v>
      </c>
      <c r="G120" s="28">
        <v>6.3</v>
      </c>
      <c r="H120" s="41">
        <v>208206</v>
      </c>
      <c r="I120" s="28">
        <v>22</v>
      </c>
      <c r="J120" s="28">
        <v>12738</v>
      </c>
      <c r="K120" s="44">
        <v>6.3</v>
      </c>
    </row>
    <row r="121" spans="1:11" s="60" customFormat="1" x14ac:dyDescent="0.25">
      <c r="A121" s="59" t="str">
        <f>VLOOKUP(aéroports_2013[Pays],Pays_Continent!A:B,2,FALSE)</f>
        <v>Afrique</v>
      </c>
      <c r="B121" s="39" t="str">
        <f>VLOOKUP(aéroports_2013[[#This Row],[Ville/Nom d''aéroport]],Ville_Pays!A:B,2,FALSE)</f>
        <v>Egypte</v>
      </c>
      <c r="C121" s="40" t="s">
        <v>37</v>
      </c>
      <c r="D121" s="28" t="s">
        <v>37</v>
      </c>
      <c r="E121" s="28" t="s">
        <v>423</v>
      </c>
      <c r="F121" s="41">
        <v>5780366</v>
      </c>
      <c r="G121" s="28">
        <v>-19</v>
      </c>
      <c r="H121" s="41">
        <v>39372</v>
      </c>
      <c r="I121" s="28">
        <v>-17</v>
      </c>
      <c r="J121" s="28"/>
      <c r="K121" s="44"/>
    </row>
    <row r="122" spans="1:11" s="60" customFormat="1" x14ac:dyDescent="0.25">
      <c r="A122" s="59" t="str">
        <f>VLOOKUP(aéroports_2013[Pays],Pays_Continent!A:B,2,FALSE)</f>
        <v>Asie</v>
      </c>
      <c r="B122" s="39" t="str">
        <f>VLOOKUP(aéroports_2013[[#This Row],[Ville/Nom d''aéroport]],Ville_Pays!A:B,2,FALSE)</f>
        <v>Indonésie</v>
      </c>
      <c r="C122" s="40" t="s">
        <v>331</v>
      </c>
      <c r="D122" s="28" t="s">
        <v>331</v>
      </c>
      <c r="E122" s="28" t="s">
        <v>1056</v>
      </c>
      <c r="F122" s="41">
        <v>2514420</v>
      </c>
      <c r="G122" s="28">
        <v>42.4</v>
      </c>
      <c r="H122" s="41">
        <v>20473</v>
      </c>
      <c r="I122" s="28">
        <v>13.7</v>
      </c>
      <c r="J122" s="41">
        <v>5066</v>
      </c>
      <c r="K122" s="44">
        <v>17.600000000000001</v>
      </c>
    </row>
    <row r="123" spans="1:11" x14ac:dyDescent="0.25">
      <c r="A123" s="59" t="str">
        <f>VLOOKUP(aéroports_2013[Pays],Pays_Continent!A:B,2,FALSE)</f>
        <v>Asie</v>
      </c>
      <c r="B123" s="39" t="str">
        <f>VLOOKUP(aéroports_2013[[#This Row],[Ville/Nom d''aéroport]],Ville_Pays!A:B,2,FALSE)</f>
        <v>Iran</v>
      </c>
      <c r="C123" s="40" t="s">
        <v>53</v>
      </c>
      <c r="D123" s="28" t="s">
        <v>53</v>
      </c>
      <c r="E123" s="61" t="s">
        <v>1044</v>
      </c>
      <c r="F123" s="41">
        <v>1977964</v>
      </c>
      <c r="G123" s="28">
        <v>-1.9</v>
      </c>
      <c r="H123" s="41">
        <v>16702</v>
      </c>
      <c r="I123" s="28">
        <v>-5.5</v>
      </c>
      <c r="J123" s="41">
        <v>18979</v>
      </c>
      <c r="K123" s="44">
        <v>-0.3</v>
      </c>
    </row>
    <row r="124" spans="1:11" x14ac:dyDescent="0.25">
      <c r="A124" s="59" t="str">
        <f>VLOOKUP(aéroports_2013[Pays],Pays_Continent!A:B,2,FALSE)</f>
        <v>Europe</v>
      </c>
      <c r="B124" s="39" t="str">
        <f>VLOOKUP(aéroports_2013[[#This Row],[Ville/Nom d''aéroport]],Ville_Pays!A:B,2,FALSE)</f>
        <v>Turquie</v>
      </c>
      <c r="C124" s="40" t="s">
        <v>124</v>
      </c>
      <c r="D124" s="28" t="s">
        <v>125</v>
      </c>
      <c r="E124" s="28" t="s">
        <v>1073</v>
      </c>
      <c r="F124" s="41">
        <v>51172626</v>
      </c>
      <c r="G124" s="28">
        <v>13.4</v>
      </c>
      <c r="H124" s="41">
        <v>406482</v>
      </c>
      <c r="I124" s="28">
        <v>11.6</v>
      </c>
      <c r="J124" s="41">
        <v>638045</v>
      </c>
      <c r="K124" s="44">
        <v>13.7</v>
      </c>
    </row>
    <row r="125" spans="1:11" s="60" customFormat="1" ht="25.5" x14ac:dyDescent="0.25">
      <c r="A125" s="59" t="str">
        <f>VLOOKUP(aéroports_2013[Pays],Pays_Continent!A:B,2,FALSE)</f>
        <v>Europe</v>
      </c>
      <c r="B125" s="39" t="str">
        <f>VLOOKUP(aéroports_2013[[#This Row],[Ville/Nom d''aéroport]],Ville_Pays!A:B,2,FALSE)</f>
        <v>Turquie</v>
      </c>
      <c r="C125" s="40" t="s">
        <v>124</v>
      </c>
      <c r="D125" s="28" t="s">
        <v>139</v>
      </c>
      <c r="E125" s="28" t="s">
        <v>1072</v>
      </c>
      <c r="F125" s="41">
        <v>18842788</v>
      </c>
      <c r="G125" s="28">
        <v>26.7</v>
      </c>
      <c r="H125" s="41">
        <v>149361</v>
      </c>
      <c r="I125" s="28">
        <v>19.3</v>
      </c>
      <c r="J125" s="41">
        <v>31849</v>
      </c>
      <c r="K125" s="44">
        <v>6.8</v>
      </c>
    </row>
    <row r="126" spans="1:11" s="60" customFormat="1" ht="25.5" x14ac:dyDescent="0.25">
      <c r="A126" s="59" t="str">
        <f>VLOOKUP(aéroports_2013[Pays],Pays_Continent!A:B,2,FALSE)</f>
        <v>Europe</v>
      </c>
      <c r="B126" s="39" t="str">
        <f>VLOOKUP(aéroports_2013[[#This Row],[Ville/Nom d''aéroport]],Ville_Pays!A:B,2,FALSE)</f>
        <v>Turquie</v>
      </c>
      <c r="C126" s="40" t="s">
        <v>172</v>
      </c>
      <c r="D126" s="28" t="s">
        <v>173</v>
      </c>
      <c r="E126" s="28" t="s">
        <v>1098</v>
      </c>
      <c r="F126" s="41">
        <v>10261087</v>
      </c>
      <c r="G126" s="28">
        <v>9.1999999999999993</v>
      </c>
      <c r="H126" s="41">
        <v>76781</v>
      </c>
      <c r="I126" s="28">
        <v>5</v>
      </c>
      <c r="J126" s="41">
        <v>21599</v>
      </c>
      <c r="K126" s="44">
        <v>19.2</v>
      </c>
    </row>
    <row r="127" spans="1:11" s="60" customFormat="1" ht="25.5" x14ac:dyDescent="0.25">
      <c r="A127" s="59" t="str">
        <f>VLOOKUP(aéroports_2013[Pays],Pays_Continent!A:B,2,FALSE)</f>
        <v>Asie</v>
      </c>
      <c r="B127" s="39" t="str">
        <f>VLOOKUP(aéroports_2013[[#This Row],[Ville/Nom d''aéroport]],Ville_Pays!A:B,2,FALSE)</f>
        <v>Indonésie</v>
      </c>
      <c r="C127" s="40" t="s">
        <v>308</v>
      </c>
      <c r="D127" s="28" t="s">
        <v>309</v>
      </c>
      <c r="E127" s="28" t="s">
        <v>984</v>
      </c>
      <c r="F127" s="41">
        <v>59701543</v>
      </c>
      <c r="G127" s="28">
        <v>3.3</v>
      </c>
      <c r="H127" s="41">
        <v>394371</v>
      </c>
      <c r="I127" s="28">
        <v>3.7</v>
      </c>
      <c r="J127" s="41">
        <v>623554</v>
      </c>
      <c r="K127" s="44">
        <v>-1.8</v>
      </c>
    </row>
    <row r="128" spans="1:11" s="60" customFormat="1" x14ac:dyDescent="0.25">
      <c r="A128" s="59" t="str">
        <f>VLOOKUP(aéroports_2013[Pays],Pays_Continent!A:B,2,FALSE)</f>
        <v>Asie</v>
      </c>
      <c r="B128" s="39" t="str">
        <f>VLOOKUP(aéroports_2013[[#This Row],[Ville/Nom d''aéroport]],Ville_Pays!A:B,2,FALSE)</f>
        <v>Indonésie</v>
      </c>
      <c r="C128" s="40" t="s">
        <v>404</v>
      </c>
      <c r="D128" s="28" t="s">
        <v>404</v>
      </c>
      <c r="E128" s="28" t="s">
        <v>943</v>
      </c>
      <c r="F128" s="41">
        <v>380797</v>
      </c>
      <c r="G128" s="28">
        <v>3.4</v>
      </c>
      <c r="H128" s="41">
        <v>3233</v>
      </c>
      <c r="I128" s="28"/>
      <c r="J128" s="41">
        <v>2304</v>
      </c>
      <c r="K128" s="44"/>
    </row>
    <row r="129" spans="1:11" s="60" customFormat="1" ht="25.5" x14ac:dyDescent="0.25">
      <c r="A129" s="59" t="str">
        <f>VLOOKUP(aéroports_2013[Pays],Pays_Continent!A:B,2,FALSE)</f>
        <v>Asie</v>
      </c>
      <c r="B129" s="39" t="str">
        <f>VLOOKUP(aéroports_2013[[#This Row],[Ville/Nom d''aéroport]],Ville_Pays!A:B,2,FALSE)</f>
        <v>Arabie Saoudite</v>
      </c>
      <c r="C129" s="40" t="s">
        <v>16</v>
      </c>
      <c r="D129" s="28" t="s">
        <v>16</v>
      </c>
      <c r="E129" s="28" t="s">
        <v>618</v>
      </c>
      <c r="F129" s="41">
        <v>22243897</v>
      </c>
      <c r="G129" s="28">
        <v>3.3</v>
      </c>
      <c r="H129" s="41">
        <v>165235</v>
      </c>
      <c r="I129" s="28">
        <v>-2.2999999999999998</v>
      </c>
      <c r="J129" s="41">
        <v>215528</v>
      </c>
      <c r="K129" s="44">
        <v>0</v>
      </c>
    </row>
    <row r="130" spans="1:11" s="60" customFormat="1" ht="25.5" x14ac:dyDescent="0.25">
      <c r="A130" s="59" t="str">
        <f>VLOOKUP(aéroports_2013[Pays],Pays_Continent!A:B,2,FALSE)</f>
        <v>Afrique</v>
      </c>
      <c r="B130" s="39" t="str">
        <f>VLOOKUP(aéroports_2013[[#This Row],[Ville/Nom d''aéroport]],Ville_Pays!A:B,2,FALSE)</f>
        <v>Afrique du Sud</v>
      </c>
      <c r="C130" s="40" t="s">
        <v>19</v>
      </c>
      <c r="D130" s="28" t="s">
        <v>19</v>
      </c>
      <c r="E130" s="28" t="s">
        <v>412</v>
      </c>
      <c r="F130" s="41">
        <v>18926540</v>
      </c>
      <c r="G130" s="28">
        <v>1.3</v>
      </c>
      <c r="H130" s="41">
        <v>202750</v>
      </c>
      <c r="I130" s="28">
        <v>-0.1</v>
      </c>
      <c r="J130" s="41">
        <v>307607</v>
      </c>
      <c r="K130" s="44">
        <v>-5.0999999999999996</v>
      </c>
    </row>
    <row r="131" spans="1:11" s="60" customFormat="1" ht="25.5" x14ac:dyDescent="0.25">
      <c r="A131" s="59" t="str">
        <f>VLOOKUP(aéroports_2013[Pays],Pays_Continent!A:B,2,FALSE)</f>
        <v>Amérique du Nord</v>
      </c>
      <c r="B131" s="39" t="str">
        <f>VLOOKUP(aéroports_2013[[#This Row],[Ville/Nom d''aéroport]],Ville_Pays!A:B,2,FALSE)</f>
        <v>Costa Rica</v>
      </c>
      <c r="C131" s="40" t="s">
        <v>225</v>
      </c>
      <c r="D131" s="28" t="s">
        <v>225</v>
      </c>
      <c r="E131" s="28" t="s">
        <v>1060</v>
      </c>
      <c r="F131" s="41">
        <v>3369362</v>
      </c>
      <c r="G131" s="28">
        <v>4.7</v>
      </c>
      <c r="H131" s="41">
        <v>62500</v>
      </c>
      <c r="I131" s="28">
        <v>-2</v>
      </c>
      <c r="J131" s="41">
        <v>77051</v>
      </c>
      <c r="K131" s="44">
        <v>-3.9</v>
      </c>
    </row>
    <row r="132" spans="1:11" s="60" customFormat="1" ht="25.5" x14ac:dyDescent="0.25">
      <c r="A132" s="59" t="str">
        <f>VLOOKUP(aéroports_2013[Pays],Pays_Continent!A:B,2,FALSE)</f>
        <v>Amérique du Nord</v>
      </c>
      <c r="B132" s="39" t="str">
        <f>VLOOKUP(aéroports_2013[[#This Row],[Ville/Nom d''aéroport]],Ville_Pays!A:B,2,FALSE)</f>
        <v>États-Unis</v>
      </c>
      <c r="C132" s="40" t="s">
        <v>295</v>
      </c>
      <c r="D132" s="28" t="s">
        <v>296</v>
      </c>
      <c r="E132" s="28" t="s">
        <v>919</v>
      </c>
      <c r="F132" s="41">
        <v>9794099</v>
      </c>
      <c r="G132" s="28">
        <v>-2.1</v>
      </c>
      <c r="H132" s="41">
        <v>129243</v>
      </c>
      <c r="I132" s="28">
        <v>-4.0999999999999996</v>
      </c>
      <c r="J132" s="28">
        <v>98822</v>
      </c>
      <c r="K132" s="44">
        <v>12.7</v>
      </c>
    </row>
    <row r="133" spans="1:11" s="60" customFormat="1" x14ac:dyDescent="0.25">
      <c r="A133" s="59" t="str">
        <f>VLOOKUP(aéroports_2013[Pays],Pays_Continent!A:B,2,FALSE)</f>
        <v>Océanie</v>
      </c>
      <c r="B133" s="39" t="str">
        <f>VLOOKUP(aéroports_2013[[#This Row],[Ville/Nom d''aéroport]],Ville_Pays!A:B,2,FALSE)</f>
        <v>Australie</v>
      </c>
      <c r="C133" s="40" t="s">
        <v>392</v>
      </c>
      <c r="D133" s="28" t="s">
        <v>392</v>
      </c>
      <c r="E133" s="28" t="s">
        <v>605</v>
      </c>
      <c r="F133" s="41">
        <v>770950</v>
      </c>
      <c r="G133" s="28">
        <v>-5.8</v>
      </c>
      <c r="H133" s="41">
        <v>8878</v>
      </c>
      <c r="I133" s="28">
        <v>-0.4</v>
      </c>
      <c r="J133" s="28"/>
      <c r="K133" s="44"/>
    </row>
    <row r="134" spans="1:11" s="60" customFormat="1" x14ac:dyDescent="0.25">
      <c r="A134" s="59" t="str">
        <f>VLOOKUP(aéroports_2013[Pays],Pays_Continent!A:B,2,FALSE)</f>
        <v>Asie</v>
      </c>
      <c r="B134" s="39" t="str">
        <f>VLOOKUP(aéroports_2013[[#This Row],[Ville/Nom d''aéroport]],Ville_Pays!A:B,2,FALSE)</f>
        <v>Iran</v>
      </c>
      <c r="C134" s="40" t="s">
        <v>49</v>
      </c>
      <c r="D134" s="28" t="s">
        <v>49</v>
      </c>
      <c r="E134" s="28" t="s">
        <v>439</v>
      </c>
      <c r="F134" s="41">
        <v>2643581</v>
      </c>
      <c r="G134" s="28">
        <v>0.7</v>
      </c>
      <c r="H134" s="41">
        <v>22240</v>
      </c>
      <c r="I134" s="28">
        <v>1.5</v>
      </c>
      <c r="J134" s="41">
        <v>27214</v>
      </c>
      <c r="K134" s="44">
        <v>-0.4</v>
      </c>
    </row>
    <row r="135" spans="1:11" s="60" customFormat="1" x14ac:dyDescent="0.25">
      <c r="A135" s="59" t="str">
        <f>VLOOKUP(aéroports_2013[Pays],Pays_Continent!A:B,2,FALSE)</f>
        <v>Asie</v>
      </c>
      <c r="B135" s="39" t="str">
        <f>VLOOKUP(aéroports_2013[[#This Row],[Ville/Nom d''aéroport]],Ville_Pays!A:B,2,FALSE)</f>
        <v>Malaisie</v>
      </c>
      <c r="C135" s="40" t="s">
        <v>76</v>
      </c>
      <c r="D135" s="28" t="s">
        <v>76</v>
      </c>
      <c r="E135" s="28" t="s">
        <v>455</v>
      </c>
      <c r="F135" s="41">
        <v>47498127</v>
      </c>
      <c r="G135" s="28">
        <v>19.100000000000001</v>
      </c>
      <c r="H135" s="41">
        <v>326678</v>
      </c>
      <c r="I135" s="28">
        <v>15.3</v>
      </c>
      <c r="J135" s="41">
        <v>713254</v>
      </c>
      <c r="K135" s="44">
        <v>1.6</v>
      </c>
    </row>
    <row r="136" spans="1:11" s="60" customFormat="1" x14ac:dyDescent="0.25">
      <c r="A136" s="59" t="str">
        <f>VLOOKUP(aéroports_2013[Pays],Pays_Continent!A:B,2,FALSE)</f>
        <v>Asie</v>
      </c>
      <c r="B136" s="39" t="str">
        <f>VLOOKUP(aéroports_2013[[#This Row],[Ville/Nom d''aéroport]],Ville_Pays!A:B,2,FALSE)</f>
        <v>Chine</v>
      </c>
      <c r="C136" s="40" t="s">
        <v>82</v>
      </c>
      <c r="D136" s="28" t="s">
        <v>82</v>
      </c>
      <c r="E136" s="28" t="s">
        <v>967</v>
      </c>
      <c r="F136" s="41">
        <v>29688297</v>
      </c>
      <c r="G136" s="28">
        <v>23.8</v>
      </c>
      <c r="H136" s="41">
        <v>255546</v>
      </c>
      <c r="I136" s="28">
        <v>26.9</v>
      </c>
      <c r="J136" s="41">
        <v>293628</v>
      </c>
      <c r="K136" s="44">
        <v>12</v>
      </c>
    </row>
    <row r="137" spans="1:11" s="60" customFormat="1" x14ac:dyDescent="0.25">
      <c r="A137" s="59" t="str">
        <f>VLOOKUP(aéroports_2013[Pays],Pays_Continent!A:B,2,FALSE)</f>
        <v>Asie</v>
      </c>
      <c r="B137" s="39" t="str">
        <f>VLOOKUP(aéroports_2013[[#This Row],[Ville/Nom d''aéroport]],Ville_Pays!A:B,2,FALSE)</f>
        <v>Koweït</v>
      </c>
      <c r="C137" s="40" t="s">
        <v>22</v>
      </c>
      <c r="D137" s="28" t="s">
        <v>22</v>
      </c>
      <c r="E137" s="28" t="s">
        <v>417</v>
      </c>
      <c r="F137" s="41">
        <v>9386931</v>
      </c>
      <c r="G137" s="28">
        <v>4.7</v>
      </c>
      <c r="H137" s="41">
        <v>82720</v>
      </c>
      <c r="I137" s="28">
        <v>-2.9</v>
      </c>
      <c r="J137" s="41">
        <v>177752</v>
      </c>
      <c r="K137" s="44">
        <v>-3.8</v>
      </c>
    </row>
    <row r="138" spans="1:11" s="60" customFormat="1" x14ac:dyDescent="0.25">
      <c r="A138" s="59" t="str">
        <f>VLOOKUP(aéroports_2013[Pays],Pays_Continent!A:B,2,FALSE)</f>
        <v>Afrique</v>
      </c>
      <c r="B138" s="39" t="str">
        <f>VLOOKUP(aéroports_2013[[#This Row],[Ville/Nom d''aéroport]],Ville_Pays!A:B,2,FALSE)</f>
        <v>Nigéria</v>
      </c>
      <c r="C138" s="40" t="s">
        <v>35</v>
      </c>
      <c r="D138" s="28" t="s">
        <v>35</v>
      </c>
      <c r="E138" s="28" t="s">
        <v>422</v>
      </c>
      <c r="F138" s="41">
        <v>6986164</v>
      </c>
      <c r="G138" s="28">
        <v>-2.8</v>
      </c>
      <c r="H138" s="41">
        <v>97974</v>
      </c>
      <c r="I138" s="28">
        <v>-5.8</v>
      </c>
      <c r="J138" s="41">
        <v>191877</v>
      </c>
      <c r="K138" s="44">
        <v>14.4</v>
      </c>
    </row>
    <row r="139" spans="1:11" s="60" customFormat="1" ht="25.5" x14ac:dyDescent="0.25">
      <c r="A139" s="59" t="str">
        <f>VLOOKUP(aéroports_2013[Pays],Pays_Continent!A:B,2,FALSE)</f>
        <v>Amérique du Nord</v>
      </c>
      <c r="B139" s="39" t="str">
        <f>VLOOKUP(aéroports_2013[[#This Row],[Ville/Nom d''aéroport]],Ville_Pays!A:B,2,FALSE)</f>
        <v>États-Unis</v>
      </c>
      <c r="C139" s="40" t="s">
        <v>253</v>
      </c>
      <c r="D139" s="28" t="s">
        <v>254</v>
      </c>
      <c r="E139" s="28" t="s">
        <v>545</v>
      </c>
      <c r="F139" s="41">
        <v>41857059</v>
      </c>
      <c r="G139" s="28">
        <v>0.5</v>
      </c>
      <c r="H139" s="41">
        <v>520992</v>
      </c>
      <c r="I139" s="28">
        <v>-1.3</v>
      </c>
      <c r="J139" s="28">
        <v>9311</v>
      </c>
      <c r="K139" s="44">
        <v>1.8</v>
      </c>
    </row>
    <row r="140" spans="1:11" x14ac:dyDescent="0.25">
      <c r="A140" s="59" t="str">
        <f>VLOOKUP(aéroports_2013[Pays],Pays_Continent!A:B,2,FALSE)</f>
        <v>Océanie</v>
      </c>
      <c r="B140" s="39" t="str">
        <f>VLOOKUP(aéroports_2013[[#This Row],[Ville/Nom d''aéroport]],Ville_Pays!A:B,2,FALSE)</f>
        <v>Australie</v>
      </c>
      <c r="C140" s="40" t="s">
        <v>346</v>
      </c>
      <c r="D140" s="28" t="s">
        <v>346</v>
      </c>
      <c r="E140" s="28" t="s">
        <v>600</v>
      </c>
      <c r="F140" s="41">
        <v>1257145</v>
      </c>
      <c r="G140" s="28">
        <v>7.2</v>
      </c>
      <c r="H140" s="41">
        <v>14913</v>
      </c>
      <c r="I140" s="28">
        <v>10.6</v>
      </c>
      <c r="J140" s="28"/>
      <c r="K140" s="44"/>
    </row>
    <row r="141" spans="1:11" ht="25.5" x14ac:dyDescent="0.25">
      <c r="A141" s="59" t="str">
        <f>VLOOKUP(aéroports_2013[Pays],Pays_Continent!A:B,2,FALSE)</f>
        <v>Amérique du Sud</v>
      </c>
      <c r="B141" s="39" t="str">
        <f>VLOOKUP(aéroports_2013[[#This Row],[Ville/Nom d''aéroport]],Ville_Pays!A:B,2,FALSE)</f>
        <v>Pérou</v>
      </c>
      <c r="C141" s="40" t="s">
        <v>194</v>
      </c>
      <c r="D141" s="28" t="s">
        <v>194</v>
      </c>
      <c r="E141" s="28" t="s">
        <v>504</v>
      </c>
      <c r="F141" s="41">
        <v>14908772</v>
      </c>
      <c r="G141" s="28">
        <v>11.8</v>
      </c>
      <c r="H141" s="41">
        <v>153123</v>
      </c>
      <c r="I141" s="28">
        <v>3.2</v>
      </c>
      <c r="J141" s="41">
        <v>296516</v>
      </c>
      <c r="K141" s="44">
        <v>1</v>
      </c>
    </row>
    <row r="142" spans="1:11" x14ac:dyDescent="0.25">
      <c r="A142" s="59" t="str">
        <f>VLOOKUP(aéroports_2013[Pays],Pays_Continent!A:B,2,FALSE)</f>
        <v>Europe</v>
      </c>
      <c r="B142" s="39" t="str">
        <f>VLOOKUP(aéroports_2013[[#This Row],[Ville/Nom d''aéroport]],Ville_Pays!A:B,2,FALSE)</f>
        <v>Portugal</v>
      </c>
      <c r="C142" s="40" t="s">
        <v>158</v>
      </c>
      <c r="D142" s="28" t="s">
        <v>158</v>
      </c>
      <c r="E142" s="28" t="s">
        <v>483</v>
      </c>
      <c r="F142" s="41">
        <v>16008848</v>
      </c>
      <c r="G142" s="28">
        <v>4.5999999999999996</v>
      </c>
      <c r="H142" s="41">
        <v>146360</v>
      </c>
      <c r="I142" s="28">
        <v>1.2</v>
      </c>
      <c r="J142" s="41">
        <v>97177</v>
      </c>
      <c r="K142" s="44">
        <v>-3.4</v>
      </c>
    </row>
    <row r="143" spans="1:11" s="60" customFormat="1" x14ac:dyDescent="0.25">
      <c r="A143" s="59" t="str">
        <f>VLOOKUP(aéroports_2013[Pays],Pays_Continent!A:B,2,FALSE)</f>
        <v>Europe</v>
      </c>
      <c r="B143" s="39" t="str">
        <f>VLOOKUP(aéroports_2013[[#This Row],[Ville/Nom d''aéroport]],Ville_Pays!A:B,2,FALSE)</f>
        <v>Royaume-Uni</v>
      </c>
      <c r="C143" s="40" t="s">
        <v>120</v>
      </c>
      <c r="D143" s="28" t="s">
        <v>133</v>
      </c>
      <c r="E143" s="28" t="s">
        <v>999</v>
      </c>
      <c r="F143" s="41">
        <v>35446521</v>
      </c>
      <c r="G143" s="28">
        <v>3.5</v>
      </c>
      <c r="H143" s="41">
        <v>250562</v>
      </c>
      <c r="I143" s="28">
        <v>1.5</v>
      </c>
      <c r="J143" s="41">
        <v>101251</v>
      </c>
      <c r="K143" s="44">
        <v>-0.2</v>
      </c>
    </row>
    <row r="144" spans="1:11" s="60" customFormat="1" x14ac:dyDescent="0.25">
      <c r="A144" s="59" t="str">
        <f>VLOOKUP(aéroports_2013[Pays],Pays_Continent!A:B,2,FALSE)</f>
        <v>Europe</v>
      </c>
      <c r="B144" s="39" t="str">
        <f>VLOOKUP(aéroports_2013[[#This Row],[Ville/Nom d''aéroport]],Ville_Pays!A:B,2,FALSE)</f>
        <v>Royaume-Uni</v>
      </c>
      <c r="C144" s="40" t="s">
        <v>120</v>
      </c>
      <c r="D144" s="28" t="s">
        <v>121</v>
      </c>
      <c r="E144" s="28" t="s">
        <v>1000</v>
      </c>
      <c r="F144" s="41">
        <v>72367054</v>
      </c>
      <c r="G144" s="28">
        <v>3.3</v>
      </c>
      <c r="H144" s="41">
        <v>471723</v>
      </c>
      <c r="I144" s="28">
        <v>-0.6</v>
      </c>
      <c r="J144" s="41">
        <v>1514976</v>
      </c>
      <c r="K144" s="44">
        <v>-2.6</v>
      </c>
    </row>
    <row r="145" spans="1:11" s="60" customFormat="1" x14ac:dyDescent="0.25">
      <c r="A145" s="59" t="str">
        <f>VLOOKUP(aéroports_2013[Pays],Pays_Continent!A:B,2,FALSE)</f>
        <v>Europe</v>
      </c>
      <c r="B145" s="39" t="str">
        <f>VLOOKUP(aéroports_2013[[#This Row],[Ville/Nom d''aéroport]],Ville_Pays!A:B,2,FALSE)</f>
        <v>Royaume-Uni</v>
      </c>
      <c r="C145" s="40" t="s">
        <v>171</v>
      </c>
      <c r="D145" s="28" t="s">
        <v>171</v>
      </c>
      <c r="E145" s="28" t="s">
        <v>1086</v>
      </c>
      <c r="F145" s="41">
        <v>9721978</v>
      </c>
      <c r="G145" s="28">
        <v>0.8</v>
      </c>
      <c r="H145" s="41">
        <v>97615</v>
      </c>
      <c r="I145" s="28">
        <v>-1.2</v>
      </c>
      <c r="J145" s="28">
        <v>29</v>
      </c>
      <c r="K145" s="44">
        <v>0</v>
      </c>
    </row>
    <row r="146" spans="1:11" s="60" customFormat="1" x14ac:dyDescent="0.25">
      <c r="A146" s="59" t="str">
        <f>VLOOKUP(aéroports_2013[Pays],Pays_Continent!A:B,2,FALSE)</f>
        <v>Europe</v>
      </c>
      <c r="B146" s="39" t="str">
        <f>VLOOKUP(aéroports_2013[[#This Row],[Ville/Nom d''aéroport]],Ville_Pays!A:B,2,FALSE)</f>
        <v>Royaume-Uni</v>
      </c>
      <c r="C146" s="40" t="s">
        <v>120</v>
      </c>
      <c r="D146" s="28" t="s">
        <v>154</v>
      </c>
      <c r="E146" s="28" t="s">
        <v>1001</v>
      </c>
      <c r="F146" s="41">
        <v>17852393</v>
      </c>
      <c r="G146" s="28">
        <v>2.2000000000000002</v>
      </c>
      <c r="H146" s="41">
        <v>143054</v>
      </c>
      <c r="I146" s="28">
        <v>0.9</v>
      </c>
      <c r="J146" s="41">
        <v>236659</v>
      </c>
      <c r="K146" s="44">
        <v>-1.9</v>
      </c>
    </row>
    <row r="147" spans="1:11" s="60" customFormat="1" ht="25.5" x14ac:dyDescent="0.25">
      <c r="A147" s="59" t="str">
        <f>VLOOKUP(aéroports_2013[Pays],Pays_Continent!A:B,2,FALSE)</f>
        <v>Amérique du Nord</v>
      </c>
      <c r="B147" s="39" t="str">
        <f>VLOOKUP(aéroports_2013[[#This Row],[Ville/Nom d''aéroport]],Ville_Pays!A:B,2,FALSE)</f>
        <v>États-Unis</v>
      </c>
      <c r="C147" s="40" t="s">
        <v>245</v>
      </c>
      <c r="D147" s="28" t="s">
        <v>246</v>
      </c>
      <c r="E147" s="28" t="s">
        <v>1065</v>
      </c>
      <c r="F147" s="41">
        <v>66667619</v>
      </c>
      <c r="G147" s="28">
        <v>4.7</v>
      </c>
      <c r="H147" s="41">
        <v>601350</v>
      </c>
      <c r="I147" s="28">
        <v>1.4</v>
      </c>
      <c r="J147" s="41">
        <v>1747285</v>
      </c>
      <c r="K147" s="44"/>
    </row>
    <row r="148" spans="1:11" s="60" customFormat="1" ht="25.5" x14ac:dyDescent="0.25">
      <c r="A148" s="59" t="str">
        <f>VLOOKUP(aéroports_2013[Pays],Pays_Continent!A:B,2,FALSE)</f>
        <v>Amérique du Nord</v>
      </c>
      <c r="B148" s="39" t="str">
        <f>VLOOKUP(aéroports_2013[[#This Row],[Ville/Nom d''aéroport]],Ville_Pays!A:B,2,FALSE)</f>
        <v>Mexique</v>
      </c>
      <c r="C148" s="40" t="s">
        <v>227</v>
      </c>
      <c r="D148" s="28" t="s">
        <v>227</v>
      </c>
      <c r="E148" s="28" t="s">
        <v>531</v>
      </c>
      <c r="F148" s="41">
        <v>3387195</v>
      </c>
      <c r="G148" s="28">
        <v>12.5</v>
      </c>
      <c r="H148" s="41">
        <v>38261</v>
      </c>
      <c r="I148" s="28">
        <v>4.8</v>
      </c>
      <c r="J148" s="41">
        <v>1401</v>
      </c>
      <c r="K148" s="44">
        <v>-7.6</v>
      </c>
    </row>
    <row r="149" spans="1:11" s="60" customFormat="1" ht="25.5" x14ac:dyDescent="0.25">
      <c r="A149" s="59" t="str">
        <f>VLOOKUP(aéroports_2013[Pays],Pays_Continent!A:B,2,FALSE)</f>
        <v>Amérique du Sud</v>
      </c>
      <c r="B149" s="39" t="str">
        <f>VLOOKUP(aéroports_2013[[#This Row],[Ville/Nom d''aéroport]],Ville_Pays!A:B,2,FALSE)</f>
        <v>Brésil</v>
      </c>
      <c r="C149" s="40" t="s">
        <v>390</v>
      </c>
      <c r="D149" s="28" t="s">
        <v>390</v>
      </c>
      <c r="E149" s="28" t="s">
        <v>945</v>
      </c>
      <c r="F149" s="41">
        <v>1976270</v>
      </c>
      <c r="G149" s="28">
        <v>13.6</v>
      </c>
      <c r="H149" s="41">
        <v>23583</v>
      </c>
      <c r="I149" s="28">
        <v>17.399999999999999</v>
      </c>
      <c r="J149" s="41">
        <v>1947</v>
      </c>
      <c r="K149" s="44">
        <v>-16.3</v>
      </c>
    </row>
    <row r="150" spans="1:11" s="60" customFormat="1" x14ac:dyDescent="0.25">
      <c r="A150" s="59" t="str">
        <f>VLOOKUP(aéroports_2013[Pays],Pays_Continent!A:B,2,FALSE)</f>
        <v>Océanie</v>
      </c>
      <c r="B150" s="39" t="str">
        <f>VLOOKUP(aéroports_2013[[#This Row],[Ville/Nom d''aéroport]],Ville_Pays!A:B,2,FALSE)</f>
        <v>Australie</v>
      </c>
      <c r="C150" s="40" t="s">
        <v>353</v>
      </c>
      <c r="D150" s="28" t="s">
        <v>353</v>
      </c>
      <c r="E150" s="28" t="s">
        <v>603</v>
      </c>
      <c r="F150" s="41">
        <v>1095987</v>
      </c>
      <c r="G150" s="28">
        <v>-2.6</v>
      </c>
      <c r="H150" s="41">
        <v>33296</v>
      </c>
      <c r="I150" s="28">
        <v>-2.9</v>
      </c>
      <c r="J150" s="28"/>
      <c r="K150" s="44"/>
    </row>
    <row r="151" spans="1:11" s="60" customFormat="1" ht="25.5" x14ac:dyDescent="0.25">
      <c r="A151" s="59" t="str">
        <f>VLOOKUP(aéroports_2013[Pays],Pays_Continent!A:B,2,FALSE)</f>
        <v>Asie</v>
      </c>
      <c r="B151" s="39" t="str">
        <f>VLOOKUP(aéroports_2013[[#This Row],[Ville/Nom d''aéroport]],Ville_Pays!A:B,2,FALSE)</f>
        <v>Arabie Saoudite</v>
      </c>
      <c r="C151" s="40" t="s">
        <v>40</v>
      </c>
      <c r="D151" s="28" t="s">
        <v>40</v>
      </c>
      <c r="E151" s="28" t="s">
        <v>435</v>
      </c>
      <c r="F151" s="41">
        <v>4446166</v>
      </c>
      <c r="G151" s="28">
        <v>9.1999999999999993</v>
      </c>
      <c r="H151" s="41">
        <v>38874</v>
      </c>
      <c r="I151" s="28">
        <v>11.3</v>
      </c>
      <c r="J151" s="41">
        <v>7822</v>
      </c>
      <c r="K151" s="44">
        <v>25.1</v>
      </c>
    </row>
    <row r="152" spans="1:11" s="60" customFormat="1" x14ac:dyDescent="0.25">
      <c r="A152" s="59" t="str">
        <f>VLOOKUP(aéroports_2013[Pays],Pays_Continent!A:B,2,FALSE)</f>
        <v>Asie</v>
      </c>
      <c r="B152" s="39" t="str">
        <f>VLOOKUP(aéroports_2013[[#This Row],[Ville/Nom d''aéroport]],Ville_Pays!A:B,2,FALSE)</f>
        <v>Inde</v>
      </c>
      <c r="C152" s="40" t="s">
        <v>110</v>
      </c>
      <c r="D152" s="28" t="s">
        <v>110</v>
      </c>
      <c r="E152" s="28" t="s">
        <v>462</v>
      </c>
      <c r="F152" s="41">
        <v>12961410</v>
      </c>
      <c r="G152" s="28">
        <v>1.5</v>
      </c>
      <c r="H152" s="41">
        <v>124228</v>
      </c>
      <c r="I152" s="28">
        <v>2.1</v>
      </c>
      <c r="J152" s="41">
        <v>297031</v>
      </c>
      <c r="K152" s="44">
        <v>-9.5</v>
      </c>
    </row>
    <row r="153" spans="1:11" s="60" customFormat="1" x14ac:dyDescent="0.25">
      <c r="A153" s="59" t="str">
        <f>VLOOKUP(aéroports_2013[Pays],Pays_Continent!A:B,2,FALSE)</f>
        <v>Europe</v>
      </c>
      <c r="B153" s="39" t="str">
        <f>VLOOKUP(aéroports_2013[[#This Row],[Ville/Nom d''aéroport]],Ville_Pays!A:B,2,FALSE)</f>
        <v>Espagne</v>
      </c>
      <c r="C153" s="40" t="s">
        <v>128</v>
      </c>
      <c r="D153" s="28" t="s">
        <v>129</v>
      </c>
      <c r="E153" s="28" t="s">
        <v>471</v>
      </c>
      <c r="F153" s="41">
        <v>39717850</v>
      </c>
      <c r="G153" s="28">
        <v>-11.9</v>
      </c>
      <c r="H153" s="41">
        <v>333065</v>
      </c>
      <c r="I153" s="28">
        <v>-9.6</v>
      </c>
      <c r="J153" s="41">
        <v>370749</v>
      </c>
      <c r="K153" s="44">
        <v>-3.8</v>
      </c>
    </row>
    <row r="154" spans="1:11" s="60" customFormat="1" x14ac:dyDescent="0.25">
      <c r="A154" s="59" t="str">
        <f>VLOOKUP(aéroports_2013[Pays],Pays_Continent!A:B,2,FALSE)</f>
        <v>Asie</v>
      </c>
      <c r="B154" s="39" t="str">
        <f>VLOOKUP(aéroports_2013[[#This Row],[Ville/Nom d''aéroport]],Ville_Pays!A:B,2,FALSE)</f>
        <v>Indonésie</v>
      </c>
      <c r="C154" s="40" t="s">
        <v>317</v>
      </c>
      <c r="D154" s="28" t="s">
        <v>317</v>
      </c>
      <c r="E154" s="28" t="s">
        <v>1059</v>
      </c>
      <c r="F154" s="41">
        <v>7366000</v>
      </c>
      <c r="G154" s="28">
        <v>4.7</v>
      </c>
      <c r="H154" s="41">
        <v>94600</v>
      </c>
      <c r="I154" s="28">
        <v>25.9</v>
      </c>
      <c r="J154" s="41">
        <v>50000</v>
      </c>
      <c r="K154" s="44">
        <v>8.8000000000000007</v>
      </c>
    </row>
    <row r="155" spans="1:11" s="60" customFormat="1" x14ac:dyDescent="0.25">
      <c r="A155" s="59" t="str">
        <f>VLOOKUP(aéroports_2013[Pays],Pays_Continent!A:B,2,FALSE)</f>
        <v>Europe</v>
      </c>
      <c r="B155" s="39" t="str">
        <f>VLOOKUP(aéroports_2013[[#This Row],[Ville/Nom d''aéroport]],Ville_Pays!A:B,2,FALSE)</f>
        <v>Espagne</v>
      </c>
      <c r="C155" s="40" t="s">
        <v>167</v>
      </c>
      <c r="D155" s="28" t="s">
        <v>167</v>
      </c>
      <c r="E155" s="28" t="s">
        <v>487</v>
      </c>
      <c r="F155" s="41">
        <v>12922403</v>
      </c>
      <c r="G155" s="28">
        <v>2.9</v>
      </c>
      <c r="H155" s="41">
        <v>102359</v>
      </c>
      <c r="I155" s="28">
        <v>0.2</v>
      </c>
      <c r="J155" s="41">
        <v>2661</v>
      </c>
      <c r="K155" s="44">
        <v>-8.1</v>
      </c>
    </row>
    <row r="156" spans="1:11" s="60" customFormat="1" ht="25.5" x14ac:dyDescent="0.25">
      <c r="A156" s="59" t="str">
        <f>VLOOKUP(aéroports_2013[Pays],Pays_Continent!A:B,2,FALSE)</f>
        <v>Amérique du Sud</v>
      </c>
      <c r="B156" s="39" t="str">
        <f>VLOOKUP(aéroports_2013[[#This Row],[Ville/Nom d''aéroport]],Ville_Pays!A:B,2,FALSE)</f>
        <v>Brésil</v>
      </c>
      <c r="C156" s="40" t="s">
        <v>231</v>
      </c>
      <c r="D156" s="28" t="s">
        <v>231</v>
      </c>
      <c r="E156" s="28" t="s">
        <v>526</v>
      </c>
      <c r="F156" s="41">
        <v>3260998</v>
      </c>
      <c r="G156" s="28">
        <v>-1.3</v>
      </c>
      <c r="H156" s="41">
        <v>55141</v>
      </c>
      <c r="I156" s="28">
        <v>-4.2</v>
      </c>
      <c r="J156" s="41">
        <v>152946</v>
      </c>
      <c r="K156" s="44">
        <v>5.2</v>
      </c>
    </row>
    <row r="157" spans="1:11" s="60" customFormat="1" x14ac:dyDescent="0.25">
      <c r="A157" s="59" t="str">
        <f>VLOOKUP(aéroports_2013[Pays],Pays_Continent!A:B,2,FALSE)</f>
        <v>Europe</v>
      </c>
      <c r="B157" s="39" t="str">
        <f>VLOOKUP(aéroports_2013[[#This Row],[Ville/Nom d''aéroport]],Ville_Pays!A:B,2,FALSE)</f>
        <v>Royaume-Uni</v>
      </c>
      <c r="C157" s="40" t="s">
        <v>152</v>
      </c>
      <c r="D157" s="28" t="s">
        <v>152</v>
      </c>
      <c r="E157" s="28" t="s">
        <v>480</v>
      </c>
      <c r="F157" s="41">
        <v>20751581</v>
      </c>
      <c r="G157" s="28">
        <v>4.5999999999999996</v>
      </c>
      <c r="H157" s="41">
        <v>169191</v>
      </c>
      <c r="I157" s="28">
        <v>0</v>
      </c>
      <c r="J157" s="41">
        <v>97099</v>
      </c>
      <c r="K157" s="44">
        <v>-1.6</v>
      </c>
    </row>
    <row r="158" spans="1:11" s="60" customFormat="1" x14ac:dyDescent="0.25">
      <c r="A158" s="59" t="str">
        <f>VLOOKUP(aéroports_2013[Pays],Pays_Continent!A:B,2,FALSE)</f>
        <v>Asie</v>
      </c>
      <c r="B158" s="39" t="str">
        <f>VLOOKUP(aéroports_2013[[#This Row],[Ville/Nom d''aéroport]],Ville_Pays!A:B,2,FALSE)</f>
        <v>Philippines</v>
      </c>
      <c r="C158" s="40" t="s">
        <v>84</v>
      </c>
      <c r="D158" s="28" t="s">
        <v>84</v>
      </c>
      <c r="E158" s="28" t="s">
        <v>457</v>
      </c>
      <c r="F158" s="41">
        <v>32856597</v>
      </c>
      <c r="G158" s="28">
        <v>3.1</v>
      </c>
      <c r="H158" s="41">
        <v>271466</v>
      </c>
      <c r="I158" s="28">
        <v>-0.6</v>
      </c>
      <c r="J158" s="41">
        <v>460911</v>
      </c>
      <c r="K158" s="44">
        <v>0.2</v>
      </c>
    </row>
    <row r="159" spans="1:11" s="60" customFormat="1" x14ac:dyDescent="0.25">
      <c r="A159" s="59" t="str">
        <f>VLOOKUP(aéroports_2013[Pays],Pays_Continent!A:B,2,FALSE)</f>
        <v>Afrique</v>
      </c>
      <c r="B159" s="39" t="str">
        <f>VLOOKUP(aéroports_2013[[#This Row],[Ville/Nom d''aéroport]],Ville_Pays!A:B,2,FALSE)</f>
        <v>Maroc</v>
      </c>
      <c r="C159" s="40" t="s">
        <v>44</v>
      </c>
      <c r="D159" s="28" t="s">
        <v>44</v>
      </c>
      <c r="E159" s="28" t="s">
        <v>437</v>
      </c>
      <c r="F159" s="41">
        <v>3828518</v>
      </c>
      <c r="G159" s="28">
        <v>13.5</v>
      </c>
      <c r="H159" s="41">
        <v>34416</v>
      </c>
      <c r="I159" s="28">
        <v>8.5</v>
      </c>
      <c r="J159" s="28">
        <v>930</v>
      </c>
      <c r="K159" s="44">
        <v>11.4</v>
      </c>
    </row>
    <row r="160" spans="1:11" s="60" customFormat="1" x14ac:dyDescent="0.25">
      <c r="A160" s="59" t="str">
        <f>VLOOKUP(aéroports_2013[Pays],Pays_Continent!A:B,2,FALSE)</f>
        <v>Asie</v>
      </c>
      <c r="B160" s="39" t="str">
        <f>VLOOKUP(aéroports_2013[[#This Row],[Ville/Nom d''aéroport]],Ville_Pays!A:B,2,FALSE)</f>
        <v>Iran</v>
      </c>
      <c r="C160" s="40" t="s">
        <v>28</v>
      </c>
      <c r="D160" s="28" t="s">
        <v>28</v>
      </c>
      <c r="E160" s="28" t="s">
        <v>424</v>
      </c>
      <c r="F160" s="41">
        <v>6985882</v>
      </c>
      <c r="G160" s="28">
        <v>2.2000000000000002</v>
      </c>
      <c r="H160" s="41">
        <v>49514</v>
      </c>
      <c r="I160" s="28">
        <v>4.3</v>
      </c>
      <c r="J160" s="41">
        <v>61667</v>
      </c>
      <c r="K160" s="44">
        <v>4.9000000000000004</v>
      </c>
    </row>
    <row r="161" spans="1:11" s="60" customFormat="1" x14ac:dyDescent="0.25">
      <c r="A161" s="59" t="str">
        <f>VLOOKUP(aéroports_2013[Pays],Pays_Continent!A:B,2,FALSE)</f>
        <v>Afrique</v>
      </c>
      <c r="B161" s="39" t="str">
        <f>VLOOKUP(aéroports_2013[[#This Row],[Ville/Nom d''aéroport]],Ville_Pays!A:B,2,FALSE)</f>
        <v>Ile Maurice</v>
      </c>
      <c r="C161" s="40" t="s">
        <v>46</v>
      </c>
      <c r="D161" s="28" t="s">
        <v>46</v>
      </c>
      <c r="E161" s="28" t="s">
        <v>438</v>
      </c>
      <c r="F161" s="41">
        <v>2726291</v>
      </c>
      <c r="G161" s="28">
        <v>1.3</v>
      </c>
      <c r="H161" s="41">
        <v>18100</v>
      </c>
      <c r="I161" s="28">
        <v>-5.2</v>
      </c>
      <c r="J161" s="28"/>
      <c r="K161" s="44"/>
    </row>
    <row r="162" spans="1:11" s="60" customFormat="1" ht="25.5" x14ac:dyDescent="0.25">
      <c r="A162" s="59" t="str">
        <f>VLOOKUP(aéroports_2013[Pays],Pays_Continent!A:B,2,FALSE)</f>
        <v>Amérique du Sud</v>
      </c>
      <c r="B162" s="39" t="str">
        <f>VLOOKUP(aéroports_2013[[#This Row],[Ville/Nom d''aéroport]],Ville_Pays!A:B,2,FALSE)</f>
        <v>Colombie</v>
      </c>
      <c r="C162" s="40" t="s">
        <v>214</v>
      </c>
      <c r="D162" s="28" t="s">
        <v>360</v>
      </c>
      <c r="E162" s="28" t="s">
        <v>517</v>
      </c>
      <c r="F162" s="41">
        <v>6557185</v>
      </c>
      <c r="G162" s="28">
        <v>30.9</v>
      </c>
      <c r="H162" s="41">
        <v>74330</v>
      </c>
      <c r="I162" s="28">
        <v>11.4</v>
      </c>
      <c r="J162" s="41">
        <v>109375</v>
      </c>
      <c r="K162" s="44">
        <v>-1.7</v>
      </c>
    </row>
    <row r="163" spans="1:11" s="60" customFormat="1" x14ac:dyDescent="0.25">
      <c r="A163" s="59" t="str">
        <f>VLOOKUP(aéroports_2013[Pays],Pays_Continent!A:B,2,FALSE)</f>
        <v>Océanie</v>
      </c>
      <c r="B163" s="39" t="str">
        <f>VLOOKUP(aéroports_2013[[#This Row],[Ville/Nom d''aéroport]],Ville_Pays!A:B,2,FALSE)</f>
        <v>Australie</v>
      </c>
      <c r="C163" s="40" t="s">
        <v>311</v>
      </c>
      <c r="D163" s="28" t="s">
        <v>311</v>
      </c>
      <c r="E163" s="28" t="s">
        <v>580</v>
      </c>
      <c r="F163" s="41">
        <v>30610153</v>
      </c>
      <c r="G163" s="28">
        <v>4.0999999999999996</v>
      </c>
      <c r="H163" s="41">
        <v>220776</v>
      </c>
      <c r="I163" s="28">
        <v>2.5</v>
      </c>
      <c r="J163" s="28"/>
      <c r="K163" s="44"/>
    </row>
    <row r="164" spans="1:11" ht="25.5" x14ac:dyDescent="0.25">
      <c r="A164" s="59" t="str">
        <f>VLOOKUP(aéroports_2013[Pays],Pays_Continent!A:B,2,FALSE)</f>
        <v>Amérique du Nord</v>
      </c>
      <c r="B164" s="39" t="str">
        <f>VLOOKUP(aéroports_2013[[#This Row],[Ville/Nom d''aéroport]],Ville_Pays!A:B,2,FALSE)</f>
        <v>Mexique</v>
      </c>
      <c r="C164" s="40" t="s">
        <v>187</v>
      </c>
      <c r="D164" s="28" t="s">
        <v>187</v>
      </c>
      <c r="E164" s="28" t="s">
        <v>498</v>
      </c>
      <c r="F164" s="41">
        <v>31534638</v>
      </c>
      <c r="G164" s="28">
        <v>6.9</v>
      </c>
      <c r="H164" s="41">
        <v>395985</v>
      </c>
      <c r="I164" s="28">
        <v>4.8</v>
      </c>
      <c r="J164" s="41">
        <v>379718</v>
      </c>
      <c r="K164" s="44">
        <v>-5</v>
      </c>
    </row>
    <row r="165" spans="1:11" ht="25.5" x14ac:dyDescent="0.25">
      <c r="A165" s="59" t="str">
        <f>VLOOKUP(aéroports_2013[Pays],Pays_Continent!A:B,2,FALSE)</f>
        <v>Amérique du Nord</v>
      </c>
      <c r="B165" s="39" t="str">
        <f>VLOOKUP(aéroports_2013[[#This Row],[Ville/Nom d''aéroport]],Ville_Pays!A:B,2,FALSE)</f>
        <v>États-Unis</v>
      </c>
      <c r="C165" s="40" t="s">
        <v>256</v>
      </c>
      <c r="D165" s="28" t="s">
        <v>256</v>
      </c>
      <c r="E165" s="28" t="s">
        <v>547</v>
      </c>
      <c r="F165" s="41">
        <v>40563071</v>
      </c>
      <c r="G165" s="28">
        <v>2.8</v>
      </c>
      <c r="H165" s="41">
        <v>399140</v>
      </c>
      <c r="I165" s="28">
        <v>2</v>
      </c>
      <c r="J165" s="41">
        <v>194513</v>
      </c>
      <c r="K165" s="44">
        <v>0.8</v>
      </c>
    </row>
    <row r="166" spans="1:11" x14ac:dyDescent="0.25">
      <c r="A166" s="59" t="str">
        <f>VLOOKUP(aéroports_2013[Pays],Pays_Continent!A:B,2,FALSE)</f>
        <v>Europe</v>
      </c>
      <c r="B166" s="39" t="str">
        <f>VLOOKUP(aéroports_2013[[#This Row],[Ville/Nom d''aéroport]],Ville_Pays!A:B,2,FALSE)</f>
        <v>Italie</v>
      </c>
      <c r="C166" s="40" t="s">
        <v>159</v>
      </c>
      <c r="D166" s="28" t="s">
        <v>387</v>
      </c>
      <c r="E166" s="28" t="s">
        <v>1080</v>
      </c>
      <c r="F166" s="41">
        <v>8985808</v>
      </c>
      <c r="G166" s="28">
        <v>-2.1</v>
      </c>
      <c r="H166" s="41">
        <v>182256</v>
      </c>
      <c r="I166" s="28">
        <v>51.3</v>
      </c>
      <c r="J166" s="41">
        <v>19613</v>
      </c>
      <c r="K166" s="44">
        <v>-1</v>
      </c>
    </row>
    <row r="167" spans="1:11" s="60" customFormat="1" x14ac:dyDescent="0.25">
      <c r="A167" s="59" t="str">
        <f>VLOOKUP(aéroports_2013[Pays],Pays_Continent!A:B,2,FALSE)</f>
        <v>Europe</v>
      </c>
      <c r="B167" s="39" t="str">
        <f>VLOOKUP(aéroports_2013[[#This Row],[Ville/Nom d''aéroport]],Ville_Pays!A:B,2,FALSE)</f>
        <v>Italie</v>
      </c>
      <c r="C167" s="40" t="s">
        <v>159</v>
      </c>
      <c r="D167" s="28" t="s">
        <v>160</v>
      </c>
      <c r="E167" s="28" t="s">
        <v>998</v>
      </c>
      <c r="F167" s="41">
        <v>17940539</v>
      </c>
      <c r="G167" s="28">
        <v>-3.1</v>
      </c>
      <c r="H167" s="41">
        <v>164745</v>
      </c>
      <c r="I167" s="28">
        <v>-5.8</v>
      </c>
      <c r="J167" s="41">
        <v>430344</v>
      </c>
      <c r="K167" s="44">
        <v>3.9</v>
      </c>
    </row>
    <row r="168" spans="1:11" s="60" customFormat="1" x14ac:dyDescent="0.25">
      <c r="A168" s="59" t="str">
        <f>VLOOKUP(aéroports_2013[Pays],Pays_Continent!A:B,2,FALSE)</f>
        <v>Asie</v>
      </c>
      <c r="B168" s="39" t="str">
        <f>VLOOKUP(aéroports_2013[[#This Row],[Ville/Nom d''aéroport]],Ville_Pays!A:B,2,FALSE)</f>
        <v>Indonésie</v>
      </c>
      <c r="C168" s="40" t="s">
        <v>328</v>
      </c>
      <c r="D168" s="28" t="s">
        <v>328</v>
      </c>
      <c r="E168" s="28" t="s">
        <v>1057</v>
      </c>
      <c r="F168" s="41">
        <v>2676727</v>
      </c>
      <c r="G168" s="28">
        <v>1.2</v>
      </c>
      <c r="H168" s="41">
        <v>17893</v>
      </c>
      <c r="I168" s="28">
        <v>8.6</v>
      </c>
      <c r="J168" s="41">
        <v>11055</v>
      </c>
      <c r="K168" s="44">
        <v>4.3</v>
      </c>
    </row>
    <row r="169" spans="1:11" s="60" customFormat="1" ht="25.5" x14ac:dyDescent="0.25">
      <c r="A169" s="59" t="str">
        <f>VLOOKUP(aéroports_2013[Pays],Pays_Continent!A:B,2,FALSE)</f>
        <v>Amérique du Nord</v>
      </c>
      <c r="B169" s="39" t="str">
        <f>VLOOKUP(aéroports_2013[[#This Row],[Ville/Nom d''aéroport]],Ville_Pays!A:B,2,FALSE)</f>
        <v>États-Unis</v>
      </c>
      <c r="C169" s="40" t="s">
        <v>267</v>
      </c>
      <c r="D169" s="28" t="s">
        <v>267</v>
      </c>
      <c r="E169" s="28" t="s">
        <v>550</v>
      </c>
      <c r="F169" s="41">
        <v>33892074</v>
      </c>
      <c r="G169" s="28">
        <v>2.2000000000000002</v>
      </c>
      <c r="H169" s="41">
        <v>431328</v>
      </c>
      <c r="I169" s="28">
        <v>1.4</v>
      </c>
      <c r="J169" s="28">
        <v>201312</v>
      </c>
      <c r="K169" s="44">
        <v>1.3</v>
      </c>
    </row>
    <row r="170" spans="1:11" x14ac:dyDescent="0.25">
      <c r="A170" s="59" t="str">
        <f>VLOOKUP(aéroports_2013[Pays],Pays_Continent!A:B,2,FALSE)</f>
        <v>Afrique</v>
      </c>
      <c r="B170" s="39" t="str">
        <f>VLOOKUP(aéroports_2013[[#This Row],[Ville/Nom d''aéroport]],Ville_Pays!A:B,2,FALSE)</f>
        <v>Kenya</v>
      </c>
      <c r="C170" s="40" t="s">
        <v>383</v>
      </c>
      <c r="D170" s="28" t="s">
        <v>383</v>
      </c>
      <c r="E170" s="28" t="s">
        <v>452</v>
      </c>
      <c r="F170" s="41">
        <v>1347908</v>
      </c>
      <c r="G170" s="28">
        <v>0</v>
      </c>
      <c r="H170" s="41">
        <v>24091</v>
      </c>
      <c r="I170" s="28">
        <v>0</v>
      </c>
      <c r="J170" s="41">
        <v>4263</v>
      </c>
      <c r="K170" s="44">
        <v>0</v>
      </c>
    </row>
    <row r="171" spans="1:11" ht="25.5" x14ac:dyDescent="0.25">
      <c r="A171" s="59" t="str">
        <f>VLOOKUP(aéroports_2013[Pays],Pays_Continent!A:B,2,FALSE)</f>
        <v>Amérique du Nord</v>
      </c>
      <c r="B171" s="39" t="str">
        <f>VLOOKUP(aéroports_2013[[#This Row],[Ville/Nom d''aéroport]],Ville_Pays!A:B,2,FALSE)</f>
        <v>Jamaïque</v>
      </c>
      <c r="C171" s="40" t="s">
        <v>223</v>
      </c>
      <c r="D171" s="28" t="s">
        <v>223</v>
      </c>
      <c r="E171" s="28" t="s">
        <v>525</v>
      </c>
      <c r="F171" s="41">
        <v>3468257</v>
      </c>
      <c r="G171" s="28">
        <v>3.2</v>
      </c>
      <c r="H171" s="41">
        <v>39491</v>
      </c>
      <c r="I171" s="28">
        <v>-2.1</v>
      </c>
      <c r="J171" s="41">
        <v>5569</v>
      </c>
      <c r="K171" s="44">
        <v>3.8</v>
      </c>
    </row>
    <row r="172" spans="1:11" ht="25.5" x14ac:dyDescent="0.25">
      <c r="A172" s="59" t="str">
        <f>VLOOKUP(aéroports_2013[Pays],Pays_Continent!A:B,2,FALSE)</f>
        <v>Amérique du Nord</v>
      </c>
      <c r="B172" s="39" t="str">
        <f>VLOOKUP(aéroports_2013[[#This Row],[Ville/Nom d''aéroport]],Ville_Pays!A:B,2,FALSE)</f>
        <v>Mexique</v>
      </c>
      <c r="C172" s="40" t="s">
        <v>209</v>
      </c>
      <c r="D172" s="28" t="s">
        <v>209</v>
      </c>
      <c r="E172" s="28" t="s">
        <v>515</v>
      </c>
      <c r="F172" s="41">
        <v>6453545</v>
      </c>
      <c r="G172" s="28">
        <v>5</v>
      </c>
      <c r="H172" s="41">
        <v>90234</v>
      </c>
      <c r="I172" s="28">
        <v>1.8</v>
      </c>
      <c r="J172" s="41">
        <v>46074</v>
      </c>
      <c r="K172" s="44">
        <v>-1.3</v>
      </c>
    </row>
    <row r="173" spans="1:11" s="60" customFormat="1" ht="25.5" x14ac:dyDescent="0.25">
      <c r="A173" s="59" t="str">
        <f>VLOOKUP(aéroports_2013[Pays],Pays_Continent!A:B,2,FALSE)</f>
        <v>Amérique du Nord</v>
      </c>
      <c r="B173" s="39" t="str">
        <f>VLOOKUP(aéroports_2013[[#This Row],[Ville/Nom d''aéroport]],Ville_Pays!A:B,2,FALSE)</f>
        <v>Canada</v>
      </c>
      <c r="C173" s="40" t="s">
        <v>285</v>
      </c>
      <c r="D173" s="28" t="s">
        <v>286</v>
      </c>
      <c r="E173" s="28" t="s">
        <v>563</v>
      </c>
      <c r="F173" s="41">
        <v>14089829</v>
      </c>
      <c r="G173" s="28">
        <v>2.1</v>
      </c>
      <c r="H173" s="41">
        <v>222690</v>
      </c>
      <c r="I173" s="28">
        <v>-3.3</v>
      </c>
      <c r="J173" s="28"/>
      <c r="K173" s="44"/>
    </row>
    <row r="174" spans="1:11" s="60" customFormat="1" ht="25.5" x14ac:dyDescent="0.25">
      <c r="A174" s="59" t="str">
        <f>VLOOKUP(aéroports_2013[Pays],Pays_Continent!A:B,2,FALSE)</f>
        <v>Asie</v>
      </c>
      <c r="B174" s="39" t="str">
        <f>VLOOKUP(aéroports_2013[[#This Row],[Ville/Nom d''aéroport]],Ville_Pays!A:B,2,FALSE)</f>
        <v>Russie</v>
      </c>
      <c r="C174" s="40" t="s">
        <v>135</v>
      </c>
      <c r="D174" s="28" t="s">
        <v>137</v>
      </c>
      <c r="E174" s="30" t="s">
        <v>991</v>
      </c>
      <c r="F174" s="41">
        <v>30765078</v>
      </c>
      <c r="G174" s="28">
        <v>8.9</v>
      </c>
      <c r="H174" s="41">
        <v>263496</v>
      </c>
      <c r="I174" s="28">
        <v>3.9</v>
      </c>
      <c r="J174" s="41">
        <v>200449</v>
      </c>
      <c r="K174" s="44">
        <v>1.8</v>
      </c>
    </row>
    <row r="175" spans="1:11" s="60" customFormat="1" ht="25.5" x14ac:dyDescent="0.25">
      <c r="A175" s="59" t="str">
        <f>VLOOKUP(aéroports_2013[Pays],Pays_Continent!A:B,2,FALSE)</f>
        <v>Asie</v>
      </c>
      <c r="B175" s="39" t="str">
        <f>VLOOKUP(aéroports_2013[[#This Row],[Ville/Nom d''aéroport]],Ville_Pays!A:B,2,FALSE)</f>
        <v>Russie</v>
      </c>
      <c r="C175" s="40" t="s">
        <v>135</v>
      </c>
      <c r="D175" s="28" t="s">
        <v>136</v>
      </c>
      <c r="E175" s="30" t="s">
        <v>992</v>
      </c>
      <c r="F175" s="41">
        <v>29256226</v>
      </c>
      <c r="G175" s="28">
        <v>11.7</v>
      </c>
      <c r="H175" s="41">
        <v>243858</v>
      </c>
      <c r="I175" s="28">
        <v>6.5</v>
      </c>
      <c r="J175" s="41">
        <v>198011</v>
      </c>
      <c r="K175" s="44">
        <v>-34.4</v>
      </c>
    </row>
    <row r="176" spans="1:11" s="60" customFormat="1" x14ac:dyDescent="0.25">
      <c r="A176" s="59" t="str">
        <f>VLOOKUP(aéroports_2013[Pays],Pays_Continent!A:B,2,FALSE)</f>
        <v>Asie</v>
      </c>
      <c r="B176" s="39" t="str">
        <f>VLOOKUP(aéroports_2013[[#This Row],[Ville/Nom d''aéroport]],Ville_Pays!A:B,2,FALSE)</f>
        <v>Russie</v>
      </c>
      <c r="C176" s="40" t="s">
        <v>135</v>
      </c>
      <c r="D176" s="28" t="s">
        <v>165</v>
      </c>
      <c r="E176" s="30" t="s">
        <v>993</v>
      </c>
      <c r="F176" s="41">
        <v>11175142</v>
      </c>
      <c r="G176" s="28">
        <v>15.2</v>
      </c>
      <c r="H176" s="41">
        <v>163514</v>
      </c>
      <c r="I176" s="28">
        <v>5.2</v>
      </c>
      <c r="J176" s="41">
        <v>42592</v>
      </c>
      <c r="K176" s="44">
        <v>1.1000000000000001</v>
      </c>
    </row>
    <row r="177" spans="1:11" s="60" customFormat="1" x14ac:dyDescent="0.25">
      <c r="A177" s="59" t="str">
        <f>VLOOKUP(aéroports_2013[Pays],Pays_Continent!A:B,2,FALSE)</f>
        <v>Europe</v>
      </c>
      <c r="B177" s="39" t="str">
        <f>VLOOKUP(aéroports_2013[[#This Row],[Ville/Nom d''aéroport]],Ville_Pays!A:B,2,FALSE)</f>
        <v>Allemagne</v>
      </c>
      <c r="C177" s="40" t="s">
        <v>130</v>
      </c>
      <c r="D177" s="28" t="s">
        <v>130</v>
      </c>
      <c r="E177" s="28" t="s">
        <v>472</v>
      </c>
      <c r="F177" s="41">
        <v>38672644</v>
      </c>
      <c r="G177" s="28">
        <v>0.8</v>
      </c>
      <c r="H177" s="41">
        <v>381951</v>
      </c>
      <c r="I177" s="28">
        <v>-4</v>
      </c>
      <c r="J177" s="41">
        <v>287809</v>
      </c>
      <c r="K177" s="44">
        <v>-0.9</v>
      </c>
    </row>
    <row r="178" spans="1:11" s="60" customFormat="1" x14ac:dyDescent="0.25">
      <c r="A178" s="59" t="str">
        <f>VLOOKUP(aéroports_2013[Pays],Pays_Continent!A:B,2,FALSE)</f>
        <v>Asie</v>
      </c>
      <c r="B178" s="39" t="str">
        <f>VLOOKUP(aéroports_2013[[#This Row],[Ville/Nom d''aéroport]],Ville_Pays!A:B,2,FALSE)</f>
        <v>Oman</v>
      </c>
      <c r="C178" s="40" t="s">
        <v>23</v>
      </c>
      <c r="D178" s="28" t="s">
        <v>23</v>
      </c>
      <c r="E178" s="28" t="s">
        <v>420</v>
      </c>
      <c r="F178" s="41">
        <v>8310927</v>
      </c>
      <c r="G178" s="28">
        <v>10.1</v>
      </c>
      <c r="H178" s="41">
        <v>81244</v>
      </c>
      <c r="I178" s="28">
        <v>10</v>
      </c>
      <c r="J178" s="41">
        <v>120040</v>
      </c>
      <c r="K178" s="44">
        <v>6</v>
      </c>
    </row>
    <row r="179" spans="1:11" s="60" customFormat="1" x14ac:dyDescent="0.25">
      <c r="A179" s="59" t="str">
        <f>VLOOKUP(aéroports_2013[Pays],Pays_Continent!A:B,2,FALSE)</f>
        <v>Océanie</v>
      </c>
      <c r="B179" s="39" t="str">
        <f>VLOOKUP(aéroports_2013[[#This Row],[Ville/Nom d''aéroport]],Ville_Pays!A:B,2,FALSE)</f>
        <v>Fidji</v>
      </c>
      <c r="C179" s="40" t="s">
        <v>338</v>
      </c>
      <c r="D179" s="28" t="s">
        <v>338</v>
      </c>
      <c r="E179" s="28" t="s">
        <v>593</v>
      </c>
      <c r="F179" s="41">
        <v>1981806</v>
      </c>
      <c r="G179" s="28">
        <v>6.7</v>
      </c>
      <c r="H179" s="41">
        <v>60641</v>
      </c>
      <c r="I179" s="28">
        <v>-3.3</v>
      </c>
      <c r="J179" s="28"/>
      <c r="K179" s="44"/>
    </row>
    <row r="180" spans="1:11" s="60" customFormat="1" x14ac:dyDescent="0.25">
      <c r="A180" s="59" t="str">
        <f>VLOOKUP(aéroports_2013[Pays],Pays_Continent!A:B,2,FALSE)</f>
        <v>Asie</v>
      </c>
      <c r="B180" s="39" t="str">
        <f>VLOOKUP(aéroports_2013[[#This Row],[Ville/Nom d''aéroport]],Ville_Pays!A:B,2,FALSE)</f>
        <v>Japon</v>
      </c>
      <c r="C180" s="40" t="s">
        <v>385</v>
      </c>
      <c r="D180" s="28" t="s">
        <v>385</v>
      </c>
      <c r="E180" s="28" t="s">
        <v>466</v>
      </c>
      <c r="F180" s="41">
        <v>9702359</v>
      </c>
      <c r="G180" s="28">
        <v>4.9000000000000004</v>
      </c>
      <c r="H180" s="41">
        <v>88580</v>
      </c>
      <c r="I180" s="28">
        <v>5.6</v>
      </c>
      <c r="J180" s="41">
        <v>200486</v>
      </c>
      <c r="K180" s="44">
        <v>4.9000000000000004</v>
      </c>
    </row>
    <row r="181" spans="1:11" s="60" customFormat="1" x14ac:dyDescent="0.25">
      <c r="A181" s="59" t="str">
        <f>VLOOKUP(aéroports_2013[Pays],Pays_Continent!A:B,2,FALSE)</f>
        <v>Afrique</v>
      </c>
      <c r="B181" s="39" t="str">
        <f>VLOOKUP(aéroports_2013[[#This Row],[Ville/Nom d''aéroport]],Ville_Pays!A:B,2,FALSE)</f>
        <v>Kenya</v>
      </c>
      <c r="C181" s="40" t="s">
        <v>38</v>
      </c>
      <c r="D181" s="28" t="s">
        <v>38</v>
      </c>
      <c r="E181" s="28" t="s">
        <v>426</v>
      </c>
      <c r="F181" s="41">
        <v>5944220</v>
      </c>
      <c r="G181" s="28">
        <v>-5.2</v>
      </c>
      <c r="H181" s="28"/>
      <c r="I181" s="28"/>
      <c r="J181" s="41">
        <v>242950</v>
      </c>
      <c r="K181" s="44">
        <v>-13.3</v>
      </c>
    </row>
    <row r="182" spans="1:11" s="60" customFormat="1" x14ac:dyDescent="0.25">
      <c r="A182" s="59" t="str">
        <f>VLOOKUP(aéroports_2013[Pays],Pays_Continent!A:B,2,FALSE)</f>
        <v>Asie</v>
      </c>
      <c r="B182" s="39" t="str">
        <f>VLOOKUP(aéroports_2013[[#This Row],[Ville/Nom d''aéroport]],Ville_Pays!A:B,2,FALSE)</f>
        <v>Chine</v>
      </c>
      <c r="C182" s="40" t="s">
        <v>99</v>
      </c>
      <c r="D182" s="28" t="s">
        <v>99</v>
      </c>
      <c r="E182" s="28" t="s">
        <v>969</v>
      </c>
      <c r="F182" s="41">
        <v>15011792</v>
      </c>
      <c r="G182" s="28">
        <v>7.2</v>
      </c>
      <c r="H182" s="41">
        <v>134913</v>
      </c>
      <c r="I182" s="28">
        <v>5</v>
      </c>
      <c r="J182" s="41">
        <v>255789</v>
      </c>
      <c r="K182" s="44">
        <v>3.1</v>
      </c>
    </row>
    <row r="183" spans="1:11" s="60" customFormat="1" ht="25.5" x14ac:dyDescent="0.25">
      <c r="A183" s="59" t="str">
        <f>VLOOKUP(aéroports_2013[Pays],Pays_Continent!A:B,2,FALSE)</f>
        <v>Amérique du Nord</v>
      </c>
      <c r="B183" s="39" t="str">
        <f>VLOOKUP(aéroports_2013[[#This Row],[Ville/Nom d''aéroport]],Ville_Pays!A:B,2,FALSE)</f>
        <v>États-Unis</v>
      </c>
      <c r="C183" s="40" t="s">
        <v>292</v>
      </c>
      <c r="D183" s="28" t="s">
        <v>292</v>
      </c>
      <c r="E183" s="28" t="s">
        <v>1051</v>
      </c>
      <c r="F183" s="41">
        <v>10350763</v>
      </c>
      <c r="G183" s="28">
        <v>5.2</v>
      </c>
      <c r="H183" s="41">
        <v>175985</v>
      </c>
      <c r="I183" s="28">
        <v>1.6</v>
      </c>
      <c r="J183" s="28">
        <v>43775</v>
      </c>
      <c r="K183" s="44">
        <v>20.3</v>
      </c>
    </row>
    <row r="184" spans="1:11" s="60" customFormat="1" ht="25.5" x14ac:dyDescent="0.25">
      <c r="A184" s="59" t="str">
        <f>VLOOKUP(aéroports_2013[Pays],Pays_Continent!A:B,2,FALSE)</f>
        <v>Amérique du Nord</v>
      </c>
      <c r="B184" s="39" t="str">
        <f>VLOOKUP(aéroports_2013[[#This Row],[Ville/Nom d''aéroport]],Ville_Pays!A:B,2,FALSE)</f>
        <v>Bahamas</v>
      </c>
      <c r="C184" s="40" t="s">
        <v>234</v>
      </c>
      <c r="D184" s="28" t="s">
        <v>234</v>
      </c>
      <c r="E184" s="28" t="s">
        <v>1049</v>
      </c>
      <c r="F184" s="41">
        <v>3339876</v>
      </c>
      <c r="G184" s="28">
        <v>0</v>
      </c>
      <c r="H184" s="41">
        <v>130472</v>
      </c>
      <c r="I184" s="28">
        <v>0</v>
      </c>
      <c r="J184" s="28"/>
      <c r="K184" s="44"/>
    </row>
    <row r="185" spans="1:11" s="60" customFormat="1" ht="25.5" x14ac:dyDescent="0.25">
      <c r="A185" s="59" t="str">
        <f>VLOOKUP(aéroports_2013[Pays],Pays_Continent!A:B,2,FALSE)</f>
        <v>Amérique du Sud</v>
      </c>
      <c r="B185" s="39" t="str">
        <f>VLOOKUP(aéroports_2013[[#This Row],[Ville/Nom d''aéroport]],Ville_Pays!A:B,2,FALSE)</f>
        <v>Brésil</v>
      </c>
      <c r="C185" s="40" t="s">
        <v>388</v>
      </c>
      <c r="D185" s="28" t="s">
        <v>388</v>
      </c>
      <c r="E185" s="28" t="s">
        <v>534</v>
      </c>
      <c r="F185" s="41">
        <v>2473184</v>
      </c>
      <c r="G185" s="28">
        <v>-9.8000000000000007</v>
      </c>
      <c r="H185" s="41">
        <v>25020</v>
      </c>
      <c r="I185" s="28">
        <v>-11</v>
      </c>
      <c r="J185" s="41">
        <v>8202</v>
      </c>
      <c r="K185" s="44">
        <v>17.5</v>
      </c>
    </row>
    <row r="186" spans="1:11" s="60" customFormat="1" ht="25.5" x14ac:dyDescent="0.25">
      <c r="A186" s="59" t="str">
        <f>VLOOKUP(aéroports_2013[Pays],Pays_Continent!A:B,2,FALSE)</f>
        <v>Océanie</v>
      </c>
      <c r="B186" s="39" t="str">
        <f>VLOOKUP(aéroports_2013[[#This Row],[Ville/Nom d''aéroport]],Ville_Pays!A:B,2,FALSE)</f>
        <v>Nouvelle-Zélande</v>
      </c>
      <c r="C186" s="40" t="s">
        <v>393</v>
      </c>
      <c r="D186" s="28" t="s">
        <v>393</v>
      </c>
      <c r="E186" s="28" t="s">
        <v>606</v>
      </c>
      <c r="F186" s="41">
        <v>767298</v>
      </c>
      <c r="G186" s="28">
        <v>-1.2</v>
      </c>
      <c r="H186" s="41">
        <v>13758</v>
      </c>
      <c r="I186" s="28">
        <v>0.7</v>
      </c>
      <c r="J186" s="28"/>
      <c r="K186" s="44"/>
    </row>
    <row r="187" spans="1:11" s="60" customFormat="1" ht="25.5" x14ac:dyDescent="0.25">
      <c r="A187" s="59" t="str">
        <f>VLOOKUP(aéroports_2013[Pays],Pays_Continent!A:B,2,FALSE)</f>
        <v>Amérique du Nord</v>
      </c>
      <c r="B187" s="39" t="str">
        <f>VLOOKUP(aéroports_2013[[#This Row],[Ville/Nom d''aéroport]],Ville_Pays!A:B,2,FALSE)</f>
        <v>États-Unis</v>
      </c>
      <c r="C187" s="40" t="s">
        <v>294</v>
      </c>
      <c r="D187" s="28" t="s">
        <v>294</v>
      </c>
      <c r="E187" s="28" t="s">
        <v>570</v>
      </c>
      <c r="F187" s="41">
        <v>9207636</v>
      </c>
      <c r="G187" s="28">
        <v>5.4</v>
      </c>
      <c r="H187" s="41">
        <v>117170</v>
      </c>
      <c r="I187" s="28">
        <v>-6.1</v>
      </c>
      <c r="J187" s="28">
        <v>4285</v>
      </c>
      <c r="K187" s="44">
        <v>-10</v>
      </c>
    </row>
    <row r="188" spans="1:11" s="60" customFormat="1" ht="25.5" x14ac:dyDescent="0.25">
      <c r="A188" s="59" t="str">
        <f>VLOOKUP(aéroports_2013[Pays],Pays_Continent!A:B,2,FALSE)</f>
        <v>Océanie</v>
      </c>
      <c r="B188" s="39" t="str">
        <f>VLOOKUP(aéroports_2013[[#This Row],[Ville/Nom d''aéroport]],Ville_Pays!A:B,2,FALSE)</f>
        <v>Nouvelle-Zélande</v>
      </c>
      <c r="C188" s="40" t="s">
        <v>405</v>
      </c>
      <c r="D188" s="28" t="s">
        <v>405</v>
      </c>
      <c r="E188" s="28" t="s">
        <v>947</v>
      </c>
      <c r="F188" s="41">
        <v>332178</v>
      </c>
      <c r="G188" s="28"/>
      <c r="H188" s="28"/>
      <c r="I188" s="28"/>
      <c r="J188" s="28"/>
      <c r="K188" s="44"/>
    </row>
    <row r="189" spans="1:11" s="60" customFormat="1" ht="45" x14ac:dyDescent="0.25">
      <c r="A189" s="59" t="str">
        <f>VLOOKUP(aéroports_2013[Pays],Pays_Continent!A:B,2,FALSE)</f>
        <v>Amérique du Nord</v>
      </c>
      <c r="B189" s="39" t="str">
        <f>VLOOKUP(aéroports_2013[[#This Row],[Ville/Nom d''aéroport]],Ville_Pays!A:B,2,FALSE)</f>
        <v>États-Unis</v>
      </c>
      <c r="C189" s="40" t="s">
        <v>249</v>
      </c>
      <c r="D189" s="28" t="s">
        <v>250</v>
      </c>
      <c r="E189" s="27" t="s">
        <v>1052</v>
      </c>
      <c r="F189" s="41">
        <v>50423765</v>
      </c>
      <c r="G189" s="28">
        <v>2.2999999999999998</v>
      </c>
      <c r="H189" s="41">
        <v>406143</v>
      </c>
      <c r="I189" s="28">
        <v>1.1000000000000001</v>
      </c>
      <c r="J189" s="41">
        <v>1292580</v>
      </c>
      <c r="K189" s="44"/>
    </row>
    <row r="190" spans="1:11" s="60" customFormat="1" ht="25.5" x14ac:dyDescent="0.25">
      <c r="A190" s="59" t="str">
        <f>VLOOKUP(aéroports_2013[Pays],Pays_Continent!A:B,2,FALSE)</f>
        <v>Amérique du Nord</v>
      </c>
      <c r="B190" s="39" t="str">
        <f>VLOOKUP(aéroports_2013[[#This Row],[Ville/Nom d''aéroport]],Ville_Pays!A:B,2,FALSE)</f>
        <v>États-Unis</v>
      </c>
      <c r="C190" s="40" t="s">
        <v>249</v>
      </c>
      <c r="D190" s="28" t="s">
        <v>272</v>
      </c>
      <c r="E190" s="28" t="s">
        <v>554</v>
      </c>
      <c r="F190" s="41">
        <v>26722183</v>
      </c>
      <c r="G190" s="28">
        <v>10.199999999999999</v>
      </c>
      <c r="H190" s="41">
        <v>371565</v>
      </c>
      <c r="I190" s="28">
        <v>0.4</v>
      </c>
      <c r="J190" s="28">
        <v>7681</v>
      </c>
      <c r="K190" s="44">
        <v>3.1</v>
      </c>
    </row>
    <row r="191" spans="1:11" ht="25.5" x14ac:dyDescent="0.25">
      <c r="A191" s="59" t="str">
        <f>VLOOKUP(aéroports_2013[Pays],Pays_Continent!A:B,2,FALSE)</f>
        <v>Amérique du Nord</v>
      </c>
      <c r="B191" s="39" t="str">
        <f>VLOOKUP(aéroports_2013[[#This Row],[Ville/Nom d''aéroport]],Ville_Pays!A:B,2,FALSE)</f>
        <v>États-Unis</v>
      </c>
      <c r="C191" s="40" t="s">
        <v>249</v>
      </c>
      <c r="D191" s="28" t="s">
        <v>266</v>
      </c>
      <c r="E191" s="28" t="s">
        <v>1053</v>
      </c>
      <c r="F191" s="41">
        <v>35024256</v>
      </c>
      <c r="G191" s="28">
        <v>3.1</v>
      </c>
      <c r="H191" s="41">
        <v>413744</v>
      </c>
      <c r="I191" s="28">
        <v>-0.1</v>
      </c>
      <c r="J191" s="28">
        <v>652560</v>
      </c>
      <c r="K191" s="44">
        <v>-12.8</v>
      </c>
    </row>
    <row r="192" spans="1:11" x14ac:dyDescent="0.25">
      <c r="A192" s="59" t="str">
        <f>VLOOKUP(aéroports_2013[Pays],Pays_Continent!A:B,2,FALSE)</f>
        <v>Océanie</v>
      </c>
      <c r="B192" s="39" t="str">
        <f>VLOOKUP(aéroports_2013[[#This Row],[Ville/Nom d''aéroport]],Ville_Pays!A:B,2,FALSE)</f>
        <v>Australie</v>
      </c>
      <c r="C192" s="40" t="s">
        <v>349</v>
      </c>
      <c r="D192" s="28" t="s">
        <v>349</v>
      </c>
      <c r="E192" s="28" t="s">
        <v>599</v>
      </c>
      <c r="F192" s="41">
        <v>1198312</v>
      </c>
      <c r="G192" s="28">
        <v>1.4</v>
      </c>
      <c r="H192" s="41">
        <v>20386</v>
      </c>
      <c r="I192" s="28">
        <v>-7.8</v>
      </c>
      <c r="J192" s="28">
        <v>360</v>
      </c>
      <c r="K192" s="44">
        <v>0</v>
      </c>
    </row>
    <row r="193" spans="1:11" x14ac:dyDescent="0.25">
      <c r="A193" s="59" t="str">
        <f>VLOOKUP(aéroports_2013[Pays],Pays_Continent!A:B,2,FALSE)</f>
        <v>Europe</v>
      </c>
      <c r="B193" s="39" t="str">
        <f>VLOOKUP(aéroports_2013[[#This Row],[Ville/Nom d''aéroport]],Ville_Pays!A:B,2,FALSE)</f>
        <v>France</v>
      </c>
      <c r="C193" s="40" t="s">
        <v>175</v>
      </c>
      <c r="D193" s="28" t="s">
        <v>175</v>
      </c>
      <c r="E193" s="28" t="s">
        <v>995</v>
      </c>
      <c r="F193" s="41">
        <v>11554251</v>
      </c>
      <c r="G193" s="28">
        <v>3.3</v>
      </c>
      <c r="H193" s="41">
        <v>173903</v>
      </c>
      <c r="I193" s="28">
        <v>-1.4</v>
      </c>
      <c r="J193" s="41">
        <v>17792</v>
      </c>
      <c r="K193" s="44">
        <v>0.5</v>
      </c>
    </row>
    <row r="194" spans="1:11" s="60" customFormat="1" x14ac:dyDescent="0.25">
      <c r="A194" s="59" t="str">
        <f>VLOOKUP(aéroports_2013[Pays],Pays_Continent!A:B,2,FALSE)</f>
        <v>Asie</v>
      </c>
      <c r="B194" s="39" t="str">
        <f>VLOOKUP(aéroports_2013[[#This Row],[Ville/Nom d''aéroport]],Ville_Pays!A:B,2,FALSE)</f>
        <v>Vietnam</v>
      </c>
      <c r="C194" s="40" t="s">
        <v>107</v>
      </c>
      <c r="D194" s="28" t="s">
        <v>107</v>
      </c>
      <c r="E194" s="28" t="s">
        <v>1096</v>
      </c>
      <c r="F194" s="41">
        <v>12847056</v>
      </c>
      <c r="G194" s="28">
        <v>13.3</v>
      </c>
      <c r="H194" s="41">
        <v>89835</v>
      </c>
      <c r="I194" s="28">
        <v>6.5</v>
      </c>
      <c r="J194" s="41">
        <v>352232</v>
      </c>
      <c r="K194" s="44"/>
    </row>
    <row r="195" spans="1:11" s="60" customFormat="1" ht="25.5" x14ac:dyDescent="0.25">
      <c r="A195" s="59" t="str">
        <f>VLOOKUP(aéroports_2013[Pays],Pays_Continent!A:B,2,FALSE)</f>
        <v>Océanie</v>
      </c>
      <c r="B195" s="39" t="str">
        <f>VLOOKUP(aéroports_2013[[#This Row],[Ville/Nom d''aéroport]],Ville_Pays!A:B,2,FALSE)</f>
        <v>Nouvelle-Calédonie</v>
      </c>
      <c r="C195" s="40" t="s">
        <v>396</v>
      </c>
      <c r="D195" s="28" t="s">
        <v>397</v>
      </c>
      <c r="E195" s="28" t="s">
        <v>611</v>
      </c>
      <c r="F195" s="41">
        <v>476174</v>
      </c>
      <c r="G195" s="28"/>
      <c r="H195" s="41">
        <v>6888</v>
      </c>
      <c r="I195" s="28"/>
      <c r="J195" s="41"/>
      <c r="K195" s="44"/>
    </row>
    <row r="196" spans="1:11" s="60" customFormat="1" ht="25.5" x14ac:dyDescent="0.25">
      <c r="A196" s="59" t="str">
        <f>VLOOKUP(aéroports_2013[Pays],Pays_Continent!A:B,2,FALSE)</f>
        <v>Amérique du Nord</v>
      </c>
      <c r="B196" s="39" t="str">
        <f>VLOOKUP(aéroports_2013[[#This Row],[Ville/Nom d''aéroport]],Ville_Pays!A:B,2,FALSE)</f>
        <v>États-Unis</v>
      </c>
      <c r="C196" s="40" t="s">
        <v>293</v>
      </c>
      <c r="D196" s="28" t="s">
        <v>293</v>
      </c>
      <c r="E196" s="28" t="s">
        <v>566</v>
      </c>
      <c r="F196" s="41">
        <v>9742887</v>
      </c>
      <c r="G196" s="28">
        <v>-3</v>
      </c>
      <c r="H196" s="41">
        <v>201231</v>
      </c>
      <c r="I196" s="28">
        <v>-4.5</v>
      </c>
      <c r="J196" s="28">
        <v>503917</v>
      </c>
      <c r="K196" s="44">
        <v>4.7</v>
      </c>
    </row>
    <row r="197" spans="1:11" s="60" customFormat="1" x14ac:dyDescent="0.25">
      <c r="A197" s="59" t="str">
        <f>VLOOKUP(aéroports_2013[Pays],Pays_Continent!A:B,2,FALSE)</f>
        <v>Asie</v>
      </c>
      <c r="B197" s="39" t="str">
        <f>VLOOKUP(aéroports_2013[[#This Row],[Ville/Nom d''aéroport]],Ville_Pays!A:B,2,FALSE)</f>
        <v>Japon</v>
      </c>
      <c r="C197" s="40" t="s">
        <v>104</v>
      </c>
      <c r="D197" s="28" t="s">
        <v>104</v>
      </c>
      <c r="E197" s="28" t="s">
        <v>623</v>
      </c>
      <c r="F197" s="41">
        <v>16039825</v>
      </c>
      <c r="G197" s="28">
        <v>6.6</v>
      </c>
      <c r="H197" s="41">
        <v>147302</v>
      </c>
      <c r="I197" s="28">
        <v>0.6</v>
      </c>
      <c r="J197" s="41">
        <v>388388</v>
      </c>
      <c r="K197" s="44">
        <v>5</v>
      </c>
    </row>
    <row r="198" spans="1:11" s="60" customFormat="1" x14ac:dyDescent="0.25">
      <c r="A198" s="59" t="str">
        <f>VLOOKUP(aéroports_2013[Pays],Pays_Continent!A:B,2,FALSE)</f>
        <v>Afrique</v>
      </c>
      <c r="B198" s="39" t="str">
        <f>VLOOKUP(aéroports_2013[[#This Row],[Ville/Nom d''aéroport]],Ville_Pays!A:B,2,FALSE)</f>
        <v>Algérie</v>
      </c>
      <c r="C198" s="40" t="s">
        <v>60</v>
      </c>
      <c r="D198" s="28" t="s">
        <v>60</v>
      </c>
      <c r="E198" s="28" t="s">
        <v>923</v>
      </c>
      <c r="F198" s="41">
        <v>1370387</v>
      </c>
      <c r="G198" s="28">
        <v>6.8</v>
      </c>
      <c r="H198" s="41">
        <v>16782</v>
      </c>
      <c r="I198" s="28">
        <v>5.4</v>
      </c>
      <c r="J198" s="28">
        <v>969</v>
      </c>
      <c r="K198" s="44">
        <v>13.6</v>
      </c>
    </row>
    <row r="199" spans="1:11" x14ac:dyDescent="0.25">
      <c r="A199" s="59" t="str">
        <f>VLOOKUP(aéroports_2013[Pays],Pays_Continent!A:B,2,FALSE)</f>
        <v>Asie</v>
      </c>
      <c r="B199" s="39" t="str">
        <f>VLOOKUP(aéroports_2013[[#This Row],[Ville/Nom d''aéroport]],Ville_Pays!A:B,2,FALSE)</f>
        <v>Indonésie</v>
      </c>
      <c r="C199" s="40" t="s">
        <v>297</v>
      </c>
      <c r="D199" s="28" t="s">
        <v>297</v>
      </c>
      <c r="E199" s="28" t="s">
        <v>569</v>
      </c>
      <c r="F199" s="41">
        <v>9232789</v>
      </c>
      <c r="G199" s="28">
        <v>4.2</v>
      </c>
      <c r="H199" s="41">
        <v>247536</v>
      </c>
      <c r="I199" s="28">
        <v>-3</v>
      </c>
      <c r="J199" s="28">
        <v>17827</v>
      </c>
      <c r="K199" s="44">
        <v>-0.1</v>
      </c>
    </row>
    <row r="200" spans="1:11" ht="25.5" x14ac:dyDescent="0.25">
      <c r="A200" s="59" t="str">
        <f>VLOOKUP(aéroports_2013[Pays],Pays_Continent!A:B,2,FALSE)</f>
        <v>Amérique du Nord</v>
      </c>
      <c r="B200" s="39" t="str">
        <f>VLOOKUP(aéroports_2013[[#This Row],[Ville/Nom d''aéroport]],Ville_Pays!A:B,2,FALSE)</f>
        <v>États-Unis</v>
      </c>
      <c r="C200" s="40" t="s">
        <v>264</v>
      </c>
      <c r="D200" s="28" t="s">
        <v>265</v>
      </c>
      <c r="E200" s="28" t="s">
        <v>920</v>
      </c>
      <c r="F200" s="41">
        <v>34973645</v>
      </c>
      <c r="G200" s="28">
        <v>-0.9</v>
      </c>
      <c r="H200" s="41">
        <v>291652</v>
      </c>
      <c r="I200" s="28">
        <v>2.7</v>
      </c>
      <c r="J200" s="28">
        <v>169657</v>
      </c>
      <c r="K200" s="44">
        <v>8.1</v>
      </c>
    </row>
    <row r="201" spans="1:11" s="60" customFormat="1" x14ac:dyDescent="0.25">
      <c r="A201" s="59" t="str">
        <f>VLOOKUP(aéroports_2013[Pays],Pays_Continent!A:B,2,FALSE)</f>
        <v>Asie</v>
      </c>
      <c r="B201" s="39" t="str">
        <f>VLOOKUP(aéroports_2013[[#This Row],[Ville/Nom d''aéroport]],Ville_Pays!A:B,2,FALSE)</f>
        <v>Japon</v>
      </c>
      <c r="C201" s="40" t="s">
        <v>92</v>
      </c>
      <c r="D201" s="28" t="s">
        <v>111</v>
      </c>
      <c r="E201" s="28" t="s">
        <v>988</v>
      </c>
      <c r="F201" s="41">
        <v>13823711</v>
      </c>
      <c r="G201" s="28">
        <v>4.5999999999999996</v>
      </c>
      <c r="H201" s="41">
        <v>136130</v>
      </c>
      <c r="I201" s="28">
        <v>6.6</v>
      </c>
      <c r="J201" s="41">
        <v>138023</v>
      </c>
      <c r="K201" s="44">
        <v>9.1999999999999993</v>
      </c>
    </row>
    <row r="202" spans="1:11" x14ac:dyDescent="0.25">
      <c r="A202" s="59" t="str">
        <f>VLOOKUP(aéroports_2013[Pays],Pays_Continent!A:B,2,FALSE)</f>
        <v>Asie</v>
      </c>
      <c r="B202" s="39" t="str">
        <f>VLOOKUP(aéroports_2013[[#This Row],[Ville/Nom d''aéroport]],Ville_Pays!A:B,2,FALSE)</f>
        <v>Japon</v>
      </c>
      <c r="C202" s="40" t="s">
        <v>92</v>
      </c>
      <c r="D202" s="28" t="s">
        <v>93</v>
      </c>
      <c r="E202" s="28" t="s">
        <v>989</v>
      </c>
      <c r="F202" s="41">
        <v>17783744</v>
      </c>
      <c r="G202" s="28">
        <v>10.4</v>
      </c>
      <c r="H202" s="41">
        <v>131923</v>
      </c>
      <c r="I202" s="28">
        <v>6.4</v>
      </c>
      <c r="J202" s="41">
        <v>682338</v>
      </c>
      <c r="K202" s="44">
        <v>-5.6</v>
      </c>
    </row>
    <row r="203" spans="1:11" x14ac:dyDescent="0.25">
      <c r="A203" s="59" t="str">
        <f>VLOOKUP(aéroports_2013[Pays],Pays_Continent!A:B,2,FALSE)</f>
        <v>Europe</v>
      </c>
      <c r="B203" s="39" t="str">
        <f>VLOOKUP(aéroports_2013[[#This Row],[Ville/Nom d''aéroport]],Ville_Pays!A:B,2,FALSE)</f>
        <v>Norvège</v>
      </c>
      <c r="C203" s="40" t="s">
        <v>144</v>
      </c>
      <c r="D203" s="28" t="s">
        <v>145</v>
      </c>
      <c r="E203" s="28" t="s">
        <v>478</v>
      </c>
      <c r="F203" s="41">
        <v>22957946</v>
      </c>
      <c r="G203" s="28">
        <v>4</v>
      </c>
      <c r="H203" s="41">
        <v>245744</v>
      </c>
      <c r="I203" s="28">
        <v>2.7</v>
      </c>
      <c r="J203" s="41">
        <v>166469</v>
      </c>
      <c r="K203" s="44">
        <v>59.2</v>
      </c>
    </row>
    <row r="204" spans="1:11" s="60" customFormat="1" x14ac:dyDescent="0.25">
      <c r="A204" s="59" t="str">
        <f>VLOOKUP(aéroports_2013[Pays],Pays_Continent!A:B,2,FALSE)</f>
        <v>Europe</v>
      </c>
      <c r="B204" s="39" t="str">
        <f>VLOOKUP(aéroports_2013[[#This Row],[Ville/Nom d''aéroport]],Ville_Pays!A:B,2,FALSE)</f>
        <v>Espagne</v>
      </c>
      <c r="C204" s="40" t="s">
        <v>146</v>
      </c>
      <c r="D204" s="28" t="s">
        <v>147</v>
      </c>
      <c r="E204" s="28" t="s">
        <v>625</v>
      </c>
      <c r="F204" s="41">
        <v>22766747</v>
      </c>
      <c r="G204" s="28">
        <v>0.4</v>
      </c>
      <c r="H204" s="41">
        <v>170138</v>
      </c>
      <c r="I204" s="28">
        <v>-2.2000000000000002</v>
      </c>
      <c r="J204" s="41">
        <v>14227</v>
      </c>
      <c r="K204" s="44">
        <v>-3.2</v>
      </c>
    </row>
    <row r="205" spans="1:11" s="60" customFormat="1" ht="25.5" x14ac:dyDescent="0.25">
      <c r="A205" s="59" t="str">
        <f>VLOOKUP(aéroports_2013[Pays],Pays_Continent!A:B,2,FALSE)</f>
        <v>Océanie</v>
      </c>
      <c r="B205" s="39" t="str">
        <f>VLOOKUP(aéroports_2013[[#This Row],[Ville/Nom d''aéroport]],Ville_Pays!A:B,2,FALSE)</f>
        <v>Nouvelle-Zélande</v>
      </c>
      <c r="C205" s="40" t="s">
        <v>400</v>
      </c>
      <c r="D205" s="28" t="s">
        <v>400</v>
      </c>
      <c r="E205" s="28" t="s">
        <v>1063</v>
      </c>
      <c r="F205" s="41">
        <v>445147</v>
      </c>
      <c r="G205" s="28">
        <v>-0.9</v>
      </c>
      <c r="H205" s="28"/>
      <c r="I205" s="28"/>
      <c r="J205" s="28"/>
      <c r="K205" s="44"/>
    </row>
    <row r="206" spans="1:11" s="60" customFormat="1" ht="25.5" x14ac:dyDescent="0.25">
      <c r="A206" s="59" t="str">
        <f>VLOOKUP(aéroports_2013[Pays],Pays_Continent!A:B,2,FALSE)</f>
        <v>Amérique du Nord</v>
      </c>
      <c r="B206" s="39" t="str">
        <f>VLOOKUP(aéroports_2013[[#This Row],[Ville/Nom d''aéroport]],Ville_Pays!A:B,2,FALSE)</f>
        <v>Panama</v>
      </c>
      <c r="C206" s="40" t="s">
        <v>206</v>
      </c>
      <c r="D206" s="28" t="s">
        <v>206</v>
      </c>
      <c r="E206" s="28" t="s">
        <v>512</v>
      </c>
      <c r="F206" s="41">
        <v>7783983</v>
      </c>
      <c r="G206" s="28">
        <v>11.6</v>
      </c>
      <c r="H206" s="41">
        <v>126065</v>
      </c>
      <c r="I206" s="28">
        <v>10.1</v>
      </c>
      <c r="J206" s="41">
        <v>109252</v>
      </c>
      <c r="K206" s="44">
        <v>-6.1</v>
      </c>
    </row>
    <row r="207" spans="1:11" s="60" customFormat="1" x14ac:dyDescent="0.25">
      <c r="A207" s="59" t="str">
        <f>VLOOKUP(aéroports_2013[Pays],Pays_Continent!A:B,2,FALSE)</f>
        <v>Océanie</v>
      </c>
      <c r="B207" s="39" t="str">
        <f>VLOOKUP(aéroports_2013[[#This Row],[Ville/Nom d''aéroport]],Ville_Pays!A:B,2,FALSE)</f>
        <v>Polynésie</v>
      </c>
      <c r="C207" s="40" t="s">
        <v>347</v>
      </c>
      <c r="D207" s="28" t="s">
        <v>347</v>
      </c>
      <c r="E207" s="28" t="s">
        <v>602</v>
      </c>
      <c r="F207" s="41">
        <v>1150610</v>
      </c>
      <c r="G207" s="28">
        <v>-0.2</v>
      </c>
      <c r="H207" s="41">
        <v>33017</v>
      </c>
      <c r="I207" s="28">
        <v>-3.8</v>
      </c>
      <c r="J207" s="41">
        <v>11446</v>
      </c>
      <c r="K207" s="44">
        <v>-2.8</v>
      </c>
    </row>
    <row r="208" spans="1:11" s="60" customFormat="1" x14ac:dyDescent="0.25">
      <c r="A208" s="59" t="str">
        <f>VLOOKUP(aéroports_2013[Pays],Pays_Continent!A:B,2,FALSE)</f>
        <v>Europe</v>
      </c>
      <c r="B208" s="39" t="str">
        <f>VLOOKUP(aéroports_2013[[#This Row],[Ville/Nom d''aéroport]],Ville_Pays!A:B,2,FALSE)</f>
        <v>France</v>
      </c>
      <c r="C208" s="40" t="s">
        <v>122</v>
      </c>
      <c r="D208" s="28" t="s">
        <v>123</v>
      </c>
      <c r="E208" s="28" t="s">
        <v>897</v>
      </c>
      <c r="F208" s="41">
        <v>62052917</v>
      </c>
      <c r="G208" s="28">
        <v>0.7</v>
      </c>
      <c r="H208" s="41">
        <v>478306</v>
      </c>
      <c r="I208" s="28">
        <v>-3.9</v>
      </c>
      <c r="J208" s="41">
        <v>2069200</v>
      </c>
      <c r="K208" s="44">
        <v>-3.8</v>
      </c>
    </row>
    <row r="209" spans="1:11" s="60" customFormat="1" x14ac:dyDescent="0.25">
      <c r="A209" s="59" t="str">
        <f>VLOOKUP(aéroports_2013[Pays],Pays_Continent!A:B,2,FALSE)</f>
        <v>Europe</v>
      </c>
      <c r="B209" s="39" t="str">
        <f>VLOOKUP(aéroports_2013[[#This Row],[Ville/Nom d''aéroport]],Ville_Pays!A:B,2,FALSE)</f>
        <v>France</v>
      </c>
      <c r="C209" s="40" t="s">
        <v>122</v>
      </c>
      <c r="D209" s="28" t="s">
        <v>138</v>
      </c>
      <c r="E209" s="28" t="s">
        <v>996</v>
      </c>
      <c r="F209" s="41">
        <v>28274154</v>
      </c>
      <c r="G209" s="28">
        <v>3.8</v>
      </c>
      <c r="H209" s="41">
        <v>233497</v>
      </c>
      <c r="I209" s="28">
        <v>-0.2</v>
      </c>
      <c r="J209" s="41">
        <v>105679</v>
      </c>
      <c r="K209" s="44">
        <v>-0.7</v>
      </c>
    </row>
    <row r="210" spans="1:11" s="60" customFormat="1" x14ac:dyDescent="0.25">
      <c r="A210" s="59" t="str">
        <f>VLOOKUP(aéroports_2013[Pays],Pays_Continent!A:B,2,FALSE)</f>
        <v>Océanie</v>
      </c>
      <c r="B210" s="39" t="str">
        <f>VLOOKUP(aéroports_2013[[#This Row],[Ville/Nom d''aéroport]],Ville_Pays!A:B,2,FALSE)</f>
        <v>Australie</v>
      </c>
      <c r="C210" s="40" t="s">
        <v>316</v>
      </c>
      <c r="D210" s="28" t="s">
        <v>316</v>
      </c>
      <c r="E210" s="28" t="s">
        <v>583</v>
      </c>
      <c r="F210" s="41">
        <v>12902047</v>
      </c>
      <c r="G210" s="28">
        <v>-3.5</v>
      </c>
      <c r="H210" s="41">
        <v>100055</v>
      </c>
      <c r="I210" s="28">
        <v>-33.299999999999997</v>
      </c>
      <c r="J210" s="28"/>
      <c r="K210" s="44"/>
    </row>
    <row r="211" spans="1:11" s="60" customFormat="1" ht="25.5" x14ac:dyDescent="0.25">
      <c r="A211" s="59" t="str">
        <f>VLOOKUP(aéroports_2013[Pays],Pays_Continent!A:B,2,FALSE)</f>
        <v>Amérique du Nord</v>
      </c>
      <c r="B211" s="39" t="str">
        <f>VLOOKUP(aéroports_2013[[#This Row],[Ville/Nom d''aéroport]],Ville_Pays!A:B,2,FALSE)</f>
        <v>États-Unis</v>
      </c>
      <c r="C211" s="40" t="s">
        <v>271</v>
      </c>
      <c r="D211" s="28" t="s">
        <v>271</v>
      </c>
      <c r="E211" s="28" t="s">
        <v>552</v>
      </c>
      <c r="F211" s="41">
        <v>30504112</v>
      </c>
      <c r="G211" s="28">
        <v>0.8</v>
      </c>
      <c r="H211" s="41">
        <v>432508</v>
      </c>
      <c r="I211" s="28">
        <v>-2.2999999999999998</v>
      </c>
      <c r="J211" s="28">
        <v>380143</v>
      </c>
      <c r="K211" s="44">
        <v>-2.2999999999999998</v>
      </c>
    </row>
    <row r="212" spans="1:11" s="60" customFormat="1" ht="25.5" x14ac:dyDescent="0.25">
      <c r="A212" s="59" t="str">
        <f>VLOOKUP(aéroports_2013[Pays],Pays_Continent!A:B,2,FALSE)</f>
        <v>Amérique du Nord</v>
      </c>
      <c r="B212" s="39" t="str">
        <f>VLOOKUP(aéroports_2013[[#This Row],[Ville/Nom d''aéroport]],Ville_Pays!A:B,2,FALSE)</f>
        <v>États-Unis</v>
      </c>
      <c r="C212" s="40" t="s">
        <v>257</v>
      </c>
      <c r="D212" s="28" t="s">
        <v>258</v>
      </c>
      <c r="E212" s="28" t="s">
        <v>915</v>
      </c>
      <c r="F212" s="41">
        <v>40318451</v>
      </c>
      <c r="G212" s="28">
        <v>-0.3</v>
      </c>
      <c r="H212" s="41">
        <v>435887</v>
      </c>
      <c r="I212" s="28">
        <v>-3.2</v>
      </c>
      <c r="J212" s="28">
        <v>2779</v>
      </c>
      <c r="K212" s="44">
        <v>1.2</v>
      </c>
    </row>
    <row r="213" spans="1:11" s="60" customFormat="1" x14ac:dyDescent="0.25">
      <c r="A213" s="59" t="str">
        <f>VLOOKUP(aéroports_2013[Pays],Pays_Continent!A:B,2,FALSE)</f>
        <v>Asie</v>
      </c>
      <c r="B213" s="39" t="str">
        <f>VLOOKUP(aéroports_2013[[#This Row],[Ville/Nom d''aéroport]],Ville_Pays!A:B,2,FALSE)</f>
        <v>Thaïlande</v>
      </c>
      <c r="C213" s="40" t="s">
        <v>116</v>
      </c>
      <c r="D213" s="28" t="s">
        <v>116</v>
      </c>
      <c r="E213" s="28" t="s">
        <v>465</v>
      </c>
      <c r="F213" s="41">
        <v>11342491</v>
      </c>
      <c r="G213" s="28">
        <v>18.899999999999999</v>
      </c>
      <c r="H213" s="41">
        <v>74063</v>
      </c>
      <c r="I213" s="28">
        <v>18.7</v>
      </c>
      <c r="J213" s="41">
        <v>33893</v>
      </c>
      <c r="K213" s="44">
        <v>-0.5</v>
      </c>
    </row>
    <row r="214" spans="1:11" s="60" customFormat="1" ht="25.5" x14ac:dyDescent="0.25">
      <c r="A214" s="59" t="str">
        <f>VLOOKUP(aéroports_2013[Pays],Pays_Continent!A:B,2,FALSE)</f>
        <v>Amérique du Nord</v>
      </c>
      <c r="B214" s="39" t="str">
        <f>VLOOKUP(aéroports_2013[[#This Row],[Ville/Nom d''aéroport]],Ville_Pays!A:B,2,FALSE)</f>
        <v>États-Unis</v>
      </c>
      <c r="C214" s="40" t="s">
        <v>305</v>
      </c>
      <c r="D214" s="28" t="s">
        <v>305</v>
      </c>
      <c r="E214" s="28" t="s">
        <v>572</v>
      </c>
      <c r="F214" s="41">
        <v>7884170</v>
      </c>
      <c r="G214" s="28">
        <v>-2</v>
      </c>
      <c r="H214" s="41">
        <v>139300</v>
      </c>
      <c r="I214" s="28">
        <v>0.1</v>
      </c>
      <c r="J214" s="28">
        <v>78197</v>
      </c>
      <c r="K214" s="44">
        <v>-1.6</v>
      </c>
    </row>
    <row r="215" spans="1:11" s="60" customFormat="1" x14ac:dyDescent="0.25">
      <c r="A215" s="59" t="str">
        <f>VLOOKUP(aéroports_2013[Pays],Pays_Continent!A:B,2,FALSE)</f>
        <v>Europe</v>
      </c>
      <c r="B215" s="39" t="str">
        <f>VLOOKUP(aéroports_2013[[#This Row],[Ville/Nom d''aéroport]],Ville_Pays!A:B,2,FALSE)</f>
        <v>France</v>
      </c>
      <c r="C215" s="40" t="s">
        <v>241</v>
      </c>
      <c r="D215" s="28" t="s">
        <v>241</v>
      </c>
      <c r="E215" s="28" t="s">
        <v>539</v>
      </c>
      <c r="F215" s="41">
        <v>2033763</v>
      </c>
      <c r="G215" s="28">
        <v>2</v>
      </c>
      <c r="H215" s="41">
        <v>38782</v>
      </c>
      <c r="I215" s="28">
        <v>1.4</v>
      </c>
      <c r="J215" s="41">
        <v>13999</v>
      </c>
      <c r="K215" s="44">
        <v>0</v>
      </c>
    </row>
    <row r="216" spans="1:11" s="60" customFormat="1" x14ac:dyDescent="0.25">
      <c r="A216" s="59" t="str">
        <f>VLOOKUP(aéroports_2013[Pays],Pays_Continent!A:B,2,FALSE)</f>
        <v>Asie</v>
      </c>
      <c r="B216" s="39" t="str">
        <f>VLOOKUP(aéroports_2013[[#This Row],[Ville/Nom d''aéroport]],Ville_Pays!A:B,2,FALSE)</f>
        <v>Indonésie</v>
      </c>
      <c r="C216" s="40" t="s">
        <v>395</v>
      </c>
      <c r="D216" s="28" t="s">
        <v>395</v>
      </c>
      <c r="E216" s="28" t="s">
        <v>948</v>
      </c>
      <c r="F216" s="41">
        <v>533163</v>
      </c>
      <c r="G216" s="28">
        <v>-2.2000000000000002</v>
      </c>
      <c r="H216" s="41">
        <v>5895</v>
      </c>
      <c r="I216" s="28">
        <v>2.5</v>
      </c>
      <c r="J216" s="41">
        <v>5891</v>
      </c>
      <c r="K216" s="44">
        <v>-11.1</v>
      </c>
    </row>
    <row r="217" spans="1:11" s="60" customFormat="1" ht="25.5" x14ac:dyDescent="0.25">
      <c r="A217" s="59" t="str">
        <f>VLOOKUP(aéroports_2013[Pays],Pays_Continent!A:B,2,FALSE)</f>
        <v>Amérique du Nord</v>
      </c>
      <c r="B217" s="39" t="str">
        <f>VLOOKUP(aéroports_2013[[#This Row],[Ville/Nom d''aéroport]],Ville_Pays!A:B,2,FALSE)</f>
        <v>Trinidad et Tobago</v>
      </c>
      <c r="C217" s="40" t="s">
        <v>235</v>
      </c>
      <c r="D217" s="28" t="s">
        <v>235</v>
      </c>
      <c r="E217" s="28" t="s">
        <v>535</v>
      </c>
      <c r="F217" s="41">
        <v>2805878</v>
      </c>
      <c r="G217" s="28">
        <v>3</v>
      </c>
      <c r="H217" s="41">
        <v>65970</v>
      </c>
      <c r="I217" s="28">
        <v>-0.1</v>
      </c>
      <c r="J217" s="41">
        <v>49534</v>
      </c>
      <c r="K217" s="44">
        <v>-8.1999999999999993</v>
      </c>
    </row>
    <row r="218" spans="1:11" s="60" customFormat="1" x14ac:dyDescent="0.25">
      <c r="A218" s="59" t="str">
        <f>VLOOKUP(aéroports_2013[Pays],Pays_Continent!A:B,2,FALSE)</f>
        <v>Océanie</v>
      </c>
      <c r="B218" s="39" t="str">
        <f>VLOOKUP(aéroports_2013[[#This Row],[Ville/Nom d''aéroport]],Ville_Pays!A:B,2,FALSE)</f>
        <v>Vanuatu</v>
      </c>
      <c r="C218" s="40" t="s">
        <v>403</v>
      </c>
      <c r="D218" s="28" t="s">
        <v>403</v>
      </c>
      <c r="E218" s="28" t="s">
        <v>952</v>
      </c>
      <c r="F218" s="41">
        <v>388958</v>
      </c>
      <c r="G218" s="28"/>
      <c r="H218" s="41">
        <v>11159</v>
      </c>
      <c r="I218" s="28"/>
      <c r="J218" s="41">
        <v>12668</v>
      </c>
      <c r="K218" s="44"/>
    </row>
    <row r="219" spans="1:11" s="60" customFormat="1" ht="25.5" x14ac:dyDescent="0.25">
      <c r="A219" s="59" t="str">
        <f>VLOOKUP(aéroports_2013[Pays],Pays_Continent!A:B,2,FALSE)</f>
        <v>Amérique du Nord</v>
      </c>
      <c r="B219" s="39" t="str">
        <f>VLOOKUP(aéroports_2013[[#This Row],[Ville/Nom d''aéroport]],Ville_Pays!A:B,2,FALSE)</f>
        <v>États-Unis</v>
      </c>
      <c r="C219" s="40" t="s">
        <v>284</v>
      </c>
      <c r="D219" s="28" t="s">
        <v>284</v>
      </c>
      <c r="E219" s="28" t="s">
        <v>562</v>
      </c>
      <c r="F219" s="41">
        <v>15029569</v>
      </c>
      <c r="G219" s="28">
        <v>4.4000000000000004</v>
      </c>
      <c r="H219" s="41">
        <v>209909</v>
      </c>
      <c r="I219" s="28">
        <v>-2.9</v>
      </c>
      <c r="J219" s="28">
        <v>199401</v>
      </c>
      <c r="K219" s="44">
        <v>0.1</v>
      </c>
    </row>
    <row r="220" spans="1:11" s="60" customFormat="1" ht="25.5" x14ac:dyDescent="0.25">
      <c r="A220" s="59" t="str">
        <f>VLOOKUP(aéroports_2013[Pays],Pays_Continent!A:B,2,FALSE)</f>
        <v>Amérique du Sud</v>
      </c>
      <c r="B220" s="39" t="str">
        <f>VLOOKUP(aéroports_2013[[#This Row],[Ville/Nom d''aéroport]],Ville_Pays!A:B,2,FALSE)</f>
        <v>Brésil</v>
      </c>
      <c r="C220" s="40" t="s">
        <v>210</v>
      </c>
      <c r="D220" s="28" t="s">
        <v>210</v>
      </c>
      <c r="E220" s="28" t="s">
        <v>509</v>
      </c>
      <c r="F220" s="41">
        <v>7988827</v>
      </c>
      <c r="G220" s="28">
        <v>-3.9</v>
      </c>
      <c r="H220" s="41">
        <v>94409</v>
      </c>
      <c r="I220" s="28">
        <v>-2.4</v>
      </c>
      <c r="J220" s="41">
        <v>26922</v>
      </c>
      <c r="K220" s="44">
        <v>-0.9</v>
      </c>
    </row>
    <row r="221" spans="1:11" s="60" customFormat="1" ht="25.5" x14ac:dyDescent="0.25">
      <c r="A221" s="59" t="str">
        <f>VLOOKUP(aéroports_2013[Pays],Pays_Continent!A:B,2,FALSE)</f>
        <v>Europe</v>
      </c>
      <c r="B221" s="39" t="str">
        <f>VLOOKUP(aéroports_2013[[#This Row],[Ville/Nom d''aéroport]],Ville_Pays!A:B,2,FALSE)</f>
        <v>République tchèque</v>
      </c>
      <c r="C221" s="40" t="s">
        <v>174</v>
      </c>
      <c r="D221" s="28" t="s">
        <v>174</v>
      </c>
      <c r="E221" s="28" t="s">
        <v>489</v>
      </c>
      <c r="F221" s="41">
        <v>10974196</v>
      </c>
      <c r="G221" s="28">
        <v>1.5</v>
      </c>
      <c r="H221" s="41">
        <v>128633</v>
      </c>
      <c r="I221" s="28">
        <v>-2.2000000000000002</v>
      </c>
      <c r="J221" s="41">
        <v>51902</v>
      </c>
      <c r="K221" s="44">
        <v>-2</v>
      </c>
    </row>
    <row r="222" spans="1:11" s="60" customFormat="1" ht="25.5" x14ac:dyDescent="0.25">
      <c r="A222" s="59" t="str">
        <f>VLOOKUP(aéroports_2013[Pays],Pays_Continent!A:B,2,FALSE)</f>
        <v>Amérique du Nord</v>
      </c>
      <c r="B222" s="39" t="str">
        <f>VLOOKUP(aéroports_2013[[#This Row],[Ville/Nom d''aéroport]],Ville_Pays!A:B,2,FALSE)</f>
        <v>Mexique</v>
      </c>
      <c r="C222" s="40" t="s">
        <v>229</v>
      </c>
      <c r="D222" s="28" t="s">
        <v>229</v>
      </c>
      <c r="E222" s="28" t="s">
        <v>536</v>
      </c>
      <c r="F222" s="41">
        <v>2657877</v>
      </c>
      <c r="G222" s="28">
        <v>2.8</v>
      </c>
      <c r="H222" s="41">
        <v>39811</v>
      </c>
      <c r="I222" s="28">
        <v>1.9</v>
      </c>
      <c r="J222" s="41">
        <v>1679</v>
      </c>
      <c r="K222" s="44">
        <v>-11.8</v>
      </c>
    </row>
    <row r="223" spans="1:11" s="60" customFormat="1" ht="25.5" x14ac:dyDescent="0.25">
      <c r="A223" s="59" t="str">
        <f>VLOOKUP(aéroports_2013[Pays],Pays_Continent!A:B,2,FALSE)</f>
        <v>Amérique du Nord</v>
      </c>
      <c r="B223" s="39" t="str">
        <f>VLOOKUP(aéroports_2013[[#This Row],[Ville/Nom d''aéroport]],Ville_Pays!A:B,2,FALSE)</f>
        <v>République dominicaine</v>
      </c>
      <c r="C223" s="40" t="s">
        <v>216</v>
      </c>
      <c r="D223" s="28" t="s">
        <v>216</v>
      </c>
      <c r="E223" s="28" t="s">
        <v>518</v>
      </c>
      <c r="F223" s="41">
        <v>5163786</v>
      </c>
      <c r="G223" s="28">
        <v>2.4</v>
      </c>
      <c r="H223" s="28"/>
      <c r="I223" s="28"/>
      <c r="J223" s="28"/>
      <c r="K223" s="44"/>
    </row>
    <row r="224" spans="1:11" s="60" customFormat="1" x14ac:dyDescent="0.25">
      <c r="A224" s="59" t="str">
        <f>VLOOKUP(aéroports_2013[Pays],Pays_Continent!A:B,2,FALSE)</f>
        <v>Asie</v>
      </c>
      <c r="B224" s="39" t="str">
        <f>VLOOKUP(aéroports_2013[[#This Row],[Ville/Nom d''aéroport]],Ville_Pays!A:B,2,FALSE)</f>
        <v>Chine</v>
      </c>
      <c r="C224" s="40" t="s">
        <v>103</v>
      </c>
      <c r="D224" s="28" t="s">
        <v>103</v>
      </c>
      <c r="E224" s="28" t="s">
        <v>975</v>
      </c>
      <c r="F224" s="41">
        <v>14516669</v>
      </c>
      <c r="G224" s="28">
        <v>15.2</v>
      </c>
      <c r="H224" s="41">
        <v>129751</v>
      </c>
      <c r="I224" s="28">
        <v>11.7</v>
      </c>
      <c r="J224" s="41">
        <v>186196</v>
      </c>
      <c r="K224" s="44">
        <v>8.3000000000000007</v>
      </c>
    </row>
    <row r="225" spans="1:11" s="60" customFormat="1" ht="25.5" x14ac:dyDescent="0.25">
      <c r="A225" s="59" t="str">
        <f>VLOOKUP(aéroports_2013[Pays],Pays_Continent!A:B,2,FALSE)</f>
        <v>Océanie</v>
      </c>
      <c r="B225" s="39" t="str">
        <f>VLOOKUP(aéroports_2013[[#This Row],[Ville/Nom d''aéroport]],Ville_Pays!A:B,2,FALSE)</f>
        <v>Nouvelle-Zélande</v>
      </c>
      <c r="C225" s="40" t="s">
        <v>344</v>
      </c>
      <c r="D225" s="28" t="s">
        <v>344</v>
      </c>
      <c r="E225" s="28" t="s">
        <v>601</v>
      </c>
      <c r="F225" s="41">
        <v>1219527</v>
      </c>
      <c r="G225" s="28">
        <v>2.7</v>
      </c>
      <c r="H225" s="41">
        <v>11068</v>
      </c>
      <c r="I225" s="28">
        <v>-36.200000000000003</v>
      </c>
      <c r="J225" s="28"/>
      <c r="K225" s="44"/>
    </row>
    <row r="226" spans="1:11" s="60" customFormat="1" ht="25.5" x14ac:dyDescent="0.25">
      <c r="A226" s="59" t="str">
        <f>VLOOKUP(aéroports_2013[Pays],Pays_Continent!A:B,2,FALSE)</f>
        <v>Amérique du Sud</v>
      </c>
      <c r="B226" s="39" t="str">
        <f>VLOOKUP(aéroports_2013[[#This Row],[Ville/Nom d''aéroport]],Ville_Pays!A:B,2,FALSE)</f>
        <v>Equateur</v>
      </c>
      <c r="C226" s="40" t="s">
        <v>217</v>
      </c>
      <c r="D226" s="28" t="s">
        <v>217</v>
      </c>
      <c r="E226" s="28" t="s">
        <v>516</v>
      </c>
      <c r="F226" s="41">
        <v>5604478</v>
      </c>
      <c r="G226" s="28">
        <v>1.4</v>
      </c>
      <c r="H226" s="41">
        <v>68544</v>
      </c>
      <c r="I226" s="28">
        <v>-7.8</v>
      </c>
      <c r="J226" s="41">
        <v>181709</v>
      </c>
      <c r="K226" s="44">
        <v>-1.5</v>
      </c>
    </row>
    <row r="227" spans="1:11" ht="25.5" x14ac:dyDescent="0.25">
      <c r="A227" s="59" t="str">
        <f>VLOOKUP(aéroports_2013[Pays],Pays_Continent!A:B,2,FALSE)</f>
        <v>Amérique du Nord</v>
      </c>
      <c r="B227" s="39" t="str">
        <f>VLOOKUP(aéroports_2013[[#This Row],[Ville/Nom d''aéroport]],Ville_Pays!A:B,2,FALSE)</f>
        <v>États-Unis</v>
      </c>
      <c r="C227" s="40" t="s">
        <v>298</v>
      </c>
      <c r="D227" s="28" t="s">
        <v>298</v>
      </c>
      <c r="E227" s="28" t="s">
        <v>568</v>
      </c>
      <c r="F227" s="41">
        <v>9183748</v>
      </c>
      <c r="G227" s="28">
        <v>-0.4</v>
      </c>
      <c r="H227" s="41">
        <v>185856</v>
      </c>
      <c r="I227" s="28">
        <v>-1.3</v>
      </c>
      <c r="J227" s="28">
        <v>76247</v>
      </c>
      <c r="K227" s="44">
        <v>-0.1</v>
      </c>
    </row>
    <row r="228" spans="1:11" ht="25.5" x14ac:dyDescent="0.25">
      <c r="A228" s="59" t="str">
        <f>VLOOKUP(aéroports_2013[Pays],Pays_Continent!A:B,2,FALSE)</f>
        <v>Amérique du Sud</v>
      </c>
      <c r="B228" s="39" t="str">
        <f>VLOOKUP(aéroports_2013[[#This Row],[Ville/Nom d''aéroport]],Ville_Pays!A:B,2,FALSE)</f>
        <v>Brésil</v>
      </c>
      <c r="C228" s="40" t="s">
        <v>213</v>
      </c>
      <c r="D228" s="28" t="s">
        <v>213</v>
      </c>
      <c r="E228" s="28" t="s">
        <v>513</v>
      </c>
      <c r="F228" s="41">
        <v>7109473</v>
      </c>
      <c r="G228" s="28">
        <v>3.8</v>
      </c>
      <c r="H228" s="41">
        <v>81824</v>
      </c>
      <c r="I228" s="28">
        <v>-1.4</v>
      </c>
      <c r="J228" s="41">
        <v>39744</v>
      </c>
      <c r="K228" s="44">
        <v>2.2000000000000002</v>
      </c>
    </row>
    <row r="229" spans="1:11" s="60" customFormat="1" ht="25.5" x14ac:dyDescent="0.25">
      <c r="A229" s="59" t="str">
        <f>VLOOKUP(aéroports_2013[Pays],Pays_Continent!A:B,2,FALSE)</f>
        <v>Amérique du Sud</v>
      </c>
      <c r="B229" s="39" t="str">
        <f>VLOOKUP(aéroports_2013[[#This Row],[Ville/Nom d''aéroport]],Ville_Pays!A:B,2,FALSE)</f>
        <v>Brésil</v>
      </c>
      <c r="C229" s="40" t="s">
        <v>195</v>
      </c>
      <c r="D229" s="28" t="s">
        <v>196</v>
      </c>
      <c r="E229" s="27" t="s">
        <v>1075</v>
      </c>
      <c r="F229" s="41">
        <v>17190313</v>
      </c>
      <c r="G229" s="28">
        <v>-3</v>
      </c>
      <c r="H229" s="41">
        <v>143245</v>
      </c>
      <c r="I229" s="28">
        <v>-7.2</v>
      </c>
      <c r="J229" s="41">
        <v>114873</v>
      </c>
      <c r="K229" s="44">
        <v>-2.9</v>
      </c>
    </row>
    <row r="230" spans="1:11" s="60" customFormat="1" ht="25.5" x14ac:dyDescent="0.25">
      <c r="A230" s="59" t="str">
        <f>VLOOKUP(aéroports_2013[Pays],Pays_Continent!A:B,2,FALSE)</f>
        <v>Amérique du Sud</v>
      </c>
      <c r="B230" s="39" t="str">
        <f>VLOOKUP(aéroports_2013[[#This Row],[Ville/Nom d''aéroport]],Ville_Pays!A:B,2,FALSE)</f>
        <v>Brésil</v>
      </c>
      <c r="C230" s="40" t="s">
        <v>195</v>
      </c>
      <c r="D230" s="28" t="s">
        <v>203</v>
      </c>
      <c r="E230" s="28" t="s">
        <v>1076</v>
      </c>
      <c r="F230" s="41">
        <v>9206764</v>
      </c>
      <c r="G230" s="28">
        <v>2.2000000000000002</v>
      </c>
      <c r="H230" s="41">
        <v>127328</v>
      </c>
      <c r="I230" s="28">
        <v>-5.9</v>
      </c>
      <c r="J230" s="41">
        <v>7529</v>
      </c>
      <c r="K230" s="44">
        <v>30.6</v>
      </c>
    </row>
    <row r="231" spans="1:11" s="60" customFormat="1" ht="25.5" x14ac:dyDescent="0.25">
      <c r="A231" s="59" t="str">
        <f>VLOOKUP(aéroports_2013[Pays],Pays_Continent!A:B,2,FALSE)</f>
        <v>Asie</v>
      </c>
      <c r="B231" s="39" t="str">
        <f>VLOOKUP(aéroports_2013[[#This Row],[Ville/Nom d''aéroport]],Ville_Pays!A:B,2,FALSE)</f>
        <v>Arabie Saoudite</v>
      </c>
      <c r="C231" s="40" t="s">
        <v>18</v>
      </c>
      <c r="D231" s="28" t="s">
        <v>18</v>
      </c>
      <c r="E231" s="28" t="s">
        <v>413</v>
      </c>
      <c r="F231" s="41">
        <v>19105587</v>
      </c>
      <c r="G231" s="28">
        <v>8</v>
      </c>
      <c r="H231" s="41">
        <v>161314</v>
      </c>
      <c r="I231" s="28">
        <v>5.0999999999999996</v>
      </c>
      <c r="J231" s="41">
        <v>439132</v>
      </c>
      <c r="K231" s="44">
        <v>-8</v>
      </c>
    </row>
    <row r="232" spans="1:11" s="60" customFormat="1" x14ac:dyDescent="0.25">
      <c r="A232" s="59" t="str">
        <f>VLOOKUP(aéroports_2013[Pays],Pays_Continent!A:B,2,FALSE)</f>
        <v>Océanie</v>
      </c>
      <c r="B232" s="39" t="str">
        <f>VLOOKUP(aéroports_2013[[#This Row],[Ville/Nom d''aéroport]],Ville_Pays!A:B,2,FALSE)</f>
        <v>Australie</v>
      </c>
      <c r="C232" s="40" t="s">
        <v>358</v>
      </c>
      <c r="D232" s="28" t="s">
        <v>358</v>
      </c>
      <c r="E232" s="28" t="s">
        <v>608</v>
      </c>
      <c r="F232" s="41">
        <v>696502</v>
      </c>
      <c r="G232" s="28">
        <v>-5.9</v>
      </c>
      <c r="H232" s="41"/>
      <c r="I232" s="28"/>
      <c r="J232" s="28"/>
      <c r="K232" s="44"/>
    </row>
    <row r="233" spans="1:11" s="60" customFormat="1" x14ac:dyDescent="0.25">
      <c r="A233" s="59" t="str">
        <f>VLOOKUP(aéroports_2013[Pays],Pays_Continent!A:B,2,FALSE)</f>
        <v>Europe</v>
      </c>
      <c r="B233" s="39" t="str">
        <f>VLOOKUP(aéroports_2013[[#This Row],[Ville/Nom d''aéroport]],Ville_Pays!A:B,2,FALSE)</f>
        <v>Italie</v>
      </c>
      <c r="C233" s="40" t="s">
        <v>131</v>
      </c>
      <c r="D233" s="28" t="s">
        <v>132</v>
      </c>
      <c r="E233" s="28" t="s">
        <v>997</v>
      </c>
      <c r="F233" s="41">
        <v>36165762</v>
      </c>
      <c r="G233" s="28">
        <v>-2.2000000000000002</v>
      </c>
      <c r="H233" s="41">
        <v>298233</v>
      </c>
      <c r="I233" s="28">
        <v>-3.7</v>
      </c>
      <c r="J233" s="41">
        <v>141911</v>
      </c>
      <c r="K233" s="44">
        <v>-0.9</v>
      </c>
    </row>
    <row r="234" spans="1:11" s="60" customFormat="1" ht="25.5" x14ac:dyDescent="0.25">
      <c r="A234" s="59" t="str">
        <f>VLOOKUP(aéroports_2013[Pays],Pays_Continent!A:B,2,FALSE)</f>
        <v>Amérique du Nord</v>
      </c>
      <c r="B234" s="39" t="str">
        <f>VLOOKUP(aéroports_2013[[#This Row],[Ville/Nom d''aéroport]],Ville_Pays!A:B,2,FALSE)</f>
        <v>États-Unis</v>
      </c>
      <c r="C234" s="40" t="s">
        <v>300</v>
      </c>
      <c r="D234" s="28" t="s">
        <v>301</v>
      </c>
      <c r="E234" s="28" t="s">
        <v>933</v>
      </c>
      <c r="F234" s="41">
        <v>8685368</v>
      </c>
      <c r="G234" s="28">
        <v>-2.5</v>
      </c>
      <c r="H234" s="41">
        <v>296718</v>
      </c>
      <c r="I234" s="28">
        <v>-6</v>
      </c>
      <c r="J234" s="28">
        <v>67893</v>
      </c>
      <c r="K234" s="44">
        <v>-1</v>
      </c>
    </row>
    <row r="235" spans="1:11" s="60" customFormat="1" x14ac:dyDescent="0.25">
      <c r="A235" s="59" t="str">
        <f>VLOOKUP(aéroports_2013[Pays],Pays_Continent!A:B,2,FALSE)</f>
        <v>Asie</v>
      </c>
      <c r="B235" s="39" t="str">
        <f>VLOOKUP(aéroports_2013[[#This Row],[Ville/Nom d''aéroport]],Ville_Pays!A:B,2,FALSE)</f>
        <v>Vietnam</v>
      </c>
      <c r="C235" s="40" t="s">
        <v>90</v>
      </c>
      <c r="D235" s="28" t="s">
        <v>90</v>
      </c>
      <c r="E235" s="28" t="s">
        <v>950</v>
      </c>
      <c r="F235" s="41">
        <v>20028933</v>
      </c>
      <c r="G235" s="28">
        <v>14.2</v>
      </c>
      <c r="H235" s="41">
        <v>140062</v>
      </c>
      <c r="I235" s="28">
        <v>6.3</v>
      </c>
      <c r="J235" s="41">
        <v>375659</v>
      </c>
      <c r="K235" s="44"/>
    </row>
    <row r="236" spans="1:11" ht="25.5" x14ac:dyDescent="0.25">
      <c r="A236" s="59" t="str">
        <f>VLOOKUP(aéroports_2013[Pays],Pays_Continent!A:B,2,FALSE)</f>
        <v>Amérique du Nord</v>
      </c>
      <c r="B236" s="39" t="str">
        <f>VLOOKUP(aéroports_2013[[#This Row],[Ville/Nom d''aéroport]],Ville_Pays!A:B,2,FALSE)</f>
        <v>États-Unis</v>
      </c>
      <c r="C236" s="40" t="s">
        <v>278</v>
      </c>
      <c r="D236" s="28" t="s">
        <v>278</v>
      </c>
      <c r="E236" s="28" t="s">
        <v>557</v>
      </c>
      <c r="F236" s="41">
        <v>20186474</v>
      </c>
      <c r="G236" s="28">
        <v>0.4</v>
      </c>
      <c r="H236" s="41">
        <v>330576</v>
      </c>
      <c r="I236" s="28">
        <v>0.7</v>
      </c>
      <c r="J236" s="28">
        <v>166278</v>
      </c>
      <c r="K236" s="44">
        <v>-0.6</v>
      </c>
    </row>
    <row r="237" spans="1:11" ht="25.5" x14ac:dyDescent="0.25">
      <c r="A237" s="59" t="str">
        <f>VLOOKUP(aéroports_2013[Pays],Pays_Continent!A:B,2,FALSE)</f>
        <v>Amérique du Sud</v>
      </c>
      <c r="B237" s="39" t="str">
        <f>VLOOKUP(aéroports_2013[[#This Row],[Ville/Nom d''aéroport]],Ville_Pays!A:B,2,FALSE)</f>
        <v>Brésil</v>
      </c>
      <c r="C237" s="40" t="s">
        <v>204</v>
      </c>
      <c r="D237" s="28" t="s">
        <v>204</v>
      </c>
      <c r="E237" s="28" t="s">
        <v>505</v>
      </c>
      <c r="F237" s="41">
        <v>9012001</v>
      </c>
      <c r="G237" s="28">
        <v>-3.9</v>
      </c>
      <c r="H237" s="41">
        <v>107977</v>
      </c>
      <c r="I237" s="28">
        <v>-11.2</v>
      </c>
      <c r="J237" s="41">
        <v>27089</v>
      </c>
      <c r="K237" s="44">
        <v>-34.4</v>
      </c>
    </row>
    <row r="238" spans="1:11" x14ac:dyDescent="0.25">
      <c r="A238" s="59" t="str">
        <f>VLOOKUP(aéroports_2013[Pays],Pays_Continent!A:B,2,FALSE)</f>
        <v>Asie</v>
      </c>
      <c r="B238" s="39" t="str">
        <f>VLOOKUP(aéroports_2013[[#This Row],[Ville/Nom d''aéroport]],Ville_Pays!A:B,2,FALSE)</f>
        <v>Indonésie</v>
      </c>
      <c r="C238" s="40" t="s">
        <v>333</v>
      </c>
      <c r="D238" s="28" t="s">
        <v>333</v>
      </c>
      <c r="E238" s="28" t="s">
        <v>921</v>
      </c>
      <c r="F238" s="41">
        <v>2225548</v>
      </c>
      <c r="G238" s="28">
        <v>6.3</v>
      </c>
      <c r="H238" s="41">
        <v>19747</v>
      </c>
      <c r="I238" s="28">
        <v>13.5</v>
      </c>
      <c r="J238" s="41">
        <v>13464</v>
      </c>
      <c r="K238" s="44">
        <v>13.4</v>
      </c>
    </row>
    <row r="239" spans="1:11" s="60" customFormat="1" ht="25.5" x14ac:dyDescent="0.25">
      <c r="A239" s="59" t="str">
        <f>VLOOKUP(aéroports_2013[Pays],Pays_Continent!A:B,2,FALSE)</f>
        <v>Amérique du Nord</v>
      </c>
      <c r="B239" s="39" t="str">
        <f>VLOOKUP(aéroports_2013[[#This Row],[Ville/Nom d''aéroport]],Ville_Pays!A:B,2,FALSE)</f>
        <v>États-Unis</v>
      </c>
      <c r="C239" s="40" t="s">
        <v>302</v>
      </c>
      <c r="D239" s="28" t="s">
        <v>302</v>
      </c>
      <c r="E239" s="28" t="s">
        <v>638</v>
      </c>
      <c r="F239" s="41">
        <v>8252330</v>
      </c>
      <c r="G239" s="28">
        <v>0.1</v>
      </c>
      <c r="H239" s="41">
        <v>171325</v>
      </c>
      <c r="I239" s="28">
        <v>-1.1000000000000001</v>
      </c>
      <c r="J239" s="28">
        <v>105114</v>
      </c>
      <c r="K239" s="44">
        <v>-10.3</v>
      </c>
    </row>
    <row r="240" spans="1:11" s="60" customFormat="1" ht="25.5" x14ac:dyDescent="0.25">
      <c r="A240" s="59" t="str">
        <f>VLOOKUP(aéroports_2013[Pays],Pays_Continent!A:B,2,FALSE)</f>
        <v>Amérique du Nord</v>
      </c>
      <c r="B240" s="39" t="str">
        <f>VLOOKUP(aéroports_2013[[#This Row],[Ville/Nom d''aéroport]],Ville_Pays!A:B,2,FALSE)</f>
        <v>États-Unis</v>
      </c>
      <c r="C240" s="40" t="s">
        <v>281</v>
      </c>
      <c r="D240" s="28" t="s">
        <v>281</v>
      </c>
      <c r="E240" s="28" t="s">
        <v>560</v>
      </c>
      <c r="F240" s="41">
        <v>17710241</v>
      </c>
      <c r="G240" s="28">
        <v>2.7</v>
      </c>
      <c r="H240" s="41">
        <v>187935</v>
      </c>
      <c r="I240" s="28">
        <v>0.9</v>
      </c>
      <c r="J240" s="28">
        <v>145778</v>
      </c>
      <c r="K240" s="44">
        <v>4.0999999999999996</v>
      </c>
    </row>
    <row r="241" spans="1:11" s="60" customFormat="1" ht="25.5" x14ac:dyDescent="0.25">
      <c r="A241" s="59" t="str">
        <f>VLOOKUP(aéroports_2013[Pays],Pays_Continent!A:B,2,FALSE)</f>
        <v>Amérique du Sud</v>
      </c>
      <c r="B241" s="39" t="str">
        <f>VLOOKUP(aéroports_2013[[#This Row],[Ville/Nom d''aéroport]],Ville_Pays!A:B,2,FALSE)</f>
        <v>Vénézuela</v>
      </c>
      <c r="C241" s="40" t="s">
        <v>252</v>
      </c>
      <c r="D241" s="28" t="s">
        <v>252</v>
      </c>
      <c r="E241" s="28" t="s">
        <v>544</v>
      </c>
      <c r="F241" s="41">
        <v>44945760</v>
      </c>
      <c r="G241" s="28">
        <v>1.2</v>
      </c>
      <c r="H241" s="41">
        <v>419024</v>
      </c>
      <c r="I241" s="28">
        <v>-0.7</v>
      </c>
      <c r="J241" s="28">
        <v>363793</v>
      </c>
      <c r="K241" s="44">
        <v>-4.5</v>
      </c>
    </row>
    <row r="242" spans="1:11" s="60" customFormat="1" ht="25.5" x14ac:dyDescent="0.25">
      <c r="A242" s="59" t="str">
        <f>VLOOKUP(aéroports_2013[Pays],Pays_Continent!A:B,2,FALSE)</f>
        <v>Amérique du Nord</v>
      </c>
      <c r="B242" s="39" t="str">
        <f>VLOOKUP(aéroports_2013[[#This Row],[Ville/Nom d''aéroport]],Ville_Pays!A:B,2,FALSE)</f>
        <v>États-Unis</v>
      </c>
      <c r="C242" s="40" t="s">
        <v>299</v>
      </c>
      <c r="D242" s="28" t="s">
        <v>299</v>
      </c>
      <c r="E242" s="28" t="s">
        <v>528</v>
      </c>
      <c r="F242" s="41">
        <v>8783319</v>
      </c>
      <c r="G242" s="28">
        <v>5.9</v>
      </c>
      <c r="H242" s="41">
        <v>122947</v>
      </c>
      <c r="I242" s="28">
        <v>2.9</v>
      </c>
      <c r="J242" s="28">
        <v>42465</v>
      </c>
      <c r="K242" s="44">
        <v>12</v>
      </c>
    </row>
    <row r="243" spans="1:11" ht="25.5" x14ac:dyDescent="0.25">
      <c r="A243" s="59" t="str">
        <f>VLOOKUP(aéroports_2013[Pays],Pays_Continent!A:B,2,FALSE)</f>
        <v>Amérique du Nord</v>
      </c>
      <c r="B243" s="39" t="str">
        <f>VLOOKUP(aéroports_2013[[#This Row],[Ville/Nom d''aéroport]],Ville_Pays!A:B,2,FALSE)</f>
        <v>États-Unis</v>
      </c>
      <c r="C243" s="40" t="s">
        <v>207</v>
      </c>
      <c r="D243" s="28" t="s">
        <v>207</v>
      </c>
      <c r="E243" s="28" t="s">
        <v>508</v>
      </c>
      <c r="F243" s="41">
        <v>8300680</v>
      </c>
      <c r="G243" s="28">
        <v>-1.3</v>
      </c>
      <c r="H243" s="41">
        <v>133693</v>
      </c>
      <c r="I243" s="28">
        <v>-16.3</v>
      </c>
      <c r="J243" s="41">
        <v>153910</v>
      </c>
      <c r="K243" s="44">
        <v>-7.8</v>
      </c>
    </row>
    <row r="244" spans="1:11" x14ac:dyDescent="0.25">
      <c r="A244" s="59" t="str">
        <f>VLOOKUP(aéroports_2013[Pays],Pays_Continent!A:B,2,FALSE)</f>
        <v>Asie</v>
      </c>
      <c r="B244" s="39" t="str">
        <f>VLOOKUP(aéroports_2013[[#This Row],[Ville/Nom d''aéroport]],Ville_Pays!A:B,2,FALSE)</f>
        <v>Yemen</v>
      </c>
      <c r="C244" s="40" t="s">
        <v>379</v>
      </c>
      <c r="D244" s="28" t="s">
        <v>379</v>
      </c>
      <c r="E244" s="28" t="s">
        <v>949</v>
      </c>
      <c r="F244" s="41">
        <v>1598661</v>
      </c>
      <c r="G244" s="28">
        <v>0</v>
      </c>
      <c r="H244" s="41">
        <v>22150</v>
      </c>
      <c r="I244" s="28">
        <v>0</v>
      </c>
      <c r="J244" s="41">
        <v>18119</v>
      </c>
      <c r="K244" s="44">
        <v>0</v>
      </c>
    </row>
    <row r="245" spans="1:11" s="60" customFormat="1" ht="25.5" x14ac:dyDescent="0.25">
      <c r="A245" s="59" t="str">
        <f>VLOOKUP(aéroports_2013[Pays],Pays_Continent!A:B,2,FALSE)</f>
        <v>Amérique du Sud</v>
      </c>
      <c r="B245" s="39" t="str">
        <f>VLOOKUP(aéroports_2013[[#This Row],[Ville/Nom d''aéroport]],Ville_Pays!A:B,2,FALSE)</f>
        <v>Chili</v>
      </c>
      <c r="C245" s="40" t="s">
        <v>193</v>
      </c>
      <c r="D245" s="28" t="s">
        <v>193</v>
      </c>
      <c r="E245" s="28" t="s">
        <v>503</v>
      </c>
      <c r="F245" s="41">
        <v>15312649</v>
      </c>
      <c r="G245" s="28">
        <v>7.7</v>
      </c>
      <c r="H245" s="41">
        <v>132457</v>
      </c>
      <c r="I245" s="28">
        <v>4</v>
      </c>
      <c r="J245" s="41">
        <v>293309</v>
      </c>
      <c r="K245" s="44">
        <v>-4.4000000000000004</v>
      </c>
    </row>
    <row r="246" spans="1:11" s="60" customFormat="1" ht="25.5" x14ac:dyDescent="0.25">
      <c r="A246" s="59" t="str">
        <f>VLOOKUP(aéroports_2013[Pays],Pays_Continent!A:B,2,FALSE)</f>
        <v>Amérique du Nord</v>
      </c>
      <c r="B246" s="39" t="str">
        <f>VLOOKUP(aéroports_2013[[#This Row],[Ville/Nom d''aéroport]],Ville_Pays!A:B,2,FALSE)</f>
        <v>République dominicaine</v>
      </c>
      <c r="C246" s="40" t="s">
        <v>226</v>
      </c>
      <c r="D246" s="28" t="s">
        <v>226</v>
      </c>
      <c r="E246" s="28" t="s">
        <v>527</v>
      </c>
      <c r="F246" s="41">
        <v>3320291</v>
      </c>
      <c r="G246" s="28">
        <v>1.7</v>
      </c>
      <c r="H246" s="41">
        <v>36938</v>
      </c>
      <c r="I246" s="28">
        <v>2.2999999999999998</v>
      </c>
      <c r="J246" s="41">
        <v>51072</v>
      </c>
      <c r="K246" s="44">
        <v>3.1</v>
      </c>
    </row>
    <row r="247" spans="1:11" x14ac:dyDescent="0.25">
      <c r="A247" s="59" t="str">
        <f>VLOOKUP(aéroports_2013[Pays],Pays_Continent!A:B,2,FALSE)</f>
        <v>Asie</v>
      </c>
      <c r="B247" s="39" t="str">
        <f>VLOOKUP(aéroports_2013[[#This Row],[Ville/Nom d''aéroport]],Ville_Pays!A:B,2,FALSE)</f>
        <v>Chine</v>
      </c>
      <c r="C247" s="40" t="s">
        <v>108</v>
      </c>
      <c r="D247" s="28" t="s">
        <v>108</v>
      </c>
      <c r="E247" s="28" t="s">
        <v>973</v>
      </c>
      <c r="F247" s="41">
        <v>12866869</v>
      </c>
      <c r="G247" s="28">
        <v>13.4</v>
      </c>
      <c r="H247" s="41">
        <v>90748</v>
      </c>
      <c r="I247" s="28">
        <v>11.4</v>
      </c>
      <c r="J247" s="41">
        <v>62946</v>
      </c>
      <c r="K247" s="44">
        <v>19.7</v>
      </c>
    </row>
    <row r="248" spans="1:11" ht="25.5" x14ac:dyDescent="0.25">
      <c r="A248" s="59" t="str">
        <f>VLOOKUP(aéroports_2013[Pays],Pays_Continent!A:B,2,FALSE)</f>
        <v>Amérique du Nord</v>
      </c>
      <c r="B248" s="39" t="str">
        <f>VLOOKUP(aéroports_2013[[#This Row],[Ville/Nom d''aéroport]],Ville_Pays!A:B,2,FALSE)</f>
        <v>États-Unis</v>
      </c>
      <c r="C248" s="40" t="s">
        <v>389</v>
      </c>
      <c r="D248" s="28" t="s">
        <v>389</v>
      </c>
      <c r="E248" s="28" t="s">
        <v>538</v>
      </c>
      <c r="F248" s="41">
        <v>1994881</v>
      </c>
      <c r="G248" s="28">
        <v>-5.2</v>
      </c>
      <c r="H248" s="41">
        <v>27975</v>
      </c>
      <c r="I248" s="28">
        <v>-7.8</v>
      </c>
      <c r="J248" s="41">
        <v>8527</v>
      </c>
      <c r="K248" s="44">
        <v>0.6</v>
      </c>
    </row>
    <row r="249" spans="1:11" s="60" customFormat="1" ht="25.5" x14ac:dyDescent="0.25">
      <c r="A249" s="59" t="str">
        <f>VLOOKUP(aéroports_2013[Pays],Pays_Continent!A:B,2,FALSE)</f>
        <v>Amérique du Sud</v>
      </c>
      <c r="B249" s="39" t="str">
        <f>VLOOKUP(aéroports_2013[[#This Row],[Ville/Nom d''aéroport]],Ville_Pays!A:B,2,FALSE)</f>
        <v>Brésil</v>
      </c>
      <c r="C249" s="40" t="s">
        <v>185</v>
      </c>
      <c r="D249" s="28" t="s">
        <v>191</v>
      </c>
      <c r="E249" s="28" t="s">
        <v>500</v>
      </c>
      <c r="F249" s="41">
        <v>17043663</v>
      </c>
      <c r="G249" s="28">
        <v>2</v>
      </c>
      <c r="H249" s="41">
        <v>209555</v>
      </c>
      <c r="I249" s="28">
        <v>-1.8</v>
      </c>
      <c r="J249" s="41">
        <v>45951</v>
      </c>
      <c r="K249" s="44">
        <v>3.1</v>
      </c>
    </row>
    <row r="250" spans="1:11" s="60" customFormat="1" ht="25.5" x14ac:dyDescent="0.25">
      <c r="A250" s="59" t="str">
        <f>VLOOKUP(aéroports_2013[Pays],Pays_Continent!A:B,2,FALSE)</f>
        <v>Amérique du Sud</v>
      </c>
      <c r="B250" s="39" t="str">
        <f>VLOOKUP(aéroports_2013[[#This Row],[Ville/Nom d''aéroport]],Ville_Pays!A:B,2,FALSE)</f>
        <v>Brésil</v>
      </c>
      <c r="C250" s="40" t="s">
        <v>185</v>
      </c>
      <c r="D250" s="28" t="s">
        <v>186</v>
      </c>
      <c r="E250" s="28" t="s">
        <v>497</v>
      </c>
      <c r="F250" s="41">
        <v>36460923</v>
      </c>
      <c r="G250" s="28">
        <v>10.199999999999999</v>
      </c>
      <c r="H250" s="41">
        <v>284184</v>
      </c>
      <c r="I250" s="28">
        <v>3.8</v>
      </c>
      <c r="J250" s="41">
        <v>526145</v>
      </c>
      <c r="K250" s="44">
        <v>11.8</v>
      </c>
    </row>
    <row r="251" spans="1:11" s="60" customFormat="1" ht="25.5" x14ac:dyDescent="0.25">
      <c r="A251" s="59" t="str">
        <f>VLOOKUP(aéroports_2013[Pays],Pays_Continent!A:B,2,FALSE)</f>
        <v>Amérique du Sud</v>
      </c>
      <c r="B251" s="39" t="str">
        <f>VLOOKUP(aéroports_2013[[#This Row],[Ville/Nom d''aéroport]],Ville_Pays!A:B,2,FALSE)</f>
        <v>Brésil</v>
      </c>
      <c r="C251" s="40" t="s">
        <v>185</v>
      </c>
      <c r="D251" s="28" t="s">
        <v>201</v>
      </c>
      <c r="E251" s="28" t="s">
        <v>506</v>
      </c>
      <c r="F251" s="41">
        <v>9330514</v>
      </c>
      <c r="G251" s="28">
        <v>4.0999999999999996</v>
      </c>
      <c r="H251" s="41">
        <v>127259</v>
      </c>
      <c r="I251" s="28">
        <v>10.1</v>
      </c>
      <c r="J251" s="41">
        <v>260802</v>
      </c>
      <c r="K251" s="44">
        <v>13.3</v>
      </c>
    </row>
    <row r="252" spans="1:11" s="60" customFormat="1" x14ac:dyDescent="0.25">
      <c r="A252" s="59" t="str">
        <f>VLOOKUP(aéroports_2013[Pays],Pays_Continent!A:B,2,FALSE)</f>
        <v>Asie</v>
      </c>
      <c r="B252" s="39" t="str">
        <f>VLOOKUP(aéroports_2013[[#This Row],[Ville/Nom d''aéroport]],Ville_Pays!A:B,2,FALSE)</f>
        <v>Japon</v>
      </c>
      <c r="C252" s="40" t="s">
        <v>97</v>
      </c>
      <c r="D252" s="28" t="s">
        <v>98</v>
      </c>
      <c r="E252" s="28" t="s">
        <v>986</v>
      </c>
      <c r="F252" s="41">
        <v>18669037</v>
      </c>
      <c r="G252" s="28">
        <v>6.9</v>
      </c>
      <c r="H252" s="41">
        <v>131724</v>
      </c>
      <c r="I252" s="28">
        <v>9.4</v>
      </c>
      <c r="J252" s="41">
        <v>226903</v>
      </c>
      <c r="K252" s="44">
        <v>-1</v>
      </c>
    </row>
    <row r="253" spans="1:11" s="60" customFormat="1" ht="25.5" x14ac:dyDescent="0.25">
      <c r="A253" s="59" t="str">
        <f>VLOOKUP(aéroports_2013[Pays],Pays_Continent!A:B,2,FALSE)</f>
        <v>Amérique du Nord</v>
      </c>
      <c r="B253" s="39" t="str">
        <f>VLOOKUP(aéroports_2013[[#This Row],[Ville/Nom d''aéroport]],Ville_Pays!A:B,2,FALSE)</f>
        <v>États-Unis</v>
      </c>
      <c r="C253" s="40" t="s">
        <v>261</v>
      </c>
      <c r="D253" s="28" t="s">
        <v>261</v>
      </c>
      <c r="E253" s="28" t="s">
        <v>549</v>
      </c>
      <c r="F253" s="41">
        <v>34824281</v>
      </c>
      <c r="G253" s="28">
        <v>4.8</v>
      </c>
      <c r="H253" s="41">
        <v>317183</v>
      </c>
      <c r="I253" s="28">
        <v>3</v>
      </c>
      <c r="J253" s="28">
        <v>293210</v>
      </c>
      <c r="K253" s="44">
        <v>3.4</v>
      </c>
    </row>
    <row r="254" spans="1:11" s="60" customFormat="1" x14ac:dyDescent="0.25">
      <c r="A254" s="59" t="str">
        <f>VLOOKUP(aéroports_2013[Pays],Pays_Continent!A:B,2,FALSE)</f>
        <v>Asie</v>
      </c>
      <c r="B254" s="39" t="str">
        <f>VLOOKUP(aéroports_2013[[#This Row],[Ville/Nom d''aéroport]],Ville_Pays!A:B,2,FALSE)</f>
        <v>Corée du Sud</v>
      </c>
      <c r="C254" s="40" t="s">
        <v>384</v>
      </c>
      <c r="D254" s="28" t="s">
        <v>94</v>
      </c>
      <c r="E254" s="28" t="s">
        <v>982</v>
      </c>
      <c r="F254" s="41">
        <v>19904367</v>
      </c>
      <c r="G254" s="28">
        <v>2.4</v>
      </c>
      <c r="H254" s="41">
        <v>159462</v>
      </c>
      <c r="I254" s="28">
        <v>4.0999999999999996</v>
      </c>
      <c r="J254" s="41">
        <v>127196</v>
      </c>
      <c r="K254" s="44">
        <v>-7.3</v>
      </c>
    </row>
    <row r="255" spans="1:11" s="60" customFormat="1" x14ac:dyDescent="0.25">
      <c r="A255" s="59" t="str">
        <f>VLOOKUP(aéroports_2013[Pays],Pays_Continent!A:B,2,FALSE)</f>
        <v>Asie</v>
      </c>
      <c r="B255" s="39" t="str">
        <f>VLOOKUP(aéroports_2013[[#This Row],[Ville/Nom d''aéroport]],Ville_Pays!A:B,2,FALSE)</f>
        <v>Corée du Sud</v>
      </c>
      <c r="C255" s="40" t="s">
        <v>384</v>
      </c>
      <c r="D255" s="28" t="s">
        <v>75</v>
      </c>
      <c r="E255" s="28" t="s">
        <v>983</v>
      </c>
      <c r="F255" s="41">
        <v>41679758</v>
      </c>
      <c r="G255" s="28">
        <v>6.4</v>
      </c>
      <c r="H255" s="41">
        <v>273866</v>
      </c>
      <c r="I255" s="28">
        <v>6.8</v>
      </c>
      <c r="J255" s="41">
        <v>2464382</v>
      </c>
      <c r="K255" s="44">
        <v>0.3</v>
      </c>
    </row>
    <row r="256" spans="1:11" s="60" customFormat="1" x14ac:dyDescent="0.25">
      <c r="A256" s="59" t="str">
        <f>VLOOKUP(aéroports_2013[Pays],Pays_Continent!A:B,2,FALSE)</f>
        <v>Asie</v>
      </c>
      <c r="B256" s="39" t="str">
        <f>VLOOKUP(aéroports_2013[[#This Row],[Ville/Nom d''aéroport]],Ville_Pays!A:B,2,FALSE)</f>
        <v>Chine</v>
      </c>
      <c r="C256" s="40" t="s">
        <v>69</v>
      </c>
      <c r="D256" s="28" t="s">
        <v>80</v>
      </c>
      <c r="E256" s="28" t="s">
        <v>981</v>
      </c>
      <c r="F256" s="41">
        <v>35599643</v>
      </c>
      <c r="G256" s="28">
        <v>5.2</v>
      </c>
      <c r="H256" s="41">
        <v>243916</v>
      </c>
      <c r="I256" s="28">
        <v>3.8</v>
      </c>
      <c r="J256" s="41">
        <v>435116</v>
      </c>
      <c r="K256" s="44">
        <v>1.2</v>
      </c>
    </row>
    <row r="257" spans="1:11" s="60" customFormat="1" x14ac:dyDescent="0.25">
      <c r="A257" s="59" t="str">
        <f>VLOOKUP(aéroports_2013[Pays],Pays_Continent!A:B,2,FALSE)</f>
        <v>Asie</v>
      </c>
      <c r="B257" s="39" t="str">
        <f>VLOOKUP(aéroports_2013[[#This Row],[Ville/Nom d''aéroport]],Ville_Pays!A:B,2,FALSE)</f>
        <v>Chine</v>
      </c>
      <c r="C257" s="40" t="s">
        <v>69</v>
      </c>
      <c r="D257" s="28" t="s">
        <v>70</v>
      </c>
      <c r="E257" s="28" t="s">
        <v>971</v>
      </c>
      <c r="F257" s="41">
        <v>47190000</v>
      </c>
      <c r="G257" s="28">
        <v>5.0999999999999996</v>
      </c>
      <c r="H257" s="41">
        <v>371190</v>
      </c>
      <c r="I257" s="28">
        <v>2.6</v>
      </c>
      <c r="J257" s="41">
        <v>2930596</v>
      </c>
      <c r="K257" s="44">
        <v>-0.4</v>
      </c>
    </row>
    <row r="258" spans="1:11" s="60" customFormat="1" ht="25.5" x14ac:dyDescent="0.25">
      <c r="A258" s="59" t="str">
        <f>VLOOKUP(aéroports_2013[Pays],Pays_Continent!A:B,2,FALSE)</f>
        <v>Asie</v>
      </c>
      <c r="B258" s="39" t="str">
        <f>VLOOKUP(aéroports_2013[[#This Row],[Ville/Nom d''aéroport]],Ville_Pays!A:B,2,FALSE)</f>
        <v>Emirats Arabes Unis</v>
      </c>
      <c r="C258" s="40" t="s">
        <v>24</v>
      </c>
      <c r="D258" s="28" t="s">
        <v>24</v>
      </c>
      <c r="E258" s="28" t="s">
        <v>421</v>
      </c>
      <c r="F258" s="41">
        <v>8463038</v>
      </c>
      <c r="G258" s="28">
        <v>12.6</v>
      </c>
      <c r="H258" s="41">
        <v>68048</v>
      </c>
      <c r="I258" s="28">
        <v>0.9</v>
      </c>
      <c r="J258" s="41">
        <v>266105</v>
      </c>
      <c r="K258" s="44">
        <v>-15.4</v>
      </c>
    </row>
    <row r="259" spans="1:11" s="60" customFormat="1" x14ac:dyDescent="0.25">
      <c r="A259" s="59" t="str">
        <f>VLOOKUP(aéroports_2013[Pays],Pays_Continent!A:B,2,FALSE)</f>
        <v>Afrique</v>
      </c>
      <c r="B259" s="39" t="str">
        <f>VLOOKUP(aéroports_2013[[#This Row],[Ville/Nom d''aéroport]],Ville_Pays!A:B,2,FALSE)</f>
        <v>Egypte</v>
      </c>
      <c r="C259" s="40" t="s">
        <v>39</v>
      </c>
      <c r="D259" s="28" t="s">
        <v>39</v>
      </c>
      <c r="E259" s="28" t="s">
        <v>425</v>
      </c>
      <c r="F259" s="41">
        <v>5954276</v>
      </c>
      <c r="G259" s="28">
        <v>-10.1</v>
      </c>
      <c r="H259" s="41">
        <v>43361</v>
      </c>
      <c r="I259" s="28">
        <v>-8.6999999999999993</v>
      </c>
      <c r="J259" s="28"/>
      <c r="K259" s="44"/>
    </row>
    <row r="260" spans="1:11" s="60" customFormat="1" x14ac:dyDescent="0.25">
      <c r="A260" s="59" t="str">
        <f>VLOOKUP(aéroports_2013[Pays],Pays_Continent!A:B,2,FALSE)</f>
        <v>Asie</v>
      </c>
      <c r="B260" s="39" t="str">
        <f>VLOOKUP(aéroports_2013[[#This Row],[Ville/Nom d''aéroport]],Ville_Pays!A:B,2,FALSE)</f>
        <v>Chine</v>
      </c>
      <c r="C260" s="40" t="s">
        <v>117</v>
      </c>
      <c r="D260" s="28" t="s">
        <v>117</v>
      </c>
      <c r="E260" s="28" t="s">
        <v>972</v>
      </c>
      <c r="F260" s="41">
        <v>12106952</v>
      </c>
      <c r="G260" s="28">
        <v>9.9</v>
      </c>
      <c r="H260" s="41">
        <v>92300</v>
      </c>
      <c r="I260" s="28">
        <v>12.2</v>
      </c>
      <c r="J260" s="41">
        <v>136066</v>
      </c>
      <c r="K260" s="44">
        <v>3.1</v>
      </c>
    </row>
    <row r="261" spans="1:11" s="60" customFormat="1" x14ac:dyDescent="0.25">
      <c r="A261" s="59" t="str">
        <f>VLOOKUP(aéroports_2013[Pays],Pays_Continent!A:B,2,FALSE)</f>
        <v>Asie</v>
      </c>
      <c r="B261" s="39" t="str">
        <f>VLOOKUP(aéroports_2013[[#This Row],[Ville/Nom d''aéroport]],Ville_Pays!A:B,2,FALSE)</f>
        <v>Chine</v>
      </c>
      <c r="C261" s="40" t="s">
        <v>79</v>
      </c>
      <c r="D261" s="28" t="s">
        <v>79</v>
      </c>
      <c r="E261" s="28" t="s">
        <v>974</v>
      </c>
      <c r="F261" s="41">
        <v>32268457</v>
      </c>
      <c r="G261" s="28">
        <v>9.1</v>
      </c>
      <c r="H261" s="41">
        <v>257446</v>
      </c>
      <c r="I261" s="28">
        <v>7.2</v>
      </c>
      <c r="J261" s="41">
        <v>913472</v>
      </c>
      <c r="K261" s="44">
        <v>6.9</v>
      </c>
    </row>
    <row r="262" spans="1:11" s="60" customFormat="1" x14ac:dyDescent="0.25">
      <c r="A262" s="59" t="str">
        <f>VLOOKUP(aéroports_2013[Pays],Pays_Continent!A:B,2,FALSE)</f>
        <v>Asie</v>
      </c>
      <c r="B262" s="39" t="str">
        <f>VLOOKUP(aéroports_2013[[#This Row],[Ville/Nom d''aéroport]],Ville_Pays!A:B,2,FALSE)</f>
        <v>Iran</v>
      </c>
      <c r="C262" s="40" t="s">
        <v>50</v>
      </c>
      <c r="D262" s="28" t="s">
        <v>50</v>
      </c>
      <c r="E262" s="28" t="s">
        <v>441</v>
      </c>
      <c r="F262" s="41">
        <v>2242966</v>
      </c>
      <c r="G262" s="28">
        <v>-6.6</v>
      </c>
      <c r="H262" s="41">
        <v>24239</v>
      </c>
      <c r="I262" s="28">
        <v>-1.5</v>
      </c>
      <c r="J262" s="41">
        <v>23979</v>
      </c>
      <c r="K262" s="44">
        <v>-6.5</v>
      </c>
    </row>
    <row r="263" spans="1:11" s="60" customFormat="1" x14ac:dyDescent="0.25">
      <c r="A263" s="59" t="str">
        <f>VLOOKUP(aéroports_2013[Pays],Pays_Continent!A:B,2,FALSE)</f>
        <v>Asie</v>
      </c>
      <c r="B263" s="39" t="str">
        <f>VLOOKUP(aéroports_2013[[#This Row],[Ville/Nom d''aéroport]],Ville_Pays!A:B,2,FALSE)</f>
        <v>Singapour</v>
      </c>
      <c r="C263" s="40" t="s">
        <v>71</v>
      </c>
      <c r="D263" s="28" t="s">
        <v>71</v>
      </c>
      <c r="E263" s="28" t="s">
        <v>1037</v>
      </c>
      <c r="F263" s="41">
        <v>53726087</v>
      </c>
      <c r="G263" s="28">
        <v>5</v>
      </c>
      <c r="H263" s="41">
        <v>346796</v>
      </c>
      <c r="I263" s="28">
        <v>6</v>
      </c>
      <c r="J263" s="41">
        <v>1863332</v>
      </c>
      <c r="K263" s="44">
        <v>1.2</v>
      </c>
    </row>
    <row r="264" spans="1:11" s="60" customFormat="1" x14ac:dyDescent="0.25">
      <c r="A264" s="59" t="str">
        <f>VLOOKUP(aéroports_2013[Pays],Pays_Continent!A:B,2,FALSE)</f>
        <v>Asie</v>
      </c>
      <c r="B264" s="39" t="str">
        <f>VLOOKUP(aéroports_2013[[#This Row],[Ville/Nom d''aéroport]],Ville_Pays!A:B,2,FALSE)</f>
        <v>Indonésie</v>
      </c>
      <c r="C264" s="40" t="s">
        <v>391</v>
      </c>
      <c r="D264" s="28" t="s">
        <v>391</v>
      </c>
      <c r="E264" s="28" t="s">
        <v>1062</v>
      </c>
      <c r="F264" s="41">
        <v>7924431</v>
      </c>
      <c r="G264" s="28">
        <v>-0.8</v>
      </c>
      <c r="H264" s="41">
        <v>68950</v>
      </c>
      <c r="I264" s="28">
        <v>4.5</v>
      </c>
      <c r="J264" s="41">
        <v>44740</v>
      </c>
      <c r="K264" s="44">
        <v>2.4</v>
      </c>
    </row>
    <row r="265" spans="1:11" s="60" customFormat="1" ht="25.5" x14ac:dyDescent="0.25">
      <c r="A265" s="59" t="str">
        <f>VLOOKUP(aéroports_2013[Pays],Pays_Continent!A:B,2,FALSE)</f>
        <v>Europe</v>
      </c>
      <c r="B265" s="39" t="str">
        <f>VLOOKUP(aéroports_2013[[#This Row],[Ville/Nom d''aéroport]],Ville_Pays!A:B,2,FALSE)</f>
        <v>France</v>
      </c>
      <c r="C265" s="40" t="s">
        <v>55</v>
      </c>
      <c r="D265" s="28" t="s">
        <v>55</v>
      </c>
      <c r="E265" s="28" t="s">
        <v>446</v>
      </c>
      <c r="F265" s="41">
        <v>2001001</v>
      </c>
      <c r="G265" s="28">
        <v>-3.2</v>
      </c>
      <c r="H265" s="41">
        <v>33186</v>
      </c>
      <c r="I265" s="28">
        <v>-8.1</v>
      </c>
      <c r="J265" s="41">
        <v>30690</v>
      </c>
      <c r="K265" s="44">
        <v>-2.8</v>
      </c>
    </row>
    <row r="266" spans="1:11" s="60" customFormat="1" ht="25.5" x14ac:dyDescent="0.25">
      <c r="A266" s="59" t="str">
        <f>VLOOKUP(aéroports_2013[Pays],Pays_Continent!A:B,2,FALSE)</f>
        <v>Amérique du Nord</v>
      </c>
      <c r="B266" s="39" t="str">
        <f>VLOOKUP(aéroports_2013[[#This Row],[Ville/Nom d''aéroport]],Ville_Pays!A:B,2,FALSE)</f>
        <v>États-Unis</v>
      </c>
      <c r="C266" s="40" t="s">
        <v>289</v>
      </c>
      <c r="D266" s="28" t="s">
        <v>289</v>
      </c>
      <c r="E266" s="28" t="s">
        <v>565</v>
      </c>
      <c r="F266" s="41">
        <v>12569295</v>
      </c>
      <c r="G266" s="28">
        <v>-0.9</v>
      </c>
      <c r="H266" s="41">
        <v>188273</v>
      </c>
      <c r="I266" s="28">
        <v>-1.4</v>
      </c>
      <c r="J266" s="28">
        <v>65557</v>
      </c>
      <c r="K266" s="44">
        <v>-6.7</v>
      </c>
    </row>
    <row r="267" spans="1:11" s="60" customFormat="1" x14ac:dyDescent="0.25">
      <c r="A267" s="59" t="str">
        <f>VLOOKUP(aéroports_2013[Pays],Pays_Continent!A:B,2,FALSE)</f>
        <v>Asie</v>
      </c>
      <c r="B267" s="39" t="str">
        <f>VLOOKUP(aéroports_2013[[#This Row],[Ville/Nom d''aéroport]],Ville_Pays!A:B,2,FALSE)</f>
        <v>Russie</v>
      </c>
      <c r="C267" s="40" t="s">
        <v>168</v>
      </c>
      <c r="D267" s="28" t="s">
        <v>168</v>
      </c>
      <c r="E267" s="28" t="s">
        <v>488</v>
      </c>
      <c r="F267" s="41">
        <v>12854366</v>
      </c>
      <c r="G267" s="28">
        <v>15</v>
      </c>
      <c r="H267" s="41">
        <v>137480</v>
      </c>
      <c r="I267" s="28">
        <v>10</v>
      </c>
      <c r="J267" s="41">
        <v>31394</v>
      </c>
      <c r="K267" s="44">
        <v>-2.6</v>
      </c>
    </row>
    <row r="268" spans="1:11" s="60" customFormat="1" x14ac:dyDescent="0.25">
      <c r="A268" s="59" t="str">
        <f>VLOOKUP(aéroports_2013[Pays],Pays_Continent!A:B,2,FALSE)</f>
        <v>Europe</v>
      </c>
      <c r="B268" s="39" t="str">
        <f>VLOOKUP(aéroports_2013[[#This Row],[Ville/Nom d''aéroport]],Ville_Pays!A:B,2,FALSE)</f>
        <v>Allemagne</v>
      </c>
      <c r="C268" s="40" t="s">
        <v>180</v>
      </c>
      <c r="D268" s="28" t="s">
        <v>180</v>
      </c>
      <c r="E268" s="28" t="s">
        <v>491</v>
      </c>
      <c r="F268" s="41">
        <v>9577551</v>
      </c>
      <c r="G268" s="28">
        <v>-1.5</v>
      </c>
      <c r="H268" s="41">
        <v>125834</v>
      </c>
      <c r="I268" s="28">
        <v>-5.2</v>
      </c>
      <c r="J268" s="41">
        <v>29732</v>
      </c>
      <c r="K268" s="44">
        <v>-5.9</v>
      </c>
    </row>
    <row r="269" spans="1:11" s="60" customFormat="1" ht="25.5" x14ac:dyDescent="0.25">
      <c r="A269" s="59" t="str">
        <f>VLOOKUP(aéroports_2013[Pays],Pays_Continent!A:B,2,FALSE)</f>
        <v>Asie</v>
      </c>
      <c r="B269" s="39" t="str">
        <f>VLOOKUP(aéroports_2013[[#This Row],[Ville/Nom d''aéroport]],Ville_Pays!A:B,2,FALSE)</f>
        <v>Indonésie</v>
      </c>
      <c r="C269" s="40" t="s">
        <v>319</v>
      </c>
      <c r="D269" s="28" t="s">
        <v>319</v>
      </c>
      <c r="E269" s="28" t="s">
        <v>894</v>
      </c>
      <c r="F269" s="41">
        <v>6228997</v>
      </c>
      <c r="G269" s="28">
        <v>1.2</v>
      </c>
      <c r="H269" s="41">
        <v>70781</v>
      </c>
      <c r="I269" s="28">
        <v>1.3</v>
      </c>
      <c r="J269" s="41">
        <v>52358</v>
      </c>
      <c r="K269" s="44"/>
    </row>
    <row r="270" spans="1:11" s="60" customFormat="1" ht="25.5" x14ac:dyDescent="0.25">
      <c r="A270" s="59" t="str">
        <f>VLOOKUP(aéroports_2013[Pays],Pays_Continent!A:B,2,FALSE)</f>
        <v>Asie</v>
      </c>
      <c r="B270" s="39" t="str">
        <f>VLOOKUP(aéroports_2013[[#This Row],[Ville/Nom d''aéroport]],Ville_Pays!A:B,2,FALSE)</f>
        <v>Indonésie</v>
      </c>
      <c r="C270" s="40" t="s">
        <v>355</v>
      </c>
      <c r="D270" s="28" t="s">
        <v>355</v>
      </c>
      <c r="E270" s="28" t="s">
        <v>895</v>
      </c>
      <c r="F270" s="41">
        <v>645331</v>
      </c>
      <c r="G270" s="28">
        <v>-4.0999999999999996</v>
      </c>
      <c r="H270" s="41">
        <v>7406</v>
      </c>
      <c r="I270" s="28">
        <v>23.9</v>
      </c>
      <c r="J270" s="41">
        <v>2822</v>
      </c>
      <c r="K270" s="44">
        <v>-2.9</v>
      </c>
    </row>
    <row r="271" spans="1:11" s="60" customFormat="1" ht="25.5" x14ac:dyDescent="0.25">
      <c r="A271" s="59" t="str">
        <f>VLOOKUP(aéroports_2013[Pays],Pays_Continent!A:B,2,FALSE)</f>
        <v>Asie</v>
      </c>
      <c r="B271" s="39" t="str">
        <f>VLOOKUP(aéroports_2013[[#This Row],[Ville/Nom d''aéroport]],Ville_Pays!A:B,2,FALSE)</f>
        <v>Indonésie</v>
      </c>
      <c r="C271" s="40" t="s">
        <v>327</v>
      </c>
      <c r="D271" s="28" t="s">
        <v>327</v>
      </c>
      <c r="E271" s="28" t="s">
        <v>927</v>
      </c>
      <c r="F271" s="41">
        <v>2849895</v>
      </c>
      <c r="G271" s="28">
        <v>11.4</v>
      </c>
      <c r="H271" s="41">
        <v>20933</v>
      </c>
      <c r="I271" s="28">
        <v>13.6</v>
      </c>
      <c r="J271" s="41">
        <v>13657</v>
      </c>
      <c r="K271" s="44">
        <v>9.6</v>
      </c>
    </row>
    <row r="272" spans="1:11" s="60" customFormat="1" x14ac:dyDescent="0.25">
      <c r="A272" s="59" t="str">
        <f>VLOOKUP(aéroports_2013[Pays],Pays_Continent!A:B,2,FALSE)</f>
        <v>Asie</v>
      </c>
      <c r="B272" s="39" t="str">
        <f>VLOOKUP(aéroports_2013[[#This Row],[Ville/Nom d''aéroport]],Ville_Pays!A:B,2,FALSE)</f>
        <v>Indonésie</v>
      </c>
      <c r="C272" s="40" t="s">
        <v>334</v>
      </c>
      <c r="D272" s="28" t="s">
        <v>334</v>
      </c>
      <c r="E272" s="28" t="s">
        <v>925</v>
      </c>
      <c r="F272" s="41">
        <v>3237581</v>
      </c>
      <c r="G272" s="28">
        <v>16.8</v>
      </c>
      <c r="H272" s="41">
        <v>29351</v>
      </c>
      <c r="I272" s="28">
        <v>16.3</v>
      </c>
      <c r="J272" s="41">
        <v>13176</v>
      </c>
      <c r="K272" s="44">
        <v>-11.1</v>
      </c>
    </row>
    <row r="273" spans="1:11" x14ac:dyDescent="0.25">
      <c r="A273" s="59" t="str">
        <f>VLOOKUP(aéroports_2013[Pays],Pays_Continent!A:B,2,FALSE)</f>
        <v>Océanie</v>
      </c>
      <c r="B273" s="39" t="str">
        <f>VLOOKUP(aéroports_2013[[#This Row],[Ville/Nom d''aéroport]],Ville_Pays!A:B,2,FALSE)</f>
        <v>Australie</v>
      </c>
      <c r="C273" s="40" t="s">
        <v>351</v>
      </c>
      <c r="D273" s="28" t="s">
        <v>351</v>
      </c>
      <c r="E273" s="28" t="s">
        <v>607</v>
      </c>
      <c r="F273" s="41">
        <v>866504</v>
      </c>
      <c r="G273" s="28">
        <v>8.6</v>
      </c>
      <c r="H273" s="41">
        <v>5960</v>
      </c>
      <c r="I273" s="28">
        <v>-81.7</v>
      </c>
      <c r="J273" s="28"/>
      <c r="K273" s="44"/>
    </row>
    <row r="274" spans="1:11" x14ac:dyDescent="0.25">
      <c r="A274" s="59" t="str">
        <f>VLOOKUP(aéroports_2013[Pays],Pays_Continent!A:B,2,FALSE)</f>
        <v>Asie</v>
      </c>
      <c r="B274" s="39" t="str">
        <f>VLOOKUP(aéroports_2013[[#This Row],[Ville/Nom d''aéroport]],Ville_Pays!A:B,2,FALSE)</f>
        <v>Indonésie</v>
      </c>
      <c r="C274" s="40" t="s">
        <v>335</v>
      </c>
      <c r="D274" s="28" t="s">
        <v>335</v>
      </c>
      <c r="E274" s="28" t="s">
        <v>928</v>
      </c>
      <c r="F274" s="41">
        <v>2307022</v>
      </c>
      <c r="G274" s="28">
        <v>0.7</v>
      </c>
      <c r="H274" s="41">
        <v>22788</v>
      </c>
      <c r="I274" s="28">
        <v>7.5</v>
      </c>
      <c r="J274" s="41">
        <v>8861</v>
      </c>
      <c r="K274" s="44">
        <v>-66.599999999999994</v>
      </c>
    </row>
    <row r="275" spans="1:11" s="60" customFormat="1" x14ac:dyDescent="0.25">
      <c r="A275" s="59" t="str">
        <f>VLOOKUP(aéroports_2013[Pays],Pays_Continent!A:B,2,FALSE)</f>
        <v>Asie</v>
      </c>
      <c r="B275" s="39" t="str">
        <f>VLOOKUP(aéroports_2013[[#This Row],[Ville/Nom d''aéroport]],Ville_Pays!A:B,2,FALSE)</f>
        <v>Indonésie</v>
      </c>
      <c r="C275" s="40" t="s">
        <v>313</v>
      </c>
      <c r="D275" s="28" t="s">
        <v>313</v>
      </c>
      <c r="E275" s="28" t="s">
        <v>589</v>
      </c>
      <c r="F275" s="41">
        <v>16881370</v>
      </c>
      <c r="G275" s="28">
        <v>10.6</v>
      </c>
      <c r="H275" s="41">
        <v>155421</v>
      </c>
      <c r="I275" s="28">
        <v>9.9</v>
      </c>
      <c r="J275" s="41">
        <v>121935</v>
      </c>
      <c r="K275" s="44">
        <v>19.399999999999999</v>
      </c>
    </row>
    <row r="276" spans="1:11" s="60" customFormat="1" x14ac:dyDescent="0.25">
      <c r="A276" s="59" t="str">
        <f>VLOOKUP(aéroports_2013[Pays],Pays_Continent!A:B,2,FALSE)</f>
        <v>Océanie</v>
      </c>
      <c r="B276" s="39" t="str">
        <f>VLOOKUP(aéroports_2013[[#This Row],[Ville/Nom d''aéroport]],Ville_Pays!A:B,2,FALSE)</f>
        <v>Australie</v>
      </c>
      <c r="C276" s="40" t="s">
        <v>310</v>
      </c>
      <c r="D276" s="28" t="s">
        <v>310</v>
      </c>
      <c r="E276" s="28" t="s">
        <v>579</v>
      </c>
      <c r="F276" s="41">
        <v>38254039</v>
      </c>
      <c r="G276" s="28">
        <v>2.4</v>
      </c>
      <c r="H276" s="41">
        <v>326014</v>
      </c>
      <c r="I276" s="28">
        <v>1.4</v>
      </c>
      <c r="J276" s="28"/>
      <c r="K276" s="44"/>
    </row>
    <row r="277" spans="1:11" s="60" customFormat="1" x14ac:dyDescent="0.25">
      <c r="A277" s="59" t="str">
        <f>VLOOKUP(aéroports_2013[Pays],Pays_Continent!A:B,2,FALSE)</f>
        <v>Asie</v>
      </c>
      <c r="B277" s="39" t="str">
        <f>VLOOKUP(aéroports_2013[[#This Row],[Ville/Nom d''aéroport]],Ville_Pays!A:B,2,FALSE)</f>
        <v>Taïwan</v>
      </c>
      <c r="C277" s="40" t="s">
        <v>81</v>
      </c>
      <c r="D277" s="28" t="s">
        <v>81</v>
      </c>
      <c r="E277" s="28" t="s">
        <v>458</v>
      </c>
      <c r="F277" s="41">
        <v>32795700</v>
      </c>
      <c r="G277" s="28">
        <v>10.4</v>
      </c>
      <c r="H277" s="41">
        <v>194239</v>
      </c>
      <c r="I277" s="28">
        <v>7.5</v>
      </c>
      <c r="J277" s="41">
        <v>1571814</v>
      </c>
      <c r="K277" s="44">
        <v>-0.4</v>
      </c>
    </row>
    <row r="278" spans="1:11" s="60" customFormat="1" ht="25.5" x14ac:dyDescent="0.25">
      <c r="A278" s="59" t="str">
        <f>VLOOKUP(aéroports_2013[Pays],Pays_Continent!A:B,2,FALSE)</f>
        <v>Amérique du Nord</v>
      </c>
      <c r="B278" s="39" t="str">
        <f>VLOOKUP(aéroports_2013[[#This Row],[Ville/Nom d''aéroport]],Ville_Pays!A:B,2,FALSE)</f>
        <v>États-Unis</v>
      </c>
      <c r="C278" s="40" t="s">
        <v>283</v>
      </c>
      <c r="D278" s="28" t="s">
        <v>283</v>
      </c>
      <c r="E278" s="28" t="s">
        <v>561</v>
      </c>
      <c r="F278" s="41">
        <v>16920086</v>
      </c>
      <c r="G278" s="28">
        <v>0.6</v>
      </c>
      <c r="H278" s="41">
        <v>186322</v>
      </c>
      <c r="I278" s="28">
        <v>-0.9</v>
      </c>
      <c r="J278" s="28">
        <v>84871</v>
      </c>
      <c r="K278" s="44">
        <v>-0.7</v>
      </c>
    </row>
    <row r="279" spans="1:11" s="60" customFormat="1" ht="25.5" x14ac:dyDescent="0.25">
      <c r="A279" s="59" t="str">
        <f>VLOOKUP(aéroports_2013[Pays],Pays_Continent!A:B,2,FALSE)</f>
        <v>Asie</v>
      </c>
      <c r="B279" s="39" t="str">
        <f>VLOOKUP(aéroports_2013[[#This Row],[Ville/Nom d''aéroport]],Ville_Pays!A:B,2,FALSE)</f>
        <v>Iran</v>
      </c>
      <c r="C279" s="40" t="s">
        <v>30</v>
      </c>
      <c r="D279" s="28" t="s">
        <v>31</v>
      </c>
      <c r="E279" s="30" t="s">
        <v>434</v>
      </c>
      <c r="F279" s="41">
        <v>4756012</v>
      </c>
      <c r="G279" s="28">
        <v>0.4</v>
      </c>
      <c r="H279" s="41">
        <v>35723</v>
      </c>
      <c r="I279" s="28">
        <v>2.1</v>
      </c>
      <c r="J279" s="41">
        <v>94222</v>
      </c>
      <c r="K279" s="44">
        <v>-0.2</v>
      </c>
    </row>
    <row r="280" spans="1:11" s="60" customFormat="1" x14ac:dyDescent="0.25">
      <c r="A280" s="59" t="str">
        <f>VLOOKUP(aéroports_2013[Pays],Pays_Continent!A:B,2,FALSE)</f>
        <v>Asie</v>
      </c>
      <c r="B280" s="39" t="str">
        <f>VLOOKUP(aéroports_2013[[#This Row],[Ville/Nom d''aéroport]],Ville_Pays!A:B,2,FALSE)</f>
        <v>Iran</v>
      </c>
      <c r="C280" s="40" t="s">
        <v>30</v>
      </c>
      <c r="D280" s="28" t="s">
        <v>30</v>
      </c>
      <c r="E280" s="28" t="s">
        <v>416</v>
      </c>
      <c r="F280" s="41">
        <v>12667644</v>
      </c>
      <c r="G280" s="28">
        <v>-8.4</v>
      </c>
      <c r="H280" s="41">
        <v>106032</v>
      </c>
      <c r="I280" s="28">
        <v>-3.9</v>
      </c>
      <c r="J280" s="41">
        <v>95172</v>
      </c>
      <c r="K280" s="44">
        <v>-13.8</v>
      </c>
    </row>
    <row r="281" spans="1:11" s="60" customFormat="1" x14ac:dyDescent="0.25">
      <c r="A281" s="59" t="str">
        <f>VLOOKUP(aéroports_2013[Pays],Pays_Continent!A:B,2,FALSE)</f>
        <v>Asie</v>
      </c>
      <c r="B281" s="39" t="str">
        <f>VLOOKUP(aéroports_2013[[#This Row],[Ville/Nom d''aéroport]],Ville_Pays!A:B,2,FALSE)</f>
        <v>Israël</v>
      </c>
      <c r="C281" s="40" t="s">
        <v>20</v>
      </c>
      <c r="D281" s="28" t="s">
        <v>375</v>
      </c>
      <c r="E281" s="28" t="s">
        <v>1083</v>
      </c>
      <c r="F281" s="41">
        <v>14227987</v>
      </c>
      <c r="G281" s="28">
        <v>8.3000000000000007</v>
      </c>
      <c r="H281" s="41">
        <v>96916</v>
      </c>
      <c r="I281" s="28">
        <v>-0.9</v>
      </c>
      <c r="J281" s="41">
        <v>277609</v>
      </c>
      <c r="K281" s="44">
        <v>-2.9</v>
      </c>
    </row>
    <row r="282" spans="1:11" x14ac:dyDescent="0.25">
      <c r="A282" s="59" t="str">
        <f>VLOOKUP(aéroports_2013[Pays],Pays_Continent!A:B,2,FALSE)</f>
        <v>Asie</v>
      </c>
      <c r="B282" s="39" t="str">
        <f>VLOOKUP(aéroports_2013[[#This Row],[Ville/Nom d''aéroport]],Ville_Pays!A:B,2,FALSE)</f>
        <v>Chine</v>
      </c>
      <c r="C282" s="40" t="s">
        <v>112</v>
      </c>
      <c r="D282" s="28" t="s">
        <v>112</v>
      </c>
      <c r="E282" s="28" t="s">
        <v>976</v>
      </c>
      <c r="F282" s="41">
        <v>10035833</v>
      </c>
      <c r="G282" s="28">
        <v>23.3</v>
      </c>
      <c r="H282" s="41">
        <v>100729</v>
      </c>
      <c r="I282" s="28">
        <v>20.3</v>
      </c>
      <c r="J282" s="41">
        <v>214420</v>
      </c>
      <c r="K282" s="44">
        <v>10.4</v>
      </c>
    </row>
    <row r="283" spans="1:11" ht="25.5" x14ac:dyDescent="0.25">
      <c r="A283" s="59" t="str">
        <f>VLOOKUP(aéroports_2013[Pays],Pays_Continent!A:B,2,FALSE)</f>
        <v>Amérique du Nord</v>
      </c>
      <c r="B283" s="39" t="str">
        <f>VLOOKUP(aéroports_2013[[#This Row],[Ville/Nom d''aéroport]],Ville_Pays!A:B,2,FALSE)</f>
        <v>Mexique</v>
      </c>
      <c r="C283" s="40" t="s">
        <v>219</v>
      </c>
      <c r="D283" s="28" t="s">
        <v>219</v>
      </c>
      <c r="E283" s="28" t="s">
        <v>519</v>
      </c>
      <c r="F283" s="41">
        <v>4313793</v>
      </c>
      <c r="G283" s="28">
        <v>13.2</v>
      </c>
      <c r="H283" s="41">
        <v>48335</v>
      </c>
      <c r="I283" s="28">
        <v>12.5</v>
      </c>
      <c r="J283" s="41">
        <v>16923</v>
      </c>
      <c r="K283" s="44">
        <v>6.9</v>
      </c>
    </row>
    <row r="284" spans="1:11" s="60" customFormat="1" x14ac:dyDescent="0.25">
      <c r="A284" s="59" t="str">
        <f>VLOOKUP(aéroports_2013[Pays],Pays_Continent!A:B,2,FALSE)</f>
        <v>Asie</v>
      </c>
      <c r="B284" s="39" t="str">
        <f>VLOOKUP(aéroports_2013[[#This Row],[Ville/Nom d''aéroport]],Ville_Pays!A:B,2,FALSE)</f>
        <v>Japon</v>
      </c>
      <c r="C284" s="40" t="s">
        <v>66</v>
      </c>
      <c r="D284" s="28" t="s">
        <v>67</v>
      </c>
      <c r="E284" s="28" t="s">
        <v>987</v>
      </c>
      <c r="F284" s="41">
        <v>68906636</v>
      </c>
      <c r="G284" s="28">
        <v>3.2</v>
      </c>
      <c r="H284" s="41">
        <v>401080</v>
      </c>
      <c r="I284" s="28">
        <v>105.1</v>
      </c>
      <c r="J284" s="41">
        <v>950619</v>
      </c>
      <c r="K284" s="44">
        <v>4.5</v>
      </c>
    </row>
    <row r="285" spans="1:11" s="60" customFormat="1" x14ac:dyDescent="0.25">
      <c r="A285" s="59" t="str">
        <f>VLOOKUP(aéroports_2013[Pays],Pays_Continent!A:B,2,FALSE)</f>
        <v>Asie</v>
      </c>
      <c r="B285" s="39" t="str">
        <f>VLOOKUP(aéroports_2013[[#This Row],[Ville/Nom d''aéroport]],Ville_Pays!A:B,2,FALSE)</f>
        <v>Japon</v>
      </c>
      <c r="C285" s="40" t="s">
        <v>66</v>
      </c>
      <c r="D285" s="28" t="s">
        <v>83</v>
      </c>
      <c r="E285" s="28" t="s">
        <v>990</v>
      </c>
      <c r="F285" s="41">
        <v>35341341</v>
      </c>
      <c r="G285" s="28">
        <v>7.5</v>
      </c>
      <c r="H285" s="41">
        <v>223377</v>
      </c>
      <c r="I285" s="28">
        <v>6.1</v>
      </c>
      <c r="J285" s="41">
        <v>2019844</v>
      </c>
      <c r="K285" s="44">
        <v>0.7</v>
      </c>
    </row>
    <row r="286" spans="1:11" s="60" customFormat="1" ht="25.5" x14ac:dyDescent="0.25">
      <c r="A286" s="59" t="str">
        <f>VLOOKUP(aéroports_2013[Pays],Pays_Continent!A:B,2,FALSE)</f>
        <v>Amérique du Nord</v>
      </c>
      <c r="B286" s="39" t="str">
        <f>VLOOKUP(aéroports_2013[[#This Row],[Ville/Nom d''aéroport]],Ville_Pays!A:B,2,FALSE)</f>
        <v>Canada</v>
      </c>
      <c r="C286" s="40" t="s">
        <v>262</v>
      </c>
      <c r="D286" s="28" t="s">
        <v>263</v>
      </c>
      <c r="E286" s="28" t="s">
        <v>548</v>
      </c>
      <c r="F286" s="41">
        <v>36037962</v>
      </c>
      <c r="G286" s="28">
        <v>3.2</v>
      </c>
      <c r="H286" s="41">
        <v>431358</v>
      </c>
      <c r="I286" s="28">
        <v>-0.6</v>
      </c>
      <c r="J286" s="28"/>
      <c r="K286" s="44"/>
    </row>
    <row r="287" spans="1:11" s="60" customFormat="1" x14ac:dyDescent="0.25">
      <c r="A287" s="59" t="str">
        <f>VLOOKUP(aéroports_2013[Pays],Pays_Continent!A:B,2,FALSE)</f>
        <v>Océanie</v>
      </c>
      <c r="B287" s="39" t="str">
        <f>VLOOKUP(aéroports_2013[[#This Row],[Ville/Nom d''aéroport]],Ville_Pays!A:B,2,FALSE)</f>
        <v>Australie</v>
      </c>
      <c r="C287" s="40" t="s">
        <v>343</v>
      </c>
      <c r="D287" s="28" t="s">
        <v>343</v>
      </c>
      <c r="E287" s="28" t="s">
        <v>597</v>
      </c>
      <c r="F287" s="41">
        <v>1645478</v>
      </c>
      <c r="G287" s="28">
        <v>-3</v>
      </c>
      <c r="H287" s="41">
        <v>60178</v>
      </c>
      <c r="I287" s="28">
        <v>3.4</v>
      </c>
      <c r="J287" s="28"/>
      <c r="K287" s="44"/>
    </row>
    <row r="288" spans="1:11" s="60" customFormat="1" x14ac:dyDescent="0.25">
      <c r="A288" s="59" t="str">
        <f>VLOOKUP(aéroports_2013[Pays],Pays_Continent!A:B,2,FALSE)</f>
        <v>Afrique</v>
      </c>
      <c r="B288" s="39" t="str">
        <f>VLOOKUP(aéroports_2013[[#This Row],[Ville/Nom d''aéroport]],Ville_Pays!A:B,2,FALSE)</f>
        <v>Tunisie</v>
      </c>
      <c r="C288" s="40" t="s">
        <v>42</v>
      </c>
      <c r="D288" s="28" t="s">
        <v>42</v>
      </c>
      <c r="E288" s="28" t="s">
        <v>951</v>
      </c>
      <c r="F288" s="41">
        <v>5423012</v>
      </c>
      <c r="G288" s="28">
        <v>3.3</v>
      </c>
      <c r="H288" s="41">
        <v>65633</v>
      </c>
      <c r="I288" s="28">
        <v>-1.2</v>
      </c>
      <c r="J288" s="41">
        <v>18831</v>
      </c>
      <c r="K288" s="44">
        <v>-9.6999999999999993</v>
      </c>
    </row>
    <row r="289" spans="1:11" s="60" customFormat="1" x14ac:dyDescent="0.25">
      <c r="A289" s="59" t="str">
        <f>VLOOKUP(aéroports_2013[Pays],Pays_Continent!A:B,2,FALSE)</f>
        <v>Asie</v>
      </c>
      <c r="B289" s="39" t="str">
        <f>VLOOKUP(aéroports_2013[[#This Row],[Ville/Nom d''aéroport]],Ville_Pays!A:B,2,FALSE)</f>
        <v>Chine</v>
      </c>
      <c r="C289" s="40" t="s">
        <v>102</v>
      </c>
      <c r="D289" s="28" t="s">
        <v>102</v>
      </c>
      <c r="E289" s="28" t="s">
        <v>977</v>
      </c>
      <c r="F289" s="41">
        <v>15359170</v>
      </c>
      <c r="G289" s="28">
        <v>15.1</v>
      </c>
      <c r="H289" s="41">
        <v>135874</v>
      </c>
      <c r="I289" s="28">
        <v>14.5</v>
      </c>
      <c r="J289" s="41">
        <v>153275</v>
      </c>
      <c r="K289" s="44">
        <v>16.7</v>
      </c>
    </row>
    <row r="290" spans="1:11" ht="25.5" x14ac:dyDescent="0.25">
      <c r="A290" s="59" t="str">
        <f>VLOOKUP(aéroports_2013[Pays],Pays_Continent!A:B,2,FALSE)</f>
        <v>Amérique du Nord</v>
      </c>
      <c r="B290" s="39" t="str">
        <f>VLOOKUP(aéroports_2013[[#This Row],[Ville/Nom d''aéroport]],Ville_Pays!A:B,2,FALSE)</f>
        <v>Canada</v>
      </c>
      <c r="C290" s="40" t="s">
        <v>280</v>
      </c>
      <c r="D290" s="28" t="s">
        <v>280</v>
      </c>
      <c r="E290" s="28" t="s">
        <v>559</v>
      </c>
      <c r="F290" s="41">
        <v>18117379</v>
      </c>
      <c r="G290" s="28">
        <v>2.1</v>
      </c>
      <c r="H290" s="41">
        <v>300452</v>
      </c>
      <c r="I290" s="28">
        <v>1.4</v>
      </c>
      <c r="J290" s="28">
        <v>22876</v>
      </c>
      <c r="K290" s="44">
        <v>0.4</v>
      </c>
    </row>
    <row r="291" spans="1:11" x14ac:dyDescent="0.25">
      <c r="A291" s="59" t="str">
        <f>VLOOKUP(aéroports_2013[Pays],Pays_Continent!A:B,2,FALSE)</f>
        <v>Europe</v>
      </c>
      <c r="B291" s="39" t="str">
        <f>VLOOKUP(aéroports_2013[[#This Row],[Ville/Nom d''aéroport]],Ville_Pays!A:B,2,FALSE)</f>
        <v>Autriche</v>
      </c>
      <c r="C291" s="40" t="s">
        <v>153</v>
      </c>
      <c r="D291" s="28" t="s">
        <v>153</v>
      </c>
      <c r="E291" s="28" t="s">
        <v>477</v>
      </c>
      <c r="F291" s="41">
        <v>21999926</v>
      </c>
      <c r="G291" s="28">
        <v>-0.7</v>
      </c>
      <c r="H291" s="41">
        <v>250224</v>
      </c>
      <c r="I291" s="28">
        <v>-5.4</v>
      </c>
      <c r="J291" s="41">
        <v>268155</v>
      </c>
      <c r="K291" s="44">
        <v>1</v>
      </c>
    </row>
    <row r="292" spans="1:11" s="60" customFormat="1" ht="25.5" x14ac:dyDescent="0.25">
      <c r="A292" s="59" t="str">
        <f>VLOOKUP(aéroports_2013[Pays],Pays_Continent!A:B,2,FALSE)</f>
        <v>Amérique du Sud</v>
      </c>
      <c r="B292" s="39" t="str">
        <f>VLOOKUP(aéroports_2013[[#This Row],[Ville/Nom d''aéroport]],Ville_Pays!A:B,2,FALSE)</f>
        <v>Brésil</v>
      </c>
      <c r="C292" s="40" t="s">
        <v>228</v>
      </c>
      <c r="D292" s="28" t="s">
        <v>228</v>
      </c>
      <c r="E292" s="28" t="s">
        <v>522</v>
      </c>
      <c r="F292" s="41">
        <v>3481497</v>
      </c>
      <c r="G292" s="28">
        <v>-5.2</v>
      </c>
      <c r="H292" s="41">
        <v>58504</v>
      </c>
      <c r="I292" s="28">
        <v>-8.3000000000000007</v>
      </c>
      <c r="J292" s="41">
        <v>14590</v>
      </c>
      <c r="K292" s="44">
        <v>4.5999999999999996</v>
      </c>
    </row>
    <row r="293" spans="1:11" s="60" customFormat="1" x14ac:dyDescent="0.25">
      <c r="A293" s="59" t="str">
        <f>VLOOKUP(aéroports_2013[Pays],Pays_Continent!A:B,2,FALSE)</f>
        <v>Europe</v>
      </c>
      <c r="B293" s="39" t="str">
        <f>VLOOKUP(aéroports_2013[[#This Row],[Ville/Nom d''aéroport]],Ville_Pays!A:B,2,FALSE)</f>
        <v>Pologne</v>
      </c>
      <c r="C293" s="40" t="s">
        <v>176</v>
      </c>
      <c r="D293" s="28" t="s">
        <v>176</v>
      </c>
      <c r="E293" s="28" t="s">
        <v>492</v>
      </c>
      <c r="F293" s="41">
        <v>10683706</v>
      </c>
      <c r="G293" s="28">
        <v>11.4</v>
      </c>
      <c r="H293" s="41">
        <v>144114</v>
      </c>
      <c r="I293" s="28">
        <v>2.9</v>
      </c>
      <c r="J293" s="41">
        <v>64279</v>
      </c>
      <c r="K293" s="44">
        <v>2.8</v>
      </c>
    </row>
    <row r="294" spans="1:11" s="60" customFormat="1" ht="25.5" x14ac:dyDescent="0.25">
      <c r="A294" s="59" t="str">
        <f>VLOOKUP(aéroports_2013[Pays],Pays_Continent!A:B,2,FALSE)</f>
        <v>Amérique du Nord</v>
      </c>
      <c r="B294" s="39" t="str">
        <f>VLOOKUP(aéroports_2013[[#This Row],[Ville/Nom d''aéroport]],Ville_Pays!A:B,2,FALSE)</f>
        <v>États-Unis</v>
      </c>
      <c r="C294" s="40" t="s">
        <v>275</v>
      </c>
      <c r="D294" s="28" t="s">
        <v>279</v>
      </c>
      <c r="E294" s="30" t="s">
        <v>1078</v>
      </c>
      <c r="F294" s="41">
        <v>21796326</v>
      </c>
      <c r="G294" s="28">
        <v>-2.7</v>
      </c>
      <c r="H294" s="41">
        <v>306817</v>
      </c>
      <c r="I294" s="28">
        <v>-1.4</v>
      </c>
      <c r="J294" s="28">
        <v>2697</v>
      </c>
      <c r="K294" s="44">
        <v>-2.5</v>
      </c>
    </row>
    <row r="295" spans="1:11" s="60" customFormat="1" ht="25.5" x14ac:dyDescent="0.25">
      <c r="A295" s="59" t="str">
        <f>VLOOKUP(aéroports_2013[Pays],Pays_Continent!A:B,2,FALSE)</f>
        <v>Amérique du Nord</v>
      </c>
      <c r="B295" s="39" t="str">
        <f>VLOOKUP(aéroports_2013[[#This Row],[Ville/Nom d''aéroport]],Ville_Pays!A:B,2,FALSE)</f>
        <v>États-Unis</v>
      </c>
      <c r="C295" s="40" t="s">
        <v>275</v>
      </c>
      <c r="D295" s="28" t="s">
        <v>276</v>
      </c>
      <c r="E295" s="28" t="s">
        <v>1077</v>
      </c>
      <c r="F295" s="41">
        <v>20366239</v>
      </c>
      <c r="G295" s="28">
        <v>3.7</v>
      </c>
      <c r="H295" s="41">
        <v>292193</v>
      </c>
      <c r="I295" s="28">
        <v>1.4</v>
      </c>
      <c r="J295" s="28">
        <v>1901</v>
      </c>
      <c r="K295" s="44">
        <v>-68.099999999999994</v>
      </c>
    </row>
    <row r="296" spans="1:11" s="60" customFormat="1" ht="25.5" x14ac:dyDescent="0.25">
      <c r="A296" s="59" t="str">
        <f>VLOOKUP(aéroports_2013[Pays],Pays_Continent!A:B,2,FALSE)</f>
        <v>Océanie</v>
      </c>
      <c r="B296" s="39" t="str">
        <f>VLOOKUP(aéroports_2013[[#This Row],[Ville/Nom d''aéroport]],Ville_Pays!A:B,2,FALSE)</f>
        <v>Nouvelle-Zélande</v>
      </c>
      <c r="C296" s="40" t="s">
        <v>323</v>
      </c>
      <c r="D296" s="28" t="s">
        <v>323</v>
      </c>
      <c r="E296" s="28" t="s">
        <v>587</v>
      </c>
      <c r="F296" s="41">
        <v>5483883</v>
      </c>
      <c r="G296" s="28">
        <v>2.7</v>
      </c>
      <c r="H296" s="41">
        <v>97798</v>
      </c>
      <c r="I296" s="28">
        <v>-3.1</v>
      </c>
      <c r="J296" s="28"/>
      <c r="K296" s="44"/>
    </row>
    <row r="297" spans="1:11" s="60" customFormat="1" x14ac:dyDescent="0.25">
      <c r="A297" s="59" t="str">
        <f>VLOOKUP(aéroports_2013[Pays],Pays_Continent!A:B,2,FALSE)</f>
        <v>Asie</v>
      </c>
      <c r="B297" s="39" t="str">
        <f>VLOOKUP(aéroports_2013[[#This Row],[Ville/Nom d''aéroport]],Ville_Pays!A:B,2,FALSE)</f>
        <v>Chine</v>
      </c>
      <c r="C297" s="40" t="s">
        <v>100</v>
      </c>
      <c r="D297" s="28" t="s">
        <v>100</v>
      </c>
      <c r="E297" s="28" t="s">
        <v>978</v>
      </c>
      <c r="F297" s="41">
        <v>15706063</v>
      </c>
      <c r="G297" s="28">
        <v>12.3</v>
      </c>
      <c r="H297" s="41">
        <v>148524</v>
      </c>
      <c r="I297" s="28">
        <v>12.2</v>
      </c>
      <c r="J297" s="41">
        <v>129450</v>
      </c>
      <c r="K297" s="44">
        <v>1</v>
      </c>
    </row>
    <row r="298" spans="1:11" s="60" customFormat="1" x14ac:dyDescent="0.25">
      <c r="A298" s="59" t="str">
        <f>VLOOKUP(aéroports_2013[Pays],Pays_Continent!A:B,2,FALSE)</f>
        <v>Asie</v>
      </c>
      <c r="B298" s="39" t="str">
        <f>VLOOKUP(aéroports_2013[[#This Row],[Ville/Nom d''aéroport]],Ville_Pays!A:B,2,FALSE)</f>
        <v>Chine</v>
      </c>
      <c r="C298" s="40" t="s">
        <v>85</v>
      </c>
      <c r="D298" s="28" t="s">
        <v>86</v>
      </c>
      <c r="E298" s="28" t="s">
        <v>979</v>
      </c>
      <c r="F298" s="41">
        <v>26044673</v>
      </c>
      <c r="G298" s="28">
        <v>11.2</v>
      </c>
      <c r="H298" s="41">
        <v>226041</v>
      </c>
      <c r="I298" s="28">
        <v>10.6</v>
      </c>
      <c r="J298" s="41">
        <v>178858</v>
      </c>
      <c r="K298" s="44">
        <v>2.2999999999999998</v>
      </c>
    </row>
    <row r="299" spans="1:11" s="60" customFormat="1" x14ac:dyDescent="0.25">
      <c r="A299" s="59" t="str">
        <f>VLOOKUP(aéroports_2013[Pays],Pays_Continent!A:B,2,FALSE)</f>
        <v>Asie</v>
      </c>
      <c r="B299" s="39" t="str">
        <f>VLOOKUP(aéroports_2013[[#This Row],[Ville/Nom d''aéroport]],Ville_Pays!A:B,2,FALSE)</f>
        <v>Chine</v>
      </c>
      <c r="C299" s="40" t="s">
        <v>95</v>
      </c>
      <c r="D299" s="28" t="s">
        <v>95</v>
      </c>
      <c r="E299" s="28" t="s">
        <v>980</v>
      </c>
      <c r="F299" s="41">
        <v>19753016</v>
      </c>
      <c r="G299" s="28">
        <v>13.8</v>
      </c>
      <c r="H299" s="41">
        <v>166837</v>
      </c>
      <c r="I299" s="28">
        <v>14.1</v>
      </c>
      <c r="J299" s="41">
        <v>299491</v>
      </c>
      <c r="K299" s="44">
        <v>10.3</v>
      </c>
    </row>
    <row r="300" spans="1:11" s="60" customFormat="1" x14ac:dyDescent="0.25">
      <c r="A300" s="59" t="str">
        <f>VLOOKUP(aéroports_2013[Pays],Pays_Continent!A:B,2,FALSE)</f>
        <v>Asie</v>
      </c>
      <c r="B300" s="39" t="str">
        <f>VLOOKUP(aéroports_2013[[#This Row],[Ville/Nom d''aéroport]],Ville_Pays!A:B,2,FALSE)</f>
        <v>Chine</v>
      </c>
      <c r="C300" s="40" t="s">
        <v>106</v>
      </c>
      <c r="D300" s="28" t="s">
        <v>106</v>
      </c>
      <c r="E300" s="28" t="s">
        <v>961</v>
      </c>
      <c r="F300" s="41">
        <v>13139994</v>
      </c>
      <c r="G300" s="28">
        <v>12.6</v>
      </c>
      <c r="H300" s="41">
        <v>127835</v>
      </c>
      <c r="I300" s="28">
        <v>17</v>
      </c>
      <c r="J300" s="41">
        <v>255713</v>
      </c>
      <c r="K300" s="44">
        <v>69.099999999999994</v>
      </c>
    </row>
    <row r="301" spans="1:11" s="60" customFormat="1" x14ac:dyDescent="0.25">
      <c r="A301" s="59" t="str">
        <f>VLOOKUP(aéroports_2013[Pays],Pays_Continent!A:B,2,FALSE)</f>
        <v>Europe</v>
      </c>
      <c r="B301" s="39" t="str">
        <f>VLOOKUP(aéroports_2013[[#This Row],[Ville/Nom d''aéroport]],Ville_Pays!A:B,2,FALSE)</f>
        <v>Suisse</v>
      </c>
      <c r="C301" s="45" t="s">
        <v>142</v>
      </c>
      <c r="D301" s="46" t="s">
        <v>142</v>
      </c>
      <c r="E301" s="46" t="s">
        <v>475</v>
      </c>
      <c r="F301" s="47">
        <v>24816552</v>
      </c>
      <c r="G301" s="46">
        <v>0.3</v>
      </c>
      <c r="H301" s="47">
        <v>262227</v>
      </c>
      <c r="I301" s="46">
        <v>-2.9</v>
      </c>
      <c r="J301" s="47">
        <v>339993</v>
      </c>
      <c r="K301" s="62">
        <v>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2CBC1-656D-4DBB-A441-5CE2AA4B6667}">
  <sheetPr codeName="Feuil9"/>
  <dimension ref="A1:K301"/>
  <sheetViews>
    <sheetView topLeftCell="A289" workbookViewId="0">
      <selection activeCell="E15" sqref="E15"/>
    </sheetView>
  </sheetViews>
  <sheetFormatPr baseColWidth="10" defaultRowHeight="15" x14ac:dyDescent="0.25"/>
  <cols>
    <col min="3" max="3" width="15.140625" customWidth="1"/>
    <col min="5" max="5" width="26.28515625" style="25" bestFit="1" customWidth="1"/>
  </cols>
  <sheetData>
    <row r="1" spans="1:11" ht="51" x14ac:dyDescent="0.25">
      <c r="A1" s="3" t="s">
        <v>880</v>
      </c>
      <c r="B1" s="3" t="s">
        <v>662</v>
      </c>
      <c r="C1" s="1" t="s">
        <v>661</v>
      </c>
      <c r="D1" s="2" t="s">
        <v>954</v>
      </c>
      <c r="E1" s="2" t="s">
        <v>955</v>
      </c>
      <c r="F1" s="2" t="s">
        <v>956</v>
      </c>
      <c r="G1" s="3" t="s">
        <v>1124</v>
      </c>
      <c r="H1" s="2" t="s">
        <v>957</v>
      </c>
      <c r="I1" s="3" t="s">
        <v>1128</v>
      </c>
      <c r="J1" s="4" t="s">
        <v>1004</v>
      </c>
      <c r="K1" s="5" t="s">
        <v>1126</v>
      </c>
    </row>
    <row r="2" spans="1:11" ht="25.5" x14ac:dyDescent="0.25">
      <c r="A2" s="16" t="str">
        <f>VLOOKUP(aéroports_2012[[#This Row],[Pays]],Pays_Continent!A:B,2,FALSE)</f>
        <v>Asie</v>
      </c>
      <c r="B2" s="16" t="str">
        <f>VLOOKUP(aéroports_2012[[#This Row],[Ville/Nom d''aéroport]],Ville_Pays!A:B,2,FALSE)</f>
        <v>Arabie Saoudite</v>
      </c>
      <c r="C2" s="6" t="s">
        <v>45</v>
      </c>
      <c r="D2" s="7" t="s">
        <v>45</v>
      </c>
      <c r="E2" s="7" t="s">
        <v>621</v>
      </c>
      <c r="F2" s="8">
        <v>1802780</v>
      </c>
      <c r="G2" s="7">
        <v>0</v>
      </c>
      <c r="H2" s="8">
        <v>15860</v>
      </c>
      <c r="I2" s="9">
        <v>0</v>
      </c>
      <c r="J2" s="8">
        <v>3671</v>
      </c>
      <c r="K2" s="10"/>
    </row>
    <row r="3" spans="1:11" ht="25.5" x14ac:dyDescent="0.25">
      <c r="A3" s="16" t="str">
        <f>VLOOKUP(aéroports_2012[[#This Row],[Pays]],Pays_Continent!A:B,2,FALSE)</f>
        <v>Asie</v>
      </c>
      <c r="B3" s="16" t="str">
        <f>VLOOKUP(aéroports_2012[[#This Row],[Ville/Nom d''aéroport]],Ville_Pays!A:B,2,FALSE)</f>
        <v>Emirats Arabes Unis</v>
      </c>
      <c r="C3" s="6" t="s">
        <v>17</v>
      </c>
      <c r="D3" s="7" t="s">
        <v>17</v>
      </c>
      <c r="E3" s="7" t="s">
        <v>414</v>
      </c>
      <c r="F3" s="8">
        <v>14700420</v>
      </c>
      <c r="G3" s="7">
        <v>18.899999999999999</v>
      </c>
      <c r="H3" s="8">
        <v>121638</v>
      </c>
      <c r="I3" s="9">
        <v>6</v>
      </c>
      <c r="J3" s="8">
        <v>574011</v>
      </c>
      <c r="K3" s="10">
        <v>17.600000000000001</v>
      </c>
    </row>
    <row r="4" spans="1:11" x14ac:dyDescent="0.25">
      <c r="A4" s="16" t="str">
        <f>VLOOKUP(aéroports_2012[[#This Row],[Pays]],Pays_Continent!A:B,2,FALSE)</f>
        <v>Afrique</v>
      </c>
      <c r="B4" s="16" t="str">
        <f>VLOOKUP(aéroports_2012[[#This Row],[Ville/Nom d''aéroport]],Ville_Pays!A:B,2,FALSE)</f>
        <v>Nigéria</v>
      </c>
      <c r="C4" s="6" t="s">
        <v>43</v>
      </c>
      <c r="D4" s="7" t="s">
        <v>43</v>
      </c>
      <c r="E4" s="7" t="s">
        <v>436</v>
      </c>
      <c r="F4" s="8">
        <v>3523393</v>
      </c>
      <c r="G4" s="7">
        <v>-16.399999999999999</v>
      </c>
      <c r="H4" s="8">
        <v>55820</v>
      </c>
      <c r="I4" s="9">
        <v>-15.7</v>
      </c>
      <c r="J4" s="7"/>
      <c r="K4" s="10"/>
    </row>
    <row r="5" spans="1:11" x14ac:dyDescent="0.25">
      <c r="A5" s="16" t="str">
        <f>VLOOKUP(aéroports_2012[[#This Row],[Pays]],Pays_Continent!A:B,2,FALSE)</f>
        <v>Afrique</v>
      </c>
      <c r="B5" s="16" t="str">
        <f>VLOOKUP(aéroports_2012[[#This Row],[Ville/Nom d''aéroport]],Ville_Pays!A:B,2,FALSE)</f>
        <v>Ghana</v>
      </c>
      <c r="C5" s="6" t="s">
        <v>52</v>
      </c>
      <c r="D5" s="7" t="s">
        <v>52</v>
      </c>
      <c r="E5" s="7" t="s">
        <v>440</v>
      </c>
      <c r="F5" s="8">
        <v>2424153</v>
      </c>
      <c r="G5" s="7">
        <v>25.6</v>
      </c>
      <c r="H5" s="8">
        <v>36434</v>
      </c>
      <c r="I5" s="9">
        <v>12.5</v>
      </c>
      <c r="J5" s="8">
        <v>46577</v>
      </c>
      <c r="K5" s="10">
        <v>-7</v>
      </c>
    </row>
    <row r="6" spans="1:11" x14ac:dyDescent="0.25">
      <c r="A6" s="16" t="str">
        <f>VLOOKUP(aéroports_2012[[#This Row],[Pays]],Pays_Continent!A:B,2,FALSE)</f>
        <v>Asie</v>
      </c>
      <c r="B6" s="16" t="str">
        <f>VLOOKUP(aéroports_2012[[#This Row],[Ville/Nom d''aéroport]],Ville_Pays!A:B,2,FALSE)</f>
        <v>Indonésie</v>
      </c>
      <c r="C6" s="6" t="s">
        <v>329</v>
      </c>
      <c r="D6" s="7" t="s">
        <v>329</v>
      </c>
      <c r="E6" s="7" t="s">
        <v>1058</v>
      </c>
      <c r="F6" s="8">
        <v>2432511</v>
      </c>
      <c r="G6" s="7"/>
      <c r="H6" s="8">
        <v>25858</v>
      </c>
      <c r="I6" s="7"/>
      <c r="J6" s="8">
        <v>9379</v>
      </c>
      <c r="K6" s="10"/>
    </row>
    <row r="7" spans="1:11" x14ac:dyDescent="0.25">
      <c r="A7" s="16" t="str">
        <f>VLOOKUP(aéroports_2012[[#This Row],[Pays]],Pays_Continent!A:B,2,FALSE)</f>
        <v>Afrique</v>
      </c>
      <c r="B7" s="16" t="str">
        <f>VLOOKUP(aéroports_2012[[#This Row],[Ville/Nom d''aéroport]],Ville_Pays!A:B,2,FALSE)</f>
        <v>Ethiopie</v>
      </c>
      <c r="C7" s="6" t="s">
        <v>34</v>
      </c>
      <c r="D7" s="7" t="s">
        <v>34</v>
      </c>
      <c r="E7" s="7" t="s">
        <v>1087</v>
      </c>
      <c r="F7" s="8">
        <v>6500000</v>
      </c>
      <c r="G7" s="7">
        <v>2</v>
      </c>
      <c r="H7" s="7"/>
      <c r="I7" s="7"/>
      <c r="J7" s="7"/>
      <c r="K7" s="10"/>
    </row>
    <row r="8" spans="1:11" x14ac:dyDescent="0.25">
      <c r="A8" s="16" t="str">
        <f>VLOOKUP(aéroports_2012[[#This Row],[Pays]],Pays_Continent!A:B,2,FALSE)</f>
        <v>Océanie</v>
      </c>
      <c r="B8" s="16" t="str">
        <f>VLOOKUP(aéroports_2012[[#This Row],[Ville/Nom d''aéroport]],Ville_Pays!A:B,2,FALSE)</f>
        <v>Australie</v>
      </c>
      <c r="C8" s="6" t="s">
        <v>320</v>
      </c>
      <c r="D8" s="7" t="s">
        <v>320</v>
      </c>
      <c r="E8" s="7" t="s">
        <v>584</v>
      </c>
      <c r="F8" s="8">
        <v>7066895</v>
      </c>
      <c r="G8" s="9">
        <v>0.6</v>
      </c>
      <c r="H8" s="8">
        <v>74004</v>
      </c>
      <c r="I8" s="9">
        <v>0.7</v>
      </c>
      <c r="J8" s="7"/>
      <c r="K8" s="10"/>
    </row>
    <row r="9" spans="1:11" x14ac:dyDescent="0.25">
      <c r="A9" s="16" t="str">
        <f>VLOOKUP(aéroports_2012[[#This Row],[Pays]],Pays_Continent!A:B,2,FALSE)</f>
        <v>Afrique</v>
      </c>
      <c r="B9" s="16" t="str">
        <f>VLOOKUP(aéroports_2012[[#This Row],[Ville/Nom d''aéroport]],Ville_Pays!A:B,2,FALSE)</f>
        <v>Maroc</v>
      </c>
      <c r="C9" s="6" t="s">
        <v>381</v>
      </c>
      <c r="D9" s="7" t="s">
        <v>381</v>
      </c>
      <c r="E9" s="7" t="s">
        <v>453</v>
      </c>
      <c r="F9" s="8">
        <v>1384931</v>
      </c>
      <c r="G9" s="7">
        <v>-8.6999999999999993</v>
      </c>
      <c r="H9" s="8">
        <v>14467</v>
      </c>
      <c r="I9" s="7"/>
      <c r="J9" s="9">
        <v>194</v>
      </c>
      <c r="K9" s="10"/>
    </row>
    <row r="10" spans="1:11" x14ac:dyDescent="0.25">
      <c r="A10" s="16" t="str">
        <f>VLOOKUP(aéroports_2012[[#This Row],[Pays]],Pays_Continent!A:B,2,FALSE)</f>
        <v>Asie</v>
      </c>
      <c r="B10" s="16" t="str">
        <f>VLOOKUP(aéroports_2012[[#This Row],[Ville/Nom d''aéroport]],Ville_Pays!A:B,2,FALSE)</f>
        <v>Iran</v>
      </c>
      <c r="C10" s="6" t="s">
        <v>54</v>
      </c>
      <c r="D10" s="7" t="s">
        <v>54</v>
      </c>
      <c r="E10" s="7" t="s">
        <v>444</v>
      </c>
      <c r="F10" s="8">
        <v>2123662</v>
      </c>
      <c r="G10" s="7">
        <v>7</v>
      </c>
      <c r="H10" s="8">
        <v>18469</v>
      </c>
      <c r="I10" s="9">
        <v>9.3000000000000007</v>
      </c>
      <c r="J10" s="8">
        <v>17061</v>
      </c>
      <c r="K10" s="10">
        <v>2</v>
      </c>
    </row>
    <row r="11" spans="1:11" x14ac:dyDescent="0.25">
      <c r="A11" s="16" t="str">
        <f>VLOOKUP(aéroports_2012[[#This Row],[Pays]],Pays_Continent!A:B,2,FALSE)</f>
        <v>Afrique</v>
      </c>
      <c r="B11" s="16" t="str">
        <f>VLOOKUP(aéroports_2012[[#This Row],[Ville/Nom d''aéroport]],Ville_Pays!A:B,2,FALSE)</f>
        <v>Algérie</v>
      </c>
      <c r="C11" s="6" t="s">
        <v>36</v>
      </c>
      <c r="D11" s="7" t="s">
        <v>36</v>
      </c>
      <c r="E11" s="7" t="s">
        <v>429</v>
      </c>
      <c r="F11" s="8">
        <v>5404971</v>
      </c>
      <c r="G11" s="7">
        <v>13</v>
      </c>
      <c r="H11" s="8">
        <v>66423</v>
      </c>
      <c r="I11" s="9">
        <v>3.8</v>
      </c>
      <c r="J11" s="8">
        <v>25359</v>
      </c>
      <c r="K11" s="10">
        <v>15</v>
      </c>
    </row>
    <row r="12" spans="1:11" x14ac:dyDescent="0.25">
      <c r="A12" s="16" t="str">
        <f>VLOOKUP(aéroports_2012[[#This Row],[Pays]],Pays_Continent!A:B,2,FALSE)</f>
        <v>Europe</v>
      </c>
      <c r="B12" s="16" t="str">
        <f>VLOOKUP(aéroports_2012[[#This Row],[Ville/Nom d''aéroport]],Ville_Pays!A:B,2,FALSE)</f>
        <v>Espagne</v>
      </c>
      <c r="C12" s="6" t="s">
        <v>179</v>
      </c>
      <c r="D12" s="7" t="s">
        <v>179</v>
      </c>
      <c r="E12" s="7" t="s">
        <v>496</v>
      </c>
      <c r="F12" s="8">
        <v>8844099</v>
      </c>
      <c r="G12" s="9">
        <v>-10.7</v>
      </c>
      <c r="H12" s="8">
        <v>62468</v>
      </c>
      <c r="I12" s="9">
        <v>-17.3</v>
      </c>
      <c r="J12" s="8">
        <v>2526</v>
      </c>
      <c r="K12" s="11">
        <v>-16.2</v>
      </c>
    </row>
    <row r="13" spans="1:11" x14ac:dyDescent="0.25">
      <c r="A13" s="16" t="str">
        <f>VLOOKUP(aéroports_2012[[#This Row],[Pays]],Pays_Continent!A:B,2,FALSE)</f>
        <v>Océanie</v>
      </c>
      <c r="B13" s="16" t="str">
        <f>VLOOKUP(aéroports_2012[[#This Row],[Ville/Nom d''aéroport]],Ville_Pays!A:B,2,FALSE)</f>
        <v>Australie</v>
      </c>
      <c r="C13" s="6" t="s">
        <v>394</v>
      </c>
      <c r="D13" s="7" t="s">
        <v>394</v>
      </c>
      <c r="E13" s="7" t="s">
        <v>610</v>
      </c>
      <c r="F13" s="8">
        <v>579752</v>
      </c>
      <c r="G13" s="9">
        <v>-3.2</v>
      </c>
      <c r="H13" s="8">
        <v>6459</v>
      </c>
      <c r="I13" s="9">
        <v>-3.2</v>
      </c>
      <c r="J13" s="7"/>
      <c r="K13" s="10"/>
    </row>
    <row r="14" spans="1:11" x14ac:dyDescent="0.25">
      <c r="A14" s="16" t="str">
        <f>VLOOKUP(aéroports_2012[[#This Row],[Pays]],Pays_Continent!A:B,2,FALSE)</f>
        <v>Asie</v>
      </c>
      <c r="B14" s="16" t="str">
        <f>VLOOKUP(aéroports_2012[[#This Row],[Ville/Nom d''aéroport]],Ville_Pays!A:B,2,FALSE)</f>
        <v>Indonésie</v>
      </c>
      <c r="C14" s="6" t="s">
        <v>348</v>
      </c>
      <c r="D14" s="7" t="s">
        <v>348</v>
      </c>
      <c r="E14" s="7" t="s">
        <v>1088</v>
      </c>
      <c r="F14" s="8">
        <v>817666</v>
      </c>
      <c r="G14" s="7"/>
      <c r="H14" s="8">
        <v>11315</v>
      </c>
      <c r="I14" s="7"/>
      <c r="J14" s="8">
        <v>3104</v>
      </c>
      <c r="K14" s="10"/>
    </row>
    <row r="15" spans="1:11" x14ac:dyDescent="0.25">
      <c r="A15" s="16" t="str">
        <f>VLOOKUP(aéroports_2012[[#This Row],[Pays]],Pays_Continent!A:B,2,FALSE)</f>
        <v>Asie</v>
      </c>
      <c r="B15" s="16" t="str">
        <f>VLOOKUP(aéroports_2012[[#This Row],[Ville/Nom d''aéroport]],Ville_Pays!A:B,2,FALSE)</f>
        <v>Jordanie</v>
      </c>
      <c r="C15" s="6" t="s">
        <v>33</v>
      </c>
      <c r="D15" s="7" t="s">
        <v>33</v>
      </c>
      <c r="E15" s="7" t="s">
        <v>427</v>
      </c>
      <c r="F15" s="8">
        <v>6250048</v>
      </c>
      <c r="G15" s="7">
        <v>14.3</v>
      </c>
      <c r="H15" s="8">
        <v>67190</v>
      </c>
      <c r="I15" s="9">
        <v>5.9</v>
      </c>
      <c r="J15" s="8">
        <v>96855</v>
      </c>
      <c r="K15" s="10">
        <v>9.4</v>
      </c>
    </row>
    <row r="16" spans="1:11" x14ac:dyDescent="0.25">
      <c r="A16" s="16" t="str">
        <f>VLOOKUP(aéroports_2012[[#This Row],[Pays]],Pays_Continent!A:B,2,FALSE)</f>
        <v>Europe</v>
      </c>
      <c r="B16" s="16" t="str">
        <f>VLOOKUP(aéroports_2012[[#This Row],[Ville/Nom d''aéroport]],Ville_Pays!A:B,2,FALSE)</f>
        <v>Pays-Bas</v>
      </c>
      <c r="C16" s="6" t="s">
        <v>127</v>
      </c>
      <c r="D16" s="7" t="s">
        <v>127</v>
      </c>
      <c r="E16" s="7" t="s">
        <v>470</v>
      </c>
      <c r="F16" s="8">
        <v>51035590</v>
      </c>
      <c r="G16" s="9">
        <v>2.6</v>
      </c>
      <c r="H16" s="8">
        <v>437904</v>
      </c>
      <c r="I16" s="9">
        <v>0.2</v>
      </c>
      <c r="J16" s="8">
        <v>1511823</v>
      </c>
      <c r="K16" s="11">
        <v>-2.4</v>
      </c>
    </row>
    <row r="17" spans="1:11" x14ac:dyDescent="0.25">
      <c r="A17" s="16" t="str">
        <f>VLOOKUP(aéroports_2012[[#This Row],[Pays]],Pays_Continent!A:B,2,FALSE)</f>
        <v>Europe</v>
      </c>
      <c r="B17" s="16" t="str">
        <f>VLOOKUP(aéroports_2012[[#This Row],[Ville/Nom d''aéroport]],Ville_Pays!A:B,2,FALSE)</f>
        <v>Turquie</v>
      </c>
      <c r="C17" s="6" t="s">
        <v>169</v>
      </c>
      <c r="D17" s="7" t="s">
        <v>170</v>
      </c>
      <c r="E17" s="7" t="s">
        <v>1002</v>
      </c>
      <c r="F17" s="8">
        <v>9304674</v>
      </c>
      <c r="G17" s="9">
        <v>9.4</v>
      </c>
      <c r="H17" s="8">
        <v>85883</v>
      </c>
      <c r="I17" s="9">
        <v>3.5</v>
      </c>
      <c r="J17" s="8">
        <v>12621</v>
      </c>
      <c r="K17" s="11">
        <v>-20.2</v>
      </c>
    </row>
    <row r="18" spans="1:11" x14ac:dyDescent="0.25">
      <c r="A18" s="16" t="str">
        <f>VLOOKUP(aéroports_2012[[#This Row],[Pays]],Pays_Continent!A:B,2,FALSE)</f>
        <v>Europe</v>
      </c>
      <c r="B18" s="16" t="str">
        <f>VLOOKUP(aéroports_2012[[#This Row],[Ville/Nom d''aéroport]],Ville_Pays!A:B,2,FALSE)</f>
        <v>Turquie</v>
      </c>
      <c r="C18" s="6" t="s">
        <v>140</v>
      </c>
      <c r="D18" s="7" t="s">
        <v>140</v>
      </c>
      <c r="E18" s="7" t="s">
        <v>474</v>
      </c>
      <c r="F18" s="8">
        <v>25267119</v>
      </c>
      <c r="G18" s="9">
        <v>0.7</v>
      </c>
      <c r="H18" s="8">
        <v>160984</v>
      </c>
      <c r="I18" s="9">
        <v>-2.2999999999999998</v>
      </c>
      <c r="J18" s="8">
        <v>6310</v>
      </c>
      <c r="K18" s="11">
        <v>-18</v>
      </c>
    </row>
    <row r="19" spans="1:11" x14ac:dyDescent="0.25">
      <c r="A19" s="16" t="str">
        <f>VLOOKUP(aéroports_2012[[#This Row],[Pays]],Pays_Continent!A:B,2,FALSE)</f>
        <v>Europe</v>
      </c>
      <c r="B19" s="16" t="str">
        <f>VLOOKUP(aéroports_2012[[#This Row],[Ville/Nom d''aéroport]],Ville_Pays!A:B,2,FALSE)</f>
        <v>Pays-Bas</v>
      </c>
      <c r="C19" s="6" t="s">
        <v>236</v>
      </c>
      <c r="D19" s="7" t="s">
        <v>236</v>
      </c>
      <c r="E19" s="7" t="s">
        <v>537</v>
      </c>
      <c r="F19" s="8">
        <v>2120578</v>
      </c>
      <c r="G19" s="9">
        <v>1.6</v>
      </c>
      <c r="H19" s="8">
        <v>41635</v>
      </c>
      <c r="I19" s="9">
        <v>7.1</v>
      </c>
      <c r="J19" s="7"/>
      <c r="K19" s="10"/>
    </row>
    <row r="20" spans="1:11" x14ac:dyDescent="0.25">
      <c r="A20" s="16" t="str">
        <f>VLOOKUP(aéroports_2012[[#This Row],[Pays]],Pays_Continent!A:B,2,FALSE)</f>
        <v>Europe</v>
      </c>
      <c r="B20" s="16" t="str">
        <f>VLOOKUP(aéroports_2012[[#This Row],[Ville/Nom d''aéroport]],Ville_Pays!A:B,2,FALSE)</f>
        <v>Grèce</v>
      </c>
      <c r="C20" s="6" t="s">
        <v>161</v>
      </c>
      <c r="D20" s="7" t="s">
        <v>161</v>
      </c>
      <c r="E20" s="7" t="s">
        <v>386</v>
      </c>
      <c r="F20" s="8">
        <v>12927189</v>
      </c>
      <c r="G20" s="9">
        <v>-10.4</v>
      </c>
      <c r="H20" s="8">
        <v>153295</v>
      </c>
      <c r="I20" s="17">
        <v>-11.5</v>
      </c>
      <c r="J20" s="8">
        <v>76345</v>
      </c>
      <c r="K20" s="11">
        <v>-11.1</v>
      </c>
    </row>
    <row r="21" spans="1:11" ht="25.5" x14ac:dyDescent="0.25">
      <c r="A21" s="16" t="str">
        <f>VLOOKUP(aéroports_2012[[#This Row],[Pays]],Pays_Continent!A:B,2,FALSE)</f>
        <v>Amérique du Nord</v>
      </c>
      <c r="B21" s="16" t="str">
        <f>VLOOKUP(aéroports_2012[[#This Row],[Ville/Nom d''aéroport]],Ville_Pays!A:B,2,FALSE)</f>
        <v>États-Unis</v>
      </c>
      <c r="C21" s="6" t="s">
        <v>242</v>
      </c>
      <c r="D21" s="7" t="s">
        <v>242</v>
      </c>
      <c r="E21" s="7" t="s">
        <v>540</v>
      </c>
      <c r="F21" s="8">
        <v>95486697</v>
      </c>
      <c r="G21" s="9">
        <v>3.4</v>
      </c>
      <c r="H21" s="8">
        <v>862172</v>
      </c>
      <c r="I21" s="9">
        <v>-6.7</v>
      </c>
      <c r="J21" s="8">
        <v>646482</v>
      </c>
      <c r="K21" s="11">
        <v>-2.5</v>
      </c>
    </row>
    <row r="22" spans="1:11" ht="25.5" x14ac:dyDescent="0.25">
      <c r="A22" s="16" t="str">
        <f>VLOOKUP(aéroports_2012[[#This Row],[Pays]],Pays_Continent!A:B,2,FALSE)</f>
        <v>Océanie</v>
      </c>
      <c r="B22" s="16" t="str">
        <f>VLOOKUP(aéroports_2012[[#This Row],[Ville/Nom d''aéroport]],Ville_Pays!A:B,2,FALSE)</f>
        <v>Nouvelle-Zélande</v>
      </c>
      <c r="C22" s="6" t="s">
        <v>315</v>
      </c>
      <c r="D22" s="7" t="s">
        <v>315</v>
      </c>
      <c r="E22" s="7" t="s">
        <v>582</v>
      </c>
      <c r="F22" s="8">
        <v>14158768</v>
      </c>
      <c r="G22" s="9">
        <v>1</v>
      </c>
      <c r="H22" s="8">
        <v>154455</v>
      </c>
      <c r="I22" s="9">
        <v>-0.3</v>
      </c>
      <c r="J22" s="7"/>
      <c r="K22" s="10"/>
    </row>
    <row r="23" spans="1:11" ht="25.5" x14ac:dyDescent="0.25">
      <c r="A23" s="16" t="str">
        <f>VLOOKUP(aéroports_2012[[#This Row],[Pays]],Pays_Continent!A:B,2,FALSE)</f>
        <v>Amérique du Nord</v>
      </c>
      <c r="B23" s="16" t="str">
        <f>VLOOKUP(aéroports_2012[[#This Row],[Ville/Nom d''aéroport]],Ville_Pays!A:B,2,FALSE)</f>
        <v>États-Unis</v>
      </c>
      <c r="C23" s="6" t="s">
        <v>291</v>
      </c>
      <c r="D23" s="7" t="s">
        <v>291</v>
      </c>
      <c r="E23" s="7" t="s">
        <v>567</v>
      </c>
      <c r="F23" s="8">
        <v>9430314</v>
      </c>
      <c r="G23" s="9">
        <v>3.8</v>
      </c>
      <c r="H23" s="8">
        <v>172248</v>
      </c>
      <c r="I23" s="9">
        <v>-2.2999999999999998</v>
      </c>
      <c r="J23" s="8">
        <v>70575</v>
      </c>
      <c r="K23" s="11">
        <v>1.5</v>
      </c>
    </row>
    <row r="24" spans="1:11" x14ac:dyDescent="0.25">
      <c r="A24" s="16" t="str">
        <f>VLOOKUP(aéroports_2012[[#This Row],[Pays]],Pays_Continent!A:B,2,FALSE)</f>
        <v>Asie</v>
      </c>
      <c r="B24" s="16" t="str">
        <f>VLOOKUP(aéroports_2012[[#This Row],[Ville/Nom d''aéroport]],Ville_Pays!A:B,2,FALSE)</f>
        <v>Bahreïn</v>
      </c>
      <c r="C24" s="6" t="s">
        <v>27</v>
      </c>
      <c r="D24" s="7" t="s">
        <v>27</v>
      </c>
      <c r="E24" s="7" t="s">
        <v>419</v>
      </c>
      <c r="F24" s="8">
        <v>8479266</v>
      </c>
      <c r="G24" s="7">
        <v>8.8000000000000007</v>
      </c>
      <c r="H24" s="8">
        <v>104449</v>
      </c>
      <c r="I24" s="9">
        <v>2.2999999999999998</v>
      </c>
      <c r="J24" s="8">
        <v>303852</v>
      </c>
      <c r="K24" s="10">
        <v>4</v>
      </c>
    </row>
    <row r="25" spans="1:11" x14ac:dyDescent="0.25">
      <c r="A25" s="16" t="str">
        <f>VLOOKUP(aéroports_2012[[#This Row],[Pays]],Pays_Continent!A:B,2,FALSE)</f>
        <v>Asie</v>
      </c>
      <c r="B25" s="16" t="str">
        <f>VLOOKUP(aéroports_2012[[#This Row],[Ville/Nom d''aéroport]],Ville_Pays!A:B,2,FALSE)</f>
        <v>Indonésie</v>
      </c>
      <c r="C25" s="6" t="s">
        <v>319</v>
      </c>
      <c r="D25" s="7" t="s">
        <v>319</v>
      </c>
      <c r="E25" s="7" t="s">
        <v>1082</v>
      </c>
      <c r="F25" s="8">
        <v>6000000</v>
      </c>
      <c r="G25" s="9">
        <v>5.6</v>
      </c>
      <c r="H25" s="8">
        <v>65000</v>
      </c>
      <c r="I25" s="9">
        <v>2.5</v>
      </c>
      <c r="J25" s="7"/>
      <c r="K25" s="10"/>
    </row>
    <row r="26" spans="1:11" ht="25.5" x14ac:dyDescent="0.25">
      <c r="A26" s="16" t="str">
        <f>VLOOKUP(aéroports_2012[[#This Row],[Pays]],Pays_Continent!A:B,2,FALSE)</f>
        <v>Amérique du Nord</v>
      </c>
      <c r="B26" s="16" t="str">
        <f>VLOOKUP(aéroports_2012[[#This Row],[Ville/Nom d''aéroport]],Ville_Pays!A:B,2,FALSE)</f>
        <v>États-Unis</v>
      </c>
      <c r="C26" s="6" t="s">
        <v>274</v>
      </c>
      <c r="D26" s="7" t="s">
        <v>274</v>
      </c>
      <c r="E26" s="7" t="s">
        <v>556</v>
      </c>
      <c r="F26" s="8">
        <v>22679887</v>
      </c>
      <c r="G26" s="9">
        <v>1.3</v>
      </c>
      <c r="H26" s="8">
        <v>268186</v>
      </c>
      <c r="I26" s="9">
        <v>-2.9</v>
      </c>
      <c r="J26" s="8">
        <v>111731</v>
      </c>
      <c r="K26" s="11">
        <v>3.7</v>
      </c>
    </row>
    <row r="27" spans="1:11" x14ac:dyDescent="0.25">
      <c r="A27" s="16" t="str">
        <f>VLOOKUP(aéroports_2012[[#This Row],[Pays]],Pays_Continent!A:B,2,FALSE)</f>
        <v>Asie</v>
      </c>
      <c r="B27" s="16" t="str">
        <f>VLOOKUP(aéroports_2012[[#This Row],[Ville/Nom d''aéroport]],Ville_Pays!A:B,2,FALSE)</f>
        <v>Inde</v>
      </c>
      <c r="C27" s="6" t="s">
        <v>105</v>
      </c>
      <c r="D27" s="7" t="s">
        <v>105</v>
      </c>
      <c r="E27" s="7" t="s">
        <v>463</v>
      </c>
      <c r="F27" s="8">
        <v>12010553</v>
      </c>
      <c r="G27" s="9">
        <v>-4.2</v>
      </c>
      <c r="H27" s="8">
        <v>106175</v>
      </c>
      <c r="I27" s="9">
        <v>-10.199999999999999</v>
      </c>
      <c r="J27" s="8">
        <v>225767</v>
      </c>
      <c r="K27" s="11">
        <v>0</v>
      </c>
    </row>
    <row r="28" spans="1:11" x14ac:dyDescent="0.25">
      <c r="A28" s="16" t="str">
        <f>VLOOKUP(aéroports_2012[[#This Row],[Pays]],Pays_Continent!A:B,2,FALSE)</f>
        <v>Asie</v>
      </c>
      <c r="B28" s="16" t="str">
        <f>VLOOKUP(aéroports_2012[[#This Row],[Ville/Nom d''aéroport]],Ville_Pays!A:B,2,FALSE)</f>
        <v>Thaïlande</v>
      </c>
      <c r="C28" s="6" t="s">
        <v>73</v>
      </c>
      <c r="D28" s="7" t="s">
        <v>73</v>
      </c>
      <c r="E28" s="21" t="s">
        <v>1003</v>
      </c>
      <c r="F28" s="8">
        <v>53002328</v>
      </c>
      <c r="G28" s="9">
        <v>10.6</v>
      </c>
      <c r="H28" s="8">
        <v>316817</v>
      </c>
      <c r="I28" s="9">
        <v>5.8</v>
      </c>
      <c r="J28" s="8">
        <v>1345487</v>
      </c>
      <c r="K28" s="11">
        <v>-0.1</v>
      </c>
    </row>
    <row r="29" spans="1:11" x14ac:dyDescent="0.25">
      <c r="A29" s="16" t="str">
        <f>VLOOKUP(aéroports_2012[[#This Row],[Pays]],Pays_Continent!A:B,2,FALSE)</f>
        <v>Asie</v>
      </c>
      <c r="B29" s="16" t="str">
        <f>VLOOKUP(aéroports_2012[[#This Row],[Ville/Nom d''aéroport]],Ville_Pays!A:B,2,FALSE)</f>
        <v>Indonésie</v>
      </c>
      <c r="C29" s="6" t="s">
        <v>326</v>
      </c>
      <c r="D29" s="7" t="s">
        <v>326</v>
      </c>
      <c r="E29" s="7" t="s">
        <v>1090</v>
      </c>
      <c r="F29" s="8">
        <v>3013191</v>
      </c>
      <c r="G29" s="7"/>
      <c r="H29" s="8">
        <v>25154</v>
      </c>
      <c r="I29" s="7"/>
      <c r="J29" s="8">
        <v>13732</v>
      </c>
      <c r="K29" s="10"/>
    </row>
    <row r="30" spans="1:11" x14ac:dyDescent="0.25">
      <c r="A30" s="16" t="str">
        <f>VLOOKUP(aéroports_2012[[#This Row],[Pays]],Pays_Continent!A:B,2,FALSE)</f>
        <v>Europe</v>
      </c>
      <c r="B30" s="16" t="str">
        <f>VLOOKUP(aéroports_2012[[#This Row],[Ville/Nom d''aéroport]],Ville_Pays!A:B,2,FALSE)</f>
        <v>Espagne</v>
      </c>
      <c r="C30" s="6" t="s">
        <v>134</v>
      </c>
      <c r="D30" s="7" t="s">
        <v>134</v>
      </c>
      <c r="E30" s="7" t="s">
        <v>473</v>
      </c>
      <c r="F30" s="8">
        <v>35132303</v>
      </c>
      <c r="G30" s="9">
        <v>2.2000000000000002</v>
      </c>
      <c r="H30" s="8">
        <v>290004</v>
      </c>
      <c r="I30" s="9">
        <v>-4.3</v>
      </c>
      <c r="J30" s="8">
        <v>97345</v>
      </c>
      <c r="K30" s="11">
        <v>-1</v>
      </c>
    </row>
    <row r="31" spans="1:11" x14ac:dyDescent="0.25">
      <c r="A31" s="16" t="str">
        <f>VLOOKUP(aéroports_2012[[#This Row],[Pays]],Pays_Continent!A:B,2,FALSE)</f>
        <v>Asie</v>
      </c>
      <c r="B31" s="16" t="str">
        <f>VLOOKUP(aéroports_2012[[#This Row],[Ville/Nom d''aéroport]],Ville_Pays!A:B,2,FALSE)</f>
        <v>Chine</v>
      </c>
      <c r="C31" s="6" t="s">
        <v>64</v>
      </c>
      <c r="D31" s="7" t="s">
        <v>65</v>
      </c>
      <c r="E31" s="7" t="s">
        <v>970</v>
      </c>
      <c r="F31" s="8">
        <v>81929352</v>
      </c>
      <c r="G31" s="9">
        <v>4.0999999999999996</v>
      </c>
      <c r="H31" s="8">
        <v>557159</v>
      </c>
      <c r="I31" s="9">
        <v>4.5</v>
      </c>
      <c r="J31" s="8">
        <v>1799864</v>
      </c>
      <c r="K31" s="11">
        <v>9.6999999999999993</v>
      </c>
    </row>
    <row r="32" spans="1:11" x14ac:dyDescent="0.25">
      <c r="A32" s="16" t="str">
        <f>VLOOKUP(aéroports_2012[[#This Row],[Pays]],Pays_Continent!A:B,2,FALSE)</f>
        <v>Asie</v>
      </c>
      <c r="B32" s="16" t="str">
        <f>VLOOKUP(aéroports_2012[[#This Row],[Ville/Nom d''aéroport]],Ville_Pays!A:B,2,FALSE)</f>
        <v>Liban</v>
      </c>
      <c r="C32" s="6" t="s">
        <v>32</v>
      </c>
      <c r="D32" s="7" t="s">
        <v>32</v>
      </c>
      <c r="E32" s="7" t="s">
        <v>428</v>
      </c>
      <c r="F32" s="8">
        <v>5960414</v>
      </c>
      <c r="G32" s="7">
        <v>5.4</v>
      </c>
      <c r="H32" s="8">
        <v>63211</v>
      </c>
      <c r="I32" s="9">
        <v>-0.7</v>
      </c>
      <c r="J32" s="8">
        <v>84911</v>
      </c>
      <c r="K32" s="10">
        <v>14</v>
      </c>
    </row>
    <row r="33" spans="1:11" ht="25.5" x14ac:dyDescent="0.25">
      <c r="A33" s="16" t="str">
        <f>VLOOKUP(aéroports_2012[[#This Row],[Pays]],Pays_Continent!A:B,2,FALSE)</f>
        <v>Amérique du Sud</v>
      </c>
      <c r="B33" s="16" t="str">
        <f>VLOOKUP(aéroports_2012[[#This Row],[Ville/Nom d''aéroport]],Ville_Pays!A:B,2,FALSE)</f>
        <v>Brésil</v>
      </c>
      <c r="C33" s="6" t="s">
        <v>220</v>
      </c>
      <c r="D33" s="7" t="s">
        <v>221</v>
      </c>
      <c r="E33" s="7" t="s">
        <v>521</v>
      </c>
      <c r="F33" s="8">
        <v>3719108</v>
      </c>
      <c r="G33" s="9">
        <v>10.4</v>
      </c>
      <c r="H33" s="8">
        <v>54836</v>
      </c>
      <c r="I33" s="9">
        <v>6</v>
      </c>
      <c r="J33" s="8">
        <v>27208</v>
      </c>
      <c r="K33" s="11">
        <v>27.9</v>
      </c>
    </row>
    <row r="34" spans="1:11" ht="25.5" x14ac:dyDescent="0.25">
      <c r="A34" s="16" t="str">
        <f>VLOOKUP(aéroports_2012[[#This Row],[Pays]],Pays_Continent!A:B,2,FALSE)</f>
        <v>Amérique du Sud</v>
      </c>
      <c r="B34" s="16" t="str">
        <f>VLOOKUP(aéroports_2012[[#This Row],[Ville/Nom d''aéroport]],Ville_Pays!A:B,2,FALSE)</f>
        <v>Brésil</v>
      </c>
      <c r="C34" s="6" t="s">
        <v>197</v>
      </c>
      <c r="D34" s="7" t="s">
        <v>198</v>
      </c>
      <c r="E34" s="7" t="s">
        <v>1092</v>
      </c>
      <c r="F34" s="8">
        <v>10709336</v>
      </c>
      <c r="G34" s="9">
        <v>8.4</v>
      </c>
      <c r="H34" s="8">
        <v>120149</v>
      </c>
      <c r="I34" s="9">
        <v>11.1</v>
      </c>
      <c r="J34" s="8">
        <v>15844</v>
      </c>
      <c r="K34" s="11">
        <v>-1</v>
      </c>
    </row>
    <row r="35" spans="1:11" x14ac:dyDescent="0.25">
      <c r="A35" s="16" t="str">
        <f>VLOOKUP(aéroports_2012[[#This Row],[Pays]],Pays_Continent!A:B,2,FALSE)</f>
        <v>Europe</v>
      </c>
      <c r="B35" s="16" t="str">
        <f>VLOOKUP(aéroports_2012[[#This Row],[Ville/Nom d''aéroport]],Ville_Pays!A:B,2,FALSE)</f>
        <v>Italie</v>
      </c>
      <c r="C35" s="6" t="s">
        <v>181</v>
      </c>
      <c r="D35" s="7" t="s">
        <v>181</v>
      </c>
      <c r="E35" s="7" t="s">
        <v>1079</v>
      </c>
      <c r="F35" s="8">
        <v>8888292</v>
      </c>
      <c r="G35" s="9">
        <v>5.6</v>
      </c>
      <c r="H35" s="8">
        <v>74220</v>
      </c>
      <c r="I35" s="9">
        <v>3.8</v>
      </c>
      <c r="J35" s="8">
        <v>116731</v>
      </c>
      <c r="K35" s="11">
        <v>4</v>
      </c>
    </row>
    <row r="36" spans="1:11" x14ac:dyDescent="0.25">
      <c r="A36" s="16" t="str">
        <f>VLOOKUP(aéroports_2012[[#This Row],[Pays]],Pays_Continent!A:B,2,FALSE)</f>
        <v>Europe</v>
      </c>
      <c r="B36" s="16" t="str">
        <f>VLOOKUP(aéroports_2012[[#This Row],[Ville/Nom d''aéroport]],Ville_Pays!A:B,2,FALSE)</f>
        <v>Allemagne</v>
      </c>
      <c r="C36" s="6" t="s">
        <v>156</v>
      </c>
      <c r="D36" s="7" t="s">
        <v>157</v>
      </c>
      <c r="E36" s="7" t="s">
        <v>994</v>
      </c>
      <c r="F36" s="8">
        <v>18164203</v>
      </c>
      <c r="G36" s="9">
        <v>7.4</v>
      </c>
      <c r="H36" s="8">
        <v>171114</v>
      </c>
      <c r="I36" s="9">
        <v>1</v>
      </c>
      <c r="J36" s="8">
        <v>31160</v>
      </c>
      <c r="K36" s="11">
        <v>14.4</v>
      </c>
    </row>
    <row r="37" spans="1:11" x14ac:dyDescent="0.25">
      <c r="A37" s="16" t="str">
        <f>VLOOKUP(aéroports_2012[[#This Row],[Pays]],Pays_Continent!A:B,2,FALSE)</f>
        <v>Europe</v>
      </c>
      <c r="B37" s="16" t="str">
        <f>VLOOKUP(aéroports_2012[[#This Row],[Ville/Nom d''aéroport]],Ville_Pays!A:B,2,FALSE)</f>
        <v>Royaume-Uni</v>
      </c>
      <c r="C37" s="6" t="s">
        <v>184</v>
      </c>
      <c r="D37" s="7" t="s">
        <v>184</v>
      </c>
      <c r="E37" s="7" t="s">
        <v>495</v>
      </c>
      <c r="F37" s="8">
        <v>8916209</v>
      </c>
      <c r="G37" s="9">
        <v>3.4</v>
      </c>
      <c r="H37" s="8">
        <v>84090</v>
      </c>
      <c r="I37" s="9">
        <v>-5.0999999999999996</v>
      </c>
      <c r="J37" s="8">
        <v>19160</v>
      </c>
      <c r="K37" s="11">
        <v>12</v>
      </c>
    </row>
    <row r="38" spans="1:11" ht="25.5" x14ac:dyDescent="0.25">
      <c r="A38" s="16" t="str">
        <f>VLOOKUP(aéroports_2012[[#This Row],[Pays]],Pays_Continent!A:B,2,FALSE)</f>
        <v>Amérique du Sud</v>
      </c>
      <c r="B38" s="16" t="str">
        <f>VLOOKUP(aéroports_2012[[#This Row],[Ville/Nom d''aéroport]],Ville_Pays!A:B,2,FALSE)</f>
        <v>Colombie</v>
      </c>
      <c r="C38" s="6" t="s">
        <v>188</v>
      </c>
      <c r="D38" s="7" t="s">
        <v>188</v>
      </c>
      <c r="E38" s="7" t="s">
        <v>499</v>
      </c>
      <c r="F38" s="8">
        <v>21905139</v>
      </c>
      <c r="G38" s="9">
        <v>7.8</v>
      </c>
      <c r="H38" s="8">
        <v>317519</v>
      </c>
      <c r="I38" s="9">
        <v>2.5</v>
      </c>
      <c r="J38" s="8">
        <v>632272</v>
      </c>
      <c r="K38" s="11">
        <v>2.4</v>
      </c>
    </row>
    <row r="39" spans="1:11" x14ac:dyDescent="0.25">
      <c r="A39" s="16" t="str">
        <f>VLOOKUP(aéroports_2012[[#This Row],[Pays]],Pays_Continent!A:B,2,FALSE)</f>
        <v>Asie</v>
      </c>
      <c r="B39" s="16" t="str">
        <f>VLOOKUP(aéroports_2012[[#This Row],[Ville/Nom d''aéroport]],Ville_Pays!A:B,2,FALSE)</f>
        <v>Inde</v>
      </c>
      <c r="C39" s="6" t="s">
        <v>78</v>
      </c>
      <c r="D39" s="7" t="s">
        <v>78</v>
      </c>
      <c r="E39" s="7" t="s">
        <v>456</v>
      </c>
      <c r="F39" s="8">
        <v>30038696</v>
      </c>
      <c r="G39" s="9">
        <v>-1.3</v>
      </c>
      <c r="H39" s="8">
        <v>258103</v>
      </c>
      <c r="I39" s="9">
        <v>-3.1</v>
      </c>
      <c r="J39" s="8">
        <v>653651</v>
      </c>
      <c r="K39" s="11">
        <v>-4.0999999999999996</v>
      </c>
    </row>
    <row r="40" spans="1:11" x14ac:dyDescent="0.25">
      <c r="A40" s="16" t="str">
        <f>VLOOKUP(aéroports_2012[[#This Row],[Pays]],Pays_Continent!A:B,2,FALSE)</f>
        <v>Afrique</v>
      </c>
      <c r="B40" s="16" t="str">
        <f>VLOOKUP(aéroports_2012[[#This Row],[Ville/Nom d''aéroport]],Ville_Pays!A:B,2,FALSE)</f>
        <v>Egypte</v>
      </c>
      <c r="C40" s="6" t="s">
        <v>47</v>
      </c>
      <c r="D40" s="7" t="s">
        <v>47</v>
      </c>
      <c r="E40" s="7" t="s">
        <v>448</v>
      </c>
      <c r="F40" s="8">
        <v>1955191</v>
      </c>
      <c r="G40" s="7">
        <v>95.3</v>
      </c>
      <c r="H40" s="8">
        <v>22942</v>
      </c>
      <c r="I40" s="9">
        <v>91.2</v>
      </c>
      <c r="J40" s="7"/>
      <c r="K40" s="10"/>
    </row>
    <row r="41" spans="1:11" ht="25.5" x14ac:dyDescent="0.25">
      <c r="A41" s="16" t="str">
        <f>VLOOKUP(aéroports_2012[[#This Row],[Pays]],Pays_Continent!A:B,2,FALSE)</f>
        <v>Amérique du Nord</v>
      </c>
      <c r="B41" s="16" t="str">
        <f>VLOOKUP(aéroports_2012[[#This Row],[Ville/Nom d''aéroport]],Ville_Pays!A:B,2,FALSE)</f>
        <v>États-Unis</v>
      </c>
      <c r="C41" s="6" t="s">
        <v>268</v>
      </c>
      <c r="D41" s="7" t="s">
        <v>268</v>
      </c>
      <c r="E41" s="7" t="s">
        <v>553</v>
      </c>
      <c r="F41" s="8">
        <v>29216483</v>
      </c>
      <c r="G41" s="9">
        <v>1.5</v>
      </c>
      <c r="H41" s="8">
        <v>354869</v>
      </c>
      <c r="I41" s="9">
        <v>-3.8</v>
      </c>
      <c r="J41" s="8">
        <v>248087</v>
      </c>
      <c r="K41" s="11">
        <v>-1.4</v>
      </c>
    </row>
    <row r="42" spans="1:11" ht="25.5" x14ac:dyDescent="0.25">
      <c r="A42" s="16" t="str">
        <f>VLOOKUP(aéroports_2012[[#This Row],[Pays]],Pays_Continent!A:B,2,FALSE)</f>
        <v>Amérique du Sud</v>
      </c>
      <c r="B42" s="16" t="str">
        <f>VLOOKUP(aéroports_2012[[#This Row],[Ville/Nom d''aéroport]],Ville_Pays!A:B,2,FALSE)</f>
        <v>Brésil</v>
      </c>
      <c r="C42" s="6" t="s">
        <v>190</v>
      </c>
      <c r="D42" s="7" t="s">
        <v>190</v>
      </c>
      <c r="E42" s="7" t="s">
        <v>501</v>
      </c>
      <c r="F42" s="8">
        <v>16129630</v>
      </c>
      <c r="G42" s="9">
        <v>2.1</v>
      </c>
      <c r="H42" s="8">
        <v>188528</v>
      </c>
      <c r="I42" s="9">
        <v>-0.5</v>
      </c>
      <c r="J42" s="8">
        <v>42969</v>
      </c>
      <c r="K42" s="11">
        <v>6.3</v>
      </c>
    </row>
    <row r="43" spans="1:11" x14ac:dyDescent="0.25">
      <c r="A43" s="16" t="str">
        <f>VLOOKUP(aéroports_2012[[#This Row],[Pays]],Pays_Continent!A:B,2,FALSE)</f>
        <v>Océanie</v>
      </c>
      <c r="B43" s="16" t="str">
        <f>VLOOKUP(aéroports_2012[[#This Row],[Ville/Nom d''aéroport]],Ville_Pays!A:B,2,FALSE)</f>
        <v>Australie</v>
      </c>
      <c r="C43" s="6" t="s">
        <v>312</v>
      </c>
      <c r="D43" s="7" t="s">
        <v>312</v>
      </c>
      <c r="E43" s="7" t="s">
        <v>581</v>
      </c>
      <c r="F43" s="8">
        <v>21084814</v>
      </c>
      <c r="G43" s="9">
        <v>4</v>
      </c>
      <c r="H43" s="8">
        <v>184288</v>
      </c>
      <c r="I43" s="9">
        <v>7.5</v>
      </c>
      <c r="J43" s="7"/>
      <c r="K43" s="10"/>
    </row>
    <row r="44" spans="1:11" x14ac:dyDescent="0.25">
      <c r="A44" s="16" t="str">
        <f>VLOOKUP(aéroports_2012[[#This Row],[Pays]],Pays_Continent!A:B,2,FALSE)</f>
        <v>Océanie</v>
      </c>
      <c r="B44" s="16" t="str">
        <f>VLOOKUP(aéroports_2012[[#This Row],[Ville/Nom d''aéroport]],Ville_Pays!A:B,2,FALSE)</f>
        <v>Australie</v>
      </c>
      <c r="C44" s="6" t="s">
        <v>402</v>
      </c>
      <c r="D44" s="7" t="s">
        <v>402</v>
      </c>
      <c r="E44" s="7" t="s">
        <v>613</v>
      </c>
      <c r="F44" s="8">
        <v>411215</v>
      </c>
      <c r="G44" s="9">
        <v>1.6</v>
      </c>
      <c r="H44" s="8">
        <v>5655</v>
      </c>
      <c r="I44" s="9">
        <v>-1.3</v>
      </c>
      <c r="J44" s="7"/>
      <c r="K44" s="10"/>
    </row>
    <row r="45" spans="1:11" x14ac:dyDescent="0.25">
      <c r="A45" s="16" t="str">
        <f>VLOOKUP(aéroports_2012[[#This Row],[Pays]],Pays_Continent!A:B,2,FALSE)</f>
        <v>Europe</v>
      </c>
      <c r="B45" s="16" t="str">
        <f>VLOOKUP(aéroports_2012[[#This Row],[Ville/Nom d''aéroport]],Ville_Pays!A:B,2,FALSE)</f>
        <v>Belgique</v>
      </c>
      <c r="C45" s="6" t="s">
        <v>148</v>
      </c>
      <c r="D45" s="7" t="s">
        <v>148</v>
      </c>
      <c r="E45" s="7" t="s">
        <v>481</v>
      </c>
      <c r="F45" s="8">
        <v>18761307</v>
      </c>
      <c r="G45" s="9">
        <v>1</v>
      </c>
      <c r="H45" s="8">
        <v>223431</v>
      </c>
      <c r="I45" s="9">
        <v>-4.4000000000000004</v>
      </c>
      <c r="J45" s="8">
        <v>475124</v>
      </c>
      <c r="K45" s="11">
        <v>0</v>
      </c>
    </row>
    <row r="46" spans="1:11" ht="25.5" x14ac:dyDescent="0.25">
      <c r="A46" s="16" t="str">
        <f>VLOOKUP(aéroports_2012[[#This Row],[Pays]],Pays_Continent!A:B,2,FALSE)</f>
        <v>Amérique du Sud</v>
      </c>
      <c r="B46" s="16" t="str">
        <f>VLOOKUP(aéroports_2012[[#This Row],[Ville/Nom d''aéroport]],Ville_Pays!A:B,2,FALSE)</f>
        <v>Argentine</v>
      </c>
      <c r="C46" s="6" t="s">
        <v>199</v>
      </c>
      <c r="D46" s="7" t="s">
        <v>205</v>
      </c>
      <c r="E46" s="24" t="s">
        <v>507</v>
      </c>
      <c r="F46" s="8">
        <v>8880289</v>
      </c>
      <c r="G46" s="9">
        <v>7.3</v>
      </c>
      <c r="H46" s="8">
        <v>68660</v>
      </c>
      <c r="I46" s="9">
        <v>8.6999999999999993</v>
      </c>
      <c r="J46" s="8">
        <v>210054</v>
      </c>
      <c r="K46" s="11">
        <v>2.6</v>
      </c>
    </row>
    <row r="47" spans="1:11" ht="30" x14ac:dyDescent="0.25">
      <c r="A47" s="16" t="str">
        <f>VLOOKUP(aéroports_2012[[#This Row],[Pays]],Pays_Continent!A:B,2,FALSE)</f>
        <v>Amérique du Sud</v>
      </c>
      <c r="B47" s="16" t="str">
        <f>VLOOKUP(aéroports_2012[[#This Row],[Ville/Nom d''aéroport]],Ville_Pays!A:B,2,FALSE)</f>
        <v>Argentine</v>
      </c>
      <c r="C47" s="6" t="s">
        <v>199</v>
      </c>
      <c r="D47" s="7" t="s">
        <v>200</v>
      </c>
      <c r="E47" s="24" t="s">
        <v>1047</v>
      </c>
      <c r="F47" s="8">
        <v>8849465</v>
      </c>
      <c r="G47" s="9">
        <v>7.3</v>
      </c>
      <c r="H47" s="8">
        <v>115638</v>
      </c>
      <c r="I47" s="9">
        <v>1.6</v>
      </c>
      <c r="J47" s="8">
        <v>14366</v>
      </c>
      <c r="K47" s="11">
        <v>-21.4</v>
      </c>
    </row>
    <row r="48" spans="1:11" x14ac:dyDescent="0.25">
      <c r="A48" s="16" t="str">
        <f>VLOOKUP(aéroports_2012[[#This Row],[Pays]],Pays_Continent!A:B,2,FALSE)</f>
        <v>Océanie</v>
      </c>
      <c r="B48" s="16" t="str">
        <f>VLOOKUP(aéroports_2012[[#This Row],[Ville/Nom d''aéroport]],Ville_Pays!A:B,2,FALSE)</f>
        <v>Australie</v>
      </c>
      <c r="C48" s="6" t="s">
        <v>324</v>
      </c>
      <c r="D48" s="7" t="s">
        <v>324</v>
      </c>
      <c r="E48" s="7" t="s">
        <v>588</v>
      </c>
      <c r="F48" s="8">
        <v>4080644</v>
      </c>
      <c r="G48" s="9">
        <v>6</v>
      </c>
      <c r="H48" s="8">
        <v>44589</v>
      </c>
      <c r="I48" s="9">
        <v>3.7</v>
      </c>
      <c r="J48" s="7"/>
      <c r="K48" s="10"/>
    </row>
    <row r="49" spans="1:11" x14ac:dyDescent="0.25">
      <c r="A49" s="16" t="str">
        <f>VLOOKUP(aéroports_2012[[#This Row],[Pays]],Pays_Continent!A:B,2,FALSE)</f>
        <v>Afrique</v>
      </c>
      <c r="B49" s="16" t="str">
        <f>VLOOKUP(aéroports_2012[[#This Row],[Ville/Nom d''aéroport]],Ville_Pays!A:B,2,FALSE)</f>
        <v>Egypte</v>
      </c>
      <c r="C49" s="6" t="s">
        <v>21</v>
      </c>
      <c r="D49" s="7" t="s">
        <v>21</v>
      </c>
      <c r="E49" s="7" t="s">
        <v>415</v>
      </c>
      <c r="F49" s="8">
        <v>14333342</v>
      </c>
      <c r="G49" s="7">
        <v>10.1</v>
      </c>
      <c r="H49" s="8">
        <v>137567</v>
      </c>
      <c r="I49" s="9">
        <v>5.7</v>
      </c>
      <c r="J49" s="8">
        <v>278877</v>
      </c>
      <c r="K49" s="10">
        <v>-0.6</v>
      </c>
    </row>
    <row r="50" spans="1:11" x14ac:dyDescent="0.25">
      <c r="A50" s="16" t="str">
        <f>VLOOKUP(aéroports_2012[[#This Row],[Pays]],Pays_Continent!A:B,2,FALSE)</f>
        <v>Asie</v>
      </c>
      <c r="B50" s="16" t="str">
        <f>VLOOKUP(aéroports_2012[[#This Row],[Ville/Nom d''aéroport]],Ville_Pays!A:B,2,FALSE)</f>
        <v>Inde</v>
      </c>
      <c r="C50" s="6" t="s">
        <v>119</v>
      </c>
      <c r="D50" s="7" t="s">
        <v>119</v>
      </c>
      <c r="E50" s="7" t="s">
        <v>464</v>
      </c>
      <c r="F50" s="8">
        <v>9927891</v>
      </c>
      <c r="G50" s="9">
        <v>-3.2</v>
      </c>
      <c r="H50" s="8">
        <v>94273</v>
      </c>
      <c r="I50" s="9">
        <v>-4.8</v>
      </c>
      <c r="J50" s="8">
        <v>121422</v>
      </c>
      <c r="K50" s="11">
        <v>-5.5</v>
      </c>
    </row>
    <row r="51" spans="1:11" ht="25.5" x14ac:dyDescent="0.25">
      <c r="A51" s="16" t="str">
        <f>VLOOKUP(aéroports_2012[[#This Row],[Pays]],Pays_Continent!A:B,2,FALSE)</f>
        <v>Amérique du Nord</v>
      </c>
      <c r="B51" s="16" t="str">
        <f>VLOOKUP(aéroports_2012[[#This Row],[Ville/Nom d''aéroport]],Ville_Pays!A:B,2,FALSE)</f>
        <v>Canada</v>
      </c>
      <c r="C51" s="6" t="s">
        <v>287</v>
      </c>
      <c r="D51" s="7" t="s">
        <v>287</v>
      </c>
      <c r="E51" s="7" t="s">
        <v>564</v>
      </c>
      <c r="F51" s="8">
        <v>13534798</v>
      </c>
      <c r="G51" s="9">
        <v>6</v>
      </c>
      <c r="H51" s="8">
        <v>240782</v>
      </c>
      <c r="I51" s="9">
        <v>8.9</v>
      </c>
      <c r="J51" s="7"/>
      <c r="K51" s="10"/>
    </row>
    <row r="52" spans="1:11" ht="25.5" x14ac:dyDescent="0.25">
      <c r="A52" s="16" t="str">
        <f>VLOOKUP(aéroports_2012[[#This Row],[Pays]],Pays_Continent!A:B,2,FALSE)</f>
        <v>Amérique du Sud</v>
      </c>
      <c r="B52" s="16" t="str">
        <f>VLOOKUP(aéroports_2012[[#This Row],[Ville/Nom d''aéroport]],Ville_Pays!A:B,2,FALSE)</f>
        <v>Colombie</v>
      </c>
      <c r="C52" s="6" t="s">
        <v>218</v>
      </c>
      <c r="D52" s="7" t="s">
        <v>218</v>
      </c>
      <c r="E52" s="7" t="s">
        <v>523</v>
      </c>
      <c r="F52" s="8">
        <v>3625665</v>
      </c>
      <c r="G52" s="9">
        <v>12</v>
      </c>
      <c r="H52" s="8">
        <v>60325</v>
      </c>
      <c r="I52" s="9">
        <v>12.6</v>
      </c>
      <c r="J52" s="8">
        <v>33311</v>
      </c>
      <c r="K52" s="11">
        <v>-2.7</v>
      </c>
    </row>
    <row r="53" spans="1:11" x14ac:dyDescent="0.25">
      <c r="A53" s="16" t="str">
        <f>VLOOKUP(aéroports_2012[[#This Row],[Pays]],Pays_Continent!A:B,2,FALSE)</f>
        <v>Océanie</v>
      </c>
      <c r="B53" s="16" t="str">
        <f>VLOOKUP(aéroports_2012[[#This Row],[Ville/Nom d''aéroport]],Ville_Pays!A:B,2,FALSE)</f>
        <v>Australie</v>
      </c>
      <c r="C53" s="6" t="s">
        <v>332</v>
      </c>
      <c r="D53" s="7" t="s">
        <v>332</v>
      </c>
      <c r="E53" s="7" t="s">
        <v>590</v>
      </c>
      <c r="F53" s="8">
        <v>3029588</v>
      </c>
      <c r="G53" s="9">
        <v>-4.5</v>
      </c>
      <c r="H53" s="7"/>
      <c r="I53" s="7"/>
      <c r="J53" s="7"/>
      <c r="K53" s="10"/>
    </row>
    <row r="54" spans="1:11" ht="25.5" x14ac:dyDescent="0.25">
      <c r="A54" s="16" t="str">
        <f>VLOOKUP(aéroports_2012[[#This Row],[Pays]],Pays_Continent!A:B,2,FALSE)</f>
        <v>Amérique du Nord</v>
      </c>
      <c r="B54" s="16" t="str">
        <f>VLOOKUP(aéroports_2012[[#This Row],[Ville/Nom d''aéroport]],Ville_Pays!A:B,2,FALSE)</f>
        <v>Mexique</v>
      </c>
      <c r="C54" s="6" t="s">
        <v>189</v>
      </c>
      <c r="D54" s="7" t="s">
        <v>189</v>
      </c>
      <c r="E54" s="7" t="s">
        <v>502</v>
      </c>
      <c r="F54" s="8">
        <v>14555184</v>
      </c>
      <c r="G54" s="9">
        <v>11</v>
      </c>
      <c r="H54" s="8">
        <v>127876</v>
      </c>
      <c r="I54" s="9">
        <v>6.1</v>
      </c>
      <c r="J54" s="8">
        <v>27336</v>
      </c>
      <c r="K54" s="11">
        <v>6.5</v>
      </c>
    </row>
    <row r="55" spans="1:11" ht="25.5" x14ac:dyDescent="0.25">
      <c r="A55" s="16" t="str">
        <f>VLOOKUP(aéroports_2012[[#This Row],[Pays]],Pays_Continent!A:B,2,FALSE)</f>
        <v>Afrique</v>
      </c>
      <c r="B55" s="16" t="str">
        <f>VLOOKUP(aéroports_2012[[#This Row],[Ville/Nom d''aéroport]],Ville_Pays!A:B,2,FALSE)</f>
        <v>Afrique du Sud</v>
      </c>
      <c r="C55" s="6" t="s">
        <v>25</v>
      </c>
      <c r="D55" s="7" t="s">
        <v>25</v>
      </c>
      <c r="E55" s="7" t="s">
        <v>418</v>
      </c>
      <c r="F55" s="8">
        <v>8505563</v>
      </c>
      <c r="G55" s="7">
        <v>0.8</v>
      </c>
      <c r="H55" s="8">
        <v>91546</v>
      </c>
      <c r="I55" s="9">
        <v>-5.2</v>
      </c>
      <c r="J55" s="7"/>
      <c r="K55" s="10"/>
    </row>
    <row r="56" spans="1:11" ht="25.5" x14ac:dyDescent="0.25">
      <c r="A56" s="16" t="str">
        <f>VLOOKUP(aéroports_2012[[#This Row],[Pays]],Pays_Continent!A:B,2,FALSE)</f>
        <v>Amérique du Sud</v>
      </c>
      <c r="B56" s="16" t="str">
        <f>VLOOKUP(aéroports_2012[[#This Row],[Ville/Nom d''aéroport]],Ville_Pays!A:B,2,FALSE)</f>
        <v>Vénézuela</v>
      </c>
      <c r="C56" s="6" t="s">
        <v>192</v>
      </c>
      <c r="D56" s="7" t="s">
        <v>192</v>
      </c>
      <c r="E56" s="7" t="s">
        <v>629</v>
      </c>
      <c r="F56" s="8">
        <v>10430243</v>
      </c>
      <c r="G56" s="9">
        <v>5.3</v>
      </c>
      <c r="H56" s="7"/>
      <c r="I56" s="7"/>
      <c r="J56" s="7"/>
      <c r="K56" s="10"/>
    </row>
    <row r="57" spans="1:11" ht="25.5" x14ac:dyDescent="0.25">
      <c r="A57" s="16" t="str">
        <f>VLOOKUP(aéroports_2012[[#This Row],[Pays]],Pays_Continent!A:B,2,FALSE)</f>
        <v>Amérique du Sud</v>
      </c>
      <c r="B57" s="16" t="str">
        <f>VLOOKUP(aéroports_2012[[#This Row],[Ville/Nom d''aéroport]],Ville_Pays!A:B,2,FALSE)</f>
        <v>Colombie</v>
      </c>
      <c r="C57" s="6" t="s">
        <v>222</v>
      </c>
      <c r="D57" s="7" t="s">
        <v>222</v>
      </c>
      <c r="E57" s="7" t="s">
        <v>533</v>
      </c>
      <c r="F57" s="8">
        <v>2766285</v>
      </c>
      <c r="G57" s="9">
        <v>28.2</v>
      </c>
      <c r="H57" s="8">
        <v>41289</v>
      </c>
      <c r="I57" s="9">
        <v>22.9</v>
      </c>
      <c r="J57" s="8">
        <v>8432</v>
      </c>
      <c r="K57" s="11">
        <v>12.3</v>
      </c>
    </row>
    <row r="58" spans="1:11" x14ac:dyDescent="0.25">
      <c r="A58" s="16" t="str">
        <f>VLOOKUP(aéroports_2012[[#This Row],[Pays]],Pays_Continent!A:B,2,FALSE)</f>
        <v>Afrique</v>
      </c>
      <c r="B58" s="16" t="str">
        <f>VLOOKUP(aéroports_2012[[#This Row],[Ville/Nom d''aéroport]],Ville_Pays!A:B,2,FALSE)</f>
        <v>Maroc</v>
      </c>
      <c r="C58" s="6" t="s">
        <v>376</v>
      </c>
      <c r="D58" s="7" t="s">
        <v>29</v>
      </c>
      <c r="E58" s="7" t="s">
        <v>1093</v>
      </c>
      <c r="F58" s="8">
        <v>7186331</v>
      </c>
      <c r="G58" s="7">
        <v>-1.4</v>
      </c>
      <c r="H58" s="8">
        <v>71006</v>
      </c>
      <c r="I58" s="9">
        <v>-5.4</v>
      </c>
      <c r="J58" s="8">
        <v>48050</v>
      </c>
      <c r="K58" s="10">
        <v>-8.5</v>
      </c>
    </row>
    <row r="59" spans="1:11" x14ac:dyDescent="0.25">
      <c r="A59" s="16" t="str">
        <f>VLOOKUP(aéroports_2012[[#This Row],[Pays]],Pays_Continent!A:B,2,FALSE)</f>
        <v>Asie</v>
      </c>
      <c r="B59" s="16" t="str">
        <f>VLOOKUP(aéroports_2012[[#This Row],[Ville/Nom d''aéroport]],Ville_Pays!A:B,2,FALSE)</f>
        <v>Chine</v>
      </c>
      <c r="C59" s="6" t="s">
        <v>101</v>
      </c>
      <c r="D59" s="7" t="s">
        <v>101</v>
      </c>
      <c r="E59" s="7" t="s">
        <v>461</v>
      </c>
      <c r="F59" s="8">
        <v>14749701</v>
      </c>
      <c r="G59" s="9">
        <v>7.8</v>
      </c>
      <c r="H59" s="8">
        <v>127041</v>
      </c>
      <c r="I59" s="9">
        <v>8.8000000000000007</v>
      </c>
      <c r="J59" s="8">
        <v>110608</v>
      </c>
      <c r="K59" s="11">
        <v>-3.7</v>
      </c>
    </row>
    <row r="60" spans="1:11" ht="25.5" x14ac:dyDescent="0.25">
      <c r="A60" s="16" t="str">
        <f>VLOOKUP(aéroports_2012[[#This Row],[Pays]],Pays_Continent!A:B,2,FALSE)</f>
        <v>Amérique du Nord</v>
      </c>
      <c r="B60" s="16" t="str">
        <f>VLOOKUP(aéroports_2012[[#This Row],[Ville/Nom d''aéroport]],Ville_Pays!A:B,2,FALSE)</f>
        <v>États-Unis</v>
      </c>
      <c r="C60" s="6" t="s">
        <v>255</v>
      </c>
      <c r="D60" s="7" t="s">
        <v>255</v>
      </c>
      <c r="E60" s="7" t="s">
        <v>546</v>
      </c>
      <c r="F60" s="8">
        <v>41228372</v>
      </c>
      <c r="G60" s="9">
        <v>5.6</v>
      </c>
      <c r="H60" s="8">
        <v>550391</v>
      </c>
      <c r="I60" s="9">
        <v>2.2999999999999998</v>
      </c>
      <c r="J60" s="8">
        <v>127228</v>
      </c>
      <c r="K60" s="11">
        <v>-7.8</v>
      </c>
    </row>
    <row r="61" spans="1:11" x14ac:dyDescent="0.25">
      <c r="A61" s="16" t="str">
        <f>VLOOKUP(aéroports_2012[[#This Row],[Pays]],Pays_Continent!A:B,2,FALSE)</f>
        <v>Asie</v>
      </c>
      <c r="B61" s="16" t="str">
        <f>VLOOKUP(aéroports_2012[[#This Row],[Ville/Nom d''aéroport]],Ville_Pays!A:B,2,FALSE)</f>
        <v>Corée du Sud</v>
      </c>
      <c r="C61" s="6" t="s">
        <v>91</v>
      </c>
      <c r="D61" s="7" t="s">
        <v>91</v>
      </c>
      <c r="E61" s="7" t="s">
        <v>459</v>
      </c>
      <c r="F61" s="8">
        <v>18698527</v>
      </c>
      <c r="G61" s="9">
        <v>8.6999999999999993</v>
      </c>
      <c r="H61" s="8">
        <v>120839</v>
      </c>
      <c r="I61" s="9">
        <v>7.2</v>
      </c>
      <c r="J61" s="8">
        <v>149082</v>
      </c>
      <c r="K61" s="11">
        <v>-6.9</v>
      </c>
    </row>
    <row r="62" spans="1:11" x14ac:dyDescent="0.25">
      <c r="A62" s="16" t="str">
        <f>VLOOKUP(aéroports_2012[[#This Row],[Pays]],Pays_Continent!A:B,2,FALSE)</f>
        <v>Asie</v>
      </c>
      <c r="B62" s="16" t="str">
        <f>VLOOKUP(aéroports_2012[[#This Row],[Ville/Nom d''aéroport]],Ville_Pays!A:B,2,FALSE)</f>
        <v>Chine</v>
      </c>
      <c r="C62" s="6" t="s">
        <v>77</v>
      </c>
      <c r="D62" s="7" t="s">
        <v>77</v>
      </c>
      <c r="E62" s="7" t="s">
        <v>963</v>
      </c>
      <c r="F62" s="8">
        <v>31595130</v>
      </c>
      <c r="G62" s="9">
        <v>8.6999999999999993</v>
      </c>
      <c r="H62" s="8">
        <v>242658</v>
      </c>
      <c r="I62" s="9">
        <v>9.1</v>
      </c>
      <c r="J62" s="8">
        <v>508031</v>
      </c>
      <c r="K62" s="11">
        <v>6.4</v>
      </c>
    </row>
    <row r="63" spans="1:11" ht="25.5" x14ac:dyDescent="0.25">
      <c r="A63" s="16" t="str">
        <f>VLOOKUP(aéroports_2012[[#This Row],[Pays]],Pays_Continent!A:B,2,FALSE)</f>
        <v>Amérique du Nord</v>
      </c>
      <c r="B63" s="16" t="str">
        <f>VLOOKUP(aéroports_2012[[#This Row],[Ville/Nom d''aéroport]],Ville_Pays!A:B,2,FALSE)</f>
        <v>États-Unis</v>
      </c>
      <c r="C63" s="6" t="s">
        <v>243</v>
      </c>
      <c r="D63" s="7" t="s">
        <v>277</v>
      </c>
      <c r="E63" s="24" t="s">
        <v>558</v>
      </c>
      <c r="F63" s="8">
        <v>18884482</v>
      </c>
      <c r="G63" s="9">
        <v>0</v>
      </c>
      <c r="H63" s="8">
        <v>249913</v>
      </c>
      <c r="I63" s="9">
        <v>1.3</v>
      </c>
      <c r="J63" s="8">
        <v>27911</v>
      </c>
      <c r="K63" s="11">
        <v>7</v>
      </c>
    </row>
    <row r="64" spans="1:11" ht="25.5" x14ac:dyDescent="0.25">
      <c r="A64" s="16" t="str">
        <f>VLOOKUP(aéroports_2012[[#This Row],[Pays]],Pays_Continent!A:B,2,FALSE)</f>
        <v>Amérique du Nord</v>
      </c>
      <c r="B64" s="16" t="str">
        <f>VLOOKUP(aéroports_2012[[#This Row],[Ville/Nom d''aéroport]],Ville_Pays!A:B,2,FALSE)</f>
        <v>États-Unis</v>
      </c>
      <c r="C64" s="6" t="s">
        <v>243</v>
      </c>
      <c r="D64" s="7" t="s">
        <v>244</v>
      </c>
      <c r="E64" s="24" t="s">
        <v>541</v>
      </c>
      <c r="F64" s="8">
        <v>64666961</v>
      </c>
      <c r="G64" s="9">
        <v>-3.2</v>
      </c>
      <c r="H64" s="8">
        <v>880069</v>
      </c>
      <c r="I64" s="9">
        <v>1.2</v>
      </c>
      <c r="J64" s="8">
        <v>1443279</v>
      </c>
      <c r="K64" s="11">
        <v>-4.0999999999999996</v>
      </c>
    </row>
    <row r="65" spans="1:11" x14ac:dyDescent="0.25">
      <c r="A65" s="16" t="str">
        <f>VLOOKUP(aéroports_2012[[#This Row],[Pays]],Pays_Continent!A:B,2,FALSE)</f>
        <v>Asie</v>
      </c>
      <c r="B65" s="16" t="str">
        <f>VLOOKUP(aéroports_2012[[#This Row],[Ville/Nom d''aéroport]],Ville_Pays!A:B,2,FALSE)</f>
        <v>Chine</v>
      </c>
      <c r="C65" s="6" t="s">
        <v>87</v>
      </c>
      <c r="D65" s="7" t="s">
        <v>87</v>
      </c>
      <c r="E65" s="7" t="s">
        <v>962</v>
      </c>
      <c r="F65" s="8">
        <v>22057003</v>
      </c>
      <c r="G65" s="9">
        <v>15.8</v>
      </c>
      <c r="H65" s="8">
        <v>195333</v>
      </c>
      <c r="I65" s="9">
        <v>17.100000000000001</v>
      </c>
      <c r="J65" s="8">
        <v>268642</v>
      </c>
      <c r="K65" s="11">
        <v>13.1</v>
      </c>
    </row>
    <row r="66" spans="1:11" ht="25.5" x14ac:dyDescent="0.25">
      <c r="A66" s="16" t="str">
        <f>VLOOKUP(aéroports_2012[[#This Row],[Pays]],Pays_Continent!A:B,2,FALSE)</f>
        <v>Océanie</v>
      </c>
      <c r="B66" s="16" t="str">
        <f>VLOOKUP(aéroports_2012[[#This Row],[Ville/Nom d''aéroport]],Ville_Pays!A:B,2,FALSE)</f>
        <v>Nouvelle-Zélande</v>
      </c>
      <c r="C66" s="6" t="s">
        <v>321</v>
      </c>
      <c r="D66" s="7" t="s">
        <v>321</v>
      </c>
      <c r="E66" s="7" t="s">
        <v>586</v>
      </c>
      <c r="F66" s="8">
        <v>5485025</v>
      </c>
      <c r="G66" s="9">
        <v>-1.9</v>
      </c>
      <c r="H66" s="8">
        <v>108784</v>
      </c>
      <c r="I66" s="9">
        <v>-8.8000000000000007</v>
      </c>
      <c r="J66" s="8">
        <v>27979</v>
      </c>
      <c r="K66" s="11">
        <v>6.5</v>
      </c>
    </row>
    <row r="67" spans="1:11" ht="25.5" x14ac:dyDescent="0.25">
      <c r="A67" s="16" t="str">
        <f>VLOOKUP(aéroports_2012[[#This Row],[Pays]],Pays_Continent!A:B,2,FALSE)</f>
        <v>Amérique du Nord</v>
      </c>
      <c r="B67" s="16" t="str">
        <f>VLOOKUP(aéroports_2012[[#This Row],[Ville/Nom d''aéroport]],Ville_Pays!A:B,2,FALSE)</f>
        <v>États-Unis</v>
      </c>
      <c r="C67" s="6" t="s">
        <v>306</v>
      </c>
      <c r="D67" s="7" t="s">
        <v>307</v>
      </c>
      <c r="E67" s="7" t="s">
        <v>1064</v>
      </c>
      <c r="F67" s="8">
        <v>9004983</v>
      </c>
      <c r="G67" s="9">
        <v>-2.2000000000000002</v>
      </c>
      <c r="H67" s="8">
        <v>180944</v>
      </c>
      <c r="I67" s="9">
        <v>-3.9</v>
      </c>
      <c r="J67" s="8">
        <v>77029</v>
      </c>
      <c r="K67" s="11">
        <v>0.2</v>
      </c>
    </row>
    <row r="68" spans="1:11" x14ac:dyDescent="0.25">
      <c r="A68" s="16" t="str">
        <f>VLOOKUP(aéroports_2012[[#This Row],[Pays]],Pays_Continent!A:B,2,FALSE)</f>
        <v>Europe</v>
      </c>
      <c r="B68" s="16" t="str">
        <f>VLOOKUP(aéroports_2012[[#This Row],[Ville/Nom d''aéroport]],Ville_Pays!A:B,2,FALSE)</f>
        <v>Allemagne</v>
      </c>
      <c r="C68" s="6" t="s">
        <v>182</v>
      </c>
      <c r="D68" s="7" t="s">
        <v>182</v>
      </c>
      <c r="E68" s="7" t="s">
        <v>493</v>
      </c>
      <c r="F68" s="8">
        <v>9280070</v>
      </c>
      <c r="G68" s="9">
        <v>-3.6</v>
      </c>
      <c r="H68" s="8">
        <v>125337</v>
      </c>
      <c r="I68" s="9">
        <v>-4.3</v>
      </c>
      <c r="J68" s="8">
        <v>730055</v>
      </c>
      <c r="K68" s="11">
        <v>0.5</v>
      </c>
    </row>
    <row r="69" spans="1:11" x14ac:dyDescent="0.25">
      <c r="A69" s="16" t="str">
        <f>VLOOKUP(aéroports_2012[[#This Row],[Pays]],Pays_Continent!A:B,2,FALSE)</f>
        <v>Europe</v>
      </c>
      <c r="B69" s="16" t="str">
        <f>VLOOKUP(aéroports_2012[[#This Row],[Ville/Nom d''aéroport]],Ville_Pays!A:B,2,FALSE)</f>
        <v>Danemark</v>
      </c>
      <c r="C69" s="6" t="s">
        <v>141</v>
      </c>
      <c r="D69" s="7" t="s">
        <v>141</v>
      </c>
      <c r="E69" s="7" t="s">
        <v>476</v>
      </c>
      <c r="F69" s="8">
        <v>23289850</v>
      </c>
      <c r="G69" s="9">
        <v>2.7</v>
      </c>
      <c r="H69" s="8">
        <v>242992</v>
      </c>
      <c r="I69" s="9">
        <v>-4.2</v>
      </c>
      <c r="J69" s="7"/>
      <c r="K69" s="10"/>
    </row>
    <row r="70" spans="1:11" ht="25.5" x14ac:dyDescent="0.25">
      <c r="A70" s="16" t="str">
        <f>VLOOKUP(aéroports_2012[[#This Row],[Pays]],Pays_Continent!A:B,2,FALSE)</f>
        <v>Amérique du Sud</v>
      </c>
      <c r="B70" s="16" t="str">
        <f>VLOOKUP(aéroports_2012[[#This Row],[Ville/Nom d''aéroport]],Ville_Pays!A:B,2,FALSE)</f>
        <v>Brésil</v>
      </c>
      <c r="C70" s="6" t="s">
        <v>232</v>
      </c>
      <c r="D70" s="7" t="s">
        <v>232</v>
      </c>
      <c r="E70" s="7" t="s">
        <v>532</v>
      </c>
      <c r="F70" s="8">
        <v>2867255</v>
      </c>
      <c r="G70" s="9">
        <v>6.9</v>
      </c>
      <c r="H70" s="8">
        <v>60138</v>
      </c>
      <c r="I70" s="9">
        <v>5.3</v>
      </c>
      <c r="J70" s="8">
        <v>9415</v>
      </c>
      <c r="K70" s="11">
        <v>-2.2999999999999998</v>
      </c>
    </row>
    <row r="71" spans="1:11" ht="25.5" x14ac:dyDescent="0.25">
      <c r="A71" s="16" t="str">
        <f>VLOOKUP(aéroports_2012[[#This Row],[Pays]],Pays_Continent!A:B,2,FALSE)</f>
        <v>Amérique du Sud</v>
      </c>
      <c r="B71" s="16" t="str">
        <f>VLOOKUP(aéroports_2012[[#This Row],[Ville/Nom d''aéroport]],Ville_Pays!A:B,2,FALSE)</f>
        <v>Brésil</v>
      </c>
      <c r="C71" s="6" t="s">
        <v>211</v>
      </c>
      <c r="D71" s="7" t="s">
        <v>212</v>
      </c>
      <c r="E71" s="7" t="s">
        <v>511</v>
      </c>
      <c r="F71" s="8">
        <v>7314187</v>
      </c>
      <c r="G71" s="9">
        <v>-4</v>
      </c>
      <c r="H71" s="8">
        <v>88909</v>
      </c>
      <c r="I71" s="9">
        <v>-5.6</v>
      </c>
      <c r="J71" s="8">
        <v>36639</v>
      </c>
      <c r="K71" s="11">
        <v>10.5</v>
      </c>
    </row>
    <row r="72" spans="1:11" x14ac:dyDescent="0.25">
      <c r="A72" s="16" t="str">
        <f>VLOOKUP(aéroports_2012[[#This Row],[Pays]],Pays_Continent!A:B,2,FALSE)</f>
        <v>Afrique</v>
      </c>
      <c r="B72" s="16" t="str">
        <f>VLOOKUP(aéroports_2012[[#This Row],[Ville/Nom d''aéroport]],Ville_Pays!A:B,2,FALSE)</f>
        <v>Sénégal</v>
      </c>
      <c r="C72" s="6" t="s">
        <v>56</v>
      </c>
      <c r="D72" s="7" t="s">
        <v>56</v>
      </c>
      <c r="E72" s="7" t="s">
        <v>449</v>
      </c>
      <c r="F72" s="8">
        <v>1732687</v>
      </c>
      <c r="G72" s="7">
        <v>-6</v>
      </c>
      <c r="H72" s="8">
        <v>28014</v>
      </c>
      <c r="I72" s="9">
        <v>-19.5</v>
      </c>
      <c r="J72" s="8">
        <v>25361</v>
      </c>
      <c r="K72" s="10">
        <v>3.3</v>
      </c>
    </row>
    <row r="73" spans="1:11" x14ac:dyDescent="0.25">
      <c r="A73" s="16" t="str">
        <f>VLOOKUP(aéroports_2012[[#This Row],[Pays]],Pays_Continent!A:B,2,FALSE)</f>
        <v>Asie</v>
      </c>
      <c r="B73" s="16" t="str">
        <f>VLOOKUP(aéroports_2012[[#This Row],[Ville/Nom d''aéroport]],Ville_Pays!A:B,2,FALSE)</f>
        <v>Chine</v>
      </c>
      <c r="C73" s="6" t="s">
        <v>113</v>
      </c>
      <c r="D73" s="7" t="s">
        <v>113</v>
      </c>
      <c r="E73" s="7" t="s">
        <v>964</v>
      </c>
      <c r="F73" s="8">
        <v>13337184</v>
      </c>
      <c r="G73" s="9">
        <v>11</v>
      </c>
      <c r="H73" s="8">
        <v>100231</v>
      </c>
      <c r="I73" s="9">
        <v>6.2</v>
      </c>
      <c r="J73" s="8">
        <v>136547</v>
      </c>
      <c r="K73" s="11">
        <v>-1</v>
      </c>
    </row>
    <row r="74" spans="1:11" ht="25.5" x14ac:dyDescent="0.25">
      <c r="A74" s="16" t="str">
        <f>VLOOKUP(aéroports_2012[[#This Row],[Pays]],Pays_Continent!A:B,2,FALSE)</f>
        <v>Amérique du Nord</v>
      </c>
      <c r="B74" s="16" t="str">
        <f>VLOOKUP(aéroports_2012[[#This Row],[Ville/Nom d''aéroport]],Ville_Pays!A:B,2,FALSE)</f>
        <v>États-Unis</v>
      </c>
      <c r="C74" s="6" t="s">
        <v>247</v>
      </c>
      <c r="D74" s="7" t="s">
        <v>248</v>
      </c>
      <c r="E74" s="24" t="s">
        <v>542</v>
      </c>
      <c r="F74" s="8">
        <v>58590633</v>
      </c>
      <c r="G74" s="9">
        <v>1.5</v>
      </c>
      <c r="H74" s="8">
        <v>649924</v>
      </c>
      <c r="I74" s="9">
        <v>0.6</v>
      </c>
      <c r="J74" s="8">
        <v>601845</v>
      </c>
      <c r="K74" s="11">
        <v>-7.8</v>
      </c>
    </row>
    <row r="75" spans="1:11" ht="25.5" x14ac:dyDescent="0.25">
      <c r="A75" s="16" t="str">
        <f>VLOOKUP(aéroports_2012[[#This Row],[Pays]],Pays_Continent!A:B,2,FALSE)</f>
        <v>Amérique du Nord</v>
      </c>
      <c r="B75" s="16" t="str">
        <f>VLOOKUP(aéroports_2012[[#This Row],[Ville/Nom d''aéroport]],Ville_Pays!A:B,2,FALSE)</f>
        <v>États-Unis</v>
      </c>
      <c r="C75" s="6" t="s">
        <v>247</v>
      </c>
      <c r="D75" s="7" t="s">
        <v>288</v>
      </c>
      <c r="E75" s="24" t="s">
        <v>571</v>
      </c>
      <c r="F75" s="8">
        <v>8173473</v>
      </c>
      <c r="G75" s="9">
        <v>2.4</v>
      </c>
      <c r="H75" s="8">
        <v>177608</v>
      </c>
      <c r="I75" s="9">
        <v>-0.9</v>
      </c>
      <c r="J75" s="7"/>
      <c r="K75" s="10"/>
    </row>
    <row r="76" spans="1:11" ht="25.5" x14ac:dyDescent="0.25">
      <c r="A76" s="16" t="str">
        <f>VLOOKUP(aéroports_2012[[#This Row],[Pays]],Pays_Continent!A:B,2,FALSE)</f>
        <v>Asie</v>
      </c>
      <c r="B76" s="16" t="str">
        <f>VLOOKUP(aéroports_2012[[#This Row],[Ville/Nom d''aéroport]],Ville_Pays!A:B,2,FALSE)</f>
        <v>Arabie Saoudite</v>
      </c>
      <c r="C76" s="6" t="s">
        <v>26</v>
      </c>
      <c r="D76" s="7" t="s">
        <v>26</v>
      </c>
      <c r="E76" s="7" t="s">
        <v>902</v>
      </c>
      <c r="F76" s="8">
        <v>6473307</v>
      </c>
      <c r="G76" s="7">
        <v>15.5</v>
      </c>
      <c r="H76" s="8">
        <v>67252</v>
      </c>
      <c r="I76" s="9">
        <v>8.4</v>
      </c>
      <c r="J76" s="8">
        <v>87084</v>
      </c>
      <c r="K76" s="10">
        <v>5.9</v>
      </c>
    </row>
    <row r="77" spans="1:11" x14ac:dyDescent="0.25">
      <c r="A77" s="16" t="str">
        <f>VLOOKUP(aéroports_2012[[#This Row],[Pays]],Pays_Continent!A:B,2,FALSE)</f>
        <v>Afrique</v>
      </c>
      <c r="B77" s="16" t="str">
        <f>VLOOKUP(aéroports_2012[[#This Row],[Ville/Nom d''aéroport]],Ville_Pays!A:B,2,FALSE)</f>
        <v>Tanzanie</v>
      </c>
      <c r="C77" s="6" t="s">
        <v>51</v>
      </c>
      <c r="D77" s="7" t="s">
        <v>51</v>
      </c>
      <c r="E77" s="7" t="s">
        <v>445</v>
      </c>
      <c r="F77" s="8">
        <v>2088282</v>
      </c>
      <c r="G77" s="7">
        <v>14.2</v>
      </c>
      <c r="H77" s="8">
        <v>75564</v>
      </c>
      <c r="I77" s="9">
        <v>7.2</v>
      </c>
      <c r="J77" s="8">
        <v>25412</v>
      </c>
      <c r="K77" s="10">
        <v>6</v>
      </c>
    </row>
    <row r="78" spans="1:11" x14ac:dyDescent="0.25">
      <c r="A78" s="16" t="str">
        <f>VLOOKUP(aéroports_2012[[#This Row],[Pays]],Pays_Continent!A:B,2,FALSE)</f>
        <v>Océanie</v>
      </c>
      <c r="B78" s="16" t="str">
        <f>VLOOKUP(aéroports_2012[[#This Row],[Ville/Nom d''aéroport]],Ville_Pays!A:B,2,FALSE)</f>
        <v>Australie</v>
      </c>
      <c r="C78" s="6" t="s">
        <v>339</v>
      </c>
      <c r="D78" s="7" t="s">
        <v>339</v>
      </c>
      <c r="E78" s="7" t="s">
        <v>594</v>
      </c>
      <c r="F78" s="8">
        <v>1940796</v>
      </c>
      <c r="G78" s="9">
        <v>11.3</v>
      </c>
      <c r="H78" s="8">
        <v>26279</v>
      </c>
      <c r="I78" s="9">
        <v>0.9</v>
      </c>
      <c r="J78" s="7"/>
      <c r="K78" s="10"/>
    </row>
    <row r="79" spans="1:11" x14ac:dyDescent="0.25">
      <c r="A79" s="16" t="str">
        <f>VLOOKUP(aéroports_2012[[#This Row],[Pays]],Pays_Continent!A:B,2,FALSE)</f>
        <v>Asie</v>
      </c>
      <c r="B79" s="16" t="str">
        <f>VLOOKUP(aéroports_2012[[#This Row],[Ville/Nom d''aéroport]],Ville_Pays!A:B,2,FALSE)</f>
        <v>Indonésie</v>
      </c>
      <c r="C79" s="6" t="s">
        <v>1036</v>
      </c>
      <c r="D79" s="7" t="s">
        <v>1036</v>
      </c>
      <c r="E79" s="7" t="s">
        <v>1094</v>
      </c>
      <c r="F79" s="8">
        <v>34211608</v>
      </c>
      <c r="G79" s="9">
        <v>-2.2999999999999998</v>
      </c>
      <c r="H79" s="8">
        <v>284503</v>
      </c>
      <c r="I79" s="9">
        <v>-8.5</v>
      </c>
      <c r="J79" s="8">
        <v>549305</v>
      </c>
      <c r="K79" s="11">
        <v>-7.4</v>
      </c>
    </row>
    <row r="80" spans="1:11" x14ac:dyDescent="0.25">
      <c r="A80" s="16" t="str">
        <f>VLOOKUP(aéroports_2012[[#This Row],[Pays]],Pays_Continent!A:B,2,FALSE)</f>
        <v>Asie</v>
      </c>
      <c r="B80" s="16" t="str">
        <f>VLOOKUP(aéroports_2012[[#This Row],[Ville/Nom d''aéroport]],Ville_Pays!A:B,2,FALSE)</f>
        <v>Indonésie</v>
      </c>
      <c r="C80" s="6" t="s">
        <v>314</v>
      </c>
      <c r="D80" s="7" t="s">
        <v>314</v>
      </c>
      <c r="E80" s="7" t="s">
        <v>1061</v>
      </c>
      <c r="F80" s="8">
        <v>6994589</v>
      </c>
      <c r="G80" s="9">
        <v>2.6</v>
      </c>
      <c r="H80" s="8">
        <v>51558</v>
      </c>
      <c r="I80" s="9" t="s">
        <v>958</v>
      </c>
      <c r="J80" s="8">
        <v>30450</v>
      </c>
      <c r="K80" s="11" t="s">
        <v>958</v>
      </c>
    </row>
    <row r="81" spans="1:11" ht="25.5" x14ac:dyDescent="0.25">
      <c r="A81" s="16" t="str">
        <f>VLOOKUP(aéroports_2012[[#This Row],[Pays]],Pays_Continent!A:B,2,FALSE)</f>
        <v>Amérique du Nord</v>
      </c>
      <c r="B81" s="16" t="str">
        <f>VLOOKUP(aéroports_2012[[#This Row],[Ville/Nom d''aéroport]],Ville_Pays!A:B,2,FALSE)</f>
        <v>États-Unis</v>
      </c>
      <c r="C81" s="6" t="s">
        <v>251</v>
      </c>
      <c r="D81" s="7" t="s">
        <v>251</v>
      </c>
      <c r="E81" s="7" t="s">
        <v>543</v>
      </c>
      <c r="F81" s="8">
        <v>53156278</v>
      </c>
      <c r="G81" s="9">
        <v>0.6</v>
      </c>
      <c r="H81" s="8">
        <v>618098</v>
      </c>
      <c r="I81" s="9">
        <v>-2.6</v>
      </c>
      <c r="J81" s="8">
        <v>260896</v>
      </c>
      <c r="K81" s="11">
        <v>5.0999999999999996</v>
      </c>
    </row>
    <row r="82" spans="1:11" ht="25.5" x14ac:dyDescent="0.25">
      <c r="A82" s="16" t="str">
        <f>VLOOKUP(aéroports_2012[[#This Row],[Pays]],Pays_Continent!A:B,2,FALSE)</f>
        <v>Amérique du Nord</v>
      </c>
      <c r="B82" s="16" t="str">
        <f>VLOOKUP(aéroports_2012[[#This Row],[Ville/Nom d''aéroport]],Ville_Pays!A:B,2,FALSE)</f>
        <v>États-Unis</v>
      </c>
      <c r="C82" s="6" t="s">
        <v>269</v>
      </c>
      <c r="D82" s="7" t="s">
        <v>270</v>
      </c>
      <c r="E82" s="7" t="s">
        <v>551</v>
      </c>
      <c r="F82" s="8">
        <v>32242473</v>
      </c>
      <c r="G82" s="9">
        <v>-0.5</v>
      </c>
      <c r="H82" s="8">
        <v>427814</v>
      </c>
      <c r="I82" s="9">
        <v>-3.4</v>
      </c>
      <c r="J82" s="8">
        <v>206780</v>
      </c>
      <c r="K82" s="11">
        <v>0.2</v>
      </c>
    </row>
    <row r="83" spans="1:11" x14ac:dyDescent="0.25">
      <c r="A83" s="16" t="str">
        <f>VLOOKUP(aéroports_2012[[#This Row],[Pays]],Pays_Continent!A:B,2,FALSE)</f>
        <v>Afrique</v>
      </c>
      <c r="B83" s="16" t="str">
        <f>VLOOKUP(aéroports_2012[[#This Row],[Ville/Nom d''aéroport]],Ville_Pays!A:B,2,FALSE)</f>
        <v>Tunisie</v>
      </c>
      <c r="C83" s="6" t="s">
        <v>378</v>
      </c>
      <c r="D83" s="7" t="s">
        <v>378</v>
      </c>
      <c r="E83" s="7" t="s">
        <v>447</v>
      </c>
      <c r="F83" s="8">
        <v>1969043</v>
      </c>
      <c r="G83" s="7">
        <v>9.9</v>
      </c>
      <c r="H83" s="8">
        <v>19343</v>
      </c>
      <c r="I83" s="9">
        <v>0.9</v>
      </c>
      <c r="J83" s="7"/>
      <c r="K83" s="10"/>
    </row>
    <row r="84" spans="1:11" x14ac:dyDescent="0.25">
      <c r="A84" s="16" t="str">
        <f>VLOOKUP(aéroports_2012[[#This Row],[Pays]],Pays_Continent!A:B,2,FALSE)</f>
        <v>Asie</v>
      </c>
      <c r="B84" s="16" t="str">
        <f>VLOOKUP(aéroports_2012[[#This Row],[Ville/Nom d''aéroport]],Ville_Pays!A:B,2,FALSE)</f>
        <v>Qatar</v>
      </c>
      <c r="C84" s="6" t="s">
        <v>15</v>
      </c>
      <c r="D84" s="7" t="s">
        <v>15</v>
      </c>
      <c r="E84" s="7" t="s">
        <v>411</v>
      </c>
      <c r="F84" s="8">
        <v>21294351</v>
      </c>
      <c r="G84" s="7">
        <v>17.600000000000001</v>
      </c>
      <c r="H84" s="8">
        <v>190962</v>
      </c>
      <c r="I84" s="9">
        <v>39.6</v>
      </c>
      <c r="J84" s="8">
        <v>844532</v>
      </c>
      <c r="K84" s="10">
        <v>4.5</v>
      </c>
    </row>
    <row r="85" spans="1:11" ht="25.5" x14ac:dyDescent="0.25">
      <c r="A85" s="16" t="str">
        <f>VLOOKUP(aéroports_2012[[#This Row],[Pays]],Pays_Continent!A:B,2,FALSE)</f>
        <v>Asie</v>
      </c>
      <c r="B85" s="16" t="str">
        <f>VLOOKUP(aéroports_2012[[#This Row],[Ville/Nom d''aéroport]],Ville_Pays!A:B,2,FALSE)</f>
        <v>Emirats Arabes Unis</v>
      </c>
      <c r="C85" s="6" t="s">
        <v>14</v>
      </c>
      <c r="D85" s="7" t="s">
        <v>14</v>
      </c>
      <c r="E85" s="7" t="s">
        <v>410</v>
      </c>
      <c r="F85" s="8">
        <v>57660000</v>
      </c>
      <c r="G85" s="7">
        <v>13.1</v>
      </c>
      <c r="H85" s="8">
        <v>344245</v>
      </c>
      <c r="I85" s="9">
        <v>5.5</v>
      </c>
      <c r="J85" s="8">
        <v>2280000</v>
      </c>
      <c r="K85" s="10">
        <v>0.5</v>
      </c>
    </row>
    <row r="86" spans="1:11" x14ac:dyDescent="0.25">
      <c r="A86" s="16" t="str">
        <f>VLOOKUP(aéroports_2012[[#This Row],[Pays]],Pays_Continent!A:B,2,FALSE)</f>
        <v>Europe</v>
      </c>
      <c r="B86" s="16" t="str">
        <f>VLOOKUP(aéroports_2012[[#This Row],[Ville/Nom d''aéroport]],Ville_Pays!A:B,2,FALSE)</f>
        <v>Irlande</v>
      </c>
      <c r="C86" s="6" t="s">
        <v>143</v>
      </c>
      <c r="D86" s="7" t="s">
        <v>143</v>
      </c>
      <c r="E86" s="7" t="s">
        <v>482</v>
      </c>
      <c r="F86" s="8">
        <v>18907680</v>
      </c>
      <c r="G86" s="9">
        <v>1.9</v>
      </c>
      <c r="H86" s="8">
        <v>163679</v>
      </c>
      <c r="I86" s="9">
        <v>1</v>
      </c>
      <c r="J86" s="8">
        <v>111081</v>
      </c>
      <c r="K86" s="11">
        <v>9.8000000000000007</v>
      </c>
    </row>
    <row r="87" spans="1:11" ht="25.5" x14ac:dyDescent="0.25">
      <c r="A87" s="16" t="str">
        <f>VLOOKUP(aéroports_2012[[#This Row],[Pays]],Pays_Continent!A:B,2,FALSE)</f>
        <v>Océanie</v>
      </c>
      <c r="B87" s="16" t="str">
        <f>VLOOKUP(aéroports_2012[[#This Row],[Ville/Nom d''aéroport]],Ville_Pays!A:B,2,FALSE)</f>
        <v>Nouvelle-Zélande</v>
      </c>
      <c r="C87" s="6" t="s">
        <v>354</v>
      </c>
      <c r="D87" s="7" t="s">
        <v>354</v>
      </c>
      <c r="E87" s="7" t="s">
        <v>604</v>
      </c>
      <c r="F87" s="8">
        <v>851869</v>
      </c>
      <c r="G87" s="9">
        <v>5.6</v>
      </c>
      <c r="H87" s="8">
        <v>20334</v>
      </c>
      <c r="I87" s="9">
        <v>-7.9</v>
      </c>
      <c r="J87" s="7"/>
      <c r="K87" s="10"/>
    </row>
    <row r="88" spans="1:11" ht="25.5" x14ac:dyDescent="0.25">
      <c r="A88" s="16" t="str">
        <f>VLOOKUP(aéroports_2012[[#This Row],[Pays]],Pays_Continent!A:B,2,FALSE)</f>
        <v>Afrique</v>
      </c>
      <c r="B88" s="16" t="str">
        <f>VLOOKUP(aéroports_2012[[#This Row],[Ville/Nom d''aéroport]],Ville_Pays!A:B,2,FALSE)</f>
        <v>Afrique du Sud</v>
      </c>
      <c r="C88" s="6" t="s">
        <v>41</v>
      </c>
      <c r="D88" s="7" t="s">
        <v>41</v>
      </c>
      <c r="E88" s="7" t="s">
        <v>433</v>
      </c>
      <c r="F88" s="8">
        <v>4747224</v>
      </c>
      <c r="G88" s="7">
        <v>-5.8</v>
      </c>
      <c r="H88" s="8">
        <v>50853</v>
      </c>
      <c r="I88" s="9">
        <v>-7.4</v>
      </c>
      <c r="J88" s="8">
        <v>7608</v>
      </c>
      <c r="K88" s="10">
        <v>57.9</v>
      </c>
    </row>
    <row r="89" spans="1:11" x14ac:dyDescent="0.25">
      <c r="A89" s="16" t="str">
        <f>VLOOKUP(aéroports_2012[[#This Row],[Pays]],Pays_Continent!A:B,2,FALSE)</f>
        <v>Europe</v>
      </c>
      <c r="B89" s="16" t="str">
        <f>VLOOKUP(aéroports_2012[[#This Row],[Ville/Nom d''aéroport]],Ville_Pays!A:B,2,FALSE)</f>
        <v>Allemagne</v>
      </c>
      <c r="C89" s="6" t="s">
        <v>155</v>
      </c>
      <c r="D89" s="7" t="s">
        <v>155</v>
      </c>
      <c r="E89" s="7" t="s">
        <v>479</v>
      </c>
      <c r="F89" s="8">
        <v>20832841</v>
      </c>
      <c r="G89" s="9">
        <v>2.4</v>
      </c>
      <c r="H89" s="8">
        <v>217218</v>
      </c>
      <c r="I89" s="9">
        <v>-2</v>
      </c>
      <c r="J89" s="8">
        <v>86820</v>
      </c>
      <c r="K89" s="11">
        <v>6.5</v>
      </c>
    </row>
    <row r="90" spans="1:11" x14ac:dyDescent="0.25">
      <c r="A90" s="16" t="str">
        <f>VLOOKUP(aéroports_2012[[#This Row],[Pays]],Pays_Continent!A:B,2,FALSE)</f>
        <v>Europe</v>
      </c>
      <c r="B90" s="16" t="str">
        <f>VLOOKUP(aéroports_2012[[#This Row],[Ville/Nom d''aéroport]],Ville_Pays!A:B,2,FALSE)</f>
        <v>Royaume-Uni</v>
      </c>
      <c r="C90" s="6" t="s">
        <v>177</v>
      </c>
      <c r="D90" s="7" t="s">
        <v>177</v>
      </c>
      <c r="E90" s="7" t="s">
        <v>494</v>
      </c>
      <c r="F90" s="8">
        <v>9195181</v>
      </c>
      <c r="G90" s="9">
        <v>-2</v>
      </c>
      <c r="H90" s="8">
        <v>110289</v>
      </c>
      <c r="I90" s="9">
        <v>-2.5</v>
      </c>
      <c r="J90" s="8">
        <v>43405</v>
      </c>
      <c r="K90" s="11">
        <v>-2</v>
      </c>
    </row>
    <row r="91" spans="1:11" x14ac:dyDescent="0.25">
      <c r="A91" s="16" t="str">
        <f>VLOOKUP(aéroports_2012[[#This Row],[Pays]],Pays_Continent!A:B,2,FALSE)</f>
        <v>Asie</v>
      </c>
      <c r="B91" s="16" t="str">
        <f>VLOOKUP(aéroports_2012[[#This Row],[Ville/Nom d''aéroport]],Ville_Pays!A:B,2,FALSE)</f>
        <v>Israël</v>
      </c>
      <c r="C91" s="6" t="s">
        <v>380</v>
      </c>
      <c r="D91" s="7" t="s">
        <v>380</v>
      </c>
      <c r="E91" s="7" t="s">
        <v>450</v>
      </c>
      <c r="F91" s="8">
        <v>1581021</v>
      </c>
      <c r="G91" s="7">
        <v>3</v>
      </c>
      <c r="H91" s="8">
        <v>19217</v>
      </c>
      <c r="I91" s="9">
        <v>-3.5</v>
      </c>
      <c r="J91" s="7"/>
      <c r="K91" s="10"/>
    </row>
    <row r="92" spans="1:11" ht="25.5" x14ac:dyDescent="0.25">
      <c r="A92" s="16" t="str">
        <f>VLOOKUP(aéroports_2012[[#This Row],[Pays]],Pays_Continent!A:B,2,FALSE)</f>
        <v>Amérique du Sud</v>
      </c>
      <c r="B92" s="16" t="str">
        <f>VLOOKUP(aéroports_2012[[#This Row],[Ville/Nom d''aéroport]],Ville_Pays!A:B,2,FALSE)</f>
        <v>Brésil</v>
      </c>
      <c r="C92" s="6" t="s">
        <v>224</v>
      </c>
      <c r="D92" s="7" t="s">
        <v>224</v>
      </c>
      <c r="E92" s="7" t="s">
        <v>524</v>
      </c>
      <c r="F92" s="8">
        <v>3589249</v>
      </c>
      <c r="G92" s="9">
        <v>9</v>
      </c>
      <c r="H92" s="8">
        <v>56086</v>
      </c>
      <c r="I92" s="9">
        <v>14.2</v>
      </c>
      <c r="J92" s="8">
        <v>5773</v>
      </c>
      <c r="K92" s="11">
        <v>-26.9</v>
      </c>
    </row>
    <row r="93" spans="1:11" ht="25.5" x14ac:dyDescent="0.25">
      <c r="A93" s="16" t="str">
        <f>VLOOKUP(aéroports_2012[[#This Row],[Pays]],Pays_Continent!A:B,2,FALSE)</f>
        <v>Amérique du Sud</v>
      </c>
      <c r="B93" s="16" t="str">
        <f>VLOOKUP(aéroports_2012[[#This Row],[Ville/Nom d''aéroport]],Ville_Pays!A:B,2,FALSE)</f>
        <v>Brésil</v>
      </c>
      <c r="C93" s="6" t="s">
        <v>215</v>
      </c>
      <c r="D93" s="7" t="s">
        <v>215</v>
      </c>
      <c r="E93" s="7" t="s">
        <v>514</v>
      </c>
      <c r="F93" s="8">
        <v>6342691</v>
      </c>
      <c r="G93" s="9">
        <v>5.4</v>
      </c>
      <c r="H93" s="8">
        <v>65391</v>
      </c>
      <c r="I93" s="9">
        <v>-0.7</v>
      </c>
      <c r="J93" s="8">
        <v>46665</v>
      </c>
      <c r="K93" s="11">
        <v>-7.4</v>
      </c>
    </row>
    <row r="94" spans="1:11" x14ac:dyDescent="0.25">
      <c r="A94" s="16" t="str">
        <f>VLOOKUP(aéroports_2012[[#This Row],[Pays]],Pays_Continent!A:B,2,FALSE)</f>
        <v>Europe</v>
      </c>
      <c r="B94" s="16" t="str">
        <f>VLOOKUP(aéroports_2012[[#This Row],[Ville/Nom d''aéroport]],Ville_Pays!A:B,2,FALSE)</f>
        <v>Allemagne</v>
      </c>
      <c r="C94" s="6" t="s">
        <v>126</v>
      </c>
      <c r="D94" s="7" t="s">
        <v>126</v>
      </c>
      <c r="E94" s="7" t="s">
        <v>469</v>
      </c>
      <c r="F94" s="8">
        <v>57520001</v>
      </c>
      <c r="G94" s="9">
        <v>1.9</v>
      </c>
      <c r="H94" s="8">
        <v>482242</v>
      </c>
      <c r="I94" s="9">
        <v>-1</v>
      </c>
      <c r="J94" s="8">
        <v>2066300</v>
      </c>
      <c r="K94" s="11">
        <v>-6.7</v>
      </c>
    </row>
    <row r="95" spans="1:11" ht="25.5" x14ac:dyDescent="0.25">
      <c r="A95" s="16" t="str">
        <f>VLOOKUP(aéroports_2012[[#This Row],[Pays]],Pays_Continent!A:B,2,FALSE)</f>
        <v>Amérique du Nord</v>
      </c>
      <c r="B95" s="16" t="str">
        <f>VLOOKUP(aéroports_2012[[#This Row],[Ville/Nom d''aéroport]],Ville_Pays!A:B,2,FALSE)</f>
        <v>États-Unis</v>
      </c>
      <c r="C95" s="6" t="s">
        <v>273</v>
      </c>
      <c r="D95" s="7" t="s">
        <v>273</v>
      </c>
      <c r="E95" s="7" t="s">
        <v>555</v>
      </c>
      <c r="F95" s="8">
        <v>23550249</v>
      </c>
      <c r="G95" s="9">
        <v>0.9</v>
      </c>
      <c r="H95" s="8">
        <v>262831</v>
      </c>
      <c r="I95" s="9">
        <v>-1.6</v>
      </c>
      <c r="J95" s="8">
        <v>88127</v>
      </c>
      <c r="K95" s="11">
        <v>1.3</v>
      </c>
    </row>
    <row r="96" spans="1:11" x14ac:dyDescent="0.25">
      <c r="A96" s="16" t="str">
        <f>VLOOKUP(aéroports_2012[[#This Row],[Pays]],Pays_Continent!A:B,2,FALSE)</f>
        <v>Asie</v>
      </c>
      <c r="B96" s="16" t="str">
        <f>VLOOKUP(aéroports_2012[[#This Row],[Ville/Nom d''aéroport]],Ville_Pays!A:B,2,FALSE)</f>
        <v>Japon</v>
      </c>
      <c r="C96" s="6" t="s">
        <v>96</v>
      </c>
      <c r="D96" s="7" t="s">
        <v>96</v>
      </c>
      <c r="E96" s="7" t="s">
        <v>460</v>
      </c>
      <c r="F96" s="8">
        <v>17408124</v>
      </c>
      <c r="G96" s="9">
        <v>12.8</v>
      </c>
      <c r="H96" s="8">
        <v>155968</v>
      </c>
      <c r="I96" s="9">
        <v>12.1</v>
      </c>
      <c r="J96" s="8">
        <v>253719</v>
      </c>
      <c r="K96" s="11">
        <v>1.7</v>
      </c>
    </row>
    <row r="97" spans="1:11" x14ac:dyDescent="0.25">
      <c r="A97" s="16" t="str">
        <f>VLOOKUP(aéroports_2012[[#This Row],[Pays]],Pays_Continent!A:B,2,FALSE)</f>
        <v>Europe</v>
      </c>
      <c r="B97" s="16" t="str">
        <f>VLOOKUP(aéroports_2012[[#This Row],[Ville/Nom d''aéroport]],Ville_Pays!A:B,2,FALSE)</f>
        <v>Suisse</v>
      </c>
      <c r="C97" s="6" t="s">
        <v>164</v>
      </c>
      <c r="D97" s="7" t="s">
        <v>164</v>
      </c>
      <c r="E97" s="7" t="s">
        <v>485</v>
      </c>
      <c r="F97" s="8">
        <v>13859466</v>
      </c>
      <c r="G97" s="9">
        <v>5.9</v>
      </c>
      <c r="H97" s="8">
        <v>192944</v>
      </c>
      <c r="I97" s="9">
        <v>2</v>
      </c>
      <c r="J97" s="8">
        <v>74738</v>
      </c>
      <c r="K97" s="11">
        <v>3.2</v>
      </c>
    </row>
    <row r="98" spans="1:11" ht="25.5" x14ac:dyDescent="0.25">
      <c r="A98" s="16" t="str">
        <f>VLOOKUP(aéroports_2012[[#This Row],[Pays]],Pays_Continent!A:B,2,FALSE)</f>
        <v>Amérique du Sud</v>
      </c>
      <c r="B98" s="16" t="str">
        <f>VLOOKUP(aéroports_2012[[#This Row],[Ville/Nom d''aéroport]],Ville_Pays!A:B,2,FALSE)</f>
        <v>Brésil</v>
      </c>
      <c r="C98" s="6" t="s">
        <v>233</v>
      </c>
      <c r="D98" s="7" t="s">
        <v>233</v>
      </c>
      <c r="E98" s="7" t="s">
        <v>529</v>
      </c>
      <c r="F98" s="8">
        <v>3100788</v>
      </c>
      <c r="G98" s="9">
        <v>10.6</v>
      </c>
      <c r="H98" s="8">
        <v>71030</v>
      </c>
      <c r="I98" s="9">
        <v>1.3</v>
      </c>
      <c r="J98" s="8">
        <v>9545</v>
      </c>
      <c r="K98" s="11">
        <v>33</v>
      </c>
    </row>
    <row r="99" spans="1:11" x14ac:dyDescent="0.25">
      <c r="A99" s="16" t="str">
        <f>VLOOKUP(aéroports_2012[[#This Row],[Pays]],Pays_Continent!A:B,2,FALSE)</f>
        <v>Océanie</v>
      </c>
      <c r="B99" s="16" t="str">
        <f>VLOOKUP(aéroports_2012[[#This Row],[Ville/Nom d''aéroport]],Ville_Pays!A:B,2,FALSE)</f>
        <v>Australie</v>
      </c>
      <c r="C99" s="6" t="s">
        <v>322</v>
      </c>
      <c r="D99" s="7" t="s">
        <v>322</v>
      </c>
      <c r="E99" s="7" t="s">
        <v>585</v>
      </c>
      <c r="F99" s="8">
        <v>5679309</v>
      </c>
      <c r="G99" s="9">
        <v>7.9</v>
      </c>
      <c r="H99" s="8">
        <v>66910</v>
      </c>
      <c r="I99" s="9">
        <v>2.2000000000000002</v>
      </c>
      <c r="J99" s="7"/>
      <c r="K99" s="10"/>
    </row>
    <row r="100" spans="1:11" x14ac:dyDescent="0.25">
      <c r="A100" s="16" t="str">
        <f>VLOOKUP(aéroports_2012[[#This Row],[Pays]],Pays_Continent!A:B,2,FALSE)</f>
        <v>Europe</v>
      </c>
      <c r="B100" s="16" t="str">
        <f>VLOOKUP(aéroports_2012[[#This Row],[Ville/Nom d''aéroport]],Ville_Pays!A:B,2,FALSE)</f>
        <v>Espagne</v>
      </c>
      <c r="C100" s="6" t="s">
        <v>178</v>
      </c>
      <c r="D100" s="7" t="s">
        <v>178</v>
      </c>
      <c r="E100" s="7" t="s">
        <v>490</v>
      </c>
      <c r="F100" s="8">
        <v>9889587</v>
      </c>
      <c r="G100" s="9">
        <v>-6.1</v>
      </c>
      <c r="H100" s="8">
        <v>100390</v>
      </c>
      <c r="I100" s="9">
        <v>-9.8000000000000007</v>
      </c>
      <c r="J100" s="8">
        <v>22628</v>
      </c>
      <c r="K100" s="11">
        <v>-13.4</v>
      </c>
    </row>
    <row r="101" spans="1:11" ht="25.5" x14ac:dyDescent="0.25">
      <c r="A101" s="16" t="str">
        <f>VLOOKUP(aéroports_2012[[#This Row],[Pays]],Pays_Continent!A:B,2,FALSE)</f>
        <v>Amérique du Nord</v>
      </c>
      <c r="B101" s="16" t="str">
        <f>VLOOKUP(aéroports_2012[[#This Row],[Ville/Nom d''aéroport]],Ville_Pays!A:B,2,FALSE)</f>
        <v>Mexique</v>
      </c>
      <c r="C101" s="6" t="s">
        <v>202</v>
      </c>
      <c r="D101" s="7" t="s">
        <v>202</v>
      </c>
      <c r="E101" s="7" t="s">
        <v>510</v>
      </c>
      <c r="F101" s="8">
        <v>7448276</v>
      </c>
      <c r="G101" s="9">
        <v>3.1</v>
      </c>
      <c r="H101" s="8">
        <v>127012</v>
      </c>
      <c r="I101" s="9">
        <v>-2.2999999999999998</v>
      </c>
      <c r="J101" s="8">
        <v>127881</v>
      </c>
      <c r="K101" s="11">
        <v>2.1</v>
      </c>
    </row>
    <row r="102" spans="1:11" x14ac:dyDescent="0.25">
      <c r="A102" s="16" t="str">
        <f>VLOOKUP(aéroports_2012[[#This Row],[Pays]],Pays_Continent!A:B,2,FALSE)</f>
        <v>Asie</v>
      </c>
      <c r="B102" s="16" t="str">
        <f>VLOOKUP(aéroports_2012[[#This Row],[Ville/Nom d''aéroport]],Ville_Pays!A:B,2,FALSE)</f>
        <v>Chine</v>
      </c>
      <c r="C102" s="6" t="s">
        <v>72</v>
      </c>
      <c r="D102" s="7" t="s">
        <v>72</v>
      </c>
      <c r="E102" s="7" t="s">
        <v>960</v>
      </c>
      <c r="F102" s="8">
        <v>48309410</v>
      </c>
      <c r="G102" s="9">
        <v>7.3</v>
      </c>
      <c r="H102" s="8">
        <v>373314</v>
      </c>
      <c r="I102" s="9">
        <v>6.9</v>
      </c>
      <c r="J102" s="8">
        <v>1248764</v>
      </c>
      <c r="K102" s="11">
        <v>5.8</v>
      </c>
    </row>
    <row r="103" spans="1:11" ht="25.5" x14ac:dyDescent="0.25">
      <c r="A103" s="16" t="str">
        <f>VLOOKUP(aéroports_2012[[#This Row],[Pays]],Pays_Continent!A:B,2,FALSE)</f>
        <v>Amérique du Sud</v>
      </c>
      <c r="B103" s="16" t="str">
        <f>VLOOKUP(aéroports_2012[[#This Row],[Ville/Nom d''aéroport]],Ville_Pays!A:B,2,FALSE)</f>
        <v>Equateur</v>
      </c>
      <c r="C103" s="6" t="s">
        <v>230</v>
      </c>
      <c r="D103" s="7" t="s">
        <v>230</v>
      </c>
      <c r="E103" s="7" t="s">
        <v>520</v>
      </c>
      <c r="F103" s="8">
        <v>3801691</v>
      </c>
      <c r="G103" s="9">
        <v>-3.9</v>
      </c>
      <c r="H103" s="8">
        <v>80500</v>
      </c>
      <c r="I103" s="9">
        <v>1.2</v>
      </c>
      <c r="J103" s="8">
        <v>58870</v>
      </c>
      <c r="K103" s="11">
        <v>-20.7</v>
      </c>
    </row>
    <row r="104" spans="1:11" x14ac:dyDescent="0.25">
      <c r="A104" s="16" t="str">
        <f>VLOOKUP(aéroports_2012[[#This Row],[Pays]],Pays_Continent!A:B,2,FALSE)</f>
        <v>Asie</v>
      </c>
      <c r="B104" s="16" t="str">
        <f>VLOOKUP(aéroports_2012[[#This Row],[Ville/Nom d''aéroport]],Ville_Pays!A:B,2,FALSE)</f>
        <v>Chine</v>
      </c>
      <c r="C104" s="6" t="s">
        <v>115</v>
      </c>
      <c r="D104" s="7" t="s">
        <v>115</v>
      </c>
      <c r="E104" s="7" t="s">
        <v>968</v>
      </c>
      <c r="F104" s="8">
        <v>8746034</v>
      </c>
      <c r="G104" s="9">
        <v>19.2</v>
      </c>
      <c r="H104" s="8">
        <v>77173</v>
      </c>
      <c r="I104" s="9">
        <v>13.9</v>
      </c>
      <c r="J104" s="8">
        <v>79587</v>
      </c>
      <c r="K104" s="11">
        <v>15.1</v>
      </c>
    </row>
    <row r="105" spans="1:11" x14ac:dyDescent="0.25">
      <c r="A105" s="16" t="str">
        <f>VLOOKUP(aéroports_2012[[#This Row],[Pays]],Pays_Continent!A:B,2,FALSE)</f>
        <v>Asie</v>
      </c>
      <c r="B105" s="16" t="str">
        <f>VLOOKUP(aéroports_2012[[#This Row],[Ville/Nom d''aéroport]],Ville_Pays!A:B,2,FALSE)</f>
        <v>Chine</v>
      </c>
      <c r="C105" s="6" t="s">
        <v>109</v>
      </c>
      <c r="D105" s="7" t="s">
        <v>109</v>
      </c>
      <c r="E105" s="7" t="s">
        <v>965</v>
      </c>
      <c r="F105" s="8">
        <v>10696585</v>
      </c>
      <c r="G105" s="9">
        <v>5.2</v>
      </c>
      <c r="H105" s="8">
        <v>87245</v>
      </c>
      <c r="I105" s="9">
        <v>5</v>
      </c>
      <c r="J105" s="8">
        <v>99945</v>
      </c>
      <c r="K105" s="11">
        <v>2.2000000000000002</v>
      </c>
    </row>
    <row r="106" spans="1:11" x14ac:dyDescent="0.25">
      <c r="A106" s="16" t="str">
        <f>VLOOKUP(aéroports_2012[[#This Row],[Pays]],Pays_Continent!A:B,2,FALSE)</f>
        <v>Europe</v>
      </c>
      <c r="B106" s="16" t="str">
        <f>VLOOKUP(aéroports_2012[[#This Row],[Ville/Nom d''aéroport]],Ville_Pays!A:B,2,FALSE)</f>
        <v>Allemagne</v>
      </c>
      <c r="C106" s="6" t="s">
        <v>166</v>
      </c>
      <c r="D106" s="7" t="s">
        <v>166</v>
      </c>
      <c r="E106" s="7" t="s">
        <v>486</v>
      </c>
      <c r="F106" s="8">
        <v>13697195</v>
      </c>
      <c r="G106" s="9">
        <v>1</v>
      </c>
      <c r="H106" s="8">
        <v>153071</v>
      </c>
      <c r="I106" s="9">
        <v>-3.3</v>
      </c>
      <c r="J106" s="8">
        <v>28171</v>
      </c>
      <c r="K106" s="11">
        <v>2.6</v>
      </c>
    </row>
    <row r="107" spans="1:11" x14ac:dyDescent="0.25">
      <c r="A107" s="16" t="str">
        <f>VLOOKUP(aéroports_2012[[#This Row],[Pays]],Pays_Continent!A:B,2,FALSE)</f>
        <v>Océanie</v>
      </c>
      <c r="B107" s="16" t="str">
        <f>VLOOKUP(aéroports_2012[[#This Row],[Ville/Nom d''aéroport]],Ville_Pays!A:B,2,FALSE)</f>
        <v>Australie</v>
      </c>
      <c r="C107" s="6" t="s">
        <v>398</v>
      </c>
      <c r="D107" s="7" t="s">
        <v>398</v>
      </c>
      <c r="E107" s="7" t="s">
        <v>612</v>
      </c>
      <c r="F107" s="8">
        <v>440687</v>
      </c>
      <c r="G107" s="9">
        <v>-2.6</v>
      </c>
      <c r="H107" s="8">
        <v>3810</v>
      </c>
      <c r="I107" s="9">
        <v>-8</v>
      </c>
      <c r="J107" s="7"/>
      <c r="K107" s="10"/>
    </row>
    <row r="108" spans="1:11" x14ac:dyDescent="0.25">
      <c r="A108" s="16" t="str">
        <f>VLOOKUP(aéroports_2012[[#This Row],[Pays]],Pays_Continent!A:B,2,FALSE)</f>
        <v>Afrique</v>
      </c>
      <c r="B108" s="16" t="str">
        <f>VLOOKUP(aéroports_2012[[#This Row],[Ville/Nom d''aéroport]],Ville_Pays!A:B,2,FALSE)</f>
        <v>Tunisie</v>
      </c>
      <c r="C108" s="6" t="s">
        <v>377</v>
      </c>
      <c r="D108" s="7" t="s">
        <v>377</v>
      </c>
      <c r="E108" s="7" t="s">
        <v>1020</v>
      </c>
      <c r="F108" s="8">
        <v>2086889</v>
      </c>
      <c r="G108" s="7">
        <v>62.9</v>
      </c>
      <c r="H108" s="8">
        <v>15436</v>
      </c>
      <c r="I108" s="9">
        <v>44.8</v>
      </c>
      <c r="J108" s="7"/>
      <c r="K108" s="10"/>
    </row>
    <row r="109" spans="1:11" x14ac:dyDescent="0.25">
      <c r="A109" s="16" t="str">
        <f>VLOOKUP(aéroports_2012[[#This Row],[Pays]],Pays_Continent!A:B,2,FALSE)</f>
        <v>Asie</v>
      </c>
      <c r="B109" s="16" t="str">
        <f>VLOOKUP(aéroports_2012[[#This Row],[Ville/Nom d''aéroport]],Ville_Pays!A:B,2,FALSE)</f>
        <v>Chine</v>
      </c>
      <c r="C109" s="6" t="s">
        <v>89</v>
      </c>
      <c r="D109" s="7" t="s">
        <v>89</v>
      </c>
      <c r="E109" s="21" t="s">
        <v>1048</v>
      </c>
      <c r="F109" s="8">
        <v>19115320</v>
      </c>
      <c r="G109" s="9">
        <v>9.1999999999999993</v>
      </c>
      <c r="H109" s="8">
        <v>166340</v>
      </c>
      <c r="I109" s="9">
        <v>11.3</v>
      </c>
      <c r="J109" s="8">
        <v>338371</v>
      </c>
      <c r="K109" s="11">
        <v>10.5</v>
      </c>
    </row>
    <row r="110" spans="1:11" x14ac:dyDescent="0.25">
      <c r="A110" s="16" t="str">
        <f>VLOOKUP(aéroports_2012[[#This Row],[Pays]],Pays_Continent!A:B,2,FALSE)</f>
        <v>Asie</v>
      </c>
      <c r="B110" s="16" t="str">
        <f>VLOOKUP(aéroports_2012[[#This Row],[Ville/Nom d''aéroport]],Ville_Pays!A:B,2,FALSE)</f>
        <v>Chine</v>
      </c>
      <c r="C110" s="6" t="s">
        <v>114</v>
      </c>
      <c r="D110" s="7" t="s">
        <v>114</v>
      </c>
      <c r="E110" s="7" t="s">
        <v>966</v>
      </c>
      <c r="F110" s="8">
        <v>9143823</v>
      </c>
      <c r="G110" s="9">
        <v>16.600000000000001</v>
      </c>
      <c r="H110" s="8">
        <v>74626</v>
      </c>
      <c r="I110" s="9">
        <v>19.399999999999999</v>
      </c>
      <c r="J110" s="8">
        <v>85948</v>
      </c>
      <c r="K110" s="11">
        <v>12</v>
      </c>
    </row>
    <row r="111" spans="1:11" ht="25.5" x14ac:dyDescent="0.25">
      <c r="A111" s="16" t="str">
        <f>VLOOKUP(aéroports_2012[[#This Row],[Pays]],Pays_Continent!A:B,2,FALSE)</f>
        <v>Amérique du Nord</v>
      </c>
      <c r="B111" s="16" t="str">
        <f>VLOOKUP(aéroports_2012[[#This Row],[Ville/Nom d''aéroport]],Ville_Pays!A:B,2,FALSE)</f>
        <v>Cuba</v>
      </c>
      <c r="C111" s="6" t="s">
        <v>361</v>
      </c>
      <c r="D111" s="7" t="s">
        <v>361</v>
      </c>
      <c r="E111" s="7" t="s">
        <v>1038</v>
      </c>
      <c r="F111" s="8">
        <v>3352222</v>
      </c>
      <c r="G111" s="7"/>
      <c r="H111" s="8">
        <v>37689</v>
      </c>
      <c r="I111" s="9">
        <v>0</v>
      </c>
      <c r="J111" s="8">
        <v>20738</v>
      </c>
      <c r="K111" s="11">
        <v>0</v>
      </c>
    </row>
    <row r="112" spans="1:11" x14ac:dyDescent="0.25">
      <c r="A112" s="16" t="str">
        <f>VLOOKUP(aéroports_2012[[#This Row],[Pays]],Pays_Continent!A:B,2,FALSE)</f>
        <v>Europe</v>
      </c>
      <c r="B112" s="16" t="str">
        <f>VLOOKUP(aéroports_2012[[#This Row],[Ville/Nom d''aéroport]],Ville_Pays!A:B,2,FALSE)</f>
        <v>Finlande</v>
      </c>
      <c r="C112" s="6" t="s">
        <v>162</v>
      </c>
      <c r="D112" s="7" t="s">
        <v>163</v>
      </c>
      <c r="E112" s="7" t="s">
        <v>484</v>
      </c>
      <c r="F112" s="8">
        <v>14852058</v>
      </c>
      <c r="G112" s="9">
        <v>-0.1</v>
      </c>
      <c r="H112" s="8">
        <v>173967</v>
      </c>
      <c r="I112" s="9">
        <v>-10.4</v>
      </c>
      <c r="J112" s="8">
        <v>192161</v>
      </c>
      <c r="K112" s="11">
        <v>12.8</v>
      </c>
    </row>
    <row r="113" spans="1:11" x14ac:dyDescent="0.25">
      <c r="A113" s="16" t="str">
        <f>VLOOKUP(aéroports_2012[[#This Row],[Pays]],Pays_Continent!A:B,2,FALSE)</f>
        <v>Asie</v>
      </c>
      <c r="B113" s="16" t="str">
        <f>VLOOKUP(aéroports_2012[[#This Row],[Ville/Nom d''aéroport]],Ville_Pays!A:B,2,FALSE)</f>
        <v>Vietnam</v>
      </c>
      <c r="C113" s="6" t="s">
        <v>90</v>
      </c>
      <c r="D113" s="7" t="s">
        <v>90</v>
      </c>
      <c r="E113" s="7" t="s">
        <v>1097</v>
      </c>
      <c r="F113" s="8">
        <v>18000000</v>
      </c>
      <c r="G113" s="9">
        <v>8</v>
      </c>
      <c r="H113" s="7"/>
      <c r="I113" s="7"/>
      <c r="J113" s="7"/>
      <c r="K113" s="10"/>
    </row>
    <row r="114" spans="1:11" x14ac:dyDescent="0.25">
      <c r="A114" s="16" t="str">
        <f>VLOOKUP(aéroports_2012[[#This Row],[Pays]],Pays_Continent!A:B,2,FALSE)</f>
        <v>Océanie</v>
      </c>
      <c r="B114" s="16" t="str">
        <f>VLOOKUP(aéroports_2012[[#This Row],[Ville/Nom d''aéroport]],Ville_Pays!A:B,2,FALSE)</f>
        <v>Australie</v>
      </c>
      <c r="C114" s="6" t="s">
        <v>337</v>
      </c>
      <c r="D114" s="7" t="s">
        <v>337</v>
      </c>
      <c r="E114" s="7" t="s">
        <v>595</v>
      </c>
      <c r="F114" s="8">
        <v>1900421</v>
      </c>
      <c r="G114" s="9">
        <v>4.0999999999999996</v>
      </c>
      <c r="H114" s="8">
        <v>16097</v>
      </c>
      <c r="I114" s="9">
        <v>-1.2</v>
      </c>
      <c r="J114" s="7"/>
      <c r="K114" s="10"/>
    </row>
    <row r="115" spans="1:11" x14ac:dyDescent="0.25">
      <c r="A115" s="16" t="str">
        <f>VLOOKUP(aéroports_2012[[#This Row],[Pays]],Pays_Continent!A:B,2,FALSE)</f>
        <v>Asie</v>
      </c>
      <c r="B115" s="16" t="str">
        <f>VLOOKUP(aéroports_2012[[#This Row],[Ville/Nom d''aéroport]],Ville_Pays!A:B,2,FALSE)</f>
        <v>Hong Kong</v>
      </c>
      <c r="C115" s="6" t="s">
        <v>68</v>
      </c>
      <c r="D115" s="7" t="s">
        <v>68</v>
      </c>
      <c r="E115" s="7" t="s">
        <v>454</v>
      </c>
      <c r="F115" s="8">
        <v>56464000</v>
      </c>
      <c r="G115" s="9">
        <v>4.7</v>
      </c>
      <c r="H115" s="8">
        <v>351655</v>
      </c>
      <c r="I115" s="9">
        <v>8.1999999999999993</v>
      </c>
      <c r="J115" s="8">
        <v>4025000</v>
      </c>
      <c r="K115" s="11">
        <v>2.2000000000000002</v>
      </c>
    </row>
    <row r="116" spans="1:11" ht="25.5" x14ac:dyDescent="0.25">
      <c r="A116" s="16" t="str">
        <f>VLOOKUP(aéroports_2012[[#This Row],[Pays]],Pays_Continent!A:B,2,FALSE)</f>
        <v>Amérique du Nord</v>
      </c>
      <c r="B116" s="16" t="str">
        <f>VLOOKUP(aéroports_2012[[#This Row],[Ville/Nom d''aéroport]],Ville_Pays!A:B,2,FALSE)</f>
        <v>États-Unis</v>
      </c>
      <c r="C116" s="6" t="s">
        <v>282</v>
      </c>
      <c r="D116" s="7" t="s">
        <v>282</v>
      </c>
      <c r="E116" s="7" t="s">
        <v>907</v>
      </c>
      <c r="F116" s="8">
        <v>19100000</v>
      </c>
      <c r="G116" s="9">
        <v>6.2</v>
      </c>
      <c r="H116" s="7"/>
      <c r="I116" s="7"/>
      <c r="J116" s="7"/>
      <c r="K116" s="10"/>
    </row>
    <row r="117" spans="1:11" ht="25.5" x14ac:dyDescent="0.25">
      <c r="A117" s="16" t="str">
        <f>VLOOKUP(aéroports_2012[[#This Row],[Pays]],Pays_Continent!A:B,2,FALSE)</f>
        <v>Amérique du Nord</v>
      </c>
      <c r="B117" s="16" t="str">
        <f>VLOOKUP(aéroports_2012[[#This Row],[Ville/Nom d''aéroport]],Ville_Pays!A:B,2,FALSE)</f>
        <v>États-Unis</v>
      </c>
      <c r="C117" s="6" t="s">
        <v>259</v>
      </c>
      <c r="D117" s="7" t="s">
        <v>260</v>
      </c>
      <c r="E117" s="7" t="s">
        <v>1069</v>
      </c>
      <c r="F117" s="8">
        <v>40022736</v>
      </c>
      <c r="G117" s="9">
        <v>-0.4</v>
      </c>
      <c r="H117" s="8">
        <v>510242</v>
      </c>
      <c r="I117" s="9">
        <v>-3.5</v>
      </c>
      <c r="J117" s="8">
        <v>437998</v>
      </c>
      <c r="K117" s="11">
        <v>-2</v>
      </c>
    </row>
    <row r="118" spans="1:11" ht="25.5" x14ac:dyDescent="0.25">
      <c r="A118" s="16" t="str">
        <f>VLOOKUP(aéroports_2012[[#This Row],[Pays]],Pays_Continent!A:B,2,FALSE)</f>
        <v>Amérique du Nord</v>
      </c>
      <c r="B118" s="16" t="str">
        <f>VLOOKUP(aéroports_2012[[#This Row],[Ville/Nom d''aéroport]],Ville_Pays!A:B,2,FALSE)</f>
        <v>États-Unis</v>
      </c>
      <c r="C118" s="6" t="s">
        <v>259</v>
      </c>
      <c r="D118" s="7" t="s">
        <v>290</v>
      </c>
      <c r="E118" s="7" t="s">
        <v>1068</v>
      </c>
      <c r="F118" s="8">
        <v>10435040</v>
      </c>
      <c r="G118" s="9">
        <v>6</v>
      </c>
      <c r="H118" s="8">
        <v>204288</v>
      </c>
      <c r="I118" s="9">
        <v>-4.0999999999999996</v>
      </c>
      <c r="J118" s="8">
        <v>11982</v>
      </c>
      <c r="K118" s="11">
        <v>14.2</v>
      </c>
    </row>
    <row r="119" spans="1:11" x14ac:dyDescent="0.25">
      <c r="A119" s="16" t="str">
        <f>VLOOKUP(aéroports_2012[[#This Row],[Pays]],Pays_Continent!A:B,2,FALSE)</f>
        <v>Afrique</v>
      </c>
      <c r="B119" s="16" t="str">
        <f>VLOOKUP(aéroports_2012[[#This Row],[Ville/Nom d''aéroport]],Ville_Pays!A:B,2,FALSE)</f>
        <v>Egypte</v>
      </c>
      <c r="C119" s="6" t="s">
        <v>37</v>
      </c>
      <c r="D119" s="7" t="s">
        <v>37</v>
      </c>
      <c r="E119" s="7" t="s">
        <v>423</v>
      </c>
      <c r="F119" s="8">
        <v>7133880</v>
      </c>
      <c r="G119" s="7">
        <v>19.399999999999999</v>
      </c>
      <c r="H119" s="8">
        <v>47456</v>
      </c>
      <c r="I119" s="9">
        <v>10.9</v>
      </c>
      <c r="J119" s="7"/>
      <c r="K119" s="10"/>
    </row>
    <row r="120" spans="1:11" x14ac:dyDescent="0.25">
      <c r="A120" s="16" t="str">
        <f>VLOOKUP(aéroports_2012[[#This Row],[Pays]],Pays_Continent!A:B,2,FALSE)</f>
        <v>Asie</v>
      </c>
      <c r="B120" s="16" t="str">
        <f>VLOOKUP(aéroports_2012[[#This Row],[Ville/Nom d''aéroport]],Ville_Pays!A:B,2,FALSE)</f>
        <v>Indonésie</v>
      </c>
      <c r="C120" s="6" t="s">
        <v>331</v>
      </c>
      <c r="D120" s="7" t="s">
        <v>331</v>
      </c>
      <c r="E120" s="7" t="s">
        <v>1056</v>
      </c>
      <c r="F120" s="8">
        <v>1672720</v>
      </c>
      <c r="G120" s="7"/>
      <c r="H120" s="8">
        <v>16621</v>
      </c>
      <c r="I120" s="7"/>
      <c r="J120" s="8">
        <v>3664</v>
      </c>
      <c r="K120" s="10"/>
    </row>
    <row r="121" spans="1:11" x14ac:dyDescent="0.25">
      <c r="A121" s="16" t="str">
        <f>VLOOKUP(aéroports_2012[[#This Row],[Pays]],Pays_Continent!A:B,2,FALSE)</f>
        <v>Asie</v>
      </c>
      <c r="B121" s="16" t="str">
        <f>VLOOKUP(aéroports_2012[[#This Row],[Ville/Nom d''aéroport]],Ville_Pays!A:B,2,FALSE)</f>
        <v>Inde</v>
      </c>
      <c r="C121" s="6" t="s">
        <v>467</v>
      </c>
      <c r="D121" s="7" t="s">
        <v>467</v>
      </c>
      <c r="E121" s="7" t="s">
        <v>468</v>
      </c>
      <c r="F121" s="8">
        <v>8277328</v>
      </c>
      <c r="G121" s="9">
        <v>0.1</v>
      </c>
      <c r="H121" s="8">
        <v>93295</v>
      </c>
      <c r="I121" s="9">
        <v>-1.9</v>
      </c>
      <c r="J121" s="8">
        <v>78361</v>
      </c>
      <c r="K121" s="11">
        <v>-0.8</v>
      </c>
    </row>
    <row r="122" spans="1:11" ht="25.5" x14ac:dyDescent="0.25">
      <c r="A122" s="16" t="str">
        <f>VLOOKUP(aéroports_2012[[#This Row],[Pays]],Pays_Continent!A:B,2,FALSE)</f>
        <v>Amérique du Nord</v>
      </c>
      <c r="B122" s="16" t="str">
        <f>VLOOKUP(aéroports_2012[[#This Row],[Ville/Nom d''aéroport]],Ville_Pays!A:B,2,FALSE)</f>
        <v>États-Unis</v>
      </c>
      <c r="C122" s="6" t="s">
        <v>575</v>
      </c>
      <c r="D122" s="7" t="s">
        <v>575</v>
      </c>
      <c r="E122" s="7" t="s">
        <v>576</v>
      </c>
      <c r="F122" s="8">
        <v>7333733</v>
      </c>
      <c r="G122" s="9">
        <v>-1.9</v>
      </c>
      <c r="H122" s="8">
        <v>158200</v>
      </c>
      <c r="I122" s="9">
        <v>-0.9</v>
      </c>
      <c r="J122" s="8">
        <v>932105</v>
      </c>
      <c r="K122" s="11">
        <v>-4.0999999999999996</v>
      </c>
    </row>
    <row r="123" spans="1:11" x14ac:dyDescent="0.25">
      <c r="A123" s="16" t="str">
        <f>VLOOKUP(aéroports_2012[[#This Row],[Pays]],Pays_Continent!A:B,2,FALSE)</f>
        <v>Asie</v>
      </c>
      <c r="B123" s="16" t="str">
        <f>VLOOKUP(aéroports_2012[[#This Row],[Ville/Nom d''aéroport]],Ville_Pays!A:B,2,FALSE)</f>
        <v>Iran</v>
      </c>
      <c r="C123" s="6" t="s">
        <v>53</v>
      </c>
      <c r="D123" s="7" t="s">
        <v>53</v>
      </c>
      <c r="E123" s="21" t="s">
        <v>1044</v>
      </c>
      <c r="F123" s="8">
        <v>2029937</v>
      </c>
      <c r="G123" s="7">
        <v>3.1</v>
      </c>
      <c r="H123" s="8">
        <v>17786</v>
      </c>
      <c r="I123" s="9">
        <v>0</v>
      </c>
      <c r="J123" s="8">
        <v>19120</v>
      </c>
      <c r="K123" s="10">
        <v>0.5</v>
      </c>
    </row>
    <row r="124" spans="1:11" x14ac:dyDescent="0.25">
      <c r="A124" s="16" t="str">
        <f>VLOOKUP(aéroports_2012[[#This Row],[Pays]],Pays_Continent!A:B,2,FALSE)</f>
        <v>Europe</v>
      </c>
      <c r="B124" s="16" t="str">
        <f>VLOOKUP(aéroports_2012[[#This Row],[Ville/Nom d''aéroport]],Ville_Pays!A:B,2,FALSE)</f>
        <v>Turquie</v>
      </c>
      <c r="C124" s="6" t="s">
        <v>124</v>
      </c>
      <c r="D124" s="7" t="s">
        <v>125</v>
      </c>
      <c r="E124" s="7" t="s">
        <v>1073</v>
      </c>
      <c r="F124" s="8">
        <v>45124831</v>
      </c>
      <c r="G124" s="9">
        <v>20.6</v>
      </c>
      <c r="H124" s="8">
        <v>364322</v>
      </c>
      <c r="I124" s="9">
        <v>12</v>
      </c>
      <c r="J124" s="8">
        <v>561174</v>
      </c>
      <c r="K124" s="11">
        <v>9.1999999999999993</v>
      </c>
    </row>
    <row r="125" spans="1:11" x14ac:dyDescent="0.25">
      <c r="A125" s="16" t="str">
        <f>VLOOKUP(aéroports_2012[[#This Row],[Pays]],Pays_Continent!A:B,2,FALSE)</f>
        <v>Europe</v>
      </c>
      <c r="B125" s="16" t="str">
        <f>VLOOKUP(aéroports_2012[[#This Row],[Ville/Nom d''aéroport]],Ville_Pays!A:B,2,FALSE)</f>
        <v>Turquie</v>
      </c>
      <c r="C125" s="6" t="s">
        <v>124</v>
      </c>
      <c r="D125" s="7" t="s">
        <v>139</v>
      </c>
      <c r="E125" s="7" t="s">
        <v>1072</v>
      </c>
      <c r="F125" s="8">
        <v>14814344</v>
      </c>
      <c r="G125" s="9">
        <v>8.6</v>
      </c>
      <c r="H125" s="8">
        <v>126043</v>
      </c>
      <c r="I125" s="9">
        <v>3.8</v>
      </c>
      <c r="J125" s="8">
        <v>28062</v>
      </c>
      <c r="K125" s="11">
        <v>-8.9</v>
      </c>
    </row>
    <row r="126" spans="1:11" x14ac:dyDescent="0.25">
      <c r="A126" s="16" t="str">
        <f>VLOOKUP(aéroports_2012[[#This Row],[Pays]],Pays_Continent!A:B,2,FALSE)</f>
        <v>Europe</v>
      </c>
      <c r="B126" s="16" t="str">
        <f>VLOOKUP(aéroports_2012[[#This Row],[Ville/Nom d''aéroport]],Ville_Pays!A:B,2,FALSE)</f>
        <v>Turquie</v>
      </c>
      <c r="C126" s="6" t="s">
        <v>172</v>
      </c>
      <c r="D126" s="7" t="s">
        <v>173</v>
      </c>
      <c r="E126" s="7" t="s">
        <v>1098</v>
      </c>
      <c r="F126" s="8">
        <v>9397271</v>
      </c>
      <c r="G126" s="9">
        <v>10.199999999999999</v>
      </c>
      <c r="H126" s="8">
        <v>73152</v>
      </c>
      <c r="I126" s="9">
        <v>4</v>
      </c>
      <c r="J126" s="8">
        <v>18126</v>
      </c>
      <c r="K126" s="11">
        <v>6.6</v>
      </c>
    </row>
    <row r="127" spans="1:11" x14ac:dyDescent="0.25">
      <c r="A127" s="16" t="str">
        <f>VLOOKUP(aéroports_2012[[#This Row],[Pays]],Pays_Continent!A:B,2,FALSE)</f>
        <v>Asie</v>
      </c>
      <c r="B127" s="16" t="str">
        <f>VLOOKUP(aéroports_2012[[#This Row],[Ville/Nom d''aéroport]],Ville_Pays!A:B,2,FALSE)</f>
        <v>Indonésie</v>
      </c>
      <c r="C127" s="6" t="s">
        <v>308</v>
      </c>
      <c r="D127" s="7" t="s">
        <v>309</v>
      </c>
      <c r="E127" s="7" t="s">
        <v>984</v>
      </c>
      <c r="F127" s="8">
        <v>57730732</v>
      </c>
      <c r="G127" s="9">
        <v>12.8</v>
      </c>
      <c r="H127" s="8">
        <v>369740</v>
      </c>
      <c r="I127" s="9">
        <v>7</v>
      </c>
      <c r="J127" s="8">
        <v>603950</v>
      </c>
      <c r="K127" s="11">
        <v>3.8</v>
      </c>
    </row>
    <row r="128" spans="1:11" x14ac:dyDescent="0.25">
      <c r="A128" s="16" t="str">
        <f>VLOOKUP(aéroports_2012[[#This Row],[Pays]],Pays_Continent!A:B,2,FALSE)</f>
        <v>Asie</v>
      </c>
      <c r="B128" s="16" t="str">
        <f>VLOOKUP(aéroports_2012[[#This Row],[Ville/Nom d''aéroport]],Ville_Pays!A:B,2,FALSE)</f>
        <v>Indonésie</v>
      </c>
      <c r="C128" s="6" t="s">
        <v>350</v>
      </c>
      <c r="D128" s="7" t="s">
        <v>350</v>
      </c>
      <c r="E128" s="7" t="s">
        <v>1099</v>
      </c>
      <c r="F128" s="8">
        <v>422015</v>
      </c>
      <c r="G128" s="7"/>
      <c r="H128" s="8">
        <v>5862</v>
      </c>
      <c r="I128" s="9">
        <v>-25.4</v>
      </c>
      <c r="J128" s="8">
        <v>4323</v>
      </c>
      <c r="K128" s="11">
        <v>-29.3</v>
      </c>
    </row>
    <row r="129" spans="1:11" ht="25.5" x14ac:dyDescent="0.25">
      <c r="A129" s="16" t="str">
        <f>VLOOKUP(aéroports_2012[[#This Row],[Pays]],Pays_Continent!A:B,2,FALSE)</f>
        <v>Asie</v>
      </c>
      <c r="B129" s="16" t="str">
        <f>VLOOKUP(aéroports_2012[[#This Row],[Ville/Nom d''aéroport]],Ville_Pays!A:B,2,FALSE)</f>
        <v>Arabie Saoudite</v>
      </c>
      <c r="C129" s="6" t="s">
        <v>16</v>
      </c>
      <c r="D129" s="7" t="s">
        <v>16</v>
      </c>
      <c r="E129" s="7" t="s">
        <v>618</v>
      </c>
      <c r="F129" s="8">
        <v>24000000</v>
      </c>
      <c r="G129" s="7">
        <v>14.7</v>
      </c>
      <c r="H129" s="8">
        <v>171971</v>
      </c>
      <c r="I129" s="9">
        <v>9.8000000000000007</v>
      </c>
      <c r="J129" s="8">
        <v>289695</v>
      </c>
      <c r="K129" s="10">
        <v>9.1</v>
      </c>
    </row>
    <row r="130" spans="1:11" ht="25.5" x14ac:dyDescent="0.25">
      <c r="A130" s="16" t="str">
        <f>VLOOKUP(aéroports_2012[[#This Row],[Pays]],Pays_Continent!A:B,2,FALSE)</f>
        <v>Afrique</v>
      </c>
      <c r="B130" s="16" t="str">
        <f>VLOOKUP(aéroports_2012[[#This Row],[Ville/Nom d''aéroport]],Ville_Pays!A:B,2,FALSE)</f>
        <v>Afrique du Sud</v>
      </c>
      <c r="C130" s="6" t="s">
        <v>19</v>
      </c>
      <c r="D130" s="7" t="s">
        <v>19</v>
      </c>
      <c r="E130" s="7" t="s">
        <v>412</v>
      </c>
      <c r="F130" s="8">
        <v>18681458</v>
      </c>
      <c r="G130" s="7">
        <v>-1.3</v>
      </c>
      <c r="H130" s="8">
        <v>202278</v>
      </c>
      <c r="I130" s="9">
        <v>-4.5999999999999996</v>
      </c>
      <c r="J130" s="8">
        <v>324988</v>
      </c>
      <c r="K130" s="10">
        <v>1.3</v>
      </c>
    </row>
    <row r="131" spans="1:11" ht="25.5" x14ac:dyDescent="0.25">
      <c r="A131" s="16" t="str">
        <f>VLOOKUP(aéroports_2012[[#This Row],[Pays]],Pays_Continent!A:B,2,FALSE)</f>
        <v>Amérique du Nord</v>
      </c>
      <c r="B131" s="16" t="str">
        <f>VLOOKUP(aéroports_2012[[#This Row],[Ville/Nom d''aéroport]],Ville_Pays!A:B,2,FALSE)</f>
        <v>Costa Rica</v>
      </c>
      <c r="C131" s="6" t="s">
        <v>225</v>
      </c>
      <c r="D131" s="7" t="s">
        <v>225</v>
      </c>
      <c r="E131" s="7" t="s">
        <v>1060</v>
      </c>
      <c r="F131" s="8">
        <v>3217400</v>
      </c>
      <c r="G131" s="9">
        <v>-5.9</v>
      </c>
      <c r="H131" s="8">
        <v>63766</v>
      </c>
      <c r="I131" s="9">
        <v>0.1</v>
      </c>
      <c r="J131" s="8">
        <v>80159</v>
      </c>
      <c r="K131" s="11">
        <v>-0.7</v>
      </c>
    </row>
    <row r="132" spans="1:11" ht="25.5" x14ac:dyDescent="0.25">
      <c r="A132" s="16" t="str">
        <f>VLOOKUP(aéroports_2012[[#This Row],[Pays]],Pays_Continent!A:B,2,FALSE)</f>
        <v>Amérique du Nord</v>
      </c>
      <c r="B132" s="16" t="str">
        <f>VLOOKUP(aéroports_2012[[#This Row],[Ville/Nom d''aéroport]],Ville_Pays!A:B,2,FALSE)</f>
        <v>États-Unis</v>
      </c>
      <c r="C132" s="6" t="s">
        <v>295</v>
      </c>
      <c r="D132" s="7" t="s">
        <v>296</v>
      </c>
      <c r="E132" s="7" t="s">
        <v>919</v>
      </c>
      <c r="F132" s="8">
        <v>10001364</v>
      </c>
      <c r="G132" s="9">
        <v>-4.0999999999999996</v>
      </c>
      <c r="H132" s="8">
        <v>133379</v>
      </c>
      <c r="I132" s="9">
        <v>-7.6</v>
      </c>
      <c r="J132" s="8">
        <v>86652</v>
      </c>
      <c r="K132" s="11">
        <v>0.8</v>
      </c>
    </row>
    <row r="133" spans="1:11" x14ac:dyDescent="0.25">
      <c r="A133" s="16" t="str">
        <f>VLOOKUP(aéroports_2012[[#This Row],[Pays]],Pays_Continent!A:B,2,FALSE)</f>
        <v>Océanie</v>
      </c>
      <c r="B133" s="16" t="str">
        <f>VLOOKUP(aéroports_2012[[#This Row],[Ville/Nom d''aéroport]],Ville_Pays!A:B,2,FALSE)</f>
        <v>Australie</v>
      </c>
      <c r="C133" s="6" t="s">
        <v>392</v>
      </c>
      <c r="D133" s="7" t="s">
        <v>392</v>
      </c>
      <c r="E133" s="7" t="s">
        <v>605</v>
      </c>
      <c r="F133" s="8">
        <v>818415</v>
      </c>
      <c r="G133" s="9">
        <v>15.7</v>
      </c>
      <c r="H133" s="8">
        <v>8914</v>
      </c>
      <c r="I133" s="9">
        <v>16.600000000000001</v>
      </c>
      <c r="J133" s="7"/>
      <c r="K133" s="10"/>
    </row>
    <row r="134" spans="1:11" x14ac:dyDescent="0.25">
      <c r="A134" s="16" t="str">
        <f>VLOOKUP(aéroports_2012[[#This Row],[Pays]],Pays_Continent!A:B,2,FALSE)</f>
        <v>Asie</v>
      </c>
      <c r="B134" s="16" t="str">
        <f>VLOOKUP(aéroports_2012[[#This Row],[Ville/Nom d''aéroport]],Ville_Pays!A:B,2,FALSE)</f>
        <v>Iran</v>
      </c>
      <c r="C134" s="6" t="s">
        <v>49</v>
      </c>
      <c r="D134" s="7" t="s">
        <v>49</v>
      </c>
      <c r="E134" s="7" t="s">
        <v>439</v>
      </c>
      <c r="F134" s="8">
        <v>2617275</v>
      </c>
      <c r="G134" s="7">
        <v>13.6</v>
      </c>
      <c r="H134" s="8">
        <v>21903</v>
      </c>
      <c r="I134" s="9">
        <v>8.6</v>
      </c>
      <c r="J134" s="8">
        <v>27231</v>
      </c>
      <c r="K134" s="10">
        <v>35</v>
      </c>
    </row>
    <row r="135" spans="1:11" x14ac:dyDescent="0.25">
      <c r="A135" s="16" t="str">
        <f>VLOOKUP(aéroports_2012[[#This Row],[Pays]],Pays_Continent!A:B,2,FALSE)</f>
        <v>Asie</v>
      </c>
      <c r="B135" s="16" t="str">
        <f>VLOOKUP(aéroports_2012[[#This Row],[Ville/Nom d''aéroport]],Ville_Pays!A:B,2,FALSE)</f>
        <v>Malaisie</v>
      </c>
      <c r="C135" s="6" t="s">
        <v>76</v>
      </c>
      <c r="D135" s="7" t="s">
        <v>76</v>
      </c>
      <c r="E135" s="7" t="s">
        <v>455</v>
      </c>
      <c r="F135" s="8">
        <v>39887866</v>
      </c>
      <c r="G135" s="9">
        <v>5.8</v>
      </c>
      <c r="H135" s="8">
        <v>283352</v>
      </c>
      <c r="I135" s="9">
        <v>5.0999999999999996</v>
      </c>
      <c r="J135" s="8">
        <v>702226</v>
      </c>
      <c r="K135" s="11">
        <v>1.1000000000000001</v>
      </c>
    </row>
    <row r="136" spans="1:11" x14ac:dyDescent="0.25">
      <c r="A136" s="16" t="str">
        <f>VLOOKUP(aéroports_2012[[#This Row],[Pays]],Pays_Continent!A:B,2,FALSE)</f>
        <v>Asie</v>
      </c>
      <c r="B136" s="16" t="str">
        <f>VLOOKUP(aéroports_2012[[#This Row],[Ville/Nom d''aéroport]],Ville_Pays!A:B,2,FALSE)</f>
        <v>Chine</v>
      </c>
      <c r="C136" s="6" t="s">
        <v>82</v>
      </c>
      <c r="D136" s="7" t="s">
        <v>82</v>
      </c>
      <c r="E136" s="7" t="s">
        <v>967</v>
      </c>
      <c r="F136" s="8">
        <v>23979259</v>
      </c>
      <c r="G136" s="9">
        <v>7.7</v>
      </c>
      <c r="H136" s="8">
        <v>201338</v>
      </c>
      <c r="I136" s="9">
        <v>5.3</v>
      </c>
      <c r="J136" s="8">
        <v>262272</v>
      </c>
      <c r="K136" s="11">
        <v>-4</v>
      </c>
    </row>
    <row r="137" spans="1:11" x14ac:dyDescent="0.25">
      <c r="A137" s="16" t="str">
        <f>VLOOKUP(aéroports_2012[[#This Row],[Pays]],Pays_Continent!A:B,2,FALSE)</f>
        <v>Asie</v>
      </c>
      <c r="B137" s="16" t="str">
        <f>VLOOKUP(aéroports_2012[[#This Row],[Ville/Nom d''aéroport]],Ville_Pays!A:B,2,FALSE)</f>
        <v>Indonésie</v>
      </c>
      <c r="C137" s="6" t="s">
        <v>345</v>
      </c>
      <c r="D137" s="7" t="s">
        <v>345</v>
      </c>
      <c r="E137" s="7" t="s">
        <v>1101</v>
      </c>
      <c r="F137" s="8">
        <v>1174928</v>
      </c>
      <c r="G137" s="7"/>
      <c r="H137" s="8">
        <v>18824</v>
      </c>
      <c r="I137" s="7"/>
      <c r="J137" s="8">
        <v>4147</v>
      </c>
      <c r="K137" s="10"/>
    </row>
    <row r="138" spans="1:11" x14ac:dyDescent="0.25">
      <c r="A138" s="16" t="str">
        <f>VLOOKUP(aéroports_2012[[#This Row],[Pays]],Pays_Continent!A:B,2,FALSE)</f>
        <v>Asie</v>
      </c>
      <c r="B138" s="16" t="str">
        <f>VLOOKUP(aéroports_2012[[#This Row],[Ville/Nom d''aéroport]],Ville_Pays!A:B,2,FALSE)</f>
        <v>Koweït</v>
      </c>
      <c r="C138" s="6" t="s">
        <v>22</v>
      </c>
      <c r="D138" s="7" t="s">
        <v>22</v>
      </c>
      <c r="E138" s="7" t="s">
        <v>417</v>
      </c>
      <c r="F138" s="8">
        <v>8967413</v>
      </c>
      <c r="G138" s="7">
        <v>5.9</v>
      </c>
      <c r="H138" s="8">
        <v>85198</v>
      </c>
      <c r="I138" s="9">
        <v>0.1</v>
      </c>
      <c r="J138" s="8">
        <v>181000</v>
      </c>
      <c r="K138" s="10">
        <v>-7.2</v>
      </c>
    </row>
    <row r="139" spans="1:11" x14ac:dyDescent="0.25">
      <c r="A139" s="16" t="str">
        <f>VLOOKUP(aéroports_2012[[#This Row],[Pays]],Pays_Continent!A:B,2,FALSE)</f>
        <v>Afrique</v>
      </c>
      <c r="B139" s="16" t="str">
        <f>VLOOKUP(aéroports_2012[[#This Row],[Ville/Nom d''aéroport]],Ville_Pays!A:B,2,FALSE)</f>
        <v>Nigéria</v>
      </c>
      <c r="C139" s="6" t="s">
        <v>35</v>
      </c>
      <c r="D139" s="7" t="s">
        <v>35</v>
      </c>
      <c r="E139" s="7" t="s">
        <v>422</v>
      </c>
      <c r="F139" s="8">
        <v>7186595</v>
      </c>
      <c r="G139" s="7">
        <v>6.5</v>
      </c>
      <c r="H139" s="8">
        <v>104027</v>
      </c>
      <c r="I139" s="9">
        <v>-1.1000000000000001</v>
      </c>
      <c r="J139" s="8">
        <v>167702</v>
      </c>
      <c r="K139" s="10">
        <v>5.4</v>
      </c>
    </row>
    <row r="140" spans="1:11" ht="25.5" x14ac:dyDescent="0.25">
      <c r="A140" s="16" t="str">
        <f>VLOOKUP(aéroports_2012[[#This Row],[Pays]],Pays_Continent!A:B,2,FALSE)</f>
        <v>Afrique</v>
      </c>
      <c r="B140" s="16" t="str">
        <f>VLOOKUP(aéroports_2012[[#This Row],[Ville/Nom d''aéroport]],Ville_Pays!A:B,2,FALSE)</f>
        <v>Afrique du Sud</v>
      </c>
      <c r="C140" s="6" t="s">
        <v>451</v>
      </c>
      <c r="D140" s="7" t="s">
        <v>451</v>
      </c>
      <c r="E140" s="7" t="s">
        <v>1054</v>
      </c>
      <c r="F140" s="8">
        <v>1400000</v>
      </c>
      <c r="G140" s="7">
        <v>0</v>
      </c>
      <c r="H140" s="7"/>
      <c r="I140" s="7"/>
      <c r="J140" s="7"/>
      <c r="K140" s="10"/>
    </row>
    <row r="141" spans="1:11" x14ac:dyDescent="0.25">
      <c r="A141" s="16" t="str">
        <f>VLOOKUP(aéroports_2012[[#This Row],[Pays]],Pays_Continent!A:B,2,FALSE)</f>
        <v>Europe</v>
      </c>
      <c r="B141" s="16" t="str">
        <f>VLOOKUP(aéroports_2012[[#This Row],[Ville/Nom d''aéroport]],Ville_Pays!A:B,2,FALSE)</f>
        <v>Chypre</v>
      </c>
      <c r="C141" s="6" t="s">
        <v>430</v>
      </c>
      <c r="D141" s="7" t="s">
        <v>430</v>
      </c>
      <c r="E141" s="7" t="s">
        <v>431</v>
      </c>
      <c r="F141" s="8">
        <v>5273142</v>
      </c>
      <c r="G141" s="7">
        <v>-6.4</v>
      </c>
      <c r="H141" s="8">
        <v>52810</v>
      </c>
      <c r="I141" s="9">
        <v>-9.1</v>
      </c>
      <c r="J141" s="8">
        <v>33545</v>
      </c>
      <c r="K141" s="10">
        <v>-6.1</v>
      </c>
    </row>
    <row r="142" spans="1:11" ht="25.5" x14ac:dyDescent="0.25">
      <c r="A142" s="16" t="str">
        <f>VLOOKUP(aéroports_2012[[#This Row],[Pays]],Pays_Continent!A:B,2,FALSE)</f>
        <v>Amérique du Nord</v>
      </c>
      <c r="B142" s="16" t="str">
        <f>VLOOKUP(aéroports_2012[[#This Row],[Ville/Nom d''aéroport]],Ville_Pays!A:B,2,FALSE)</f>
        <v>États-Unis</v>
      </c>
      <c r="C142" s="6" t="s">
        <v>253</v>
      </c>
      <c r="D142" s="7" t="s">
        <v>254</v>
      </c>
      <c r="E142" s="7" t="s">
        <v>545</v>
      </c>
      <c r="F142" s="8">
        <v>41667596</v>
      </c>
      <c r="G142" s="9">
        <v>0.5</v>
      </c>
      <c r="H142" s="8">
        <v>527739</v>
      </c>
      <c r="I142" s="9">
        <v>-0.7</v>
      </c>
      <c r="J142" s="8">
        <v>91356</v>
      </c>
      <c r="K142" s="11">
        <v>6.9</v>
      </c>
    </row>
    <row r="143" spans="1:11" x14ac:dyDescent="0.25">
      <c r="A143" s="16" t="str">
        <f>VLOOKUP(aéroports_2012[[#This Row],[Pays]],Pays_Continent!A:B,2,FALSE)</f>
        <v>Océanie</v>
      </c>
      <c r="B143" s="16" t="str">
        <f>VLOOKUP(aéroports_2012[[#This Row],[Ville/Nom d''aéroport]],Ville_Pays!A:B,2,FALSE)</f>
        <v>Australie</v>
      </c>
      <c r="C143" s="6" t="s">
        <v>346</v>
      </c>
      <c r="D143" s="7" t="s">
        <v>346</v>
      </c>
      <c r="E143" s="7" t="s">
        <v>600</v>
      </c>
      <c r="F143" s="8">
        <v>1172273</v>
      </c>
      <c r="G143" s="9">
        <v>4.0999999999999996</v>
      </c>
      <c r="H143" s="8">
        <v>13479</v>
      </c>
      <c r="I143" s="9">
        <v>6.1</v>
      </c>
      <c r="J143" s="7"/>
      <c r="K143" s="10"/>
    </row>
    <row r="144" spans="1:11" ht="25.5" x14ac:dyDescent="0.25">
      <c r="A144" s="16" t="str">
        <f>VLOOKUP(aéroports_2012[[#This Row],[Pays]],Pays_Continent!A:B,2,FALSE)</f>
        <v>Amérique du Sud</v>
      </c>
      <c r="B144" s="16" t="str">
        <f>VLOOKUP(aéroports_2012[[#This Row],[Ville/Nom d''aéroport]],Ville_Pays!A:B,2,FALSE)</f>
        <v>Pérou</v>
      </c>
      <c r="C144" s="6" t="s">
        <v>194</v>
      </c>
      <c r="D144" s="7" t="s">
        <v>194</v>
      </c>
      <c r="E144" s="7" t="s">
        <v>504</v>
      </c>
      <c r="F144" s="8">
        <v>13324379</v>
      </c>
      <c r="G144" s="9">
        <v>13</v>
      </c>
      <c r="H144" s="8">
        <v>148325</v>
      </c>
      <c r="I144" s="9">
        <v>9.8000000000000007</v>
      </c>
      <c r="J144" s="8">
        <v>293674</v>
      </c>
      <c r="K144" s="11">
        <v>2.5</v>
      </c>
    </row>
    <row r="145" spans="1:11" x14ac:dyDescent="0.25">
      <c r="A145" s="16" t="str">
        <f>VLOOKUP(aéroports_2012[[#This Row],[Pays]],Pays_Continent!A:B,2,FALSE)</f>
        <v>Europe</v>
      </c>
      <c r="B145" s="16" t="str">
        <f>VLOOKUP(aéroports_2012[[#This Row],[Ville/Nom d''aéroport]],Ville_Pays!A:B,2,FALSE)</f>
        <v>Portugal</v>
      </c>
      <c r="C145" s="6" t="s">
        <v>158</v>
      </c>
      <c r="D145" s="7" t="s">
        <v>158</v>
      </c>
      <c r="E145" s="7" t="s">
        <v>483</v>
      </c>
      <c r="F145" s="8">
        <v>15301176</v>
      </c>
      <c r="G145" s="9">
        <v>3.5</v>
      </c>
      <c r="H145" s="8">
        <v>144620</v>
      </c>
      <c r="I145" s="9">
        <v>0.9</v>
      </c>
      <c r="J145" s="8">
        <v>100588</v>
      </c>
      <c r="K145" s="11">
        <v>-4.2</v>
      </c>
    </row>
    <row r="146" spans="1:11" x14ac:dyDescent="0.25">
      <c r="A146" s="16" t="str">
        <f>VLOOKUP(aéroports_2012[[#This Row],[Pays]],Pays_Continent!A:B,2,FALSE)</f>
        <v>Europe</v>
      </c>
      <c r="B146" s="16" t="str">
        <f>VLOOKUP(aéroports_2012[[#This Row],[Ville/Nom d''aéroport]],Ville_Pays!A:B,2,FALSE)</f>
        <v>Royaume-Uni</v>
      </c>
      <c r="C146" s="6" t="s">
        <v>120</v>
      </c>
      <c r="D146" s="7" t="s">
        <v>133</v>
      </c>
      <c r="E146" s="7" t="s">
        <v>999</v>
      </c>
      <c r="F146" s="8">
        <v>34257787</v>
      </c>
      <c r="G146" s="9">
        <v>1.8</v>
      </c>
      <c r="H146" s="8">
        <v>246810</v>
      </c>
      <c r="I146" s="9">
        <v>-1.7</v>
      </c>
      <c r="J146" s="8">
        <v>101481</v>
      </c>
      <c r="K146" s="11">
        <v>9.9</v>
      </c>
    </row>
    <row r="147" spans="1:11" x14ac:dyDescent="0.25">
      <c r="A147" s="16" t="str">
        <f>VLOOKUP(aéroports_2012[[#This Row],[Pays]],Pays_Continent!A:B,2,FALSE)</f>
        <v>Europe</v>
      </c>
      <c r="B147" s="16" t="str">
        <f>VLOOKUP(aéroports_2012[[#This Row],[Ville/Nom d''aéroport]],Ville_Pays!A:B,2,FALSE)</f>
        <v>Royaume-Uni</v>
      </c>
      <c r="C147" s="6" t="s">
        <v>120</v>
      </c>
      <c r="D147" s="7" t="s">
        <v>121</v>
      </c>
      <c r="E147" s="7" t="s">
        <v>1000</v>
      </c>
      <c r="F147" s="8">
        <v>69983142</v>
      </c>
      <c r="G147" s="9">
        <v>0.8</v>
      </c>
      <c r="H147" s="8">
        <v>471384</v>
      </c>
      <c r="I147" s="9">
        <v>-2</v>
      </c>
      <c r="J147" s="8">
        <v>1560000</v>
      </c>
      <c r="K147" s="11">
        <v>-0.6</v>
      </c>
    </row>
    <row r="148" spans="1:11" x14ac:dyDescent="0.25">
      <c r="A148" s="16" t="str">
        <f>VLOOKUP(aéroports_2012[[#This Row],[Pays]],Pays_Continent!A:B,2,FALSE)</f>
        <v>Europe</v>
      </c>
      <c r="B148" s="16" t="str">
        <f>VLOOKUP(aéroports_2012[[#This Row],[Ville/Nom d''aéroport]],Ville_Pays!A:B,2,FALSE)</f>
        <v>Royaume-Uni</v>
      </c>
      <c r="C148" s="6" t="s">
        <v>171</v>
      </c>
      <c r="D148" s="7" t="s">
        <v>171</v>
      </c>
      <c r="E148" s="21" t="s">
        <v>1086</v>
      </c>
      <c r="F148" s="8">
        <v>9641189</v>
      </c>
      <c r="G148" s="9">
        <v>1.3</v>
      </c>
      <c r="H148" s="8">
        <v>98763</v>
      </c>
      <c r="I148" s="9">
        <v>1.2</v>
      </c>
      <c r="J148" s="8">
        <v>29652</v>
      </c>
      <c r="K148" s="11">
        <v>6.3</v>
      </c>
    </row>
    <row r="149" spans="1:11" x14ac:dyDescent="0.25">
      <c r="A149" s="16" t="str">
        <f>VLOOKUP(aéroports_2012[[#This Row],[Pays]],Pays_Continent!A:B,2,FALSE)</f>
        <v>Europe</v>
      </c>
      <c r="B149" s="16" t="str">
        <f>VLOOKUP(aéroports_2012[[#This Row],[Ville/Nom d''aéroport]],Ville_Pays!A:B,2,FALSE)</f>
        <v>Royaume-Uni</v>
      </c>
      <c r="C149" s="6" t="s">
        <v>120</v>
      </c>
      <c r="D149" s="7" t="s">
        <v>154</v>
      </c>
      <c r="E149" s="7" t="s">
        <v>1001</v>
      </c>
      <c r="F149" s="8">
        <v>17465839</v>
      </c>
      <c r="G149" s="9">
        <v>-3.3</v>
      </c>
      <c r="H149" s="8">
        <v>131359</v>
      </c>
      <c r="I149" s="17">
        <v>-11.4</v>
      </c>
      <c r="J149" s="8">
        <v>242032</v>
      </c>
      <c r="K149" s="11">
        <v>5.0999999999999996</v>
      </c>
    </row>
    <row r="150" spans="1:11" ht="25.5" x14ac:dyDescent="0.25">
      <c r="A150" s="16" t="str">
        <f>VLOOKUP(aéroports_2012[[#This Row],[Pays]],Pays_Continent!A:B,2,FALSE)</f>
        <v>Amérique du Nord</v>
      </c>
      <c r="B150" s="16" t="str">
        <f>VLOOKUP(aéroports_2012[[#This Row],[Ville/Nom d''aéroport]],Ville_Pays!A:B,2,FALSE)</f>
        <v>États-Unis</v>
      </c>
      <c r="C150" s="6" t="s">
        <v>245</v>
      </c>
      <c r="D150" s="7" t="s">
        <v>246</v>
      </c>
      <c r="E150" s="7" t="s">
        <v>1065</v>
      </c>
      <c r="F150" s="8">
        <v>63689354</v>
      </c>
      <c r="G150" s="9">
        <v>3</v>
      </c>
      <c r="H150" s="8">
        <v>605480</v>
      </c>
      <c r="I150" s="9">
        <v>2.5</v>
      </c>
      <c r="J150" s="8">
        <v>1771907</v>
      </c>
      <c r="K150" s="11">
        <v>5.4</v>
      </c>
    </row>
    <row r="151" spans="1:11" ht="25.5" x14ac:dyDescent="0.25">
      <c r="A151" s="16" t="str">
        <f>VLOOKUP(aéroports_2012[[#This Row],[Pays]],Pays_Continent!A:B,2,FALSE)</f>
        <v>Amérique du Nord</v>
      </c>
      <c r="B151" s="16" t="str">
        <f>VLOOKUP(aéroports_2012[[#This Row],[Ville/Nom d''aéroport]],Ville_Pays!A:B,2,FALSE)</f>
        <v>Mexique</v>
      </c>
      <c r="C151" s="6" t="s">
        <v>227</v>
      </c>
      <c r="D151" s="7" t="s">
        <v>227</v>
      </c>
      <c r="E151" s="7" t="s">
        <v>531</v>
      </c>
      <c r="F151" s="8">
        <v>3009783</v>
      </c>
      <c r="G151" s="9">
        <v>6.7</v>
      </c>
      <c r="H151" s="8">
        <v>36523</v>
      </c>
      <c r="I151" s="9">
        <v>6.5</v>
      </c>
      <c r="J151" s="8">
        <v>1517</v>
      </c>
      <c r="K151" s="11">
        <v>-0.6</v>
      </c>
    </row>
    <row r="152" spans="1:11" x14ac:dyDescent="0.25">
      <c r="A152" s="16" t="str">
        <f>VLOOKUP(aéroports_2012[[#This Row],[Pays]],Pays_Continent!A:B,2,FALSE)</f>
        <v>Océanie</v>
      </c>
      <c r="B152" s="16" t="str">
        <f>VLOOKUP(aéroports_2012[[#This Row],[Ville/Nom d''aéroport]],Ville_Pays!A:B,2,FALSE)</f>
        <v>Australie</v>
      </c>
      <c r="C152" s="6" t="s">
        <v>353</v>
      </c>
      <c r="D152" s="7" t="s">
        <v>353</v>
      </c>
      <c r="E152" s="7" t="s">
        <v>603</v>
      </c>
      <c r="F152" s="8">
        <v>1126243</v>
      </c>
      <c r="G152" s="9">
        <v>4</v>
      </c>
      <c r="H152" s="8">
        <v>14521</v>
      </c>
      <c r="I152" s="9">
        <v>-1.5</v>
      </c>
      <c r="J152" s="7"/>
      <c r="K152" s="10"/>
    </row>
    <row r="153" spans="1:11" ht="25.5" x14ac:dyDescent="0.25">
      <c r="A153" s="16" t="str">
        <f>VLOOKUP(aéroports_2012[[#This Row],[Pays]],Pays_Continent!A:B,2,FALSE)</f>
        <v>Asie</v>
      </c>
      <c r="B153" s="16" t="str">
        <f>VLOOKUP(aéroports_2012[[#This Row],[Ville/Nom d''aéroport]],Ville_Pays!A:B,2,FALSE)</f>
        <v>Arabie Saoudite</v>
      </c>
      <c r="C153" s="6" t="s">
        <v>40</v>
      </c>
      <c r="D153" s="7" t="s">
        <v>40</v>
      </c>
      <c r="E153" s="7" t="s">
        <v>435</v>
      </c>
      <c r="F153" s="8">
        <v>3998979</v>
      </c>
      <c r="G153" s="7">
        <v>33.299999999999997</v>
      </c>
      <c r="H153" s="8">
        <v>34725</v>
      </c>
      <c r="I153" s="9">
        <v>15.2</v>
      </c>
      <c r="J153" s="8">
        <v>6248</v>
      </c>
      <c r="K153" s="10">
        <v>49.2</v>
      </c>
    </row>
    <row r="154" spans="1:11" x14ac:dyDescent="0.25">
      <c r="A154" s="16" t="str">
        <f>VLOOKUP(aéroports_2012[[#This Row],[Pays]],Pays_Continent!A:B,2,FALSE)</f>
        <v>Asie</v>
      </c>
      <c r="B154" s="16" t="str">
        <f>VLOOKUP(aéroports_2012[[#This Row],[Ville/Nom d''aéroport]],Ville_Pays!A:B,2,FALSE)</f>
        <v>Inde</v>
      </c>
      <c r="C154" s="6" t="s">
        <v>110</v>
      </c>
      <c r="D154" s="7" t="s">
        <v>110</v>
      </c>
      <c r="E154" s="7" t="s">
        <v>462</v>
      </c>
      <c r="F154" s="8">
        <v>12768371</v>
      </c>
      <c r="G154" s="9">
        <v>0</v>
      </c>
      <c r="H154" s="8">
        <v>118341</v>
      </c>
      <c r="I154" s="9">
        <v>0.1</v>
      </c>
      <c r="J154" s="8">
        <v>325184</v>
      </c>
      <c r="K154" s="11">
        <v>-12.2</v>
      </c>
    </row>
    <row r="155" spans="1:11" x14ac:dyDescent="0.25">
      <c r="A155" s="16" t="str">
        <f>VLOOKUP(aéroports_2012[[#This Row],[Pays]],Pays_Continent!A:B,2,FALSE)</f>
        <v>Europe</v>
      </c>
      <c r="B155" s="16" t="str">
        <f>VLOOKUP(aéroports_2012[[#This Row],[Ville/Nom d''aéroport]],Ville_Pays!A:B,2,FALSE)</f>
        <v>Espagne</v>
      </c>
      <c r="C155" s="6" t="s">
        <v>128</v>
      </c>
      <c r="D155" s="7" t="s">
        <v>129</v>
      </c>
      <c r="E155" s="7" t="s">
        <v>471</v>
      </c>
      <c r="F155" s="8">
        <v>45176978</v>
      </c>
      <c r="G155" s="9">
        <v>-9</v>
      </c>
      <c r="H155" s="8">
        <v>373185</v>
      </c>
      <c r="I155" s="9">
        <v>-13.1</v>
      </c>
      <c r="J155" s="8">
        <v>385336</v>
      </c>
      <c r="K155" s="11">
        <v>-8.9</v>
      </c>
    </row>
    <row r="156" spans="1:11" x14ac:dyDescent="0.25">
      <c r="A156" s="16" t="str">
        <f>VLOOKUP(aéroports_2012[[#This Row],[Pays]],Pays_Continent!A:B,2,FALSE)</f>
        <v>Asie</v>
      </c>
      <c r="B156" s="16" t="str">
        <f>VLOOKUP(aéroports_2012[[#This Row],[Ville/Nom d''aéroport]],Ville_Pays!A:B,2,FALSE)</f>
        <v>Indonésie</v>
      </c>
      <c r="C156" s="6" t="s">
        <v>317</v>
      </c>
      <c r="D156" s="7" t="s">
        <v>317</v>
      </c>
      <c r="E156" s="7" t="s">
        <v>1059</v>
      </c>
      <c r="F156" s="8">
        <v>7456381</v>
      </c>
      <c r="G156" s="7"/>
      <c r="H156" s="8">
        <v>73099</v>
      </c>
      <c r="I156" s="7"/>
      <c r="J156" s="8">
        <v>43338</v>
      </c>
      <c r="K156" s="10"/>
    </row>
    <row r="157" spans="1:11" x14ac:dyDescent="0.25">
      <c r="A157" s="16" t="str">
        <f>VLOOKUP(aéroports_2012[[#This Row],[Pays]],Pays_Continent!A:B,2,FALSE)</f>
        <v>Europe</v>
      </c>
      <c r="B157" s="16" t="str">
        <f>VLOOKUP(aéroports_2012[[#This Row],[Ville/Nom d''aéroport]],Ville_Pays!A:B,2,FALSE)</f>
        <v>Espagne</v>
      </c>
      <c r="C157" s="6" t="s">
        <v>167</v>
      </c>
      <c r="D157" s="7" t="s">
        <v>167</v>
      </c>
      <c r="E157" s="7" t="s">
        <v>487</v>
      </c>
      <c r="F157" s="8">
        <v>12564186</v>
      </c>
      <c r="G157" s="9">
        <v>-1.9</v>
      </c>
      <c r="H157" s="8">
        <v>102153</v>
      </c>
      <c r="I157" s="9">
        <v>-4.9000000000000004</v>
      </c>
      <c r="J157" s="8">
        <v>2893</v>
      </c>
      <c r="K157" s="11">
        <v>-9.6999999999999993</v>
      </c>
    </row>
    <row r="158" spans="1:11" x14ac:dyDescent="0.25">
      <c r="A158" s="16" t="str">
        <f>VLOOKUP(aéroports_2012[[#This Row],[Pays]],Pays_Continent!A:B,2,FALSE)</f>
        <v>Asie</v>
      </c>
      <c r="B158" s="16" t="str">
        <f>VLOOKUP(aéroports_2012[[#This Row],[Ville/Nom d''aéroport]],Ville_Pays!A:B,2,FALSE)</f>
        <v>Indonésie</v>
      </c>
      <c r="C158" s="6" t="s">
        <v>333</v>
      </c>
      <c r="D158" s="7" t="s">
        <v>333</v>
      </c>
      <c r="E158" s="7" t="s">
        <v>1102</v>
      </c>
      <c r="F158" s="8">
        <v>1820629</v>
      </c>
      <c r="G158" s="7"/>
      <c r="H158" s="8">
        <v>16450</v>
      </c>
      <c r="I158" s="7"/>
      <c r="J158" s="8">
        <v>11613</v>
      </c>
      <c r="K158" s="10"/>
    </row>
    <row r="159" spans="1:11" ht="25.5" x14ac:dyDescent="0.25">
      <c r="A159" s="16" t="str">
        <f>VLOOKUP(aéroports_2012[[#This Row],[Pays]],Pays_Continent!A:B,2,FALSE)</f>
        <v>Amérique du Sud</v>
      </c>
      <c r="B159" s="16" t="str">
        <f>VLOOKUP(aéroports_2012[[#This Row],[Ville/Nom d''aéroport]],Ville_Pays!A:B,2,FALSE)</f>
        <v>Brésil</v>
      </c>
      <c r="C159" s="6" t="s">
        <v>231</v>
      </c>
      <c r="D159" s="7" t="s">
        <v>231</v>
      </c>
      <c r="E159" s="7" t="s">
        <v>526</v>
      </c>
      <c r="F159" s="8">
        <v>3302460</v>
      </c>
      <c r="G159" s="9">
        <v>3</v>
      </c>
      <c r="H159" s="8">
        <v>57575</v>
      </c>
      <c r="I159" s="9">
        <v>2.2999999999999998</v>
      </c>
      <c r="J159" s="8">
        <v>145409</v>
      </c>
      <c r="K159" s="11">
        <v>-12.7</v>
      </c>
    </row>
    <row r="160" spans="1:11" x14ac:dyDescent="0.25">
      <c r="A160" s="16" t="str">
        <f>VLOOKUP(aéroports_2012[[#This Row],[Pays]],Pays_Continent!A:B,2,FALSE)</f>
        <v>Europe</v>
      </c>
      <c r="B160" s="16" t="str">
        <f>VLOOKUP(aéroports_2012[[#This Row],[Ville/Nom d''aéroport]],Ville_Pays!A:B,2,FALSE)</f>
        <v>Royaume-Uni</v>
      </c>
      <c r="C160" s="6" t="s">
        <v>152</v>
      </c>
      <c r="D160" s="7" t="s">
        <v>152</v>
      </c>
      <c r="E160" s="7" t="s">
        <v>480</v>
      </c>
      <c r="F160" s="8">
        <v>19844191</v>
      </c>
      <c r="G160" s="9">
        <v>4.5</v>
      </c>
      <c r="H160" s="8">
        <v>169151</v>
      </c>
      <c r="I160" s="9">
        <v>0.9</v>
      </c>
      <c r="J160" s="8">
        <v>98695</v>
      </c>
      <c r="K160" s="11">
        <v>-9.6999999999999993</v>
      </c>
    </row>
    <row r="161" spans="1:11" x14ac:dyDescent="0.25">
      <c r="A161" s="16" t="str">
        <f>VLOOKUP(aéroports_2012[[#This Row],[Pays]],Pays_Continent!A:B,2,FALSE)</f>
        <v>Asie</v>
      </c>
      <c r="B161" s="16" t="str">
        <f>VLOOKUP(aéroports_2012[[#This Row],[Ville/Nom d''aéroport]],Ville_Pays!A:B,2,FALSE)</f>
        <v>Philippines</v>
      </c>
      <c r="C161" s="6" t="s">
        <v>84</v>
      </c>
      <c r="D161" s="7" t="s">
        <v>84</v>
      </c>
      <c r="E161" s="7" t="s">
        <v>457</v>
      </c>
      <c r="F161" s="8">
        <v>29552294</v>
      </c>
      <c r="G161" s="9">
        <v>-7.3</v>
      </c>
      <c r="H161" s="8">
        <v>255154</v>
      </c>
      <c r="I161" s="9">
        <v>-6.6</v>
      </c>
      <c r="J161" s="8">
        <v>410376</v>
      </c>
      <c r="K161" s="11">
        <v>-10.8</v>
      </c>
    </row>
    <row r="162" spans="1:11" x14ac:dyDescent="0.25">
      <c r="A162" s="16" t="str">
        <f>VLOOKUP(aéroports_2012[[#This Row],[Pays]],Pays_Continent!A:B,2,FALSE)</f>
        <v>Afrique</v>
      </c>
      <c r="B162" s="16" t="str">
        <f>VLOOKUP(aéroports_2012[[#This Row],[Ville/Nom d''aéroport]],Ville_Pays!A:B,2,FALSE)</f>
        <v>Maroc</v>
      </c>
      <c r="C162" s="6" t="s">
        <v>44</v>
      </c>
      <c r="D162" s="7" t="s">
        <v>44</v>
      </c>
      <c r="E162" s="7" t="s">
        <v>437</v>
      </c>
      <c r="F162" s="8">
        <v>3373475</v>
      </c>
      <c r="G162" s="7">
        <v>-1.7</v>
      </c>
      <c r="H162" s="8">
        <v>31728</v>
      </c>
      <c r="I162" s="9">
        <v>-5.7</v>
      </c>
      <c r="J162" s="9">
        <v>816</v>
      </c>
      <c r="K162" s="10">
        <v>-43.2</v>
      </c>
    </row>
    <row r="163" spans="1:11" x14ac:dyDescent="0.25">
      <c r="A163" s="16" t="str">
        <f>VLOOKUP(aéroports_2012[[#This Row],[Pays]],Pays_Continent!A:B,2,FALSE)</f>
        <v>Asie</v>
      </c>
      <c r="B163" s="16" t="str">
        <f>VLOOKUP(aéroports_2012[[#This Row],[Ville/Nom d''aéroport]],Ville_Pays!A:B,2,FALSE)</f>
        <v>Iran</v>
      </c>
      <c r="C163" s="6" t="s">
        <v>28</v>
      </c>
      <c r="D163" s="7" t="s">
        <v>28</v>
      </c>
      <c r="E163" s="7" t="s">
        <v>424</v>
      </c>
      <c r="F163" s="8">
        <v>6864958</v>
      </c>
      <c r="G163" s="7">
        <v>11.2</v>
      </c>
      <c r="H163" s="8">
        <v>47711</v>
      </c>
      <c r="I163" s="9">
        <v>8.6999999999999993</v>
      </c>
      <c r="J163" s="8">
        <v>58961</v>
      </c>
      <c r="K163" s="10">
        <v>11</v>
      </c>
    </row>
    <row r="164" spans="1:11" x14ac:dyDescent="0.25">
      <c r="A164" s="16" t="str">
        <f>VLOOKUP(aéroports_2012[[#This Row],[Pays]],Pays_Continent!A:B,2,FALSE)</f>
        <v>Asie</v>
      </c>
      <c r="B164" s="16" t="str">
        <f>VLOOKUP(aéroports_2012[[#This Row],[Ville/Nom d''aéroport]],Ville_Pays!A:B,2,FALSE)</f>
        <v>Indonésie</v>
      </c>
      <c r="C164" s="6" t="s">
        <v>596</v>
      </c>
      <c r="D164" s="7" t="s">
        <v>596</v>
      </c>
      <c r="E164" s="7" t="s">
        <v>1050</v>
      </c>
      <c r="F164" s="8">
        <v>1676921</v>
      </c>
      <c r="G164" s="7"/>
      <c r="H164" s="8">
        <v>24091</v>
      </c>
      <c r="I164" s="7"/>
      <c r="J164" s="8">
        <v>6556</v>
      </c>
      <c r="K164" s="10"/>
    </row>
    <row r="165" spans="1:11" x14ac:dyDescent="0.25">
      <c r="A165" s="16" t="str">
        <f>VLOOKUP(aéroports_2012[[#This Row],[Pays]],Pays_Continent!A:B,2,FALSE)</f>
        <v>Afrique</v>
      </c>
      <c r="B165" s="16" t="str">
        <f>VLOOKUP(aéroports_2012[[#This Row],[Ville/Nom d''aéroport]],Ville_Pays!A:B,2,FALSE)</f>
        <v>Ile Maurice</v>
      </c>
      <c r="C165" s="6" t="s">
        <v>46</v>
      </c>
      <c r="D165" s="7" t="s">
        <v>46</v>
      </c>
      <c r="E165" s="7" t="s">
        <v>438</v>
      </c>
      <c r="F165" s="8">
        <v>2690869</v>
      </c>
      <c r="G165" s="7">
        <v>0.9</v>
      </c>
      <c r="H165" s="8">
        <v>19101</v>
      </c>
      <c r="I165" s="9">
        <v>-3.4</v>
      </c>
      <c r="J165" s="8">
        <v>46906</v>
      </c>
      <c r="K165" s="10">
        <v>3</v>
      </c>
    </row>
    <row r="166" spans="1:11" ht="25.5" x14ac:dyDescent="0.25">
      <c r="A166" s="16" t="str">
        <f>VLOOKUP(aéroports_2012[[#This Row],[Pays]],Pays_Continent!A:B,2,FALSE)</f>
        <v>Amérique du Sud</v>
      </c>
      <c r="B166" s="16" t="str">
        <f>VLOOKUP(aéroports_2012[[#This Row],[Ville/Nom d''aéroport]],Ville_Pays!A:B,2,FALSE)</f>
        <v>Colombie</v>
      </c>
      <c r="C166" s="6" t="s">
        <v>214</v>
      </c>
      <c r="D166" s="7" t="s">
        <v>360</v>
      </c>
      <c r="E166" s="7" t="s">
        <v>517</v>
      </c>
      <c r="F166" s="8">
        <v>5005194</v>
      </c>
      <c r="G166" s="9">
        <v>34.799999999999997</v>
      </c>
      <c r="H166" s="8">
        <v>66521</v>
      </c>
      <c r="I166" s="9">
        <v>18.7</v>
      </c>
      <c r="J166" s="8">
        <v>111293</v>
      </c>
      <c r="K166" s="11">
        <v>6.4</v>
      </c>
    </row>
    <row r="167" spans="1:11" x14ac:dyDescent="0.25">
      <c r="A167" s="16" t="str">
        <f>VLOOKUP(aéroports_2012[[#This Row],[Pays]],Pays_Continent!A:B,2,FALSE)</f>
        <v>Océanie</v>
      </c>
      <c r="B167" s="16" t="str">
        <f>VLOOKUP(aéroports_2012[[#This Row],[Ville/Nom d''aéroport]],Ville_Pays!A:B,2,FALSE)</f>
        <v>Australie</v>
      </c>
      <c r="C167" s="6" t="s">
        <v>311</v>
      </c>
      <c r="D167" s="7" t="s">
        <v>311</v>
      </c>
      <c r="E167" s="7" t="s">
        <v>580</v>
      </c>
      <c r="F167" s="8">
        <v>28917592</v>
      </c>
      <c r="G167" s="9">
        <v>4.7</v>
      </c>
      <c r="H167" s="8">
        <v>213223</v>
      </c>
      <c r="I167" s="9">
        <v>4.8</v>
      </c>
      <c r="J167" s="7"/>
      <c r="K167" s="10"/>
    </row>
    <row r="168" spans="1:11" ht="25.5" x14ac:dyDescent="0.25">
      <c r="A168" s="16" t="str">
        <f>VLOOKUP(aéroports_2012[[#This Row],[Pays]],Pays_Continent!A:B,2,FALSE)</f>
        <v>Amérique du Nord</v>
      </c>
      <c r="B168" s="16" t="str">
        <f>VLOOKUP(aéroports_2012[[#This Row],[Ville/Nom d''aéroport]],Ville_Pays!A:B,2,FALSE)</f>
        <v>États-Unis</v>
      </c>
      <c r="C168" s="6" t="s">
        <v>577</v>
      </c>
      <c r="D168" s="7" t="s">
        <v>577</v>
      </c>
      <c r="E168" s="7" t="s">
        <v>578</v>
      </c>
      <c r="F168" s="8">
        <v>6753186</v>
      </c>
      <c r="G168" s="9">
        <v>-22.7</v>
      </c>
      <c r="H168" s="8">
        <v>271127</v>
      </c>
      <c r="I168" s="9">
        <v>-13</v>
      </c>
      <c r="J168" s="8">
        <v>4015996</v>
      </c>
      <c r="K168" s="11">
        <v>2.5</v>
      </c>
    </row>
    <row r="169" spans="1:11" ht="25.5" x14ac:dyDescent="0.25">
      <c r="A169" s="16" t="str">
        <f>VLOOKUP(aéroports_2012[[#This Row],[Pays]],Pays_Continent!A:B,2,FALSE)</f>
        <v>Amérique du Nord</v>
      </c>
      <c r="B169" s="16" t="str">
        <f>VLOOKUP(aéroports_2012[[#This Row],[Ville/Nom d''aéroport]],Ville_Pays!A:B,2,FALSE)</f>
        <v>Mexique</v>
      </c>
      <c r="C169" s="6" t="s">
        <v>187</v>
      </c>
      <c r="D169" s="7" t="s">
        <v>187</v>
      </c>
      <c r="E169" s="7" t="s">
        <v>498</v>
      </c>
      <c r="F169" s="8">
        <v>29238530</v>
      </c>
      <c r="G169" s="9">
        <v>10.9</v>
      </c>
      <c r="H169" s="8">
        <v>376286</v>
      </c>
      <c r="I169" s="9">
        <v>7.5</v>
      </c>
      <c r="J169" s="8">
        <v>395126</v>
      </c>
      <c r="K169" s="11">
        <v>-4.8</v>
      </c>
    </row>
    <row r="170" spans="1:11" ht="25.5" x14ac:dyDescent="0.25">
      <c r="A170" s="16" t="str">
        <f>VLOOKUP(aéroports_2012[[#This Row],[Pays]],Pays_Continent!A:B,2,FALSE)</f>
        <v>Amérique du Nord</v>
      </c>
      <c r="B170" s="16" t="str">
        <f>VLOOKUP(aéroports_2012[[#This Row],[Ville/Nom d''aéroport]],Ville_Pays!A:B,2,FALSE)</f>
        <v>États-Unis</v>
      </c>
      <c r="C170" s="6" t="s">
        <v>256</v>
      </c>
      <c r="D170" s="7" t="s">
        <v>256</v>
      </c>
      <c r="E170" s="7" t="s">
        <v>547</v>
      </c>
      <c r="F170" s="8">
        <v>39467444</v>
      </c>
      <c r="G170" s="9">
        <v>3</v>
      </c>
      <c r="H170" s="8">
        <v>391195</v>
      </c>
      <c r="I170" s="9">
        <v>-0.9</v>
      </c>
      <c r="J170" s="8">
        <v>1929889</v>
      </c>
      <c r="K170" s="11">
        <v>4.8</v>
      </c>
    </row>
    <row r="171" spans="1:11" x14ac:dyDescent="0.25">
      <c r="A171" s="16" t="str">
        <f>VLOOKUP(aéroports_2012[[#This Row],[Pays]],Pays_Continent!A:B,2,FALSE)</f>
        <v>Europe</v>
      </c>
      <c r="B171" s="16" t="str">
        <f>VLOOKUP(aéroports_2012[[#This Row],[Ville/Nom d''aéroport]],Ville_Pays!A:B,2,FALSE)</f>
        <v>Italie</v>
      </c>
      <c r="C171" s="6" t="s">
        <v>159</v>
      </c>
      <c r="D171" s="7" t="s">
        <v>387</v>
      </c>
      <c r="E171" s="7" t="s">
        <v>1080</v>
      </c>
      <c r="F171" s="8">
        <v>9176997</v>
      </c>
      <c r="G171" s="9">
        <v>1.2</v>
      </c>
      <c r="H171" s="8">
        <v>120463</v>
      </c>
      <c r="I171" s="9">
        <v>-1.4</v>
      </c>
      <c r="J171" s="8">
        <v>19807</v>
      </c>
      <c r="K171" s="11">
        <v>1.1000000000000001</v>
      </c>
    </row>
    <row r="172" spans="1:11" x14ac:dyDescent="0.25">
      <c r="A172" s="16" t="str">
        <f>VLOOKUP(aéroports_2012[[#This Row],[Pays]],Pays_Continent!A:B,2,FALSE)</f>
        <v>Europe</v>
      </c>
      <c r="B172" s="16" t="str">
        <f>VLOOKUP(aéroports_2012[[#This Row],[Ville/Nom d''aéroport]],Ville_Pays!A:B,2,FALSE)</f>
        <v>Italie</v>
      </c>
      <c r="C172" s="6" t="s">
        <v>159</v>
      </c>
      <c r="D172" s="7" t="s">
        <v>160</v>
      </c>
      <c r="E172" s="7" t="s">
        <v>998</v>
      </c>
      <c r="F172" s="8">
        <v>18522760</v>
      </c>
      <c r="G172" s="9">
        <v>-4</v>
      </c>
      <c r="H172" s="8">
        <v>174892</v>
      </c>
      <c r="I172" s="9">
        <v>-8.4</v>
      </c>
      <c r="J172" s="8">
        <v>414317</v>
      </c>
      <c r="K172" s="11">
        <v>-8</v>
      </c>
    </row>
    <row r="173" spans="1:11" ht="25.5" x14ac:dyDescent="0.25">
      <c r="A173" s="16" t="str">
        <f>VLOOKUP(aéroports_2012[[#This Row],[Pays]],Pays_Continent!A:B,2,FALSE)</f>
        <v>Amérique du Nord</v>
      </c>
      <c r="B173" s="16" t="str">
        <f>VLOOKUP(aéroports_2012[[#This Row],[Ville/Nom d''aéroport]],Ville_Pays!A:B,2,FALSE)</f>
        <v>États-Unis</v>
      </c>
      <c r="C173" s="6" t="s">
        <v>573</v>
      </c>
      <c r="D173" s="7" t="s">
        <v>574</v>
      </c>
      <c r="E173" s="7" t="s">
        <v>1066</v>
      </c>
      <c r="F173" s="8">
        <v>7515070</v>
      </c>
      <c r="G173" s="9">
        <v>-21.1</v>
      </c>
      <c r="H173" s="8">
        <v>133366</v>
      </c>
      <c r="I173" s="9">
        <v>-22.9</v>
      </c>
      <c r="J173" s="8">
        <v>72792</v>
      </c>
      <c r="K173" s="11">
        <v>-5</v>
      </c>
    </row>
    <row r="174" spans="1:11" x14ac:dyDescent="0.25">
      <c r="A174" s="16" t="str">
        <f>VLOOKUP(aéroports_2012[[#This Row],[Pays]],Pays_Continent!A:B,2,FALSE)</f>
        <v>Asie</v>
      </c>
      <c r="B174" s="16" t="str">
        <f>VLOOKUP(aéroports_2012[[#This Row],[Ville/Nom d''aéroport]],Ville_Pays!A:B,2,FALSE)</f>
        <v>Indonésie</v>
      </c>
      <c r="C174" s="6" t="s">
        <v>328</v>
      </c>
      <c r="D174" s="7" t="s">
        <v>328</v>
      </c>
      <c r="E174" s="7" t="s">
        <v>1057</v>
      </c>
      <c r="F174" s="8">
        <v>2643752</v>
      </c>
      <c r="G174" s="9">
        <v>16.399999999999999</v>
      </c>
      <c r="H174" s="8">
        <v>16476</v>
      </c>
      <c r="I174" s="9">
        <v>11.8</v>
      </c>
      <c r="J174" s="8">
        <v>9946</v>
      </c>
      <c r="K174" s="10"/>
    </row>
    <row r="175" spans="1:11" ht="25.5" x14ac:dyDescent="0.25">
      <c r="A175" s="16" t="str">
        <f>VLOOKUP(aéroports_2012[[#This Row],[Pays]],Pays_Continent!A:B,2,FALSE)</f>
        <v>Amérique du Nord</v>
      </c>
      <c r="B175" s="16" t="str">
        <f>VLOOKUP(aéroports_2012[[#This Row],[Ville/Nom d''aéroport]],Ville_Pays!A:B,2,FALSE)</f>
        <v>États-Unis</v>
      </c>
      <c r="C175" s="6" t="s">
        <v>267</v>
      </c>
      <c r="D175" s="7" t="s">
        <v>267</v>
      </c>
      <c r="E175" s="7" t="s">
        <v>550</v>
      </c>
      <c r="F175" s="8">
        <v>33125768</v>
      </c>
      <c r="G175" s="9">
        <v>0</v>
      </c>
      <c r="H175" s="8">
        <v>426818</v>
      </c>
      <c r="I175" s="9">
        <v>-1.8</v>
      </c>
      <c r="J175" s="8">
        <v>197824</v>
      </c>
      <c r="K175" s="11">
        <v>-5.2</v>
      </c>
    </row>
    <row r="176" spans="1:11" x14ac:dyDescent="0.25">
      <c r="A176" s="16" t="str">
        <f>VLOOKUP(aéroports_2012[[#This Row],[Pays]],Pays_Continent!A:B,2,FALSE)</f>
        <v>Afrique</v>
      </c>
      <c r="B176" s="16" t="str">
        <f>VLOOKUP(aéroports_2012[[#This Row],[Ville/Nom d''aéroport]],Ville_Pays!A:B,2,FALSE)</f>
        <v>Kenya</v>
      </c>
      <c r="C176" s="6" t="s">
        <v>383</v>
      </c>
      <c r="D176" s="7" t="s">
        <v>383</v>
      </c>
      <c r="E176" s="7" t="s">
        <v>452</v>
      </c>
      <c r="F176" s="8">
        <v>1386315</v>
      </c>
      <c r="G176" s="7">
        <v>-5.8</v>
      </c>
      <c r="H176" s="8">
        <v>24566</v>
      </c>
      <c r="I176" s="7"/>
      <c r="J176" s="8">
        <v>4512</v>
      </c>
      <c r="K176" s="10"/>
    </row>
    <row r="177" spans="1:11" ht="25.5" x14ac:dyDescent="0.25">
      <c r="A177" s="16" t="str">
        <f>VLOOKUP(aéroports_2012[[#This Row],[Pays]],Pays_Continent!A:B,2,FALSE)</f>
        <v>Amérique du Nord</v>
      </c>
      <c r="B177" s="16" t="str">
        <f>VLOOKUP(aéroports_2012[[#This Row],[Ville/Nom d''aéroport]],Ville_Pays!A:B,2,FALSE)</f>
        <v>Jamaïque</v>
      </c>
      <c r="C177" s="6" t="s">
        <v>223</v>
      </c>
      <c r="D177" s="7" t="s">
        <v>223</v>
      </c>
      <c r="E177" s="7" t="s">
        <v>525</v>
      </c>
      <c r="F177" s="8">
        <v>3362017</v>
      </c>
      <c r="G177" s="9">
        <v>2.4</v>
      </c>
      <c r="H177" s="8">
        <v>40327</v>
      </c>
      <c r="I177" s="9">
        <v>1.6</v>
      </c>
      <c r="J177" s="8">
        <v>5367</v>
      </c>
      <c r="K177" s="11">
        <v>11.8</v>
      </c>
    </row>
    <row r="178" spans="1:11" ht="25.5" x14ac:dyDescent="0.25">
      <c r="A178" s="16" t="str">
        <f>VLOOKUP(aéroports_2012[[#This Row],[Pays]],Pays_Continent!A:B,2,FALSE)</f>
        <v>Amérique du Nord</v>
      </c>
      <c r="B178" s="16" t="str">
        <f>VLOOKUP(aéroports_2012[[#This Row],[Ville/Nom d''aéroport]],Ville_Pays!A:B,2,FALSE)</f>
        <v>Mexique</v>
      </c>
      <c r="C178" s="6" t="s">
        <v>209</v>
      </c>
      <c r="D178" s="7" t="s">
        <v>209</v>
      </c>
      <c r="E178" s="7" t="s">
        <v>515</v>
      </c>
      <c r="F178" s="8">
        <v>6148017</v>
      </c>
      <c r="G178" s="9">
        <v>9</v>
      </c>
      <c r="H178" s="8">
        <v>88604</v>
      </c>
      <c r="I178" s="9">
        <v>2.9</v>
      </c>
      <c r="J178" s="8">
        <v>46695</v>
      </c>
      <c r="K178" s="11">
        <v>0</v>
      </c>
    </row>
    <row r="179" spans="1:11" ht="25.5" x14ac:dyDescent="0.25">
      <c r="A179" s="16" t="str">
        <f>VLOOKUP(aéroports_2012[[#This Row],[Pays]],Pays_Continent!A:B,2,FALSE)</f>
        <v>Amérique du Nord</v>
      </c>
      <c r="B179" s="16" t="str">
        <f>VLOOKUP(aéroports_2012[[#This Row],[Ville/Nom d''aéroport]],Ville_Pays!A:B,2,FALSE)</f>
        <v>Canada</v>
      </c>
      <c r="C179" s="6" t="s">
        <v>285</v>
      </c>
      <c r="D179" s="7" t="s">
        <v>286</v>
      </c>
      <c r="E179" s="7" t="s">
        <v>563</v>
      </c>
      <c r="F179" s="8">
        <v>13798672</v>
      </c>
      <c r="G179" s="9">
        <v>0.9</v>
      </c>
      <c r="H179" s="8">
        <v>230341</v>
      </c>
      <c r="I179" s="9">
        <v>-0.1</v>
      </c>
      <c r="J179" s="8">
        <v>92040</v>
      </c>
      <c r="K179" s="11">
        <v>-1.9</v>
      </c>
    </row>
    <row r="180" spans="1:11" x14ac:dyDescent="0.25">
      <c r="A180" s="16" t="str">
        <f>VLOOKUP(aéroports_2012[[#This Row],[Pays]],Pays_Continent!A:B,2,FALSE)</f>
        <v>Asie</v>
      </c>
      <c r="B180" s="16" t="str">
        <f>VLOOKUP(aéroports_2012[[#This Row],[Ville/Nom d''aéroport]],Ville_Pays!A:B,2,FALSE)</f>
        <v>Russie</v>
      </c>
      <c r="C180" s="6" t="s">
        <v>135</v>
      </c>
      <c r="D180" s="7" t="s">
        <v>137</v>
      </c>
      <c r="E180" s="18" t="s">
        <v>991</v>
      </c>
      <c r="F180" s="8">
        <v>28165657</v>
      </c>
      <c r="G180" s="9">
        <v>9.1999999999999993</v>
      </c>
      <c r="H180" s="8">
        <v>253521</v>
      </c>
      <c r="I180" s="9">
        <v>4.2</v>
      </c>
      <c r="J180" s="8">
        <v>196985</v>
      </c>
      <c r="K180" s="11">
        <v>4.3</v>
      </c>
    </row>
    <row r="181" spans="1:11" x14ac:dyDescent="0.25">
      <c r="A181" s="16" t="str">
        <f>VLOOKUP(aéroports_2012[[#This Row],[Pays]],Pays_Continent!A:B,2,FALSE)</f>
        <v>Asie</v>
      </c>
      <c r="B181" s="16" t="str">
        <f>VLOOKUP(aéroports_2012[[#This Row],[Ville/Nom d''aéroport]],Ville_Pays!A:B,2,FALSE)</f>
        <v>Russie</v>
      </c>
      <c r="C181" s="6" t="s">
        <v>135</v>
      </c>
      <c r="D181" s="7" t="s">
        <v>136</v>
      </c>
      <c r="E181" s="18" t="s">
        <v>992</v>
      </c>
      <c r="F181" s="8">
        <v>26188000</v>
      </c>
      <c r="G181" s="9">
        <v>16.100000000000001</v>
      </c>
      <c r="H181" s="8">
        <v>228868</v>
      </c>
      <c r="I181" s="9">
        <v>8.6</v>
      </c>
      <c r="J181" s="8">
        <v>174444</v>
      </c>
      <c r="K181" s="11">
        <v>23.5</v>
      </c>
    </row>
    <row r="182" spans="1:11" x14ac:dyDescent="0.25">
      <c r="A182" s="16" t="str">
        <f>VLOOKUP(aéroports_2012[[#This Row],[Pays]],Pays_Continent!A:B,2,FALSE)</f>
        <v>Asie</v>
      </c>
      <c r="B182" s="16" t="str">
        <f>VLOOKUP(aéroports_2012[[#This Row],[Ville/Nom d''aéroport]],Ville_Pays!A:B,2,FALSE)</f>
        <v>Russie</v>
      </c>
      <c r="C182" s="6" t="s">
        <v>135</v>
      </c>
      <c r="D182" s="7" t="s">
        <v>165</v>
      </c>
      <c r="E182" s="18" t="s">
        <v>993</v>
      </c>
      <c r="F182" s="8">
        <v>9699466</v>
      </c>
      <c r="G182" s="9">
        <v>18</v>
      </c>
      <c r="H182" s="8">
        <v>155397</v>
      </c>
      <c r="I182" s="9">
        <v>9</v>
      </c>
      <c r="J182" s="8">
        <v>43667</v>
      </c>
      <c r="K182" s="11">
        <v>-5.3</v>
      </c>
    </row>
    <row r="183" spans="1:11" x14ac:dyDescent="0.25">
      <c r="A183" s="16" t="str">
        <f>VLOOKUP(aéroports_2012[[#This Row],[Pays]],Pays_Continent!A:B,2,FALSE)</f>
        <v>Europe</v>
      </c>
      <c r="B183" s="16" t="str">
        <f>VLOOKUP(aéroports_2012[[#This Row],[Ville/Nom d''aéroport]],Ville_Pays!A:B,2,FALSE)</f>
        <v>Allemagne</v>
      </c>
      <c r="C183" s="6" t="s">
        <v>130</v>
      </c>
      <c r="D183" s="7" t="s">
        <v>130</v>
      </c>
      <c r="E183" s="7" t="s">
        <v>472</v>
      </c>
      <c r="F183" s="8">
        <v>38360604</v>
      </c>
      <c r="G183" s="9">
        <v>1.6</v>
      </c>
      <c r="H183" s="8">
        <v>398039</v>
      </c>
      <c r="I183" s="9">
        <v>-2.9</v>
      </c>
      <c r="J183" s="8">
        <v>290301</v>
      </c>
      <c r="K183" s="11">
        <v>-4.4000000000000004</v>
      </c>
    </row>
    <row r="184" spans="1:11" x14ac:dyDescent="0.25">
      <c r="A184" s="16" t="str">
        <f>VLOOKUP(aéroports_2012[[#This Row],[Pays]],Pays_Continent!A:B,2,FALSE)</f>
        <v>Asie</v>
      </c>
      <c r="B184" s="16" t="str">
        <f>VLOOKUP(aéroports_2012[[#This Row],[Ville/Nom d''aéroport]],Ville_Pays!A:B,2,FALSE)</f>
        <v>Oman</v>
      </c>
      <c r="C184" s="6" t="s">
        <v>23</v>
      </c>
      <c r="D184" s="7" t="s">
        <v>23</v>
      </c>
      <c r="E184" s="7" t="s">
        <v>420</v>
      </c>
      <c r="F184" s="8">
        <v>7546715</v>
      </c>
      <c r="G184" s="7">
        <v>16.5</v>
      </c>
      <c r="H184" s="8">
        <v>73842</v>
      </c>
      <c r="I184" s="9">
        <v>7.5</v>
      </c>
      <c r="J184" s="8">
        <v>112307</v>
      </c>
      <c r="K184" s="10">
        <v>13.7</v>
      </c>
    </row>
    <row r="185" spans="1:11" x14ac:dyDescent="0.25">
      <c r="A185" s="16" t="str">
        <f>VLOOKUP(aéroports_2012[[#This Row],[Pays]],Pays_Continent!A:B,2,FALSE)</f>
        <v>Océanie</v>
      </c>
      <c r="B185" s="16" t="str">
        <f>VLOOKUP(aéroports_2012[[#This Row],[Ville/Nom d''aéroport]],Ville_Pays!A:B,2,FALSE)</f>
        <v>Fidji</v>
      </c>
      <c r="C185" s="6" t="s">
        <v>338</v>
      </c>
      <c r="D185" s="7" t="s">
        <v>338</v>
      </c>
      <c r="E185" s="7" t="s">
        <v>593</v>
      </c>
      <c r="F185" s="8">
        <v>2111737</v>
      </c>
      <c r="G185" s="9">
        <v>-1.9</v>
      </c>
      <c r="H185" s="8">
        <v>73239</v>
      </c>
      <c r="I185" s="9">
        <v>10.199999999999999</v>
      </c>
      <c r="J185" s="7"/>
      <c r="K185" s="10"/>
    </row>
    <row r="186" spans="1:11" x14ac:dyDescent="0.25">
      <c r="A186" s="16" t="str">
        <f>VLOOKUP(aéroports_2012[[#This Row],[Pays]],Pays_Continent!A:B,2,FALSE)</f>
        <v>Asie</v>
      </c>
      <c r="B186" s="16" t="str">
        <f>VLOOKUP(aéroports_2012[[#This Row],[Ville/Nom d''aéroport]],Ville_Pays!A:B,2,FALSE)</f>
        <v>Japon</v>
      </c>
      <c r="C186" s="6" t="s">
        <v>385</v>
      </c>
      <c r="D186" s="7" t="s">
        <v>385</v>
      </c>
      <c r="E186" s="7" t="s">
        <v>466</v>
      </c>
      <c r="F186" s="8">
        <v>9247009</v>
      </c>
      <c r="G186" s="9">
        <v>5.4</v>
      </c>
      <c r="H186" s="8">
        <v>84340</v>
      </c>
      <c r="I186" s="9">
        <v>2.9</v>
      </c>
      <c r="J186" s="8">
        <v>139170</v>
      </c>
      <c r="K186" s="11">
        <v>-1.7</v>
      </c>
    </row>
    <row r="187" spans="1:11" x14ac:dyDescent="0.25">
      <c r="A187" s="16" t="str">
        <f>VLOOKUP(aéroports_2012[[#This Row],[Pays]],Pays_Continent!A:B,2,FALSE)</f>
        <v>Afrique</v>
      </c>
      <c r="B187" s="16" t="str">
        <f>VLOOKUP(aéroports_2012[[#This Row],[Ville/Nom d''aéroport]],Ville_Pays!A:B,2,FALSE)</f>
        <v>Kenya</v>
      </c>
      <c r="C187" s="6" t="s">
        <v>38</v>
      </c>
      <c r="D187" s="7" t="s">
        <v>38</v>
      </c>
      <c r="E187" s="7" t="s">
        <v>426</v>
      </c>
      <c r="F187" s="8">
        <v>6334023</v>
      </c>
      <c r="G187" s="7">
        <v>0.7</v>
      </c>
      <c r="H187" s="8">
        <v>94745</v>
      </c>
      <c r="I187" s="9">
        <v>-3.3</v>
      </c>
      <c r="J187" s="8">
        <v>289758</v>
      </c>
      <c r="K187" s="10">
        <v>0.5</v>
      </c>
    </row>
    <row r="188" spans="1:11" x14ac:dyDescent="0.25">
      <c r="A188" s="16" t="str">
        <f>VLOOKUP(aéroports_2012[[#This Row],[Pays]],Pays_Continent!A:B,2,FALSE)</f>
        <v>Asie</v>
      </c>
      <c r="B188" s="16" t="str">
        <f>VLOOKUP(aéroports_2012[[#This Row],[Ville/Nom d''aéroport]],Ville_Pays!A:B,2,FALSE)</f>
        <v>Chine</v>
      </c>
      <c r="C188" s="6" t="s">
        <v>99</v>
      </c>
      <c r="D188" s="7" t="s">
        <v>99</v>
      </c>
      <c r="E188" s="7" t="s">
        <v>969</v>
      </c>
      <c r="F188" s="8">
        <v>14001476</v>
      </c>
      <c r="G188" s="9">
        <v>7.1</v>
      </c>
      <c r="H188" s="8">
        <v>128440</v>
      </c>
      <c r="I188" s="9">
        <v>6.6</v>
      </c>
      <c r="J188" s="8">
        <v>248068</v>
      </c>
      <c r="K188" s="11">
        <v>0.6</v>
      </c>
    </row>
    <row r="189" spans="1:11" ht="25.5" x14ac:dyDescent="0.25">
      <c r="A189" s="16" t="str">
        <f>VLOOKUP(aéroports_2012[[#This Row],[Pays]],Pays_Continent!A:B,2,FALSE)</f>
        <v>Amérique du Nord</v>
      </c>
      <c r="B189" s="16" t="str">
        <f>VLOOKUP(aéroports_2012[[#This Row],[Ville/Nom d''aéroport]],Ville_Pays!A:B,2,FALSE)</f>
        <v>États-Unis</v>
      </c>
      <c r="C189" s="6" t="s">
        <v>292</v>
      </c>
      <c r="D189" s="7" t="s">
        <v>292</v>
      </c>
      <c r="E189" s="7" t="s">
        <v>1051</v>
      </c>
      <c r="F189" s="8">
        <v>9834627</v>
      </c>
      <c r="G189" s="9">
        <v>2.4</v>
      </c>
      <c r="H189" s="8">
        <v>173180</v>
      </c>
      <c r="I189" s="9">
        <v>-0.9</v>
      </c>
      <c r="J189" s="8">
        <v>38116</v>
      </c>
      <c r="K189" s="11">
        <v>-6.6</v>
      </c>
    </row>
    <row r="190" spans="1:11" ht="25.5" x14ac:dyDescent="0.25">
      <c r="A190" s="16" t="str">
        <f>VLOOKUP(aéroports_2012[[#This Row],[Pays]],Pays_Continent!A:B,2,FALSE)</f>
        <v>Amérique du Nord</v>
      </c>
      <c r="B190" s="16" t="str">
        <f>VLOOKUP(aéroports_2012[[#This Row],[Ville/Nom d''aéroport]],Ville_Pays!A:B,2,FALSE)</f>
        <v>Bahamas</v>
      </c>
      <c r="C190" s="6" t="s">
        <v>234</v>
      </c>
      <c r="D190" s="7" t="s">
        <v>234</v>
      </c>
      <c r="E190" s="7" t="s">
        <v>1049</v>
      </c>
      <c r="F190" s="8">
        <v>3339876</v>
      </c>
      <c r="G190" s="9">
        <v>7.6</v>
      </c>
      <c r="H190" s="7"/>
      <c r="I190" s="7"/>
      <c r="J190" s="7"/>
      <c r="K190" s="10"/>
    </row>
    <row r="191" spans="1:11" ht="25.5" x14ac:dyDescent="0.25">
      <c r="A191" s="16" t="str">
        <f>VLOOKUP(aéroports_2012[[#This Row],[Pays]],Pays_Continent!A:B,2,FALSE)</f>
        <v>Amérique du Sud</v>
      </c>
      <c r="B191" s="16" t="str">
        <f>VLOOKUP(aéroports_2012[[#This Row],[Ville/Nom d''aéroport]],Ville_Pays!A:B,2,FALSE)</f>
        <v>Brésil</v>
      </c>
      <c r="C191" s="6" t="s">
        <v>388</v>
      </c>
      <c r="D191" s="7" t="s">
        <v>388</v>
      </c>
      <c r="E191" s="7" t="s">
        <v>534</v>
      </c>
      <c r="F191" s="8">
        <v>2741103</v>
      </c>
      <c r="G191" s="9">
        <v>1.7</v>
      </c>
      <c r="H191" s="8">
        <v>28108</v>
      </c>
      <c r="I191" s="9">
        <v>-7.3</v>
      </c>
      <c r="J191" s="8">
        <v>6983</v>
      </c>
      <c r="K191" s="11">
        <v>8.8000000000000007</v>
      </c>
    </row>
    <row r="192" spans="1:11" ht="25.5" x14ac:dyDescent="0.25">
      <c r="A192" s="16" t="str">
        <f>VLOOKUP(aéroports_2012[[#This Row],[Pays]],Pays_Continent!A:B,2,FALSE)</f>
        <v>Océanie</v>
      </c>
      <c r="B192" s="16" t="str">
        <f>VLOOKUP(aéroports_2012[[#This Row],[Ville/Nom d''aéroport]],Ville_Pays!A:B,2,FALSE)</f>
        <v>Nouvelle-Zélande</v>
      </c>
      <c r="C192" s="6" t="s">
        <v>393</v>
      </c>
      <c r="D192" s="7" t="s">
        <v>393</v>
      </c>
      <c r="E192" s="7" t="s">
        <v>606</v>
      </c>
      <c r="F192" s="8">
        <v>800000</v>
      </c>
      <c r="G192" s="9">
        <v>6.5</v>
      </c>
      <c r="H192" s="7"/>
      <c r="I192" s="7"/>
      <c r="J192" s="7"/>
      <c r="K192" s="10"/>
    </row>
    <row r="193" spans="1:11" ht="25.5" x14ac:dyDescent="0.25">
      <c r="A193" s="16" t="str">
        <f>VLOOKUP(aéroports_2012[[#This Row],[Pays]],Pays_Continent!A:B,2,FALSE)</f>
        <v>Amérique du Nord</v>
      </c>
      <c r="B193" s="16" t="str">
        <f>VLOOKUP(aéroports_2012[[#This Row],[Ville/Nom d''aéroport]],Ville_Pays!A:B,2,FALSE)</f>
        <v>États-Unis</v>
      </c>
      <c r="C193" s="6" t="s">
        <v>294</v>
      </c>
      <c r="D193" s="7" t="s">
        <v>294</v>
      </c>
      <c r="E193" s="7" t="s">
        <v>570</v>
      </c>
      <c r="F193" s="8">
        <v>8600860</v>
      </c>
      <c r="G193" s="9">
        <v>0.6</v>
      </c>
      <c r="H193" s="8">
        <v>109417</v>
      </c>
      <c r="I193" s="9">
        <v>-2.8</v>
      </c>
      <c r="J193" s="8">
        <v>46784</v>
      </c>
      <c r="K193" s="11">
        <v>-3.5</v>
      </c>
    </row>
    <row r="194" spans="1:11" ht="30" x14ac:dyDescent="0.25">
      <c r="A194" s="16" t="str">
        <f>VLOOKUP(aéroports_2012[[#This Row],[Pays]],Pays_Continent!A:B,2,FALSE)</f>
        <v>Amérique du Nord</v>
      </c>
      <c r="B194" s="16" t="str">
        <f>VLOOKUP(aéroports_2012[[#This Row],[Ville/Nom d''aéroport]],Ville_Pays!A:B,2,FALSE)</f>
        <v>États-Unis</v>
      </c>
      <c r="C194" s="6" t="s">
        <v>249</v>
      </c>
      <c r="D194" s="7" t="s">
        <v>250</v>
      </c>
      <c r="E194" s="24" t="s">
        <v>1052</v>
      </c>
      <c r="F194" s="8">
        <v>49291779</v>
      </c>
      <c r="G194" s="9">
        <v>3.4</v>
      </c>
      <c r="H194" s="8">
        <v>412057</v>
      </c>
      <c r="I194" s="9">
        <v>-0.1</v>
      </c>
      <c r="J194" s="8">
        <v>1283557</v>
      </c>
      <c r="K194" s="11">
        <v>-4.9000000000000004</v>
      </c>
    </row>
    <row r="195" spans="1:11" ht="25.5" x14ac:dyDescent="0.25">
      <c r="A195" s="16" t="str">
        <f>VLOOKUP(aéroports_2012[[#This Row],[Pays]],Pays_Continent!A:B,2,FALSE)</f>
        <v>Amérique du Nord</v>
      </c>
      <c r="B195" s="16" t="str">
        <f>VLOOKUP(aéroports_2012[[#This Row],[Ville/Nom d''aéroport]],Ville_Pays!A:B,2,FALSE)</f>
        <v>États-Unis</v>
      </c>
      <c r="C195" s="6" t="s">
        <v>249</v>
      </c>
      <c r="D195" s="7" t="s">
        <v>272</v>
      </c>
      <c r="E195" s="7" t="s">
        <v>554</v>
      </c>
      <c r="F195" s="8">
        <v>25707784</v>
      </c>
      <c r="G195" s="9">
        <v>6.6</v>
      </c>
      <c r="H195" s="8">
        <v>369989</v>
      </c>
      <c r="I195" s="9">
        <v>1</v>
      </c>
      <c r="J195" s="8">
        <v>7426</v>
      </c>
      <c r="K195" s="11">
        <v>1.5</v>
      </c>
    </row>
    <row r="196" spans="1:11" ht="25.5" x14ac:dyDescent="0.25">
      <c r="A196" s="16" t="str">
        <f>VLOOKUP(aéroports_2012[[#This Row],[Pays]],Pays_Continent!A:B,2,FALSE)</f>
        <v>Amérique du Nord</v>
      </c>
      <c r="B196" s="16" t="str">
        <f>VLOOKUP(aéroports_2012[[#This Row],[Ville/Nom d''aéroport]],Ville_Pays!A:B,2,FALSE)</f>
        <v>États-Unis</v>
      </c>
      <c r="C196" s="6" t="s">
        <v>249</v>
      </c>
      <c r="D196" s="7" t="s">
        <v>266</v>
      </c>
      <c r="E196" s="7" t="s">
        <v>1053</v>
      </c>
      <c r="F196" s="8">
        <v>34013967</v>
      </c>
      <c r="G196" s="9">
        <v>2.7</v>
      </c>
      <c r="H196" s="8">
        <v>414198</v>
      </c>
      <c r="I196" s="9">
        <v>2.6</v>
      </c>
      <c r="J196" s="8">
        <v>744360</v>
      </c>
      <c r="K196" s="11">
        <v>-18.3</v>
      </c>
    </row>
    <row r="197" spans="1:11" x14ac:dyDescent="0.25">
      <c r="A197" s="16" t="str">
        <f>VLOOKUP(aéroports_2012[[#This Row],[Pays]],Pays_Continent!A:B,2,FALSE)</f>
        <v>Océanie</v>
      </c>
      <c r="B197" s="16" t="str">
        <f>VLOOKUP(aéroports_2012[[#This Row],[Ville/Nom d''aéroport]],Ville_Pays!A:B,2,FALSE)</f>
        <v>Australie</v>
      </c>
      <c r="C197" s="6" t="s">
        <v>349</v>
      </c>
      <c r="D197" s="7" t="s">
        <v>349</v>
      </c>
      <c r="E197" s="7" t="s">
        <v>599</v>
      </c>
      <c r="F197" s="8">
        <v>1184423</v>
      </c>
      <c r="G197" s="9">
        <v>-0.6</v>
      </c>
      <c r="H197" s="8">
        <v>17270</v>
      </c>
      <c r="I197" s="9">
        <v>14.5</v>
      </c>
      <c r="J197" s="7"/>
      <c r="K197" s="10"/>
    </row>
    <row r="198" spans="1:11" x14ac:dyDescent="0.25">
      <c r="A198" s="16" t="str">
        <f>VLOOKUP(aéroports_2012[[#This Row],[Pays]],Pays_Continent!A:B,2,FALSE)</f>
        <v>Europe</v>
      </c>
      <c r="B198" s="16" t="str">
        <f>VLOOKUP(aéroports_2012[[#This Row],[Ville/Nom d''aéroport]],Ville_Pays!A:B,2,FALSE)</f>
        <v>France</v>
      </c>
      <c r="C198" s="6" t="s">
        <v>175</v>
      </c>
      <c r="D198" s="7" t="s">
        <v>175</v>
      </c>
      <c r="E198" s="7" t="s">
        <v>995</v>
      </c>
      <c r="F198" s="8">
        <v>11189896</v>
      </c>
      <c r="G198" s="9">
        <v>7.4</v>
      </c>
      <c r="H198" s="8">
        <v>176402</v>
      </c>
      <c r="I198" s="9">
        <v>3.4</v>
      </c>
      <c r="J198" s="8">
        <v>17705</v>
      </c>
      <c r="K198" s="11">
        <v>3.1</v>
      </c>
    </row>
    <row r="199" spans="1:11" x14ac:dyDescent="0.25">
      <c r="A199" s="16" t="str">
        <f>VLOOKUP(aéroports_2012[[#This Row],[Pays]],Pays_Continent!A:B,2,FALSE)</f>
        <v>Asie</v>
      </c>
      <c r="B199" s="16" t="str">
        <f>VLOOKUP(aéroports_2012[[#This Row],[Ville/Nom d''aéroport]],Ville_Pays!A:B,2,FALSE)</f>
        <v>Vietnam</v>
      </c>
      <c r="C199" s="6" t="s">
        <v>107</v>
      </c>
      <c r="D199" s="7" t="s">
        <v>107</v>
      </c>
      <c r="E199" s="7" t="s">
        <v>1096</v>
      </c>
      <c r="F199" s="8">
        <v>11550000</v>
      </c>
      <c r="G199" s="9">
        <v>7</v>
      </c>
      <c r="H199" s="8">
        <v>88500</v>
      </c>
      <c r="I199" s="9">
        <v>12.5</v>
      </c>
      <c r="J199" s="8">
        <v>249000</v>
      </c>
      <c r="K199" s="11">
        <v>-1.2</v>
      </c>
    </row>
    <row r="200" spans="1:11" ht="25.5" x14ac:dyDescent="0.25">
      <c r="A200" s="16" t="str">
        <f>VLOOKUP(aéroports_2012[[#This Row],[Pays]],Pays_Continent!A:B,2,FALSE)</f>
        <v>Océanie</v>
      </c>
      <c r="B200" s="16" t="str">
        <f>VLOOKUP(aéroports_2012[[#This Row],[Ville/Nom d''aéroport]],Ville_Pays!A:B,2,FALSE)</f>
        <v>Nouvelle-Calédonie</v>
      </c>
      <c r="C200" s="6" t="s">
        <v>396</v>
      </c>
      <c r="D200" s="7" t="s">
        <v>397</v>
      </c>
      <c r="E200" s="7" t="s">
        <v>611</v>
      </c>
      <c r="F200" s="8">
        <v>486575</v>
      </c>
      <c r="G200" s="9">
        <v>-1.3</v>
      </c>
      <c r="H200" s="8">
        <v>6714</v>
      </c>
      <c r="I200" s="9">
        <v>-5.2</v>
      </c>
      <c r="J200" s="8">
        <v>6628</v>
      </c>
      <c r="K200" s="11">
        <v>-9.6</v>
      </c>
    </row>
    <row r="201" spans="1:11" ht="25.5" x14ac:dyDescent="0.25">
      <c r="A201" s="16" t="str">
        <f>VLOOKUP(aéroports_2012[[#This Row],[Pays]],Pays_Continent!A:B,2,FALSE)</f>
        <v>Amérique du Nord</v>
      </c>
      <c r="B201" s="16" t="str">
        <f>VLOOKUP(aéroports_2012[[#This Row],[Ville/Nom d''aéroport]],Ville_Pays!A:B,2,FALSE)</f>
        <v>États-Unis</v>
      </c>
      <c r="C201" s="6" t="s">
        <v>293</v>
      </c>
      <c r="D201" s="7" t="s">
        <v>293</v>
      </c>
      <c r="E201" s="7" t="s">
        <v>566</v>
      </c>
      <c r="F201" s="8">
        <v>10040864</v>
      </c>
      <c r="G201" s="9">
        <v>5.4</v>
      </c>
      <c r="H201" s="8">
        <v>210626</v>
      </c>
      <c r="I201" s="9">
        <v>-4.4000000000000004</v>
      </c>
      <c r="J201" s="8">
        <v>499139</v>
      </c>
      <c r="K201" s="11">
        <v>3.3</v>
      </c>
    </row>
    <row r="202" spans="1:11" x14ac:dyDescent="0.25">
      <c r="A202" s="16" t="str">
        <f>VLOOKUP(aéroports_2012[[#This Row],[Pays]],Pays_Continent!A:B,2,FALSE)</f>
        <v>Asie</v>
      </c>
      <c r="B202" s="16" t="str">
        <f>VLOOKUP(aéroports_2012[[#This Row],[Ville/Nom d''aéroport]],Ville_Pays!A:B,2,FALSE)</f>
        <v>Japon</v>
      </c>
      <c r="C202" s="6" t="s">
        <v>104</v>
      </c>
      <c r="D202" s="7" t="s">
        <v>104</v>
      </c>
      <c r="E202" s="7" t="s">
        <v>623</v>
      </c>
      <c r="F202" s="8">
        <v>15055675</v>
      </c>
      <c r="G202" s="9">
        <v>9.6999999999999993</v>
      </c>
      <c r="H202" s="8">
        <v>146840</v>
      </c>
      <c r="I202" s="9">
        <v>11.8</v>
      </c>
      <c r="J202" s="8">
        <v>369970</v>
      </c>
      <c r="K202" s="11">
        <v>-0.9</v>
      </c>
    </row>
    <row r="203" spans="1:11" x14ac:dyDescent="0.25">
      <c r="A203" s="16" t="str">
        <f>VLOOKUP(aéroports_2012[[#This Row],[Pays]],Pays_Continent!A:B,2,FALSE)</f>
        <v>Asie</v>
      </c>
      <c r="B203" s="16" t="str">
        <f>VLOOKUP(aéroports_2012[[#This Row],[Ville/Nom d''aéroport]],Ville_Pays!A:B,2,FALSE)</f>
        <v>Indonésie</v>
      </c>
      <c r="C203" s="6" t="s">
        <v>297</v>
      </c>
      <c r="D203" s="7" t="s">
        <v>297</v>
      </c>
      <c r="E203" s="7" t="s">
        <v>569</v>
      </c>
      <c r="F203" s="8">
        <v>8885181</v>
      </c>
      <c r="G203" s="9">
        <v>3.2</v>
      </c>
      <c r="H203" s="8">
        <v>255688</v>
      </c>
      <c r="I203" s="9">
        <v>1.1000000000000001</v>
      </c>
      <c r="J203" s="8">
        <v>16050</v>
      </c>
      <c r="K203" s="11">
        <v>2.8</v>
      </c>
    </row>
    <row r="204" spans="1:11" ht="25.5" x14ac:dyDescent="0.25">
      <c r="A204" s="16" t="str">
        <f>VLOOKUP(aéroports_2012[[#This Row],[Pays]],Pays_Continent!A:B,2,FALSE)</f>
        <v>Amérique du Nord</v>
      </c>
      <c r="B204" s="16" t="str">
        <f>VLOOKUP(aéroports_2012[[#This Row],[Ville/Nom d''aéroport]],Ville_Pays!A:B,2,FALSE)</f>
        <v>États-Unis</v>
      </c>
      <c r="C204" s="6" t="s">
        <v>264</v>
      </c>
      <c r="D204" s="7" t="s">
        <v>265</v>
      </c>
      <c r="E204" s="7" t="s">
        <v>920</v>
      </c>
      <c r="F204" s="8">
        <v>35288887</v>
      </c>
      <c r="G204" s="9">
        <v>-0.4</v>
      </c>
      <c r="H204" s="8">
        <v>284116</v>
      </c>
      <c r="I204" s="9">
        <v>-8.3000000000000007</v>
      </c>
      <c r="J204" s="8">
        <v>156948</v>
      </c>
      <c r="K204" s="11">
        <v>-7.6</v>
      </c>
    </row>
    <row r="205" spans="1:11" x14ac:dyDescent="0.25">
      <c r="A205" s="16" t="str">
        <f>VLOOKUP(aéroports_2012[[#This Row],[Pays]],Pays_Continent!A:B,2,FALSE)</f>
        <v>Asie</v>
      </c>
      <c r="B205" s="16" t="str">
        <f>VLOOKUP(aéroports_2012[[#This Row],[Ville/Nom d''aéroport]],Ville_Pays!A:B,2,FALSE)</f>
        <v>Japon</v>
      </c>
      <c r="C205" s="6" t="s">
        <v>92</v>
      </c>
      <c r="D205" s="7" t="s">
        <v>111</v>
      </c>
      <c r="E205" s="7" t="s">
        <v>988</v>
      </c>
      <c r="F205" s="8">
        <v>13218471</v>
      </c>
      <c r="G205" s="9">
        <v>3.5</v>
      </c>
      <c r="H205" s="8">
        <v>127688</v>
      </c>
      <c r="I205" s="9">
        <v>5</v>
      </c>
      <c r="J205" s="8">
        <v>126390</v>
      </c>
      <c r="K205" s="11">
        <v>3</v>
      </c>
    </row>
    <row r="206" spans="1:11" x14ac:dyDescent="0.25">
      <c r="A206" s="16" t="str">
        <f>VLOOKUP(aéroports_2012[[#This Row],[Pays]],Pays_Continent!A:B,2,FALSE)</f>
        <v>Asie</v>
      </c>
      <c r="B206" s="16" t="str">
        <f>VLOOKUP(aéroports_2012[[#This Row],[Ville/Nom d''aéroport]],Ville_Pays!A:B,2,FALSE)</f>
        <v>Japon</v>
      </c>
      <c r="C206" s="6" t="s">
        <v>92</v>
      </c>
      <c r="D206" s="7" t="s">
        <v>93</v>
      </c>
      <c r="E206" s="7" t="s">
        <v>989</v>
      </c>
      <c r="F206" s="8">
        <v>16083230</v>
      </c>
      <c r="G206" s="9">
        <v>19</v>
      </c>
      <c r="H206" s="8">
        <v>124025</v>
      </c>
      <c r="I206" s="9">
        <v>17</v>
      </c>
      <c r="J206" s="8">
        <v>723148</v>
      </c>
      <c r="K206" s="11">
        <v>-2.7</v>
      </c>
    </row>
    <row r="207" spans="1:11" x14ac:dyDescent="0.25">
      <c r="A207" s="16" t="str">
        <f>VLOOKUP(aéroports_2012[[#This Row],[Pays]],Pays_Continent!A:B,2,FALSE)</f>
        <v>Europe</v>
      </c>
      <c r="B207" s="16" t="str">
        <f>VLOOKUP(aéroports_2012[[#This Row],[Ville/Nom d''aéroport]],Ville_Pays!A:B,2,FALSE)</f>
        <v>Norvège</v>
      </c>
      <c r="C207" s="6" t="s">
        <v>144</v>
      </c>
      <c r="D207" s="7" t="s">
        <v>144</v>
      </c>
      <c r="E207" s="7" t="s">
        <v>478</v>
      </c>
      <c r="F207" s="8">
        <v>22080433</v>
      </c>
      <c r="G207" s="9">
        <v>4.5999999999999996</v>
      </c>
      <c r="H207" s="8">
        <v>239357</v>
      </c>
      <c r="I207" s="9">
        <v>3</v>
      </c>
      <c r="J207" s="8">
        <v>104552</v>
      </c>
      <c r="K207" s="11">
        <v>6.9</v>
      </c>
    </row>
    <row r="208" spans="1:11" x14ac:dyDescent="0.25">
      <c r="A208" s="16" t="str">
        <f>VLOOKUP(aéroports_2012[[#This Row],[Pays]],Pays_Continent!A:B,2,FALSE)</f>
        <v>Asie</v>
      </c>
      <c r="B208" s="16" t="str">
        <f>VLOOKUP(aéroports_2012[[#This Row],[Ville/Nom d''aéroport]],Ville_Pays!A:B,2,FALSE)</f>
        <v>Indonésie</v>
      </c>
      <c r="C208" s="6" t="s">
        <v>327</v>
      </c>
      <c r="D208" s="7" t="s">
        <v>327</v>
      </c>
      <c r="E208" s="7" t="s">
        <v>598</v>
      </c>
      <c r="F208" s="8">
        <v>1271265</v>
      </c>
      <c r="G208" s="9">
        <v>-51.1</v>
      </c>
      <c r="H208" s="8">
        <v>18269</v>
      </c>
      <c r="I208" s="9">
        <v>-9.1</v>
      </c>
      <c r="J208" s="8">
        <v>10079</v>
      </c>
      <c r="K208" s="11">
        <v>-20.2</v>
      </c>
    </row>
    <row r="209" spans="1:11" x14ac:dyDescent="0.25">
      <c r="A209" s="16" t="str">
        <f>VLOOKUP(aéroports_2012[[#This Row],[Pays]],Pays_Continent!A:B,2,FALSE)</f>
        <v>Europe</v>
      </c>
      <c r="B209" s="16" t="str">
        <f>VLOOKUP(aéroports_2012[[#This Row],[Ville/Nom d''aéroport]],Ville_Pays!A:B,2,FALSE)</f>
        <v>Espagne</v>
      </c>
      <c r="C209" s="6" t="s">
        <v>146</v>
      </c>
      <c r="D209" s="7" t="s">
        <v>147</v>
      </c>
      <c r="E209" s="7" t="s">
        <v>625</v>
      </c>
      <c r="F209" s="8">
        <v>22665400</v>
      </c>
      <c r="G209" s="9">
        <v>-0.3</v>
      </c>
      <c r="H209" s="8">
        <v>173957</v>
      </c>
      <c r="I209" s="9">
        <v>-3.4</v>
      </c>
      <c r="J209" s="8">
        <v>14704</v>
      </c>
      <c r="K209" s="11">
        <v>-11.8</v>
      </c>
    </row>
    <row r="210" spans="1:11" ht="25.5" x14ac:dyDescent="0.25">
      <c r="A210" s="16" t="str">
        <f>VLOOKUP(aéroports_2012[[#This Row],[Pays]],Pays_Continent!A:B,2,FALSE)</f>
        <v>Amérique du Nord</v>
      </c>
      <c r="B210" s="16" t="str">
        <f>VLOOKUP(aéroports_2012[[#This Row],[Ville/Nom d''aéroport]],Ville_Pays!A:B,2,FALSE)</f>
        <v>Panama</v>
      </c>
      <c r="C210" s="6" t="s">
        <v>206</v>
      </c>
      <c r="D210" s="7" t="s">
        <v>206</v>
      </c>
      <c r="E210" s="7" t="s">
        <v>512</v>
      </c>
      <c r="F210" s="8">
        <v>6962606</v>
      </c>
      <c r="G210" s="9">
        <v>19.100000000000001</v>
      </c>
      <c r="H210" s="8">
        <v>114503</v>
      </c>
      <c r="I210" s="9">
        <v>21.4</v>
      </c>
      <c r="J210" s="8">
        <v>117453</v>
      </c>
      <c r="K210" s="11">
        <v>5.9</v>
      </c>
    </row>
    <row r="211" spans="1:11" x14ac:dyDescent="0.25">
      <c r="A211" s="16" t="str">
        <f>VLOOKUP(aéroports_2012[[#This Row],[Pays]],Pays_Continent!A:B,2,FALSE)</f>
        <v>Asie</v>
      </c>
      <c r="B211" s="16" t="str">
        <f>VLOOKUP(aéroports_2012[[#This Row],[Ville/Nom d''aéroport]],Ville_Pays!A:B,2,FALSE)</f>
        <v>Indonésie</v>
      </c>
      <c r="C211" s="6" t="s">
        <v>342</v>
      </c>
      <c r="D211" s="7" t="s">
        <v>342</v>
      </c>
      <c r="E211" s="7" t="s">
        <v>609</v>
      </c>
      <c r="F211" s="8">
        <v>684596</v>
      </c>
      <c r="G211" s="7"/>
      <c r="H211" s="8">
        <v>11323</v>
      </c>
      <c r="I211" s="9">
        <v>-1.2</v>
      </c>
      <c r="J211" s="8">
        <v>8170</v>
      </c>
      <c r="K211" s="11">
        <v>-11.7</v>
      </c>
    </row>
    <row r="212" spans="1:11" x14ac:dyDescent="0.25">
      <c r="A212" s="16" t="str">
        <f>VLOOKUP(aéroports_2012[[#This Row],[Pays]],Pays_Continent!A:B,2,FALSE)</f>
        <v>Océanie</v>
      </c>
      <c r="B212" s="16" t="str">
        <f>VLOOKUP(aéroports_2012[[#This Row],[Ville/Nom d''aéroport]],Ville_Pays!A:B,2,FALSE)</f>
        <v>Polynésie</v>
      </c>
      <c r="C212" s="6" t="s">
        <v>347</v>
      </c>
      <c r="D212" s="7" t="s">
        <v>347</v>
      </c>
      <c r="E212" s="7" t="s">
        <v>602</v>
      </c>
      <c r="F212" s="8">
        <v>1155418</v>
      </c>
      <c r="G212" s="9">
        <v>-1.8</v>
      </c>
      <c r="H212" s="8">
        <v>18827</v>
      </c>
      <c r="I212" s="9">
        <v>-5</v>
      </c>
      <c r="J212" s="8">
        <v>11775</v>
      </c>
      <c r="K212" s="11">
        <v>-3</v>
      </c>
    </row>
    <row r="213" spans="1:11" x14ac:dyDescent="0.25">
      <c r="A213" s="16" t="str">
        <f>VLOOKUP(aéroports_2012[[#This Row],[Pays]],Pays_Continent!A:B,2,FALSE)</f>
        <v>Europe</v>
      </c>
      <c r="B213" s="16" t="str">
        <f>VLOOKUP(aéroports_2012[[#This Row],[Ville/Nom d''aéroport]],Ville_Pays!A:B,2,FALSE)</f>
        <v>Chypre</v>
      </c>
      <c r="C213" s="6" t="s">
        <v>442</v>
      </c>
      <c r="D213" s="7" t="s">
        <v>442</v>
      </c>
      <c r="E213" s="7" t="s">
        <v>443</v>
      </c>
      <c r="F213" s="8">
        <v>2252538</v>
      </c>
      <c r="G213" s="7">
        <v>26.1</v>
      </c>
      <c r="H213" s="8">
        <v>20635</v>
      </c>
      <c r="I213" s="9">
        <v>10.3</v>
      </c>
      <c r="J213" s="9">
        <v>434</v>
      </c>
      <c r="K213" s="10">
        <v>20.2</v>
      </c>
    </row>
    <row r="214" spans="1:11" x14ac:dyDescent="0.25">
      <c r="A214" s="16" t="str">
        <f>VLOOKUP(aéroports_2012[[#This Row],[Pays]],Pays_Continent!A:B,2,FALSE)</f>
        <v>Europe</v>
      </c>
      <c r="B214" s="16" t="str">
        <f>VLOOKUP(aéroports_2012[[#This Row],[Ville/Nom d''aéroport]],Ville_Pays!A:B,2,FALSE)</f>
        <v>France</v>
      </c>
      <c r="C214" s="6" t="s">
        <v>122</v>
      </c>
      <c r="D214" s="7" t="s">
        <v>123</v>
      </c>
      <c r="E214" s="7" t="s">
        <v>897</v>
      </c>
      <c r="F214" s="8">
        <v>61611934</v>
      </c>
      <c r="G214" s="9">
        <v>1.1000000000000001</v>
      </c>
      <c r="H214" s="8">
        <v>497763</v>
      </c>
      <c r="I214" s="9">
        <v>-3.2</v>
      </c>
      <c r="J214" s="8">
        <v>2150950</v>
      </c>
      <c r="K214" s="11">
        <v>-6.5</v>
      </c>
    </row>
    <row r="215" spans="1:11" x14ac:dyDescent="0.25">
      <c r="A215" s="16" t="str">
        <f>VLOOKUP(aéroports_2012[[#This Row],[Pays]],Pays_Continent!A:B,2,FALSE)</f>
        <v>Europe</v>
      </c>
      <c r="B215" s="16" t="str">
        <f>VLOOKUP(aéroports_2012[[#This Row],[Ville/Nom d''aéroport]],Ville_Pays!A:B,2,FALSE)</f>
        <v>France</v>
      </c>
      <c r="C215" s="6" t="s">
        <v>122</v>
      </c>
      <c r="D215" s="7" t="s">
        <v>138</v>
      </c>
      <c r="E215" s="7" t="s">
        <v>996</v>
      </c>
      <c r="F215" s="8">
        <v>27232263</v>
      </c>
      <c r="G215" s="9">
        <v>0.3</v>
      </c>
      <c r="H215" s="8">
        <v>233981</v>
      </c>
      <c r="I215" s="9">
        <v>0.9</v>
      </c>
      <c r="J215" s="8">
        <v>106372</v>
      </c>
      <c r="K215" s="11">
        <v>0.8</v>
      </c>
    </row>
    <row r="216" spans="1:11" x14ac:dyDescent="0.25">
      <c r="A216" s="16" t="str">
        <f>VLOOKUP(aéroports_2012[[#This Row],[Pays]],Pays_Continent!A:B,2,FALSE)</f>
        <v>Asie</v>
      </c>
      <c r="B216" s="16" t="str">
        <f>VLOOKUP(aéroports_2012[[#This Row],[Ville/Nom d''aéroport]],Ville_Pays!A:B,2,FALSE)</f>
        <v>Indonésie</v>
      </c>
      <c r="C216" s="6" t="s">
        <v>334</v>
      </c>
      <c r="D216" s="7" t="s">
        <v>334</v>
      </c>
      <c r="E216" s="7" t="s">
        <v>591</v>
      </c>
      <c r="F216" s="8">
        <v>2598804</v>
      </c>
      <c r="G216" s="9">
        <v>2.2999999999999998</v>
      </c>
      <c r="H216" s="8">
        <v>22421</v>
      </c>
      <c r="I216" s="9">
        <v>-4.4000000000000004</v>
      </c>
      <c r="J216" s="8">
        <v>14144</v>
      </c>
      <c r="K216" s="11">
        <v>-3.6</v>
      </c>
    </row>
    <row r="217" spans="1:11" x14ac:dyDescent="0.25">
      <c r="A217" s="16" t="str">
        <f>VLOOKUP(aéroports_2012[[#This Row],[Pays]],Pays_Continent!A:B,2,FALSE)</f>
        <v>Océanie</v>
      </c>
      <c r="B217" s="16" t="str">
        <f>VLOOKUP(aéroports_2012[[#This Row],[Ville/Nom d''aéroport]],Ville_Pays!A:B,2,FALSE)</f>
        <v>Australie</v>
      </c>
      <c r="C217" s="6" t="s">
        <v>316</v>
      </c>
      <c r="D217" s="7" t="s">
        <v>316</v>
      </c>
      <c r="E217" s="7" t="s">
        <v>583</v>
      </c>
      <c r="F217" s="8">
        <v>12618339</v>
      </c>
      <c r="G217" s="9">
        <v>11.4</v>
      </c>
      <c r="H217" s="8">
        <v>98040</v>
      </c>
      <c r="I217" s="9">
        <v>9.5</v>
      </c>
      <c r="J217" s="7"/>
      <c r="K217" s="10"/>
    </row>
    <row r="218" spans="1:11" ht="25.5" x14ac:dyDescent="0.25">
      <c r="A218" s="16" t="str">
        <f>VLOOKUP(aéroports_2012[[#This Row],[Pays]],Pays_Continent!A:B,2,FALSE)</f>
        <v>Amérique du Nord</v>
      </c>
      <c r="B218" s="16" t="str">
        <f>VLOOKUP(aéroports_2012[[#This Row],[Ville/Nom d''aéroport]],Ville_Pays!A:B,2,FALSE)</f>
        <v>États-Unis</v>
      </c>
      <c r="C218" s="6" t="s">
        <v>271</v>
      </c>
      <c r="D218" s="7" t="s">
        <v>271</v>
      </c>
      <c r="E218" s="7" t="s">
        <v>552</v>
      </c>
      <c r="F218" s="8">
        <v>30228596</v>
      </c>
      <c r="G218" s="9">
        <v>-2</v>
      </c>
      <c r="H218" s="8">
        <v>443236</v>
      </c>
      <c r="I218" s="9">
        <v>-1.1000000000000001</v>
      </c>
      <c r="J218" s="8">
        <v>389008</v>
      </c>
      <c r="K218" s="11">
        <v>-6.3</v>
      </c>
    </row>
    <row r="219" spans="1:11" ht="25.5" x14ac:dyDescent="0.25">
      <c r="A219" s="16" t="str">
        <f>VLOOKUP(aéroports_2012[[#This Row],[Pays]],Pays_Continent!A:B,2,FALSE)</f>
        <v>Amérique du Nord</v>
      </c>
      <c r="B219" s="16" t="str">
        <f>VLOOKUP(aéroports_2012[[#This Row],[Ville/Nom d''aéroport]],Ville_Pays!A:B,2,FALSE)</f>
        <v>États-Unis</v>
      </c>
      <c r="C219" s="6" t="s">
        <v>257</v>
      </c>
      <c r="D219" s="7" t="s">
        <v>258</v>
      </c>
      <c r="E219" s="7" t="s">
        <v>915</v>
      </c>
      <c r="F219" s="8">
        <v>40421611</v>
      </c>
      <c r="G219" s="9">
        <v>-0.4</v>
      </c>
      <c r="H219" s="8">
        <v>447466</v>
      </c>
      <c r="I219" s="9">
        <v>-2.6</v>
      </c>
      <c r="J219" s="8">
        <v>273660</v>
      </c>
      <c r="K219" s="11">
        <v>-0.2</v>
      </c>
    </row>
    <row r="220" spans="1:11" x14ac:dyDescent="0.25">
      <c r="A220" s="16" t="str">
        <f>VLOOKUP(aéroports_2012[[#This Row],[Pays]],Pays_Continent!A:B,2,FALSE)</f>
        <v>Asie</v>
      </c>
      <c r="B220" s="16" t="str">
        <f>VLOOKUP(aéroports_2012[[#This Row],[Ville/Nom d''aéroport]],Ville_Pays!A:B,2,FALSE)</f>
        <v>Thaïlande</v>
      </c>
      <c r="C220" s="6" t="s">
        <v>116</v>
      </c>
      <c r="D220" s="7" t="s">
        <v>116</v>
      </c>
      <c r="E220" s="7" t="s">
        <v>465</v>
      </c>
      <c r="F220" s="8">
        <v>9541552</v>
      </c>
      <c r="G220" s="9">
        <v>12.7</v>
      </c>
      <c r="H220" s="8">
        <v>62369</v>
      </c>
      <c r="I220" s="9">
        <v>10.1</v>
      </c>
      <c r="J220" s="8">
        <v>34055</v>
      </c>
      <c r="K220" s="11">
        <v>30.2</v>
      </c>
    </row>
    <row r="221" spans="1:11" ht="25.5" x14ac:dyDescent="0.25">
      <c r="A221" s="16" t="str">
        <f>VLOOKUP(aéroports_2012[[#This Row],[Pays]],Pays_Continent!A:B,2,FALSE)</f>
        <v>Amérique du Nord</v>
      </c>
      <c r="B221" s="16" t="str">
        <f>VLOOKUP(aéroports_2012[[#This Row],[Ville/Nom d''aéroport]],Ville_Pays!A:B,2,FALSE)</f>
        <v>États-Unis</v>
      </c>
      <c r="C221" s="6" t="s">
        <v>305</v>
      </c>
      <c r="D221" s="7" t="s">
        <v>305</v>
      </c>
      <c r="E221" s="7" t="s">
        <v>572</v>
      </c>
      <c r="F221" s="8">
        <v>8041357</v>
      </c>
      <c r="G221" s="9">
        <v>-3.1</v>
      </c>
      <c r="H221" s="8">
        <v>139217</v>
      </c>
      <c r="I221" s="9">
        <v>-6.4</v>
      </c>
      <c r="J221" s="8">
        <v>79460</v>
      </c>
      <c r="K221" s="11">
        <v>-0.4</v>
      </c>
    </row>
    <row r="222" spans="1:11" x14ac:dyDescent="0.25">
      <c r="A222" s="16" t="str">
        <f>VLOOKUP(aéroports_2012[[#This Row],[Pays]],Pays_Continent!A:B,2,FALSE)</f>
        <v>Europe</v>
      </c>
      <c r="B222" s="16" t="str">
        <f>VLOOKUP(aéroports_2012[[#This Row],[Ville/Nom d''aéroport]],Ville_Pays!A:B,2,FALSE)</f>
        <v>France</v>
      </c>
      <c r="C222" s="6" t="s">
        <v>241</v>
      </c>
      <c r="D222" s="7" t="s">
        <v>241</v>
      </c>
      <c r="E222" s="7" t="s">
        <v>539</v>
      </c>
      <c r="F222" s="8">
        <v>1994575</v>
      </c>
      <c r="G222" s="9">
        <v>-2.7</v>
      </c>
      <c r="H222" s="8">
        <v>38230</v>
      </c>
      <c r="I222" s="9">
        <v>1.3</v>
      </c>
      <c r="J222" s="8">
        <v>14004</v>
      </c>
      <c r="K222" s="11">
        <v>-4.2</v>
      </c>
    </row>
    <row r="223" spans="1:11" x14ac:dyDescent="0.25">
      <c r="A223" s="16" t="str">
        <f>VLOOKUP(aéroports_2012[[#This Row],[Pays]],Pays_Continent!A:B,2,FALSE)</f>
        <v>Asie</v>
      </c>
      <c r="B223" s="16" t="str">
        <f>VLOOKUP(aéroports_2012[[#This Row],[Ville/Nom d''aéroport]],Ville_Pays!A:B,2,FALSE)</f>
        <v>Indonésie</v>
      </c>
      <c r="C223" s="6" t="s">
        <v>335</v>
      </c>
      <c r="D223" s="7" t="s">
        <v>335</v>
      </c>
      <c r="E223" s="7" t="s">
        <v>592</v>
      </c>
      <c r="F223" s="8">
        <v>2270633</v>
      </c>
      <c r="G223" s="9">
        <v>6.4</v>
      </c>
      <c r="H223" s="8">
        <v>20923</v>
      </c>
      <c r="I223" s="9">
        <v>4.4000000000000004</v>
      </c>
      <c r="J223" s="8">
        <v>26377</v>
      </c>
      <c r="K223" s="10"/>
    </row>
    <row r="224" spans="1:11" ht="25.5" x14ac:dyDescent="0.25">
      <c r="A224" s="16" t="str">
        <f>VLOOKUP(aéroports_2012[[#This Row],[Pays]],Pays_Continent!A:B,2,FALSE)</f>
        <v>Amérique du Nord</v>
      </c>
      <c r="B224" s="16" t="str">
        <f>VLOOKUP(aéroports_2012[[#This Row],[Ville/Nom d''aéroport]],Ville_Pays!A:B,2,FALSE)</f>
        <v>Trinidad et Tobago</v>
      </c>
      <c r="C224" s="6" t="s">
        <v>235</v>
      </c>
      <c r="D224" s="7" t="s">
        <v>235</v>
      </c>
      <c r="E224" s="7" t="s">
        <v>535</v>
      </c>
      <c r="F224" s="8">
        <v>2724833</v>
      </c>
      <c r="G224" s="9">
        <v>5.6</v>
      </c>
      <c r="H224" s="8">
        <v>66039</v>
      </c>
      <c r="I224" s="9">
        <v>0.2</v>
      </c>
      <c r="J224" s="8">
        <v>53931</v>
      </c>
      <c r="K224" s="11">
        <v>13.8</v>
      </c>
    </row>
    <row r="225" spans="1:11" ht="25.5" x14ac:dyDescent="0.25">
      <c r="A225" s="16" t="str">
        <f>VLOOKUP(aéroports_2012[[#This Row],[Pays]],Pays_Continent!A:B,2,FALSE)</f>
        <v>Amérique du Nord</v>
      </c>
      <c r="B225" s="16" t="str">
        <f>VLOOKUP(aéroports_2012[[#This Row],[Ville/Nom d''aéroport]],Ville_Pays!A:B,2,FALSE)</f>
        <v>États-Unis</v>
      </c>
      <c r="C225" s="6" t="s">
        <v>284</v>
      </c>
      <c r="D225" s="7" t="s">
        <v>284</v>
      </c>
      <c r="E225" s="7" t="s">
        <v>562</v>
      </c>
      <c r="F225" s="8">
        <v>14390784</v>
      </c>
      <c r="G225" s="9">
        <v>5.2</v>
      </c>
      <c r="H225" s="8">
        <v>216195</v>
      </c>
      <c r="I225" s="9">
        <v>-1.4</v>
      </c>
      <c r="J225" s="8">
        <v>199128</v>
      </c>
      <c r="K225" s="11">
        <v>2.4</v>
      </c>
    </row>
    <row r="226" spans="1:11" ht="25.5" x14ac:dyDescent="0.25">
      <c r="A226" s="16" t="str">
        <f>VLOOKUP(aéroports_2012[[#This Row],[Pays]],Pays_Continent!A:B,2,FALSE)</f>
        <v>Amérique du Sud</v>
      </c>
      <c r="B226" s="16" t="str">
        <f>VLOOKUP(aéroports_2012[[#This Row],[Ville/Nom d''aéroport]],Ville_Pays!A:B,2,FALSE)</f>
        <v>Brésil</v>
      </c>
      <c r="C226" s="6" t="s">
        <v>210</v>
      </c>
      <c r="D226" s="7" t="s">
        <v>210</v>
      </c>
      <c r="E226" s="7" t="s">
        <v>509</v>
      </c>
      <c r="F226" s="8">
        <v>8316796</v>
      </c>
      <c r="G226" s="9">
        <v>4.8</v>
      </c>
      <c r="H226" s="8">
        <v>96693</v>
      </c>
      <c r="I226" s="9">
        <v>-2.9</v>
      </c>
      <c r="J226" s="8">
        <v>27154</v>
      </c>
      <c r="K226" s="11">
        <v>-16</v>
      </c>
    </row>
    <row r="227" spans="1:11" ht="25.5" x14ac:dyDescent="0.25">
      <c r="A227" s="16" t="str">
        <f>VLOOKUP(aéroports_2012[[#This Row],[Pays]],Pays_Continent!A:B,2,FALSE)</f>
        <v>Europe</v>
      </c>
      <c r="B227" s="16" t="str">
        <f>VLOOKUP(aéroports_2012[[#This Row],[Ville/Nom d''aéroport]],Ville_Pays!A:B,2,FALSE)</f>
        <v>République tchèque</v>
      </c>
      <c r="C227" s="6" t="s">
        <v>174</v>
      </c>
      <c r="D227" s="7" t="s">
        <v>174</v>
      </c>
      <c r="E227" s="7" t="s">
        <v>489</v>
      </c>
      <c r="F227" s="8">
        <v>10807890</v>
      </c>
      <c r="G227" s="9">
        <v>-8.3000000000000007</v>
      </c>
      <c r="H227" s="8">
        <v>131564</v>
      </c>
      <c r="I227" s="9">
        <v>-12.7</v>
      </c>
      <c r="J227" s="8">
        <v>52978</v>
      </c>
      <c r="K227" s="11">
        <v>-15.5</v>
      </c>
    </row>
    <row r="228" spans="1:11" ht="25.5" x14ac:dyDescent="0.25">
      <c r="A228" s="16" t="str">
        <f>VLOOKUP(aéroports_2012[[#This Row],[Pays]],Pays_Continent!A:B,2,FALSE)</f>
        <v>Amérique du Nord</v>
      </c>
      <c r="B228" s="16" t="str">
        <f>VLOOKUP(aéroports_2012[[#This Row],[Ville/Nom d''aéroport]],Ville_Pays!A:B,2,FALSE)</f>
        <v>Mexique</v>
      </c>
      <c r="C228" s="6" t="s">
        <v>229</v>
      </c>
      <c r="D228" s="7" t="s">
        <v>229</v>
      </c>
      <c r="E228" s="7" t="s">
        <v>536</v>
      </c>
      <c r="F228" s="8">
        <v>2586216</v>
      </c>
      <c r="G228" s="9">
        <v>2.2000000000000002</v>
      </c>
      <c r="H228" s="8">
        <v>39056</v>
      </c>
      <c r="I228" s="9">
        <v>-1.6</v>
      </c>
      <c r="J228" s="8">
        <v>1903</v>
      </c>
      <c r="K228" s="11">
        <v>-3.6</v>
      </c>
    </row>
    <row r="229" spans="1:11" ht="25.5" x14ac:dyDescent="0.25">
      <c r="A229" s="16" t="str">
        <f>VLOOKUP(aéroports_2012[[#This Row],[Pays]],Pays_Continent!A:B,2,FALSE)</f>
        <v>Amérique du Nord</v>
      </c>
      <c r="B229" s="16" t="str">
        <f>VLOOKUP(aéroports_2012[[#This Row],[Ville/Nom d''aéroport]],Ville_Pays!A:B,2,FALSE)</f>
        <v>République dominicaine</v>
      </c>
      <c r="C229" s="6" t="s">
        <v>216</v>
      </c>
      <c r="D229" s="7" t="s">
        <v>216</v>
      </c>
      <c r="E229" s="7" t="s">
        <v>518</v>
      </c>
      <c r="F229" s="8">
        <v>4817774</v>
      </c>
      <c r="G229" s="9">
        <v>12.4</v>
      </c>
      <c r="H229" s="8">
        <v>31175</v>
      </c>
      <c r="I229" s="9" t="s">
        <v>958</v>
      </c>
      <c r="J229" s="7"/>
      <c r="K229" s="10"/>
    </row>
    <row r="230" spans="1:11" x14ac:dyDescent="0.25">
      <c r="A230" s="16" t="str">
        <f>VLOOKUP(aéroports_2012[[#This Row],[Pays]],Pays_Continent!A:B,2,FALSE)</f>
        <v>Asie</v>
      </c>
      <c r="B230" s="16" t="str">
        <f>VLOOKUP(aéroports_2012[[#This Row],[Ville/Nom d''aéroport]],Ville_Pays!A:B,2,FALSE)</f>
        <v>Corée du Sud</v>
      </c>
      <c r="C230" s="6" t="s">
        <v>118</v>
      </c>
      <c r="D230" s="7" t="s">
        <v>118</v>
      </c>
      <c r="E230" s="7" t="s">
        <v>1040</v>
      </c>
      <c r="F230" s="8">
        <v>9170000</v>
      </c>
      <c r="G230" s="9">
        <v>4.8</v>
      </c>
      <c r="H230" s="8">
        <v>74000</v>
      </c>
      <c r="I230" s="9">
        <v>11.2</v>
      </c>
      <c r="J230" s="8">
        <v>55000</v>
      </c>
      <c r="K230" s="11">
        <v>3.3</v>
      </c>
    </row>
    <row r="231" spans="1:11" x14ac:dyDescent="0.25">
      <c r="A231" s="16" t="str">
        <f>VLOOKUP(aéroports_2012[[#This Row],[Pays]],Pays_Continent!A:B,2,FALSE)</f>
        <v>Asie</v>
      </c>
      <c r="B231" s="16" t="str">
        <f>VLOOKUP(aéroports_2012[[#This Row],[Ville/Nom d''aéroport]],Ville_Pays!A:B,2,FALSE)</f>
        <v>Chine</v>
      </c>
      <c r="C231" s="6" t="s">
        <v>103</v>
      </c>
      <c r="D231" s="7" t="s">
        <v>103</v>
      </c>
      <c r="E231" s="7" t="s">
        <v>975</v>
      </c>
      <c r="F231" s="8">
        <v>12601152</v>
      </c>
      <c r="G231" s="9">
        <v>7.6</v>
      </c>
      <c r="H231" s="8">
        <v>116176</v>
      </c>
      <c r="I231" s="9">
        <v>9.8000000000000007</v>
      </c>
      <c r="J231" s="8">
        <v>171892</v>
      </c>
      <c r="K231" s="11">
        <v>3.2</v>
      </c>
    </row>
    <row r="232" spans="1:11" ht="25.5" x14ac:dyDescent="0.25">
      <c r="A232" s="16" t="str">
        <f>VLOOKUP(aéroports_2012[[#This Row],[Pays]],Pays_Continent!A:B,2,FALSE)</f>
        <v>Océanie</v>
      </c>
      <c r="B232" s="16" t="str">
        <f>VLOOKUP(aéroports_2012[[#This Row],[Ville/Nom d''aéroport]],Ville_Pays!A:B,2,FALSE)</f>
        <v>Nouvelle-Zélande</v>
      </c>
      <c r="C232" s="6" t="s">
        <v>344</v>
      </c>
      <c r="D232" s="7" t="s">
        <v>344</v>
      </c>
      <c r="E232" s="7" t="s">
        <v>601</v>
      </c>
      <c r="F232" s="8">
        <v>1156250</v>
      </c>
      <c r="G232" s="9">
        <v>19.600000000000001</v>
      </c>
      <c r="H232" s="7"/>
      <c r="I232" s="7"/>
      <c r="J232" s="7"/>
      <c r="K232" s="10"/>
    </row>
    <row r="233" spans="1:11" ht="25.5" x14ac:dyDescent="0.25">
      <c r="A233" s="16" t="str">
        <f>VLOOKUP(aéroports_2012[[#This Row],[Pays]],Pays_Continent!A:B,2,FALSE)</f>
        <v>Amérique du Sud</v>
      </c>
      <c r="B233" s="16" t="str">
        <f>VLOOKUP(aéroports_2012[[#This Row],[Ville/Nom d''aéroport]],Ville_Pays!A:B,2,FALSE)</f>
        <v>Equateur</v>
      </c>
      <c r="C233" s="6" t="s">
        <v>217</v>
      </c>
      <c r="D233" s="7" t="s">
        <v>217</v>
      </c>
      <c r="E233" s="7" t="s">
        <v>516</v>
      </c>
      <c r="F233" s="8">
        <v>5522391</v>
      </c>
      <c r="G233" s="9">
        <v>-2</v>
      </c>
      <c r="H233" s="8">
        <v>74868</v>
      </c>
      <c r="I233" s="9">
        <v>-9.1</v>
      </c>
      <c r="J233" s="8">
        <v>184029</v>
      </c>
      <c r="K233" s="11">
        <v>1.8</v>
      </c>
    </row>
    <row r="234" spans="1:11" ht="25.5" x14ac:dyDescent="0.25">
      <c r="A234" s="16" t="str">
        <f>VLOOKUP(aéroports_2012[[#This Row],[Pays]],Pays_Continent!A:B,2,FALSE)</f>
        <v>Amérique du Nord</v>
      </c>
      <c r="B234" s="16" t="str">
        <f>VLOOKUP(aéroports_2012[[#This Row],[Ville/Nom d''aéroport]],Ville_Pays!A:B,2,FALSE)</f>
        <v>États-Unis</v>
      </c>
      <c r="C234" s="6" t="s">
        <v>298</v>
      </c>
      <c r="D234" s="7" t="s">
        <v>298</v>
      </c>
      <c r="E234" s="7" t="s">
        <v>568</v>
      </c>
      <c r="F234" s="8">
        <v>9220391</v>
      </c>
      <c r="G234" s="9">
        <v>0.6</v>
      </c>
      <c r="H234" s="8">
        <v>188217</v>
      </c>
      <c r="I234" s="9">
        <v>-2.7</v>
      </c>
      <c r="J234" s="8">
        <v>75850</v>
      </c>
      <c r="K234" s="11">
        <v>-9.4</v>
      </c>
    </row>
    <row r="235" spans="1:11" ht="25.5" x14ac:dyDescent="0.25">
      <c r="A235" s="16" t="str">
        <f>VLOOKUP(aéroports_2012[[#This Row],[Pays]],Pays_Continent!A:B,2,FALSE)</f>
        <v>Amérique du Sud</v>
      </c>
      <c r="B235" s="16" t="str">
        <f>VLOOKUP(aéroports_2012[[#This Row],[Ville/Nom d''aéroport]],Ville_Pays!A:B,2,FALSE)</f>
        <v>Brésil</v>
      </c>
      <c r="C235" s="6" t="s">
        <v>213</v>
      </c>
      <c r="D235" s="7" t="s">
        <v>213</v>
      </c>
      <c r="E235" s="7" t="s">
        <v>513</v>
      </c>
      <c r="F235" s="8">
        <v>6851204</v>
      </c>
      <c r="G235" s="9">
        <v>0.8</v>
      </c>
      <c r="H235" s="8">
        <v>82997</v>
      </c>
      <c r="I235" s="9">
        <v>-0.8</v>
      </c>
      <c r="J235" s="8">
        <v>38897</v>
      </c>
      <c r="K235" s="11">
        <v>-19.2</v>
      </c>
    </row>
    <row r="236" spans="1:11" ht="25.5" x14ac:dyDescent="0.25">
      <c r="A236" s="16" t="str">
        <f>VLOOKUP(aéroports_2012[[#This Row],[Pays]],Pays_Continent!A:B,2,FALSE)</f>
        <v>Amérique du Sud</v>
      </c>
      <c r="B236" s="16" t="str">
        <f>VLOOKUP(aéroports_2012[[#This Row],[Ville/Nom d''aéroport]],Ville_Pays!A:B,2,FALSE)</f>
        <v>Brésil</v>
      </c>
      <c r="C236" s="6" t="s">
        <v>195</v>
      </c>
      <c r="D236" s="7" t="s">
        <v>196</v>
      </c>
      <c r="E236" s="24" t="s">
        <v>1075</v>
      </c>
      <c r="F236" s="8">
        <v>17717901</v>
      </c>
      <c r="G236" s="9">
        <v>16.5</v>
      </c>
      <c r="H236" s="8">
        <v>154318</v>
      </c>
      <c r="I236" s="9">
        <v>10.7</v>
      </c>
      <c r="J236" s="8">
        <v>118298</v>
      </c>
      <c r="K236" s="11">
        <v>-3.9</v>
      </c>
    </row>
    <row r="237" spans="1:11" ht="25.5" x14ac:dyDescent="0.25">
      <c r="A237" s="16" t="str">
        <f>VLOOKUP(aéroports_2012[[#This Row],[Pays]],Pays_Continent!A:B,2,FALSE)</f>
        <v>Amérique du Sud</v>
      </c>
      <c r="B237" s="16" t="str">
        <f>VLOOKUP(aéroports_2012[[#This Row],[Ville/Nom d''aéroport]],Ville_Pays!A:B,2,FALSE)</f>
        <v>Brésil</v>
      </c>
      <c r="C237" s="6" t="s">
        <v>195</v>
      </c>
      <c r="D237" s="7" t="s">
        <v>203</v>
      </c>
      <c r="E237" s="7" t="s">
        <v>1076</v>
      </c>
      <c r="F237" s="8">
        <v>9005411</v>
      </c>
      <c r="G237" s="9">
        <v>5.7</v>
      </c>
      <c r="H237" s="8">
        <v>135373</v>
      </c>
      <c r="I237" s="9">
        <v>4.4000000000000004</v>
      </c>
      <c r="J237" s="8">
        <v>5765</v>
      </c>
      <c r="K237" s="11">
        <v>36.1</v>
      </c>
    </row>
    <row r="238" spans="1:11" ht="25.5" x14ac:dyDescent="0.25">
      <c r="A238" s="16" t="str">
        <f>VLOOKUP(aéroports_2012[[#This Row],[Pays]],Pays_Continent!A:B,2,FALSE)</f>
        <v>Asie</v>
      </c>
      <c r="B238" s="16" t="str">
        <f>VLOOKUP(aéroports_2012[[#This Row],[Ville/Nom d''aéroport]],Ville_Pays!A:B,2,FALSE)</f>
        <v>Arabie Saoudite</v>
      </c>
      <c r="C238" s="6" t="s">
        <v>18</v>
      </c>
      <c r="D238" s="7" t="s">
        <v>18</v>
      </c>
      <c r="E238" s="7" t="s">
        <v>413</v>
      </c>
      <c r="F238" s="8">
        <v>18190702</v>
      </c>
      <c r="G238" s="7">
        <v>17.899999999999999</v>
      </c>
      <c r="H238" s="8">
        <v>154608</v>
      </c>
      <c r="I238" s="9">
        <v>13.9</v>
      </c>
      <c r="J238" s="8">
        <v>308801</v>
      </c>
      <c r="K238" s="10">
        <v>17</v>
      </c>
    </row>
    <row r="239" spans="1:11" x14ac:dyDescent="0.25">
      <c r="A239" s="16" t="str">
        <f>VLOOKUP(aéroports_2012[[#This Row],[Pays]],Pays_Continent!A:B,2,FALSE)</f>
        <v>Océanie</v>
      </c>
      <c r="B239" s="16" t="str">
        <f>VLOOKUP(aéroports_2012[[#This Row],[Ville/Nom d''aéroport]],Ville_Pays!A:B,2,FALSE)</f>
        <v>Australie</v>
      </c>
      <c r="C239" s="6" t="s">
        <v>358</v>
      </c>
      <c r="D239" s="7" t="s">
        <v>358</v>
      </c>
      <c r="E239" s="7" t="s">
        <v>608</v>
      </c>
      <c r="F239" s="8">
        <v>740477</v>
      </c>
      <c r="G239" s="9">
        <v>5.6</v>
      </c>
      <c r="H239" s="8">
        <v>13665</v>
      </c>
      <c r="I239" s="9">
        <v>8.4</v>
      </c>
      <c r="J239" s="7"/>
      <c r="K239" s="10"/>
    </row>
    <row r="240" spans="1:11" x14ac:dyDescent="0.25">
      <c r="A240" s="16" t="str">
        <f>VLOOKUP(aéroports_2012[[#This Row],[Pays]],Pays_Continent!A:B,2,FALSE)</f>
        <v>Europe</v>
      </c>
      <c r="B240" s="16" t="str">
        <f>VLOOKUP(aéroports_2012[[#This Row],[Ville/Nom d''aéroport]],Ville_Pays!A:B,2,FALSE)</f>
        <v>Italie</v>
      </c>
      <c r="C240" s="6" t="s">
        <v>131</v>
      </c>
      <c r="D240" s="7" t="s">
        <v>132</v>
      </c>
      <c r="E240" s="7" t="s">
        <v>997</v>
      </c>
      <c r="F240" s="8">
        <v>36980157</v>
      </c>
      <c r="G240" s="9">
        <v>-1.8</v>
      </c>
      <c r="H240" s="8">
        <v>309719</v>
      </c>
      <c r="I240" s="9">
        <v>-4.5</v>
      </c>
      <c r="J240" s="8">
        <v>143244</v>
      </c>
      <c r="K240" s="11">
        <v>-5.7</v>
      </c>
    </row>
    <row r="241" spans="1:11" ht="25.5" x14ac:dyDescent="0.25">
      <c r="A241" s="16" t="str">
        <f>VLOOKUP(aéroports_2012[[#This Row],[Pays]],Pays_Continent!A:B,2,FALSE)</f>
        <v>Amérique du Nord</v>
      </c>
      <c r="B241" s="16" t="str">
        <f>VLOOKUP(aéroports_2012[[#This Row],[Ville/Nom d''aéroport]],Ville_Pays!A:B,2,FALSE)</f>
        <v>États-Unis</v>
      </c>
      <c r="C241" s="6" t="s">
        <v>278</v>
      </c>
      <c r="D241" s="7" t="s">
        <v>278</v>
      </c>
      <c r="E241" s="7" t="s">
        <v>557</v>
      </c>
      <c r="F241" s="8">
        <v>20102078</v>
      </c>
      <c r="G241" s="9">
        <v>-1.4</v>
      </c>
      <c r="H241" s="8">
        <v>324278</v>
      </c>
      <c r="I241" s="9">
        <v>-10.7</v>
      </c>
      <c r="J241" s="8">
        <v>184467</v>
      </c>
      <c r="K241" s="11">
        <v>5.8</v>
      </c>
    </row>
    <row r="242" spans="1:11" ht="25.5" x14ac:dyDescent="0.25">
      <c r="A242" s="16" t="str">
        <f>VLOOKUP(aéroports_2012[[#This Row],[Pays]],Pays_Continent!A:B,2,FALSE)</f>
        <v>Amérique du Sud</v>
      </c>
      <c r="B242" s="16" t="str">
        <f>VLOOKUP(aéroports_2012[[#This Row],[Ville/Nom d''aéroport]],Ville_Pays!A:B,2,FALSE)</f>
        <v>Brésil</v>
      </c>
      <c r="C242" s="6" t="s">
        <v>204</v>
      </c>
      <c r="D242" s="7" t="s">
        <v>204</v>
      </c>
      <c r="E242" s="7" t="s">
        <v>505</v>
      </c>
      <c r="F242" s="8">
        <v>9380232</v>
      </c>
      <c r="G242" s="9">
        <v>3.5</v>
      </c>
      <c r="H242" s="8">
        <v>121587</v>
      </c>
      <c r="I242" s="9">
        <v>-3.5</v>
      </c>
      <c r="J242" s="8">
        <v>41272</v>
      </c>
      <c r="K242" s="11">
        <v>-33.299999999999997</v>
      </c>
    </row>
    <row r="243" spans="1:11" ht="25.5" x14ac:dyDescent="0.25">
      <c r="A243" s="16" t="str">
        <f>VLOOKUP(aéroports_2012[[#This Row],[Pays]],Pays_Continent!A:B,2,FALSE)</f>
        <v>Amérique du Nord</v>
      </c>
      <c r="B243" s="16" t="str">
        <f>VLOOKUP(aéroports_2012[[#This Row],[Ville/Nom d''aéroport]],Ville_Pays!A:B,2,FALSE)</f>
        <v>États-Unis</v>
      </c>
      <c r="C243" s="6" t="s">
        <v>281</v>
      </c>
      <c r="D243" s="7" t="s">
        <v>281</v>
      </c>
      <c r="E243" s="7" t="s">
        <v>560</v>
      </c>
      <c r="F243" s="8">
        <v>17250265</v>
      </c>
      <c r="G243" s="9">
        <v>2.1</v>
      </c>
      <c r="H243" s="8">
        <v>186251</v>
      </c>
      <c r="I243" s="9">
        <v>0.6</v>
      </c>
      <c r="J243" s="8">
        <v>140006</v>
      </c>
      <c r="K243" s="11">
        <v>1.8</v>
      </c>
    </row>
    <row r="244" spans="1:11" ht="25.5" x14ac:dyDescent="0.25">
      <c r="A244" s="16" t="str">
        <f>VLOOKUP(aéroports_2012[[#This Row],[Pays]],Pays_Continent!A:B,2,FALSE)</f>
        <v>Amérique du Sud</v>
      </c>
      <c r="B244" s="16" t="str">
        <f>VLOOKUP(aéroports_2012[[#This Row],[Ville/Nom d''aéroport]],Ville_Pays!A:B,2,FALSE)</f>
        <v>Vénézuela</v>
      </c>
      <c r="C244" s="6" t="s">
        <v>252</v>
      </c>
      <c r="D244" s="7" t="s">
        <v>252</v>
      </c>
      <c r="E244" s="7" t="s">
        <v>544</v>
      </c>
      <c r="F244" s="8">
        <v>44399885</v>
      </c>
      <c r="G244" s="9">
        <v>8.5</v>
      </c>
      <c r="H244" s="8">
        <v>421847</v>
      </c>
      <c r="I244" s="9">
        <v>5.2</v>
      </c>
      <c r="J244" s="8">
        <v>380790</v>
      </c>
      <c r="K244" s="11">
        <v>-0.3</v>
      </c>
    </row>
    <row r="245" spans="1:11" ht="25.5" x14ac:dyDescent="0.25">
      <c r="A245" s="16" t="str">
        <f>VLOOKUP(aéroports_2012[[#This Row],[Pays]],Pays_Continent!A:B,2,FALSE)</f>
        <v>Amérique du Nord</v>
      </c>
      <c r="B245" s="16" t="str">
        <f>VLOOKUP(aéroports_2012[[#This Row],[Ville/Nom d''aéroport]],Ville_Pays!A:B,2,FALSE)</f>
        <v>États-Unis</v>
      </c>
      <c r="C245" s="6" t="s">
        <v>299</v>
      </c>
      <c r="D245" s="7" t="s">
        <v>299</v>
      </c>
      <c r="E245" s="7" t="s">
        <v>528</v>
      </c>
      <c r="F245" s="8">
        <v>8296174</v>
      </c>
      <c r="G245" s="9">
        <v>-0.7</v>
      </c>
      <c r="H245" s="8">
        <v>119429</v>
      </c>
      <c r="I245" s="9">
        <v>-1.1000000000000001</v>
      </c>
      <c r="J245" s="8">
        <v>37928</v>
      </c>
      <c r="K245" s="11">
        <v>1</v>
      </c>
    </row>
    <row r="246" spans="1:11" ht="25.5" x14ac:dyDescent="0.25">
      <c r="A246" s="16" t="str">
        <f>VLOOKUP(aéroports_2012[[#This Row],[Pays]],Pays_Continent!A:B,2,FALSE)</f>
        <v>Amérique du Nord</v>
      </c>
      <c r="B246" s="16" t="str">
        <f>VLOOKUP(aéroports_2012[[#This Row],[Ville/Nom d''aéroport]],Ville_Pays!A:B,2,FALSE)</f>
        <v>États-Unis</v>
      </c>
      <c r="C246" s="6" t="s">
        <v>207</v>
      </c>
      <c r="D246" s="7" t="s">
        <v>207</v>
      </c>
      <c r="E246" s="7" t="s">
        <v>508</v>
      </c>
      <c r="F246" s="8">
        <v>8408346</v>
      </c>
      <c r="G246" s="9">
        <v>5.5</v>
      </c>
      <c r="H246" s="8">
        <v>159698</v>
      </c>
      <c r="I246" s="9">
        <v>3</v>
      </c>
      <c r="J246" s="8">
        <v>166878</v>
      </c>
      <c r="K246" s="11">
        <v>-3.9</v>
      </c>
    </row>
    <row r="247" spans="1:11" ht="25.5" x14ac:dyDescent="0.25">
      <c r="A247" s="16" t="str">
        <f>VLOOKUP(aéroports_2012[[#This Row],[Pays]],Pays_Continent!A:B,2,FALSE)</f>
        <v>Amérique du Sud</v>
      </c>
      <c r="B247" s="16" t="str">
        <f>VLOOKUP(aéroports_2012[[#This Row],[Ville/Nom d''aéroport]],Ville_Pays!A:B,2,FALSE)</f>
        <v>Chili</v>
      </c>
      <c r="C247" s="6" t="s">
        <v>193</v>
      </c>
      <c r="D247" s="7" t="s">
        <v>193</v>
      </c>
      <c r="E247" s="7" t="s">
        <v>503</v>
      </c>
      <c r="F247" s="8">
        <v>14170283</v>
      </c>
      <c r="G247" s="9">
        <v>17.100000000000001</v>
      </c>
      <c r="H247" s="8">
        <v>134687</v>
      </c>
      <c r="I247" s="9">
        <v>15.1</v>
      </c>
      <c r="J247" s="8">
        <v>306761</v>
      </c>
      <c r="K247" s="11">
        <v>6.4</v>
      </c>
    </row>
    <row r="248" spans="1:11" ht="25.5" x14ac:dyDescent="0.25">
      <c r="A248" s="16" t="str">
        <f>VLOOKUP(aéroports_2012[[#This Row],[Pays]],Pays_Continent!A:B,2,FALSE)</f>
        <v>Amérique du Nord</v>
      </c>
      <c r="B248" s="16" t="str">
        <f>VLOOKUP(aéroports_2012[[#This Row],[Ville/Nom d''aéroport]],Ville_Pays!A:B,2,FALSE)</f>
        <v>République dominicaine</v>
      </c>
      <c r="C248" s="6" t="s">
        <v>226</v>
      </c>
      <c r="D248" s="7" t="s">
        <v>226</v>
      </c>
      <c r="E248" s="7" t="s">
        <v>527</v>
      </c>
      <c r="F248" s="8">
        <v>3266325</v>
      </c>
      <c r="G248" s="9">
        <v>1.9</v>
      </c>
      <c r="H248" s="8">
        <v>36117</v>
      </c>
      <c r="I248" s="9">
        <v>-3.3</v>
      </c>
      <c r="J248" s="8">
        <v>49535</v>
      </c>
      <c r="K248" s="11">
        <v>-6.1</v>
      </c>
    </row>
    <row r="249" spans="1:11" ht="25.5" x14ac:dyDescent="0.25">
      <c r="A249" s="16" t="str">
        <f>VLOOKUP(aéroports_2012[[#This Row],[Pays]],Pays_Continent!A:B,2,FALSE)</f>
        <v>Amérique du Nord</v>
      </c>
      <c r="B249" s="16" t="str">
        <f>VLOOKUP(aéroports_2012[[#This Row],[Ville/Nom d''aéroport]],Ville_Pays!A:B,2,FALSE)</f>
        <v>République dominicaine</v>
      </c>
      <c r="C249" s="6" t="s">
        <v>530</v>
      </c>
      <c r="D249" s="7" t="s">
        <v>530</v>
      </c>
      <c r="E249" s="7" t="s">
        <v>527</v>
      </c>
      <c r="F249" s="8">
        <v>3082087</v>
      </c>
      <c r="G249" s="9">
        <v>0</v>
      </c>
      <c r="H249" s="8">
        <v>30752</v>
      </c>
      <c r="I249" s="9">
        <v>0</v>
      </c>
      <c r="J249" s="7"/>
      <c r="K249" s="10"/>
    </row>
    <row r="250" spans="1:11" x14ac:dyDescent="0.25">
      <c r="A250" s="16" t="str">
        <f>VLOOKUP(aéroports_2012[[#This Row],[Pays]],Pays_Continent!A:B,2,FALSE)</f>
        <v>Asie</v>
      </c>
      <c r="B250" s="16" t="str">
        <f>VLOOKUP(aéroports_2012[[#This Row],[Ville/Nom d''aéroport]],Ville_Pays!A:B,2,FALSE)</f>
        <v>Chine</v>
      </c>
      <c r="C250" s="6" t="s">
        <v>108</v>
      </c>
      <c r="D250" s="7" t="s">
        <v>108</v>
      </c>
      <c r="E250" s="7" t="s">
        <v>973</v>
      </c>
      <c r="F250" s="8">
        <v>11343387</v>
      </c>
      <c r="G250" s="9">
        <v>9.5</v>
      </c>
      <c r="H250" s="8">
        <v>81456</v>
      </c>
      <c r="I250" s="9">
        <v>9.5</v>
      </c>
      <c r="J250" s="8">
        <v>52604</v>
      </c>
      <c r="K250" s="11">
        <v>8.9</v>
      </c>
    </row>
    <row r="251" spans="1:11" ht="25.5" x14ac:dyDescent="0.25">
      <c r="A251" s="16" t="str">
        <f>VLOOKUP(aéroports_2012[[#This Row],[Pays]],Pays_Continent!A:B,2,FALSE)</f>
        <v>Amérique du Nord</v>
      </c>
      <c r="B251" s="16" t="str">
        <f>VLOOKUP(aéroports_2012[[#This Row],[Ville/Nom d''aéroport]],Ville_Pays!A:B,2,FALSE)</f>
        <v>États-Unis</v>
      </c>
      <c r="C251" s="6" t="s">
        <v>389</v>
      </c>
      <c r="D251" s="7" t="s">
        <v>389</v>
      </c>
      <c r="E251" s="7" t="s">
        <v>538</v>
      </c>
      <c r="F251" s="8">
        <v>2103711</v>
      </c>
      <c r="G251" s="9">
        <v>8.3000000000000007</v>
      </c>
      <c r="H251" s="8">
        <v>30358</v>
      </c>
      <c r="I251" s="9">
        <v>8.6999999999999993</v>
      </c>
      <c r="J251" s="8">
        <v>8478</v>
      </c>
      <c r="K251" s="11">
        <v>-10.6</v>
      </c>
    </row>
    <row r="252" spans="1:11" ht="25.5" x14ac:dyDescent="0.25">
      <c r="A252" s="16" t="str">
        <f>VLOOKUP(aéroports_2012[[#This Row],[Pays]],Pays_Continent!A:B,2,FALSE)</f>
        <v>Amérique du Sud</v>
      </c>
      <c r="B252" s="16" t="str">
        <f>VLOOKUP(aéroports_2012[[#This Row],[Ville/Nom d''aéroport]],Ville_Pays!A:B,2,FALSE)</f>
        <v>Brésil</v>
      </c>
      <c r="C252" s="6" t="s">
        <v>185</v>
      </c>
      <c r="D252" s="7" t="s">
        <v>191</v>
      </c>
      <c r="E252" s="7" t="s">
        <v>500</v>
      </c>
      <c r="F252" s="8">
        <v>16703214</v>
      </c>
      <c r="G252" s="9">
        <v>0.1</v>
      </c>
      <c r="H252" s="8">
        <v>213419</v>
      </c>
      <c r="I252" s="9">
        <v>2</v>
      </c>
      <c r="J252" s="8">
        <v>44583</v>
      </c>
      <c r="K252" s="11">
        <v>28.2</v>
      </c>
    </row>
    <row r="253" spans="1:11" ht="25.5" x14ac:dyDescent="0.25">
      <c r="A253" s="16" t="str">
        <f>VLOOKUP(aéroports_2012[[#This Row],[Pays]],Pays_Continent!A:B,2,FALSE)</f>
        <v>Amérique du Sud</v>
      </c>
      <c r="B253" s="16" t="str">
        <f>VLOOKUP(aéroports_2012[[#This Row],[Ville/Nom d''aéroport]],Ville_Pays!A:B,2,FALSE)</f>
        <v>Brésil</v>
      </c>
      <c r="C253" s="6" t="s">
        <v>185</v>
      </c>
      <c r="D253" s="7" t="s">
        <v>186</v>
      </c>
      <c r="E253" s="7" t="s">
        <v>497</v>
      </c>
      <c r="F253" s="8">
        <v>33078480</v>
      </c>
      <c r="G253" s="9">
        <v>8.8000000000000007</v>
      </c>
      <c r="H253" s="8">
        <v>273884</v>
      </c>
      <c r="I253" s="9">
        <v>1.2</v>
      </c>
      <c r="J253" s="8">
        <v>470453</v>
      </c>
      <c r="K253" s="11">
        <v>-8</v>
      </c>
    </row>
    <row r="254" spans="1:11" ht="25.5" x14ac:dyDescent="0.25">
      <c r="A254" s="16" t="str">
        <f>VLOOKUP(aéroports_2012[[#This Row],[Pays]],Pays_Continent!A:B,2,FALSE)</f>
        <v>Amérique du Sud</v>
      </c>
      <c r="B254" s="16" t="str">
        <f>VLOOKUP(aéroports_2012[[#This Row],[Ville/Nom d''aéroport]],Ville_Pays!A:B,2,FALSE)</f>
        <v>Brésil</v>
      </c>
      <c r="C254" s="6" t="s">
        <v>185</v>
      </c>
      <c r="D254" s="7" t="s">
        <v>201</v>
      </c>
      <c r="E254" s="7" t="s">
        <v>506</v>
      </c>
      <c r="F254" s="8">
        <v>8965503</v>
      </c>
      <c r="G254" s="9">
        <v>15.4</v>
      </c>
      <c r="H254" s="8">
        <v>115548</v>
      </c>
      <c r="I254" s="9">
        <v>15.6</v>
      </c>
      <c r="J254" s="8">
        <v>230250</v>
      </c>
      <c r="K254" s="11">
        <v>-14.1</v>
      </c>
    </row>
    <row r="255" spans="1:11" x14ac:dyDescent="0.25">
      <c r="A255" s="16" t="str">
        <f>VLOOKUP(aéroports_2012[[#This Row],[Pays]],Pays_Continent!A:B,2,FALSE)</f>
        <v>Asie</v>
      </c>
      <c r="B255" s="16" t="str">
        <f>VLOOKUP(aéroports_2012[[#This Row],[Ville/Nom d''aéroport]],Ville_Pays!A:B,2,FALSE)</f>
        <v>Japon</v>
      </c>
      <c r="C255" s="6" t="s">
        <v>97</v>
      </c>
      <c r="D255" s="7" t="s">
        <v>98</v>
      </c>
      <c r="E255" s="7" t="s">
        <v>986</v>
      </c>
      <c r="F255" s="8">
        <v>18101248</v>
      </c>
      <c r="G255" s="9">
        <v>14.8</v>
      </c>
      <c r="H255" s="8">
        <v>120371</v>
      </c>
      <c r="I255" s="9">
        <v>9.5</v>
      </c>
      <c r="J255" s="8">
        <v>229282</v>
      </c>
      <c r="K255" s="11">
        <v>-2</v>
      </c>
    </row>
    <row r="256" spans="1:11" ht="25.5" x14ac:dyDescent="0.25">
      <c r="A256" s="16" t="str">
        <f>VLOOKUP(aéroports_2012[[#This Row],[Pays]],Pays_Continent!A:B,2,FALSE)</f>
        <v>Amérique du Nord</v>
      </c>
      <c r="B256" s="16" t="str">
        <f>VLOOKUP(aéroports_2012[[#This Row],[Ville/Nom d''aéroport]],Ville_Pays!A:B,2,FALSE)</f>
        <v>États-Unis</v>
      </c>
      <c r="C256" s="6" t="s">
        <v>261</v>
      </c>
      <c r="D256" s="7" t="s">
        <v>261</v>
      </c>
      <c r="E256" s="7" t="s">
        <v>549</v>
      </c>
      <c r="F256" s="8">
        <v>33219723</v>
      </c>
      <c r="G256" s="9">
        <v>2.2999999999999998</v>
      </c>
      <c r="H256" s="8">
        <v>309597</v>
      </c>
      <c r="I256" s="9">
        <v>-1.7</v>
      </c>
      <c r="J256" s="8">
        <v>283643</v>
      </c>
      <c r="K256" s="11">
        <v>1.4</v>
      </c>
    </row>
    <row r="257" spans="1:11" x14ac:dyDescent="0.25">
      <c r="A257" s="16" t="str">
        <f>VLOOKUP(aéroports_2012[[#This Row],[Pays]],Pays_Continent!A:B,2,FALSE)</f>
        <v>Asie</v>
      </c>
      <c r="B257" s="16" t="str">
        <f>VLOOKUP(aéroports_2012[[#This Row],[Ville/Nom d''aéroport]],Ville_Pays!A:B,2,FALSE)</f>
        <v>Corée du Sud</v>
      </c>
      <c r="C257" s="6" t="s">
        <v>384</v>
      </c>
      <c r="D257" s="7" t="s">
        <v>94</v>
      </c>
      <c r="E257" s="7" t="s">
        <v>982</v>
      </c>
      <c r="F257" s="8">
        <v>19605818</v>
      </c>
      <c r="G257" s="9">
        <v>5.9</v>
      </c>
      <c r="H257" s="8">
        <v>152727</v>
      </c>
      <c r="I257" s="9">
        <v>21.1</v>
      </c>
      <c r="J257" s="8">
        <v>160500</v>
      </c>
      <c r="K257" s="11">
        <v>5.6</v>
      </c>
    </row>
    <row r="258" spans="1:11" x14ac:dyDescent="0.25">
      <c r="A258" s="16" t="str">
        <f>VLOOKUP(aéroports_2012[[#This Row],[Pays]],Pays_Continent!A:B,2,FALSE)</f>
        <v>Asie</v>
      </c>
      <c r="B258" s="16" t="str">
        <f>VLOOKUP(aéroports_2012[[#This Row],[Ville/Nom d''aéroport]],Ville_Pays!A:B,2,FALSE)</f>
        <v>Corée du Sud</v>
      </c>
      <c r="C258" s="6" t="s">
        <v>384</v>
      </c>
      <c r="D258" s="7" t="s">
        <v>75</v>
      </c>
      <c r="E258" s="7" t="s">
        <v>983</v>
      </c>
      <c r="F258" s="8">
        <v>39154375</v>
      </c>
      <c r="G258" s="9">
        <v>11.7</v>
      </c>
      <c r="H258" s="8">
        <v>256521</v>
      </c>
      <c r="I258" s="9">
        <v>11.7</v>
      </c>
      <c r="J258" s="8">
        <v>2456724</v>
      </c>
      <c r="K258" s="11">
        <v>-5</v>
      </c>
    </row>
    <row r="259" spans="1:11" x14ac:dyDescent="0.25">
      <c r="A259" s="16" t="str">
        <f>VLOOKUP(aéroports_2012[[#This Row],[Pays]],Pays_Continent!A:B,2,FALSE)</f>
        <v>Asie</v>
      </c>
      <c r="B259" s="16" t="str">
        <f>VLOOKUP(aéroports_2012[[#This Row],[Ville/Nom d''aéroport]],Ville_Pays!A:B,2,FALSE)</f>
        <v>Chine</v>
      </c>
      <c r="C259" s="6" t="s">
        <v>69</v>
      </c>
      <c r="D259" s="7" t="s">
        <v>80</v>
      </c>
      <c r="E259" s="7" t="s">
        <v>981</v>
      </c>
      <c r="F259" s="8">
        <v>33828726</v>
      </c>
      <c r="G259" s="9">
        <v>2.2000000000000002</v>
      </c>
      <c r="H259" s="8">
        <v>234942</v>
      </c>
      <c r="I259" s="9">
        <v>2.2000000000000002</v>
      </c>
      <c r="J259" s="8">
        <v>429814</v>
      </c>
      <c r="K259" s="11">
        <v>-5</v>
      </c>
    </row>
    <row r="260" spans="1:11" x14ac:dyDescent="0.25">
      <c r="A260" s="16" t="str">
        <f>VLOOKUP(aéroports_2012[[#This Row],[Pays]],Pays_Continent!A:B,2,FALSE)</f>
        <v>Asie</v>
      </c>
      <c r="B260" s="16" t="str">
        <f>VLOOKUP(aéroports_2012[[#This Row],[Ville/Nom d''aéroport]],Ville_Pays!A:B,2,FALSE)</f>
        <v>Chine</v>
      </c>
      <c r="C260" s="6" t="s">
        <v>69</v>
      </c>
      <c r="D260" s="7" t="s">
        <v>70</v>
      </c>
      <c r="E260" s="7" t="s">
        <v>971</v>
      </c>
      <c r="F260" s="8">
        <v>44880164</v>
      </c>
      <c r="G260" s="9">
        <v>8.3000000000000007</v>
      </c>
      <c r="H260" s="8">
        <v>361720</v>
      </c>
      <c r="I260" s="9">
        <v>5.0999999999999996</v>
      </c>
      <c r="J260" s="8">
        <v>2938157</v>
      </c>
      <c r="K260" s="11">
        <v>-4.8</v>
      </c>
    </row>
    <row r="261" spans="1:11" ht="25.5" x14ac:dyDescent="0.25">
      <c r="A261" s="16" t="str">
        <f>VLOOKUP(aéroports_2012[[#This Row],[Pays]],Pays_Continent!A:B,2,FALSE)</f>
        <v>Asie</v>
      </c>
      <c r="B261" s="16" t="str">
        <f>VLOOKUP(aéroports_2012[[#This Row],[Ville/Nom d''aéroport]],Ville_Pays!A:B,2,FALSE)</f>
        <v>Emirats Arabes Unis</v>
      </c>
      <c r="C261" s="6" t="s">
        <v>24</v>
      </c>
      <c r="D261" s="7" t="s">
        <v>24</v>
      </c>
      <c r="E261" s="7" t="s">
        <v>421</v>
      </c>
      <c r="F261" s="8">
        <v>7513538</v>
      </c>
      <c r="G261" s="7">
        <v>13.2</v>
      </c>
      <c r="H261" s="8">
        <v>67450</v>
      </c>
      <c r="I261" s="9">
        <v>0.1</v>
      </c>
      <c r="J261" s="8">
        <v>314424</v>
      </c>
      <c r="K261" s="10">
        <v>-36.200000000000003</v>
      </c>
    </row>
    <row r="262" spans="1:11" x14ac:dyDescent="0.25">
      <c r="A262" s="16" t="str">
        <f>VLOOKUP(aéroports_2012[[#This Row],[Pays]],Pays_Continent!A:B,2,FALSE)</f>
        <v>Afrique</v>
      </c>
      <c r="B262" s="16" t="str">
        <f>VLOOKUP(aéroports_2012[[#This Row],[Ville/Nom d''aéroport]],Ville_Pays!A:B,2,FALSE)</f>
        <v>Egypte</v>
      </c>
      <c r="C262" s="6" t="s">
        <v>39</v>
      </c>
      <c r="D262" s="7" t="s">
        <v>39</v>
      </c>
      <c r="E262" s="7" t="s">
        <v>425</v>
      </c>
      <c r="F262" s="8">
        <v>6711839</v>
      </c>
      <c r="G262" s="7">
        <v>22.6</v>
      </c>
      <c r="H262" s="8">
        <v>47493</v>
      </c>
      <c r="I262" s="9">
        <v>11.2</v>
      </c>
      <c r="J262" s="7"/>
      <c r="K262" s="10"/>
    </row>
    <row r="263" spans="1:11" x14ac:dyDescent="0.25">
      <c r="A263" s="16" t="str">
        <f>VLOOKUP(aéroports_2012[[#This Row],[Pays]],Pays_Continent!A:B,2,FALSE)</f>
        <v>Asie</v>
      </c>
      <c r="B263" s="16" t="str">
        <f>VLOOKUP(aéroports_2012[[#This Row],[Ville/Nom d''aéroport]],Ville_Pays!A:B,2,FALSE)</f>
        <v>Chine</v>
      </c>
      <c r="C263" s="6" t="s">
        <v>117</v>
      </c>
      <c r="D263" s="7" t="s">
        <v>117</v>
      </c>
      <c r="E263" s="7" t="s">
        <v>972</v>
      </c>
      <c r="F263" s="8">
        <v>11011800</v>
      </c>
      <c r="G263" s="9">
        <v>7.6</v>
      </c>
      <c r="H263" s="8">
        <v>82294</v>
      </c>
      <c r="I263" s="9">
        <v>5.7</v>
      </c>
      <c r="J263" s="8">
        <v>131931</v>
      </c>
      <c r="K263" s="11">
        <v>-1.5</v>
      </c>
    </row>
    <row r="264" spans="1:11" x14ac:dyDescent="0.25">
      <c r="A264" s="16" t="str">
        <f>VLOOKUP(aéroports_2012[[#This Row],[Pays]],Pays_Continent!A:B,2,FALSE)</f>
        <v>Asie</v>
      </c>
      <c r="B264" s="16" t="str">
        <f>VLOOKUP(aéroports_2012[[#This Row],[Ville/Nom d''aéroport]],Ville_Pays!A:B,2,FALSE)</f>
        <v>Chine</v>
      </c>
      <c r="C264" s="6" t="s">
        <v>79</v>
      </c>
      <c r="D264" s="7" t="s">
        <v>79</v>
      </c>
      <c r="E264" s="7" t="s">
        <v>974</v>
      </c>
      <c r="F264" s="8">
        <v>29569725</v>
      </c>
      <c r="G264" s="9">
        <v>4.7</v>
      </c>
      <c r="H264" s="8">
        <v>240055</v>
      </c>
      <c r="I264" s="9">
        <v>7</v>
      </c>
      <c r="J264" s="8">
        <v>854901</v>
      </c>
      <c r="K264" s="11">
        <v>3.2</v>
      </c>
    </row>
    <row r="265" spans="1:11" x14ac:dyDescent="0.25">
      <c r="A265" s="16" t="str">
        <f>VLOOKUP(aéroports_2012[[#This Row],[Pays]],Pays_Continent!A:B,2,FALSE)</f>
        <v>Asie</v>
      </c>
      <c r="B265" s="16" t="str">
        <f>VLOOKUP(aéroports_2012[[#This Row],[Ville/Nom d''aéroport]],Ville_Pays!A:B,2,FALSE)</f>
        <v>Iran</v>
      </c>
      <c r="C265" s="6" t="s">
        <v>50</v>
      </c>
      <c r="D265" s="7" t="s">
        <v>50</v>
      </c>
      <c r="E265" s="7" t="s">
        <v>441</v>
      </c>
      <c r="F265" s="8">
        <v>2411676</v>
      </c>
      <c r="G265" s="7">
        <v>0.3</v>
      </c>
      <c r="H265" s="8">
        <v>24644</v>
      </c>
      <c r="I265" s="9">
        <v>2.8</v>
      </c>
      <c r="J265" s="8">
        <v>25726</v>
      </c>
      <c r="K265" s="10">
        <v>3.4</v>
      </c>
    </row>
    <row r="266" spans="1:11" x14ac:dyDescent="0.25">
      <c r="A266" s="16" t="str">
        <f>VLOOKUP(aéroports_2012[[#This Row],[Pays]],Pays_Continent!A:B,2,FALSE)</f>
        <v>Asie</v>
      </c>
      <c r="B266" s="16" t="str">
        <f>VLOOKUP(aéroports_2012[[#This Row],[Ville/Nom d''aéroport]],Ville_Pays!A:B,2,FALSE)</f>
        <v>Singapour</v>
      </c>
      <c r="C266" s="6" t="s">
        <v>71</v>
      </c>
      <c r="D266" s="7" t="s">
        <v>71</v>
      </c>
      <c r="E266" s="7" t="s">
        <v>1037</v>
      </c>
      <c r="F266" s="8">
        <v>51181804</v>
      </c>
      <c r="G266" s="9">
        <v>10</v>
      </c>
      <c r="H266" s="8">
        <v>324722</v>
      </c>
      <c r="I266" s="9">
        <v>7.6</v>
      </c>
      <c r="J266" s="8">
        <v>1806225</v>
      </c>
      <c r="K266" s="11">
        <v>-3.2</v>
      </c>
    </row>
    <row r="267" spans="1:11" x14ac:dyDescent="0.25">
      <c r="A267" s="16" t="str">
        <f>VLOOKUP(aéroports_2012[[#This Row],[Pays]],Pays_Continent!A:B,2,FALSE)</f>
        <v>Asie</v>
      </c>
      <c r="B267" s="16" t="str">
        <f>VLOOKUP(aéroports_2012[[#This Row],[Ville/Nom d''aéroport]],Ville_Pays!A:B,2,FALSE)</f>
        <v>Indonésie</v>
      </c>
      <c r="C267" s="6" t="s">
        <v>391</v>
      </c>
      <c r="D267" s="7" t="s">
        <v>391</v>
      </c>
      <c r="E267" s="7" t="s">
        <v>1062</v>
      </c>
      <c r="F267" s="8">
        <v>7837428</v>
      </c>
      <c r="G267" s="9">
        <v>9.3000000000000007</v>
      </c>
      <c r="H267" s="8">
        <v>64414</v>
      </c>
      <c r="I267" s="9">
        <v>4.3</v>
      </c>
      <c r="J267" s="8">
        <v>41747</v>
      </c>
      <c r="K267" s="11">
        <v>-13.8</v>
      </c>
    </row>
    <row r="268" spans="1:11" x14ac:dyDescent="0.25">
      <c r="A268" s="16" t="str">
        <f>VLOOKUP(aéroports_2012[[#This Row],[Pays]],Pays_Continent!A:B,2,FALSE)</f>
        <v>Asie</v>
      </c>
      <c r="B268" s="16" t="str">
        <f>VLOOKUP(aéroports_2012[[#This Row],[Ville/Nom d''aéroport]],Ville_Pays!A:B,2,FALSE)</f>
        <v>Indonésie</v>
      </c>
      <c r="C268" s="6" t="s">
        <v>340</v>
      </c>
      <c r="D268" s="7" t="s">
        <v>340</v>
      </c>
      <c r="E268" s="7" t="s">
        <v>1085</v>
      </c>
      <c r="F268" s="8">
        <v>1195812</v>
      </c>
      <c r="G268" s="7"/>
      <c r="H268" s="8">
        <v>16872</v>
      </c>
      <c r="I268" s="7"/>
      <c r="J268" s="8">
        <v>3154</v>
      </c>
      <c r="K268" s="10"/>
    </row>
    <row r="269" spans="1:11" x14ac:dyDescent="0.25">
      <c r="A269" s="16" t="str">
        <f>VLOOKUP(aéroports_2012[[#This Row],[Pays]],Pays_Continent!A:B,2,FALSE)</f>
        <v>Europe</v>
      </c>
      <c r="B269" s="16" t="str">
        <f>VLOOKUP(aéroports_2012[[#This Row],[Ville/Nom d''aéroport]],Ville_Pays!A:B,2,FALSE)</f>
        <v>France</v>
      </c>
      <c r="C269" s="6" t="s">
        <v>55</v>
      </c>
      <c r="D269" s="7" t="s">
        <v>55</v>
      </c>
      <c r="E269" s="7" t="s">
        <v>446</v>
      </c>
      <c r="F269" s="8">
        <v>2067764</v>
      </c>
      <c r="G269" s="7">
        <v>-3.3</v>
      </c>
      <c r="H269" s="8">
        <v>36127</v>
      </c>
      <c r="I269" s="9">
        <v>-9</v>
      </c>
      <c r="J269" s="8">
        <v>31589</v>
      </c>
      <c r="K269" s="10">
        <v>-9.3000000000000007</v>
      </c>
    </row>
    <row r="270" spans="1:11" ht="25.5" x14ac:dyDescent="0.25">
      <c r="A270" s="16" t="str">
        <f>VLOOKUP(aéroports_2012[[#This Row],[Pays]],Pays_Continent!A:B,2,FALSE)</f>
        <v>Amérique du Nord</v>
      </c>
      <c r="B270" s="16" t="str">
        <f>VLOOKUP(aéroports_2012[[#This Row],[Ville/Nom d''aéroport]],Ville_Pays!A:B,2,FALSE)</f>
        <v>États-Unis</v>
      </c>
      <c r="C270" s="6" t="s">
        <v>289</v>
      </c>
      <c r="D270" s="7" t="s">
        <v>289</v>
      </c>
      <c r="E270" s="7" t="s">
        <v>565</v>
      </c>
      <c r="F270" s="8">
        <v>12691870</v>
      </c>
      <c r="G270" s="9">
        <v>1.3</v>
      </c>
      <c r="H270" s="8">
        <v>190942</v>
      </c>
      <c r="I270" s="9">
        <v>0.5</v>
      </c>
      <c r="J270" s="8">
        <v>69209</v>
      </c>
      <c r="K270" s="11">
        <v>-0.5</v>
      </c>
    </row>
    <row r="271" spans="1:11" x14ac:dyDescent="0.25">
      <c r="A271" s="16" t="str">
        <f>VLOOKUP(aéroports_2012[[#This Row],[Pays]],Pays_Continent!A:B,2,FALSE)</f>
        <v>Asie</v>
      </c>
      <c r="B271" s="16" t="str">
        <f>VLOOKUP(aéroports_2012[[#This Row],[Ville/Nom d''aéroport]],Ville_Pays!A:B,2,FALSE)</f>
        <v>Russie</v>
      </c>
      <c r="C271" s="6" t="s">
        <v>168</v>
      </c>
      <c r="D271" s="7" t="s">
        <v>168</v>
      </c>
      <c r="E271" s="7" t="s">
        <v>488</v>
      </c>
      <c r="F271" s="8">
        <v>11154560</v>
      </c>
      <c r="G271" s="9">
        <v>16.100000000000001</v>
      </c>
      <c r="H271" s="8">
        <v>125715</v>
      </c>
      <c r="I271" s="9">
        <v>8.4</v>
      </c>
      <c r="J271" s="8">
        <v>4168</v>
      </c>
      <c r="K271" s="11">
        <v>10</v>
      </c>
    </row>
    <row r="272" spans="1:11" x14ac:dyDescent="0.25">
      <c r="A272" s="16" t="str">
        <f>VLOOKUP(aéroports_2012[[#This Row],[Pays]],Pays_Continent!A:B,2,FALSE)</f>
        <v>Europe</v>
      </c>
      <c r="B272" s="16" t="str">
        <f>VLOOKUP(aéroports_2012[[#This Row],[Ville/Nom d''aéroport]],Ville_Pays!A:B,2,FALSE)</f>
        <v>Suède</v>
      </c>
      <c r="C272" s="6" t="s">
        <v>150</v>
      </c>
      <c r="D272" s="7" t="s">
        <v>151</v>
      </c>
      <c r="E272" s="7" t="s">
        <v>1084</v>
      </c>
      <c r="F272" s="8">
        <v>19659765</v>
      </c>
      <c r="G272" s="9">
        <v>3.2</v>
      </c>
      <c r="H272" s="8">
        <v>209869</v>
      </c>
      <c r="I272" s="9">
        <v>97.2</v>
      </c>
      <c r="J272" s="8">
        <v>74498</v>
      </c>
      <c r="K272" s="11">
        <v>-12.2</v>
      </c>
    </row>
    <row r="273" spans="1:11" x14ac:dyDescent="0.25">
      <c r="A273" s="16" t="str">
        <f>VLOOKUP(aéroports_2012[[#This Row],[Pays]],Pays_Continent!A:B,2,FALSE)</f>
        <v>Europe</v>
      </c>
      <c r="B273" s="16" t="str">
        <f>VLOOKUP(aéroports_2012[[#This Row],[Ville/Nom d''aéroport]],Ville_Pays!A:B,2,FALSE)</f>
        <v>Allemagne</v>
      </c>
      <c r="C273" s="6" t="s">
        <v>180</v>
      </c>
      <c r="D273" s="7" t="s">
        <v>180</v>
      </c>
      <c r="E273" s="7" t="s">
        <v>491</v>
      </c>
      <c r="F273" s="8">
        <v>9720877</v>
      </c>
      <c r="G273" s="9">
        <v>1.4</v>
      </c>
      <c r="H273" s="8">
        <v>132740</v>
      </c>
      <c r="I273" s="9">
        <v>-3.7</v>
      </c>
      <c r="J273" s="8">
        <v>31607</v>
      </c>
      <c r="K273" s="11">
        <v>3.2</v>
      </c>
    </row>
    <row r="274" spans="1:11" x14ac:dyDescent="0.25">
      <c r="A274" s="16" t="str">
        <f>VLOOKUP(aéroports_2012[[#This Row],[Pays]],Pays_Continent!A:B,2,FALSE)</f>
        <v>Océanie</v>
      </c>
      <c r="B274" s="16" t="str">
        <f>VLOOKUP(aéroports_2012[[#This Row],[Ville/Nom d''aéroport]],Ville_Pays!A:B,2,FALSE)</f>
        <v>Australie</v>
      </c>
      <c r="C274" s="6" t="s">
        <v>351</v>
      </c>
      <c r="D274" s="7" t="s">
        <v>351</v>
      </c>
      <c r="E274" s="7" t="s">
        <v>607</v>
      </c>
      <c r="F274" s="8">
        <v>795375</v>
      </c>
      <c r="G274" s="9">
        <v>-7.2</v>
      </c>
      <c r="H274" s="8">
        <v>5443</v>
      </c>
      <c r="I274" s="9">
        <v>-12.7</v>
      </c>
      <c r="J274" s="7"/>
      <c r="K274" s="10"/>
    </row>
    <row r="275" spans="1:11" x14ac:dyDescent="0.25">
      <c r="A275" s="16" t="str">
        <f>VLOOKUP(aéroports_2012[[#This Row],[Pays]],Pays_Continent!A:B,2,FALSE)</f>
        <v>Asie</v>
      </c>
      <c r="B275" s="16" t="str">
        <f>VLOOKUP(aéroports_2012[[#This Row],[Ville/Nom d''aéroport]],Ville_Pays!A:B,2,FALSE)</f>
        <v>Indonésie</v>
      </c>
      <c r="C275" s="6" t="s">
        <v>313</v>
      </c>
      <c r="D275" s="7" t="s">
        <v>313</v>
      </c>
      <c r="E275" s="7" t="s">
        <v>589</v>
      </c>
      <c r="F275" s="8">
        <v>3729169</v>
      </c>
      <c r="G275" s="9">
        <v>7.1</v>
      </c>
      <c r="H275" s="8">
        <v>90000</v>
      </c>
      <c r="I275" s="7"/>
      <c r="J275" s="8">
        <v>61100</v>
      </c>
      <c r="K275" s="10"/>
    </row>
    <row r="276" spans="1:11" x14ac:dyDescent="0.25">
      <c r="A276" s="16" t="str">
        <f>VLOOKUP(aéroports_2012[[#This Row],[Pays]],Pays_Continent!A:B,2,FALSE)</f>
        <v>Océanie</v>
      </c>
      <c r="B276" s="16" t="str">
        <f>VLOOKUP(aéroports_2012[[#This Row],[Ville/Nom d''aéroport]],Ville_Pays!A:B,2,FALSE)</f>
        <v>Australie</v>
      </c>
      <c r="C276" s="6" t="s">
        <v>310</v>
      </c>
      <c r="D276" s="7" t="s">
        <v>310</v>
      </c>
      <c r="E276" s="7" t="s">
        <v>579</v>
      </c>
      <c r="F276" s="8">
        <v>36820000</v>
      </c>
      <c r="G276" s="9">
        <v>3.4</v>
      </c>
      <c r="H276" s="8">
        <v>323976</v>
      </c>
      <c r="I276" s="7"/>
      <c r="J276" s="7"/>
      <c r="K276" s="10"/>
    </row>
    <row r="277" spans="1:11" x14ac:dyDescent="0.25">
      <c r="A277" s="16" t="str">
        <f>VLOOKUP(aéroports_2012[[#This Row],[Pays]],Pays_Continent!A:B,2,FALSE)</f>
        <v>Asie</v>
      </c>
      <c r="B277" s="16" t="str">
        <f>VLOOKUP(aéroports_2012[[#This Row],[Ville/Nom d''aéroport]],Ville_Pays!A:B,2,FALSE)</f>
        <v>Taïwan</v>
      </c>
      <c r="C277" s="6" t="s">
        <v>81</v>
      </c>
      <c r="D277" s="7" t="s">
        <v>81</v>
      </c>
      <c r="E277" s="7" t="s">
        <v>458</v>
      </c>
      <c r="F277" s="8">
        <v>27836568</v>
      </c>
      <c r="G277" s="9">
        <v>11.6</v>
      </c>
      <c r="H277" s="8">
        <v>180527</v>
      </c>
      <c r="I277" s="9">
        <v>10.6</v>
      </c>
      <c r="J277" s="8">
        <v>1577728</v>
      </c>
      <c r="K277" s="11">
        <v>-3.1</v>
      </c>
    </row>
    <row r="278" spans="1:11" ht="25.5" x14ac:dyDescent="0.25">
      <c r="A278" s="16" t="str">
        <f>VLOOKUP(aéroports_2012[[#This Row],[Pays]],Pays_Continent!A:B,2,FALSE)</f>
        <v>Amérique du Nord</v>
      </c>
      <c r="B278" s="16" t="str">
        <f>VLOOKUP(aéroports_2012[[#This Row],[Ville/Nom d''aéroport]],Ville_Pays!A:B,2,FALSE)</f>
        <v>États-Unis</v>
      </c>
      <c r="C278" s="6" t="s">
        <v>283</v>
      </c>
      <c r="D278" s="7" t="s">
        <v>283</v>
      </c>
      <c r="E278" s="7" t="s">
        <v>561</v>
      </c>
      <c r="F278" s="8">
        <v>16820859</v>
      </c>
      <c r="G278" s="9">
        <v>0.5</v>
      </c>
      <c r="H278" s="8">
        <v>164965</v>
      </c>
      <c r="I278" s="9">
        <v>-13.8</v>
      </c>
      <c r="J278" s="8">
        <v>85503</v>
      </c>
      <c r="K278" s="11">
        <v>-1.7</v>
      </c>
    </row>
    <row r="279" spans="1:11" x14ac:dyDescent="0.25">
      <c r="A279" s="16" t="str">
        <f>VLOOKUP(aéroports_2012[[#This Row],[Pays]],Pays_Continent!A:B,2,FALSE)</f>
        <v>Asie</v>
      </c>
      <c r="B279" s="16" t="str">
        <f>VLOOKUP(aéroports_2012[[#This Row],[Ville/Nom d''aéroport]],Ville_Pays!A:B,2,FALSE)</f>
        <v>Iran</v>
      </c>
      <c r="C279" s="6" t="s">
        <v>30</v>
      </c>
      <c r="D279" s="7" t="s">
        <v>31</v>
      </c>
      <c r="E279" s="7" t="s">
        <v>434</v>
      </c>
      <c r="F279" s="8">
        <v>4739479</v>
      </c>
      <c r="G279" s="7">
        <v>-4.3</v>
      </c>
      <c r="H279" s="8">
        <v>34886</v>
      </c>
      <c r="I279" s="9">
        <v>5.7</v>
      </c>
      <c r="J279" s="8">
        <v>94699</v>
      </c>
      <c r="K279" s="10">
        <v>-6.9</v>
      </c>
    </row>
    <row r="280" spans="1:11" x14ac:dyDescent="0.25">
      <c r="A280" s="16" t="str">
        <f>VLOOKUP(aéroports_2012[[#This Row],[Pays]],Pays_Continent!A:B,2,FALSE)</f>
        <v>Asie</v>
      </c>
      <c r="B280" s="16" t="str">
        <f>VLOOKUP(aéroports_2012[[#This Row],[Ville/Nom d''aéroport]],Ville_Pays!A:B,2,FALSE)</f>
        <v>Iran</v>
      </c>
      <c r="C280" s="6" t="s">
        <v>30</v>
      </c>
      <c r="D280" s="7" t="s">
        <v>30</v>
      </c>
      <c r="E280" s="7" t="s">
        <v>416</v>
      </c>
      <c r="F280" s="8">
        <v>13896780</v>
      </c>
      <c r="G280" s="7">
        <v>2.4</v>
      </c>
      <c r="H280" s="8">
        <v>110662</v>
      </c>
      <c r="I280" s="9">
        <v>1.9</v>
      </c>
      <c r="J280" s="8">
        <v>110871</v>
      </c>
      <c r="K280" s="10">
        <v>-1.4</v>
      </c>
    </row>
    <row r="281" spans="1:11" x14ac:dyDescent="0.25">
      <c r="A281" s="16" t="str">
        <f>VLOOKUP(aéroports_2012[[#This Row],[Pays]],Pays_Continent!A:B,2,FALSE)</f>
        <v>Asie</v>
      </c>
      <c r="B281" s="16" t="str">
        <f>VLOOKUP(aéroports_2012[[#This Row],[Ville/Nom d''aéroport]],Ville_Pays!A:B,2,FALSE)</f>
        <v>Israël</v>
      </c>
      <c r="C281" s="6" t="s">
        <v>20</v>
      </c>
      <c r="D281" s="7" t="s">
        <v>375</v>
      </c>
      <c r="E281" s="7" t="s">
        <v>1083</v>
      </c>
      <c r="F281" s="8">
        <v>13086641</v>
      </c>
      <c r="G281" s="7">
        <v>0.8</v>
      </c>
      <c r="H281" s="8">
        <v>88924</v>
      </c>
      <c r="I281" s="9">
        <v>-10.7</v>
      </c>
      <c r="J281" s="8">
        <v>301064</v>
      </c>
      <c r="K281" s="10">
        <v>2</v>
      </c>
    </row>
    <row r="282" spans="1:11" ht="25.5" x14ac:dyDescent="0.25">
      <c r="A282" s="16" t="str">
        <f>VLOOKUP(aéroports_2012[[#This Row],[Pays]],Pays_Continent!A:B,2,FALSE)</f>
        <v>Amérique du Nord</v>
      </c>
      <c r="B282" s="16" t="str">
        <f>VLOOKUP(aéroports_2012[[#This Row],[Ville/Nom d''aéroport]],Ville_Pays!A:B,2,FALSE)</f>
        <v>Mexique</v>
      </c>
      <c r="C282" s="6" t="s">
        <v>219</v>
      </c>
      <c r="D282" s="7" t="s">
        <v>219</v>
      </c>
      <c r="E282" s="7" t="s">
        <v>519</v>
      </c>
      <c r="F282" s="8">
        <v>3809463</v>
      </c>
      <c r="G282" s="9">
        <v>7.8</v>
      </c>
      <c r="H282" s="8">
        <v>42963</v>
      </c>
      <c r="I282" s="9">
        <v>1.3</v>
      </c>
      <c r="J282" s="8">
        <v>15826</v>
      </c>
      <c r="K282" s="11">
        <v>3.7</v>
      </c>
    </row>
    <row r="283" spans="1:11" x14ac:dyDescent="0.25">
      <c r="A283" s="16" t="str">
        <f>VLOOKUP(aéroports_2012[[#This Row],[Pays]],Pays_Continent!A:B,2,FALSE)</f>
        <v>Asie</v>
      </c>
      <c r="B283" s="16" t="str">
        <f>VLOOKUP(aéroports_2012[[#This Row],[Ville/Nom d''aéroport]],Ville_Pays!A:B,2,FALSE)</f>
        <v>Japon</v>
      </c>
      <c r="C283" s="6" t="s">
        <v>66</v>
      </c>
      <c r="D283" s="7" t="s">
        <v>67</v>
      </c>
      <c r="E283" s="7" t="s">
        <v>987</v>
      </c>
      <c r="F283" s="8">
        <v>66795178</v>
      </c>
      <c r="G283" s="9">
        <v>6.7</v>
      </c>
      <c r="H283" s="8">
        <v>195578</v>
      </c>
      <c r="I283" s="9">
        <v>3</v>
      </c>
      <c r="J283" s="8">
        <v>909588</v>
      </c>
      <c r="K283" s="11">
        <v>3.4</v>
      </c>
    </row>
    <row r="284" spans="1:11" x14ac:dyDescent="0.25">
      <c r="A284" s="16" t="str">
        <f>VLOOKUP(aéroports_2012[[#This Row],[Pays]],Pays_Continent!A:B,2,FALSE)</f>
        <v>Asie</v>
      </c>
      <c r="B284" s="16" t="str">
        <f>VLOOKUP(aéroports_2012[[#This Row],[Ville/Nom d''aéroport]],Ville_Pays!A:B,2,FALSE)</f>
        <v>Japon</v>
      </c>
      <c r="C284" s="6" t="s">
        <v>66</v>
      </c>
      <c r="D284" s="7" t="s">
        <v>83</v>
      </c>
      <c r="E284" s="7" t="s">
        <v>990</v>
      </c>
      <c r="F284" s="8">
        <v>32874530</v>
      </c>
      <c r="G284" s="9">
        <v>17.100000000000001</v>
      </c>
      <c r="H284" s="8">
        <v>210493</v>
      </c>
      <c r="I284" s="9">
        <v>14.7</v>
      </c>
      <c r="J284" s="8">
        <v>2006173</v>
      </c>
      <c r="K284" s="11">
        <v>6</v>
      </c>
    </row>
    <row r="285" spans="1:11" ht="25.5" x14ac:dyDescent="0.25">
      <c r="A285" s="16" t="str">
        <f>VLOOKUP(aéroports_2012[[#This Row],[Pays]],Pays_Continent!A:B,2,FALSE)</f>
        <v>Amérique du Nord</v>
      </c>
      <c r="B285" s="16" t="str">
        <f>VLOOKUP(aéroports_2012[[#This Row],[Ville/Nom d''aéroport]],Ville_Pays!A:B,2,FALSE)</f>
        <v>Canada</v>
      </c>
      <c r="C285" s="6" t="s">
        <v>262</v>
      </c>
      <c r="D285" s="7" t="s">
        <v>263</v>
      </c>
      <c r="E285" s="7" t="s">
        <v>548</v>
      </c>
      <c r="F285" s="8">
        <v>34912456</v>
      </c>
      <c r="G285" s="9">
        <v>4.4000000000000004</v>
      </c>
      <c r="H285" s="8">
        <v>433990</v>
      </c>
      <c r="I285" s="9">
        <v>1.3</v>
      </c>
      <c r="J285" s="7"/>
      <c r="K285" s="10"/>
    </row>
    <row r="286" spans="1:11" x14ac:dyDescent="0.25">
      <c r="A286" s="16" t="str">
        <f>VLOOKUP(aéroports_2012[[#This Row],[Pays]],Pays_Continent!A:B,2,FALSE)</f>
        <v>Océanie</v>
      </c>
      <c r="B286" s="16" t="str">
        <f>VLOOKUP(aéroports_2012[[#This Row],[Ville/Nom d''aéroport]],Ville_Pays!A:B,2,FALSE)</f>
        <v>Australie</v>
      </c>
      <c r="C286" s="6" t="s">
        <v>343</v>
      </c>
      <c r="D286" s="7" t="s">
        <v>343</v>
      </c>
      <c r="E286" s="7" t="s">
        <v>597</v>
      </c>
      <c r="F286" s="8">
        <v>1609746</v>
      </c>
      <c r="G286" s="9">
        <v>-3.7</v>
      </c>
      <c r="H286" s="8">
        <v>27680</v>
      </c>
      <c r="I286" s="9">
        <v>-51.9</v>
      </c>
      <c r="J286" s="7"/>
      <c r="K286" s="10"/>
    </row>
    <row r="287" spans="1:11" x14ac:dyDescent="0.25">
      <c r="A287" s="16" t="str">
        <f>VLOOKUP(aéroports_2012[[#This Row],[Pays]],Pays_Continent!A:B,2,FALSE)</f>
        <v>Afrique</v>
      </c>
      <c r="B287" s="16" t="str">
        <f>VLOOKUP(aéroports_2012[[#This Row],[Ville/Nom d''aéroport]],Ville_Pays!A:B,2,FALSE)</f>
        <v>Tunisie</v>
      </c>
      <c r="C287" s="6" t="s">
        <v>42</v>
      </c>
      <c r="D287" s="7" t="s">
        <v>42</v>
      </c>
      <c r="E287" s="7" t="s">
        <v>432</v>
      </c>
      <c r="F287" s="8">
        <v>5249021</v>
      </c>
      <c r="G287" s="7">
        <v>31.2</v>
      </c>
      <c r="H287" s="8">
        <v>66350</v>
      </c>
      <c r="I287" s="9">
        <v>23</v>
      </c>
      <c r="J287" s="8">
        <v>16652</v>
      </c>
      <c r="K287" s="10">
        <v>-26</v>
      </c>
    </row>
    <row r="288" spans="1:11" x14ac:dyDescent="0.25">
      <c r="A288" s="16" t="str">
        <f>VLOOKUP(aéroports_2012[[#This Row],[Pays]],Pays_Continent!A:B,2,FALSE)</f>
        <v>Asie</v>
      </c>
      <c r="B288" s="16" t="str">
        <f>VLOOKUP(aéroports_2012[[#This Row],[Ville/Nom d''aéroport]],Ville_Pays!A:B,2,FALSE)</f>
        <v>Chine</v>
      </c>
      <c r="C288" s="6" t="s">
        <v>102</v>
      </c>
      <c r="D288" s="7" t="s">
        <v>102</v>
      </c>
      <c r="E288" s="7" t="s">
        <v>977</v>
      </c>
      <c r="F288" s="8">
        <v>13347188</v>
      </c>
      <c r="G288" s="9">
        <v>20.5</v>
      </c>
      <c r="H288" s="8">
        <v>118701</v>
      </c>
      <c r="I288" s="9">
        <v>21.4</v>
      </c>
      <c r="J288" s="8">
        <v>131373</v>
      </c>
      <c r="K288" s="11">
        <v>22</v>
      </c>
    </row>
    <row r="289" spans="1:11" ht="25.5" x14ac:dyDescent="0.25">
      <c r="A289" s="16" t="str">
        <f>VLOOKUP(aéroports_2012[[#This Row],[Pays]],Pays_Continent!A:B,2,FALSE)</f>
        <v>Amérique du Nord</v>
      </c>
      <c r="B289" s="16" t="str">
        <f>VLOOKUP(aéroports_2012[[#This Row],[Ville/Nom d''aéroport]],Ville_Pays!A:B,2,FALSE)</f>
        <v>Canada</v>
      </c>
      <c r="C289" s="6" t="s">
        <v>280</v>
      </c>
      <c r="D289" s="7" t="s">
        <v>280</v>
      </c>
      <c r="E289" s="7" t="s">
        <v>559</v>
      </c>
      <c r="F289" s="8">
        <v>17742065</v>
      </c>
      <c r="G289" s="9">
        <v>3.2</v>
      </c>
      <c r="H289" s="8">
        <v>296394</v>
      </c>
      <c r="I289" s="9">
        <v>-0.2</v>
      </c>
      <c r="J289" s="8">
        <v>227204</v>
      </c>
      <c r="K289" s="11">
        <v>1.5</v>
      </c>
    </row>
    <row r="290" spans="1:11" x14ac:dyDescent="0.25">
      <c r="A290" s="16" t="str">
        <f>VLOOKUP(aéroports_2012[[#This Row],[Pays]],Pays_Continent!A:B,2,FALSE)</f>
        <v>Europe</v>
      </c>
      <c r="B290" s="16" t="str">
        <f>VLOOKUP(aéroports_2012[[#This Row],[Ville/Nom d''aéroport]],Ville_Pays!A:B,2,FALSE)</f>
        <v>Autriche</v>
      </c>
      <c r="C290" s="6" t="s">
        <v>153</v>
      </c>
      <c r="D290" s="7" t="s">
        <v>153</v>
      </c>
      <c r="E290" s="7" t="s">
        <v>477</v>
      </c>
      <c r="F290" s="8">
        <v>22165794</v>
      </c>
      <c r="G290" s="9">
        <v>5</v>
      </c>
      <c r="H290" s="8">
        <v>264542</v>
      </c>
      <c r="I290" s="9">
        <v>-0.9</v>
      </c>
      <c r="J290" s="8">
        <v>265417</v>
      </c>
      <c r="K290" s="11">
        <v>-8.9</v>
      </c>
    </row>
    <row r="291" spans="1:11" ht="25.5" x14ac:dyDescent="0.25">
      <c r="A291" s="16" t="str">
        <f>VLOOKUP(aéroports_2012[[#This Row],[Pays]],Pays_Continent!A:B,2,FALSE)</f>
        <v>Amérique du Sud</v>
      </c>
      <c r="B291" s="16" t="str">
        <f>VLOOKUP(aéroports_2012[[#This Row],[Ville/Nom d''aéroport]],Ville_Pays!A:B,2,FALSE)</f>
        <v>Brésil</v>
      </c>
      <c r="C291" s="6" t="s">
        <v>228</v>
      </c>
      <c r="D291" s="7" t="s">
        <v>228</v>
      </c>
      <c r="E291" s="7" t="s">
        <v>522</v>
      </c>
      <c r="F291" s="8">
        <v>3672827</v>
      </c>
      <c r="G291" s="9">
        <v>14.1</v>
      </c>
      <c r="H291" s="8">
        <v>63777</v>
      </c>
      <c r="I291" s="9">
        <v>11.3</v>
      </c>
      <c r="J291" s="8">
        <v>13946</v>
      </c>
      <c r="K291" s="11">
        <v>3.5</v>
      </c>
    </row>
    <row r="292" spans="1:11" x14ac:dyDescent="0.25">
      <c r="A292" s="16" t="str">
        <f>VLOOKUP(aéroports_2012[[#This Row],[Pays]],Pays_Continent!A:B,2,FALSE)</f>
        <v>Europe</v>
      </c>
      <c r="B292" s="16" t="str">
        <f>VLOOKUP(aéroports_2012[[#This Row],[Ville/Nom d''aéroport]],Ville_Pays!A:B,2,FALSE)</f>
        <v>Pologne</v>
      </c>
      <c r="C292" s="6" t="s">
        <v>176</v>
      </c>
      <c r="D292" s="7" t="s">
        <v>176</v>
      </c>
      <c r="E292" s="7" t="s">
        <v>492</v>
      </c>
      <c r="F292" s="8">
        <v>9587848</v>
      </c>
      <c r="G292" s="9">
        <v>2.7</v>
      </c>
      <c r="H292" s="8">
        <v>140113</v>
      </c>
      <c r="I292" s="9">
        <v>-1.8</v>
      </c>
      <c r="J292" s="8">
        <v>59051</v>
      </c>
      <c r="K292" s="11">
        <v>-2.6</v>
      </c>
    </row>
    <row r="293" spans="1:11" ht="25.5" x14ac:dyDescent="0.25">
      <c r="A293" s="16" t="str">
        <f>VLOOKUP(aéroports_2012[[#This Row],[Pays]],Pays_Continent!A:B,2,FALSE)</f>
        <v>Amérique du Nord</v>
      </c>
      <c r="B293" s="16" t="str">
        <f>VLOOKUP(aéroports_2012[[#This Row],[Ville/Nom d''aéroport]],Ville_Pays!A:B,2,FALSE)</f>
        <v>États-Unis</v>
      </c>
      <c r="C293" s="6" t="s">
        <v>275</v>
      </c>
      <c r="D293" s="7" t="s">
        <v>279</v>
      </c>
      <c r="E293" s="18" t="s">
        <v>1078</v>
      </c>
      <c r="F293" s="8">
        <v>22408105</v>
      </c>
      <c r="G293" s="9">
        <v>-2.8</v>
      </c>
      <c r="H293" s="8">
        <v>311317</v>
      </c>
      <c r="I293" s="9">
        <v>-4.8</v>
      </c>
      <c r="J293" s="8">
        <v>267876</v>
      </c>
      <c r="K293" s="11">
        <v>-11.5</v>
      </c>
    </row>
    <row r="294" spans="1:11" ht="25.5" x14ac:dyDescent="0.25">
      <c r="A294" s="16" t="str">
        <f>VLOOKUP(aéroports_2012[[#This Row],[Pays]],Pays_Continent!A:B,2,FALSE)</f>
        <v>Amérique du Nord</v>
      </c>
      <c r="B294" s="16" t="str">
        <f>VLOOKUP(aéroports_2012[[#This Row],[Ville/Nom d''aéroport]],Ville_Pays!A:B,2,FALSE)</f>
        <v>États-Unis</v>
      </c>
      <c r="C294" s="6" t="s">
        <v>275</v>
      </c>
      <c r="D294" s="7" t="s">
        <v>276</v>
      </c>
      <c r="E294" s="7" t="s">
        <v>1077</v>
      </c>
      <c r="F294" s="8">
        <v>19630213</v>
      </c>
      <c r="G294" s="9">
        <v>4.4000000000000004</v>
      </c>
      <c r="H294" s="8">
        <v>288176</v>
      </c>
      <c r="I294" s="9">
        <v>2.5</v>
      </c>
      <c r="J294" s="8">
        <v>5964</v>
      </c>
      <c r="K294" s="11">
        <v>-4.8</v>
      </c>
    </row>
    <row r="295" spans="1:11" ht="25.5" x14ac:dyDescent="0.25">
      <c r="A295" s="16" t="str">
        <f>VLOOKUP(aéroports_2012[[#This Row],[Pays]],Pays_Continent!A:B,2,FALSE)</f>
        <v>Océanie</v>
      </c>
      <c r="B295" s="16" t="str">
        <f>VLOOKUP(aéroports_2012[[#This Row],[Ville/Nom d''aéroport]],Ville_Pays!A:B,2,FALSE)</f>
        <v>Nouvelle-Zélande</v>
      </c>
      <c r="C295" s="6" t="s">
        <v>323</v>
      </c>
      <c r="D295" s="7" t="s">
        <v>323</v>
      </c>
      <c r="E295" s="7" t="s">
        <v>587</v>
      </c>
      <c r="F295" s="8">
        <v>5191729</v>
      </c>
      <c r="G295" s="9">
        <v>1</v>
      </c>
      <c r="H295" s="7"/>
      <c r="I295" s="7"/>
      <c r="J295" s="7"/>
      <c r="K295" s="10"/>
    </row>
    <row r="296" spans="1:11" x14ac:dyDescent="0.25">
      <c r="A296" s="16" t="str">
        <f>VLOOKUP(aéroports_2012[[#This Row],[Pays]],Pays_Continent!A:B,2,FALSE)</f>
        <v>Asie</v>
      </c>
      <c r="B296" s="16" t="str">
        <f>VLOOKUP(aéroports_2012[[#This Row],[Ville/Nom d''aéroport]],Ville_Pays!A:B,2,FALSE)</f>
        <v>Chine</v>
      </c>
      <c r="C296" s="6" t="s">
        <v>100</v>
      </c>
      <c r="D296" s="7" t="s">
        <v>100</v>
      </c>
      <c r="E296" s="7" t="s">
        <v>978</v>
      </c>
      <c r="F296" s="8">
        <v>13980527</v>
      </c>
      <c r="G296" s="9">
        <v>12.2</v>
      </c>
      <c r="H296" s="8">
        <v>132417</v>
      </c>
      <c r="I296" s="9">
        <v>13.2</v>
      </c>
      <c r="J296" s="8">
        <v>128196</v>
      </c>
      <c r="K296" s="11">
        <v>4.4000000000000004</v>
      </c>
    </row>
    <row r="297" spans="1:11" x14ac:dyDescent="0.25">
      <c r="A297" s="16" t="str">
        <f>VLOOKUP(aéroports_2012[[#This Row],[Pays]],Pays_Continent!A:B,2,FALSE)</f>
        <v>Asie</v>
      </c>
      <c r="B297" s="16" t="str">
        <f>VLOOKUP(aéroports_2012[[#This Row],[Ville/Nom d''aéroport]],Ville_Pays!A:B,2,FALSE)</f>
        <v>Chine</v>
      </c>
      <c r="C297" s="6" t="s">
        <v>85</v>
      </c>
      <c r="D297" s="7" t="s">
        <v>86</v>
      </c>
      <c r="E297" s="7" t="s">
        <v>979</v>
      </c>
      <c r="F297" s="8">
        <v>23420654</v>
      </c>
      <c r="G297" s="9">
        <v>10.7</v>
      </c>
      <c r="H297" s="8">
        <v>204427</v>
      </c>
      <c r="I297" s="9">
        <v>10.5</v>
      </c>
      <c r="J297" s="8">
        <v>174783</v>
      </c>
      <c r="K297" s="11">
        <v>1.3</v>
      </c>
    </row>
    <row r="298" spans="1:11" x14ac:dyDescent="0.25">
      <c r="A298" s="16" t="str">
        <f>VLOOKUP(aéroports_2012[[#This Row],[Pays]],Pays_Continent!A:B,2,FALSE)</f>
        <v>Asie</v>
      </c>
      <c r="B298" s="16" t="str">
        <f>VLOOKUP(aéroports_2012[[#This Row],[Ville/Nom d''aéroport]],Ville_Pays!A:B,2,FALSE)</f>
        <v>Chine</v>
      </c>
      <c r="C298" s="6" t="s">
        <v>95</v>
      </c>
      <c r="D298" s="7" t="s">
        <v>95</v>
      </c>
      <c r="E298" s="7" t="s">
        <v>980</v>
      </c>
      <c r="F298" s="8">
        <v>17354076</v>
      </c>
      <c r="G298" s="9">
        <v>10.1</v>
      </c>
      <c r="H298" s="8">
        <v>146183</v>
      </c>
      <c r="I298" s="9">
        <v>7.8</v>
      </c>
      <c r="J298" s="8">
        <v>271466</v>
      </c>
      <c r="K298" s="11">
        <v>4</v>
      </c>
    </row>
    <row r="299" spans="1:11" x14ac:dyDescent="0.25">
      <c r="A299" s="16" t="str">
        <f>VLOOKUP(aéroports_2012[[#This Row],[Pays]],Pays_Continent!A:B,2,FALSE)</f>
        <v>Asie</v>
      </c>
      <c r="B299" s="16" t="str">
        <f>VLOOKUP(aéroports_2012[[#This Row],[Ville/Nom d''aéroport]],Ville_Pays!A:B,2,FALSE)</f>
        <v>Indonésie</v>
      </c>
      <c r="C299" s="6" t="s">
        <v>325</v>
      </c>
      <c r="D299" s="7" t="s">
        <v>325</v>
      </c>
      <c r="E299" s="21" t="s">
        <v>1055</v>
      </c>
      <c r="F299" s="8">
        <v>4291646</v>
      </c>
      <c r="G299" s="7"/>
      <c r="H299" s="8">
        <v>51216</v>
      </c>
      <c r="I299" s="7"/>
      <c r="J299" s="8">
        <v>12850</v>
      </c>
      <c r="K299" s="10"/>
    </row>
    <row r="300" spans="1:11" x14ac:dyDescent="0.25">
      <c r="A300" s="16" t="str">
        <f>VLOOKUP(aéroports_2012[[#This Row],[Pays]],Pays_Continent!A:B,2,FALSE)</f>
        <v>Asie</v>
      </c>
      <c r="B300" s="16" t="str">
        <f>VLOOKUP(aéroports_2012[[#This Row],[Ville/Nom d''aéroport]],Ville_Pays!A:B,2,FALSE)</f>
        <v>Chine</v>
      </c>
      <c r="C300" s="6" t="s">
        <v>106</v>
      </c>
      <c r="D300" s="7" t="s">
        <v>106</v>
      </c>
      <c r="E300" s="7" t="s">
        <v>961</v>
      </c>
      <c r="F300" s="8">
        <v>11673612</v>
      </c>
      <c r="G300" s="9">
        <v>15</v>
      </c>
      <c r="H300" s="8">
        <v>109249</v>
      </c>
      <c r="I300" s="9">
        <v>17.5</v>
      </c>
      <c r="J300" s="8">
        <v>151194</v>
      </c>
      <c r="K300" s="11">
        <v>47</v>
      </c>
    </row>
    <row r="301" spans="1:11" x14ac:dyDescent="0.25">
      <c r="A301" s="16" t="str">
        <f>VLOOKUP(aéroports_2012[[#This Row],[Pays]],Pays_Continent!A:B,2,FALSE)</f>
        <v>Europe</v>
      </c>
      <c r="B301" s="16" t="str">
        <f>VLOOKUP(aéroports_2012[[#This Row],[Ville/Nom d''aéroport]],Ville_Pays!A:B,2,FALSE)</f>
        <v>Suisse</v>
      </c>
      <c r="C301" s="12" t="s">
        <v>142</v>
      </c>
      <c r="D301" s="13" t="s">
        <v>142</v>
      </c>
      <c r="E301" s="13" t="s">
        <v>475</v>
      </c>
      <c r="F301" s="14">
        <v>24751583</v>
      </c>
      <c r="G301" s="15">
        <v>1.9</v>
      </c>
      <c r="H301" s="14">
        <v>270027</v>
      </c>
      <c r="I301" s="15">
        <v>-3.2</v>
      </c>
      <c r="J301" s="14">
        <v>326995</v>
      </c>
      <c r="K301" s="70">
        <v>2.5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C46B0-560A-4C07-A693-94A602F97631}">
  <sheetPr codeName="Feuil11"/>
  <dimension ref="A1:K301"/>
  <sheetViews>
    <sheetView workbookViewId="0">
      <selection activeCell="J4" sqref="J4"/>
    </sheetView>
  </sheetViews>
  <sheetFormatPr baseColWidth="10" defaultColWidth="11.5703125" defaultRowHeight="15" x14ac:dyDescent="0.25"/>
  <cols>
    <col min="1" max="1" width="11.5703125" style="31"/>
    <col min="2" max="2" width="13.140625" style="31" customWidth="1"/>
    <col min="3" max="3" width="15.140625" style="31" customWidth="1"/>
    <col min="4" max="4" width="11.5703125" style="31"/>
    <col min="5" max="5" width="26.28515625" style="34" bestFit="1" customWidth="1"/>
    <col min="6" max="16384" width="11.5703125" style="31"/>
  </cols>
  <sheetData>
    <row r="1" spans="1:11" ht="51" x14ac:dyDescent="0.25">
      <c r="A1" s="35" t="s">
        <v>880</v>
      </c>
      <c r="B1" s="36" t="s">
        <v>662</v>
      </c>
      <c r="C1" s="37" t="s">
        <v>661</v>
      </c>
      <c r="D1" s="26" t="s">
        <v>954</v>
      </c>
      <c r="E1" s="26" t="s">
        <v>955</v>
      </c>
      <c r="F1" s="26" t="s">
        <v>956</v>
      </c>
      <c r="G1" s="35" t="s">
        <v>1124</v>
      </c>
      <c r="H1" s="26" t="s">
        <v>957</v>
      </c>
      <c r="I1" s="35" t="s">
        <v>1127</v>
      </c>
      <c r="J1" s="26" t="s">
        <v>1004</v>
      </c>
      <c r="K1" s="38" t="s">
        <v>1126</v>
      </c>
    </row>
    <row r="2" spans="1:11" ht="25.5" x14ac:dyDescent="0.25">
      <c r="A2" s="59" t="str">
        <f>VLOOKUP(aéroports_2011[Pays],Pays_Continent!A:B,2,FALSE)</f>
        <v>Asie</v>
      </c>
      <c r="B2" s="39" t="str">
        <f>VLOOKUP(aéroports_2011[[#This Row],[Ville/Nom d''aéroport]],Ville_Pays!A:B,2,FALSE)</f>
        <v>Arabie Saoudite</v>
      </c>
      <c r="C2" s="40" t="s">
        <v>45</v>
      </c>
      <c r="D2" s="28" t="s">
        <v>45</v>
      </c>
      <c r="E2" s="28" t="s">
        <v>621</v>
      </c>
      <c r="F2" s="41">
        <v>1802780</v>
      </c>
      <c r="G2" s="28">
        <v>25.4</v>
      </c>
      <c r="H2" s="41">
        <v>15860</v>
      </c>
      <c r="I2" s="28">
        <v>22.7</v>
      </c>
      <c r="J2" s="41">
        <v>3671</v>
      </c>
      <c r="K2" s="44">
        <v>14.3</v>
      </c>
    </row>
    <row r="3" spans="1:11" ht="22.5" customHeight="1" x14ac:dyDescent="0.25">
      <c r="A3" s="59" t="str">
        <f>VLOOKUP(aéroports_2011[Pays],Pays_Continent!A:B,2,FALSE)</f>
        <v>Asie</v>
      </c>
      <c r="B3" s="39" t="str">
        <f>VLOOKUP(aéroports_2011[[#This Row],[Ville/Nom d''aéroport]],Ville_Pays!A:B,2,FALSE)</f>
        <v>Emirats Arabes Unis</v>
      </c>
      <c r="C3" s="40" t="s">
        <v>17</v>
      </c>
      <c r="D3" s="28" t="s">
        <v>17</v>
      </c>
      <c r="E3" s="28" t="s">
        <v>414</v>
      </c>
      <c r="F3" s="41">
        <v>12365712</v>
      </c>
      <c r="G3" s="28">
        <v>13.9</v>
      </c>
      <c r="H3" s="41">
        <v>114785</v>
      </c>
      <c r="I3" s="28">
        <v>2.5</v>
      </c>
      <c r="J3" s="41">
        <v>487951</v>
      </c>
      <c r="K3" s="44">
        <v>10.3</v>
      </c>
    </row>
    <row r="4" spans="1:11" x14ac:dyDescent="0.25">
      <c r="A4" s="59" t="str">
        <f>VLOOKUP(aéroports_2011[Pays],Pays_Continent!A:B,2,FALSE)</f>
        <v>Afrique</v>
      </c>
      <c r="B4" s="39" t="str">
        <f>VLOOKUP(aéroports_2011[[#This Row],[Ville/Nom d''aéroport]],Ville_Pays!A:B,2,FALSE)</f>
        <v>Nigéria</v>
      </c>
      <c r="C4" s="40" t="s">
        <v>43</v>
      </c>
      <c r="D4" s="28" t="s">
        <v>43</v>
      </c>
      <c r="E4" s="28" t="s">
        <v>436</v>
      </c>
      <c r="F4" s="41">
        <v>4211560</v>
      </c>
      <c r="G4" s="28">
        <v>8.5</v>
      </c>
      <c r="H4" s="41">
        <v>66156</v>
      </c>
      <c r="I4" s="28">
        <v>9.6</v>
      </c>
      <c r="J4" s="41">
        <v>6340</v>
      </c>
      <c r="K4" s="44">
        <v>-13.9</v>
      </c>
    </row>
    <row r="5" spans="1:11" x14ac:dyDescent="0.25">
      <c r="A5" s="59" t="str">
        <f>VLOOKUP(aéroports_2011[Pays],Pays_Continent!A:B,2,FALSE)</f>
        <v>Afrique</v>
      </c>
      <c r="B5" s="39" t="str">
        <f>VLOOKUP(aéroports_2011[[#This Row],[Ville/Nom d''aéroport]],Ville_Pays!A:B,2,FALSE)</f>
        <v>Ghana</v>
      </c>
      <c r="C5" s="40" t="s">
        <v>52</v>
      </c>
      <c r="D5" s="28" t="s">
        <v>52</v>
      </c>
      <c r="E5" s="28" t="s">
        <v>440</v>
      </c>
      <c r="F5" s="41">
        <v>1930436</v>
      </c>
      <c r="G5" s="28">
        <v>17.899999999999999</v>
      </c>
      <c r="H5" s="41">
        <v>32375</v>
      </c>
      <c r="I5" s="28">
        <v>7.5</v>
      </c>
      <c r="J5" s="41">
        <v>50260</v>
      </c>
      <c r="K5" s="44">
        <v>10.199999999999999</v>
      </c>
    </row>
    <row r="6" spans="1:11" x14ac:dyDescent="0.25">
      <c r="A6" s="59" t="str">
        <f>VLOOKUP(aéroports_2011[Pays],Pays_Continent!A:B,2,FALSE)</f>
        <v>Afrique</v>
      </c>
      <c r="B6" s="39" t="str">
        <f>VLOOKUP(aéroports_2011[[#This Row],[Ville/Nom d''aéroport]],Ville_Pays!A:B,2,FALSE)</f>
        <v>Ethiopie</v>
      </c>
      <c r="C6" s="40" t="s">
        <v>34</v>
      </c>
      <c r="D6" s="28" t="s">
        <v>34</v>
      </c>
      <c r="E6" s="32" t="s">
        <v>1087</v>
      </c>
      <c r="F6" s="41">
        <v>4033321</v>
      </c>
      <c r="G6" s="28">
        <v>0</v>
      </c>
      <c r="H6" s="41">
        <v>53694</v>
      </c>
      <c r="I6" s="28">
        <v>0</v>
      </c>
      <c r="J6" s="41">
        <v>69124</v>
      </c>
      <c r="K6" s="44">
        <v>0</v>
      </c>
    </row>
    <row r="7" spans="1:11" x14ac:dyDescent="0.25">
      <c r="A7" s="59" t="str">
        <f>VLOOKUP(aéroports_2011[Pays],Pays_Continent!A:B,2,FALSE)</f>
        <v>Océanie</v>
      </c>
      <c r="B7" s="39" t="str">
        <f>VLOOKUP(aéroports_2011[[#This Row],[Ville/Nom d''aéroport]],Ville_Pays!A:B,2,FALSE)</f>
        <v>Australie</v>
      </c>
      <c r="C7" s="40" t="s">
        <v>320</v>
      </c>
      <c r="D7" s="28" t="s">
        <v>320</v>
      </c>
      <c r="E7" s="28" t="s">
        <v>584</v>
      </c>
      <c r="F7" s="41">
        <v>7021407</v>
      </c>
      <c r="G7" s="28">
        <v>-3.7</v>
      </c>
      <c r="H7" s="41">
        <v>73486</v>
      </c>
      <c r="I7" s="28">
        <v>-2.1</v>
      </c>
      <c r="J7" s="64" t="s">
        <v>958</v>
      </c>
      <c r="K7" s="63" t="s">
        <v>958</v>
      </c>
    </row>
    <row r="8" spans="1:11" x14ac:dyDescent="0.25">
      <c r="A8" s="59" t="str">
        <f>VLOOKUP(aéroports_2011[Pays],Pays_Continent!A:B,2,FALSE)</f>
        <v>Afrique</v>
      </c>
      <c r="B8" s="39" t="str">
        <f>VLOOKUP(aéroports_2011[[#This Row],[Ville/Nom d''aéroport]],Ville_Pays!A:B,2,FALSE)</f>
        <v>Maroc</v>
      </c>
      <c r="C8" s="40" t="s">
        <v>381</v>
      </c>
      <c r="D8" s="28" t="s">
        <v>381</v>
      </c>
      <c r="E8" s="28" t="s">
        <v>453</v>
      </c>
      <c r="F8" s="41">
        <v>1516247</v>
      </c>
      <c r="G8" s="28">
        <v>-6.5</v>
      </c>
      <c r="H8" s="41">
        <v>16277</v>
      </c>
      <c r="I8" s="28">
        <v>0</v>
      </c>
      <c r="J8" s="28">
        <v>177</v>
      </c>
      <c r="K8" s="44">
        <v>-71.2</v>
      </c>
    </row>
    <row r="9" spans="1:11" x14ac:dyDescent="0.25">
      <c r="A9" s="59" t="str">
        <f>VLOOKUP(aéroports_2011[Pays],Pays_Continent!A:B,2,FALSE)</f>
        <v>Asie</v>
      </c>
      <c r="B9" s="39" t="str">
        <f>VLOOKUP(aéroports_2011[[#This Row],[Ville/Nom d''aéroport]],Ville_Pays!A:B,2,FALSE)</f>
        <v>Iran</v>
      </c>
      <c r="C9" s="40" t="s">
        <v>54</v>
      </c>
      <c r="D9" s="28" t="s">
        <v>54</v>
      </c>
      <c r="E9" s="28" t="s">
        <v>444</v>
      </c>
      <c r="F9" s="41">
        <v>1936240</v>
      </c>
      <c r="G9" s="28">
        <v>-3.5</v>
      </c>
      <c r="H9" s="41">
        <v>16445</v>
      </c>
      <c r="I9" s="28">
        <v>-1.5</v>
      </c>
      <c r="J9" s="41">
        <v>16470</v>
      </c>
      <c r="K9" s="44">
        <v>-12</v>
      </c>
    </row>
    <row r="10" spans="1:11" x14ac:dyDescent="0.25">
      <c r="A10" s="59" t="str">
        <f>VLOOKUP(aéroports_2011[Pays],Pays_Continent!A:B,2,FALSE)</f>
        <v>Afrique</v>
      </c>
      <c r="B10" s="39" t="str">
        <f>VLOOKUP(aéroports_2011[[#This Row],[Ville/Nom d''aéroport]],Ville_Pays!A:B,2,FALSE)</f>
        <v>Algérie</v>
      </c>
      <c r="C10" s="40" t="s">
        <v>36</v>
      </c>
      <c r="D10" s="28" t="s">
        <v>36</v>
      </c>
      <c r="E10" s="28" t="s">
        <v>429</v>
      </c>
      <c r="F10" s="41">
        <v>4720549</v>
      </c>
      <c r="G10" s="28">
        <v>8.6</v>
      </c>
      <c r="H10" s="41">
        <v>64191</v>
      </c>
      <c r="I10" s="28">
        <v>5.0999999999999996</v>
      </c>
      <c r="J10" s="41">
        <v>22466</v>
      </c>
      <c r="K10" s="44">
        <v>17</v>
      </c>
    </row>
    <row r="11" spans="1:11" x14ac:dyDescent="0.25">
      <c r="A11" s="59" t="str">
        <f>VLOOKUP(aéroports_2011[Pays],Pays_Continent!A:B,2,FALSE)</f>
        <v>Europe</v>
      </c>
      <c r="B11" s="39" t="str">
        <f>VLOOKUP(aéroports_2011[[#This Row],[Ville/Nom d''aéroport]],Ville_Pays!A:B,2,FALSE)</f>
        <v>Espagne</v>
      </c>
      <c r="C11" s="40" t="s">
        <v>179</v>
      </c>
      <c r="D11" s="28" t="s">
        <v>179</v>
      </c>
      <c r="E11" s="28" t="s">
        <v>496</v>
      </c>
      <c r="F11" s="41">
        <v>9903909</v>
      </c>
      <c r="G11" s="28">
        <v>5.6</v>
      </c>
      <c r="H11" s="41">
        <v>75572</v>
      </c>
      <c r="I11" s="28">
        <v>1.5</v>
      </c>
      <c r="J11" s="41">
        <v>3015</v>
      </c>
      <c r="K11" s="44">
        <v>-3.1</v>
      </c>
    </row>
    <row r="12" spans="1:11" x14ac:dyDescent="0.25">
      <c r="A12" s="59" t="str">
        <f>VLOOKUP(aéroports_2011[Pays],Pays_Continent!A:B,2,FALSE)</f>
        <v>Océanie</v>
      </c>
      <c r="B12" s="39" t="str">
        <f>VLOOKUP(aéroports_2011[[#This Row],[Ville/Nom d''aéroport]],Ville_Pays!A:B,2,FALSE)</f>
        <v>Australie</v>
      </c>
      <c r="C12" s="40" t="s">
        <v>394</v>
      </c>
      <c r="D12" s="28" t="s">
        <v>394</v>
      </c>
      <c r="E12" s="28" t="s">
        <v>610</v>
      </c>
      <c r="F12" s="41">
        <v>598749</v>
      </c>
      <c r="G12" s="28">
        <v>-10.5</v>
      </c>
      <c r="H12" s="41">
        <v>6670</v>
      </c>
      <c r="I12" s="28">
        <v>2.2000000000000002</v>
      </c>
      <c r="J12" s="64"/>
      <c r="K12" s="63"/>
    </row>
    <row r="13" spans="1:11" x14ac:dyDescent="0.25">
      <c r="A13" s="59" t="str">
        <f>VLOOKUP(aéroports_2011[Pays],Pays_Continent!A:B,2,FALSE)</f>
        <v>Asie</v>
      </c>
      <c r="B13" s="39" t="str">
        <f>VLOOKUP(aéroports_2011[[#This Row],[Ville/Nom d''aéroport]],Ville_Pays!A:B,2,FALSE)</f>
        <v>Jordanie</v>
      </c>
      <c r="C13" s="40" t="s">
        <v>33</v>
      </c>
      <c r="D13" s="28" t="s">
        <v>33</v>
      </c>
      <c r="E13" s="28" t="s">
        <v>427</v>
      </c>
      <c r="F13" s="41">
        <v>5467726</v>
      </c>
      <c r="G13" s="28">
        <v>0.8</v>
      </c>
      <c r="H13" s="41">
        <v>63426</v>
      </c>
      <c r="I13" s="28">
        <v>0.9</v>
      </c>
      <c r="J13" s="41">
        <v>88532</v>
      </c>
      <c r="K13" s="44">
        <v>-4</v>
      </c>
    </row>
    <row r="14" spans="1:11" x14ac:dyDescent="0.25">
      <c r="A14" s="59" t="str">
        <f>VLOOKUP(aéroports_2011[Pays],Pays_Continent!A:B,2,FALSE)</f>
        <v>Europe</v>
      </c>
      <c r="B14" s="39" t="str">
        <f>VLOOKUP(aéroports_2011[[#This Row],[Ville/Nom d''aéroport]],Ville_Pays!A:B,2,FALSE)</f>
        <v>Pays-Bas</v>
      </c>
      <c r="C14" s="40" t="s">
        <v>127</v>
      </c>
      <c r="D14" s="28" t="s">
        <v>127</v>
      </c>
      <c r="E14" s="28" t="s">
        <v>470</v>
      </c>
      <c r="F14" s="41">
        <v>49755252</v>
      </c>
      <c r="G14" s="28">
        <v>10</v>
      </c>
      <c r="H14" s="41">
        <v>437083</v>
      </c>
      <c r="I14" s="28">
        <v>8.6</v>
      </c>
      <c r="J14" s="41">
        <v>1549686</v>
      </c>
      <c r="K14" s="44">
        <v>0.8</v>
      </c>
    </row>
    <row r="15" spans="1:11" x14ac:dyDescent="0.25">
      <c r="A15" s="59" t="str">
        <f>VLOOKUP(aéroports_2011[Pays],Pays_Continent!A:B,2,FALSE)</f>
        <v>Europe</v>
      </c>
      <c r="B15" s="39" t="str">
        <f>VLOOKUP(aéroports_2011[[#This Row],[Ville/Nom d''aéroport]],Ville_Pays!A:B,2,FALSE)</f>
        <v>Turquie</v>
      </c>
      <c r="C15" s="40" t="s">
        <v>169</v>
      </c>
      <c r="D15" s="28" t="s">
        <v>170</v>
      </c>
      <c r="E15" s="28" t="s">
        <v>1002</v>
      </c>
      <c r="F15" s="41">
        <v>8561024</v>
      </c>
      <c r="G15" s="28">
        <v>9.9</v>
      </c>
      <c r="H15" s="41">
        <v>82967</v>
      </c>
      <c r="I15" s="28">
        <v>12.2</v>
      </c>
      <c r="J15" s="41">
        <v>15500</v>
      </c>
      <c r="K15" s="44">
        <v>-1.4</v>
      </c>
    </row>
    <row r="16" spans="1:11" x14ac:dyDescent="0.25">
      <c r="A16" s="59" t="str">
        <f>VLOOKUP(aéroports_2011[Pays],Pays_Continent!A:B,2,FALSE)</f>
        <v>Europe</v>
      </c>
      <c r="B16" s="39" t="str">
        <f>VLOOKUP(aéroports_2011[[#This Row],[Ville/Nom d''aéroport]],Ville_Pays!A:B,2,FALSE)</f>
        <v>Turquie</v>
      </c>
      <c r="C16" s="40" t="s">
        <v>140</v>
      </c>
      <c r="D16" s="28" t="s">
        <v>140</v>
      </c>
      <c r="E16" s="28" t="s">
        <v>474</v>
      </c>
      <c r="F16" s="41">
        <v>25183142</v>
      </c>
      <c r="G16" s="28">
        <v>14.1</v>
      </c>
      <c r="H16" s="41">
        <v>164740</v>
      </c>
      <c r="I16" s="28">
        <v>10.7</v>
      </c>
      <c r="J16" s="41">
        <v>7700</v>
      </c>
      <c r="K16" s="44">
        <v>-17</v>
      </c>
    </row>
    <row r="17" spans="1:11" x14ac:dyDescent="0.25">
      <c r="A17" s="59" t="str">
        <f>VLOOKUP(aéroports_2011[Pays],Pays_Continent!A:B,2,FALSE)</f>
        <v>Europe</v>
      </c>
      <c r="B17" s="39" t="str">
        <f>VLOOKUP(aéroports_2011[[#This Row],[Ville/Nom d''aéroport]],Ville_Pays!A:B,2,FALSE)</f>
        <v>Pays-Bas</v>
      </c>
      <c r="C17" s="40" t="s">
        <v>236</v>
      </c>
      <c r="D17" s="28" t="s">
        <v>236</v>
      </c>
      <c r="E17" s="28" t="s">
        <v>537</v>
      </c>
      <c r="F17" s="41">
        <v>2087170</v>
      </c>
      <c r="G17" s="28">
        <v>5.2</v>
      </c>
      <c r="H17" s="41">
        <v>38888</v>
      </c>
      <c r="I17" s="28">
        <v>1.3</v>
      </c>
      <c r="J17" s="28">
        <v>0</v>
      </c>
      <c r="K17" s="63"/>
    </row>
    <row r="18" spans="1:11" x14ac:dyDescent="0.25">
      <c r="A18" s="59" t="str">
        <f>VLOOKUP(aéroports_2011[Pays],Pays_Continent!A:B,2,FALSE)</f>
        <v>Europe</v>
      </c>
      <c r="B18" s="39" t="str">
        <f>VLOOKUP(aéroports_2011[[#This Row],[Ville/Nom d''aéroport]],Ville_Pays!A:B,2,FALSE)</f>
        <v>Grèce</v>
      </c>
      <c r="C18" s="40" t="s">
        <v>161</v>
      </c>
      <c r="D18" s="28" t="s">
        <v>161</v>
      </c>
      <c r="E18" s="28" t="s">
        <v>386</v>
      </c>
      <c r="F18" s="41">
        <v>14427520</v>
      </c>
      <c r="G18" s="28">
        <v>-6.3</v>
      </c>
      <c r="H18" s="41">
        <v>173296</v>
      </c>
      <c r="I18" s="28">
        <v>-9.6</v>
      </c>
      <c r="J18" s="41">
        <v>85890</v>
      </c>
      <c r="K18" s="44">
        <v>-11.2</v>
      </c>
    </row>
    <row r="19" spans="1:11" ht="25.5" x14ac:dyDescent="0.25">
      <c r="A19" s="59" t="str">
        <f>VLOOKUP(aéroports_2011[Pays],Pays_Continent!A:B,2,FALSE)</f>
        <v>Amérique du Nord</v>
      </c>
      <c r="B19" s="39" t="str">
        <f>VLOOKUP(aéroports_2011[[#This Row],[Ville/Nom d''aéroport]],Ville_Pays!A:B,2,FALSE)</f>
        <v>États-Unis</v>
      </c>
      <c r="C19" s="40" t="s">
        <v>242</v>
      </c>
      <c r="D19" s="28" t="s">
        <v>242</v>
      </c>
      <c r="E19" s="28" t="s">
        <v>540</v>
      </c>
      <c r="F19" s="41">
        <v>92389023</v>
      </c>
      <c r="G19" s="28">
        <v>3.5</v>
      </c>
      <c r="H19" s="41">
        <v>923996</v>
      </c>
      <c r="I19" s="28">
        <v>-2.7</v>
      </c>
      <c r="J19" s="41">
        <v>663162</v>
      </c>
      <c r="K19" s="44">
        <v>0.6</v>
      </c>
    </row>
    <row r="20" spans="1:11" ht="25.5" x14ac:dyDescent="0.25">
      <c r="A20" s="59" t="str">
        <f>VLOOKUP(aéroports_2011[Pays],Pays_Continent!A:B,2,FALSE)</f>
        <v>Océanie</v>
      </c>
      <c r="B20" s="39" t="str">
        <f>VLOOKUP(aéroports_2011[[#This Row],[Ville/Nom d''aéroport]],Ville_Pays!A:B,2,FALSE)</f>
        <v>Nouvelle-Zélande</v>
      </c>
      <c r="C20" s="40" t="s">
        <v>315</v>
      </c>
      <c r="D20" s="28" t="s">
        <v>315</v>
      </c>
      <c r="E20" s="28" t="s">
        <v>582</v>
      </c>
      <c r="F20" s="41">
        <v>14012329</v>
      </c>
      <c r="G20" s="28">
        <v>2.2000000000000002</v>
      </c>
      <c r="H20" s="41">
        <v>154922</v>
      </c>
      <c r="I20" s="28">
        <v>-0.4</v>
      </c>
      <c r="J20" s="64"/>
      <c r="K20" s="63"/>
    </row>
    <row r="21" spans="1:11" ht="25.5" x14ac:dyDescent="0.25">
      <c r="A21" s="59" t="str">
        <f>VLOOKUP(aéroports_2011[Pays],Pays_Continent!A:B,2,FALSE)</f>
        <v>Amérique du Nord</v>
      </c>
      <c r="B21" s="39" t="str">
        <f>VLOOKUP(aéroports_2011[[#This Row],[Ville/Nom d''aéroport]],Ville_Pays!A:B,2,FALSE)</f>
        <v>États-Unis</v>
      </c>
      <c r="C21" s="40" t="s">
        <v>291</v>
      </c>
      <c r="D21" s="28" t="s">
        <v>291</v>
      </c>
      <c r="E21" s="28" t="s">
        <v>567</v>
      </c>
      <c r="F21" s="41">
        <v>9080875</v>
      </c>
      <c r="G21" s="28">
        <v>4.3</v>
      </c>
      <c r="H21" s="41">
        <v>176331</v>
      </c>
      <c r="I21" s="28">
        <v>-0.3</v>
      </c>
      <c r="J21" s="41">
        <v>69555</v>
      </c>
      <c r="K21" s="44">
        <v>0.2</v>
      </c>
    </row>
    <row r="22" spans="1:11" x14ac:dyDescent="0.25">
      <c r="A22" s="59" t="str">
        <f>VLOOKUP(aéroports_2011[Pays],Pays_Continent!A:B,2,FALSE)</f>
        <v>Asie</v>
      </c>
      <c r="B22" s="39" t="str">
        <f>VLOOKUP(aéroports_2011[[#This Row],[Ville/Nom d''aéroport]],Ville_Pays!A:B,2,FALSE)</f>
        <v>Bahreïn</v>
      </c>
      <c r="C22" s="40" t="s">
        <v>27</v>
      </c>
      <c r="D22" s="28" t="s">
        <v>27</v>
      </c>
      <c r="E22" s="28" t="s">
        <v>419</v>
      </c>
      <c r="F22" s="41">
        <v>7793527</v>
      </c>
      <c r="G22" s="28">
        <v>-12.4</v>
      </c>
      <c r="H22" s="41">
        <v>102068</v>
      </c>
      <c r="I22" s="28">
        <v>-4</v>
      </c>
      <c r="J22" s="41">
        <v>292146</v>
      </c>
      <c r="K22" s="44">
        <v>-11</v>
      </c>
    </row>
    <row r="23" spans="1:11" ht="25.5" x14ac:dyDescent="0.25">
      <c r="A23" s="59" t="str">
        <f>VLOOKUP(aéroports_2011[Pays],Pays_Continent!A:B,2,FALSE)</f>
        <v>Amérique du Nord</v>
      </c>
      <c r="B23" s="39" t="str">
        <f>VLOOKUP(aéroports_2011[[#This Row],[Ville/Nom d''aéroport]],Ville_Pays!A:B,2,FALSE)</f>
        <v>États-Unis</v>
      </c>
      <c r="C23" s="40" t="s">
        <v>274</v>
      </c>
      <c r="D23" s="28" t="s">
        <v>274</v>
      </c>
      <c r="E23" s="28" t="s">
        <v>556</v>
      </c>
      <c r="F23" s="41">
        <v>22395908</v>
      </c>
      <c r="G23" s="28">
        <v>2</v>
      </c>
      <c r="H23" s="41">
        <v>276133</v>
      </c>
      <c r="I23" s="28">
        <v>-0.1</v>
      </c>
      <c r="J23" s="41">
        <v>107740</v>
      </c>
      <c r="K23" s="44">
        <v>5.3</v>
      </c>
    </row>
    <row r="24" spans="1:11" x14ac:dyDescent="0.25">
      <c r="A24" s="59" t="str">
        <f>VLOOKUP(aéroports_2011[Pays],Pays_Continent!A:B,2,FALSE)</f>
        <v>Asie</v>
      </c>
      <c r="B24" s="39" t="str">
        <f>VLOOKUP(aéroports_2011[[#This Row],[Ville/Nom d''aéroport]],Ville_Pays!A:B,2,FALSE)</f>
        <v>Indonésie</v>
      </c>
      <c r="C24" s="40" t="s">
        <v>355</v>
      </c>
      <c r="D24" s="28" t="s">
        <v>355</v>
      </c>
      <c r="E24" s="28" t="s">
        <v>639</v>
      </c>
      <c r="F24" s="41">
        <v>699002</v>
      </c>
      <c r="G24" s="28">
        <v>9.6999999999999993</v>
      </c>
      <c r="H24" s="41">
        <v>5904</v>
      </c>
      <c r="I24" s="28">
        <v>-5.9</v>
      </c>
      <c r="J24" s="41">
        <v>4903</v>
      </c>
      <c r="K24" s="44">
        <v>119.5</v>
      </c>
    </row>
    <row r="25" spans="1:11" x14ac:dyDescent="0.25">
      <c r="A25" s="59" t="str">
        <f>VLOOKUP(aéroports_2011[Pays],Pays_Continent!A:B,2,FALSE)</f>
        <v>Asie</v>
      </c>
      <c r="B25" s="39" t="str">
        <f>VLOOKUP(aéroports_2011[[#This Row],[Ville/Nom d''aéroport]],Ville_Pays!A:B,2,FALSE)</f>
        <v>Inde</v>
      </c>
      <c r="C25" s="40" t="s">
        <v>105</v>
      </c>
      <c r="D25" s="28" t="s">
        <v>105</v>
      </c>
      <c r="E25" s="28" t="s">
        <v>463</v>
      </c>
      <c r="F25" s="41">
        <v>12543663</v>
      </c>
      <c r="G25" s="28">
        <v>11.6</v>
      </c>
      <c r="H25" s="41">
        <v>118751</v>
      </c>
      <c r="I25" s="28">
        <v>7.7</v>
      </c>
      <c r="J25" s="41">
        <v>225987</v>
      </c>
      <c r="K25" s="44">
        <v>5.4</v>
      </c>
    </row>
    <row r="26" spans="1:11" ht="30" x14ac:dyDescent="0.25">
      <c r="A26" s="59" t="str">
        <f>VLOOKUP(aéroports_2011[Pays],Pays_Continent!A:B,2,FALSE)</f>
        <v>Asie</v>
      </c>
      <c r="B26" s="39" t="str">
        <f>VLOOKUP(aéroports_2011[[#This Row],[Ville/Nom d''aéroport]],Ville_Pays!A:B,2,FALSE)</f>
        <v>Thaïlande</v>
      </c>
      <c r="C26" s="40" t="s">
        <v>73</v>
      </c>
      <c r="D26" s="28" t="s">
        <v>73</v>
      </c>
      <c r="E26" s="27" t="s">
        <v>1003</v>
      </c>
      <c r="F26" s="41">
        <v>47910904</v>
      </c>
      <c r="G26" s="28">
        <v>12</v>
      </c>
      <c r="H26" s="41">
        <v>299566</v>
      </c>
      <c r="I26" s="28">
        <v>12.8</v>
      </c>
      <c r="J26" s="41">
        <v>1343500</v>
      </c>
      <c r="K26" s="44">
        <v>2.5</v>
      </c>
    </row>
    <row r="27" spans="1:11" ht="25.5" x14ac:dyDescent="0.25">
      <c r="A27" s="59" t="str">
        <f>VLOOKUP(aéroports_2011[Pays],Pays_Continent!A:B,2,FALSE)</f>
        <v>Amérique du Nord</v>
      </c>
      <c r="B27" s="39" t="str">
        <f>VLOOKUP(aéroports_2011[[#This Row],[Ville/Nom d''aéroport]],Ville_Pays!A:B,2,FALSE)</f>
        <v>Barbades</v>
      </c>
      <c r="C27" s="40" t="s">
        <v>632</v>
      </c>
      <c r="D27" s="28" t="s">
        <v>632</v>
      </c>
      <c r="E27" s="28" t="s">
        <v>633</v>
      </c>
      <c r="F27" s="41">
        <v>2074654</v>
      </c>
      <c r="G27" s="28">
        <v>4</v>
      </c>
      <c r="H27" s="41">
        <v>35452</v>
      </c>
      <c r="I27" s="28">
        <v>0.2</v>
      </c>
      <c r="J27" s="41">
        <v>22720</v>
      </c>
      <c r="K27" s="44">
        <v>1.7</v>
      </c>
    </row>
    <row r="28" spans="1:11" x14ac:dyDescent="0.25">
      <c r="A28" s="59" t="str">
        <f>VLOOKUP(aéroports_2011[Pays],Pays_Continent!A:B,2,FALSE)</f>
        <v>Europe</v>
      </c>
      <c r="B28" s="39" t="str">
        <f>VLOOKUP(aéroports_2011[[#This Row],[Ville/Nom d''aéroport]],Ville_Pays!A:B,2,FALSE)</f>
        <v>Espagne</v>
      </c>
      <c r="C28" s="40" t="s">
        <v>134</v>
      </c>
      <c r="D28" s="28" t="s">
        <v>134</v>
      </c>
      <c r="E28" s="28" t="s">
        <v>473</v>
      </c>
      <c r="F28" s="41">
        <v>34388254</v>
      </c>
      <c r="G28" s="28">
        <v>17.8</v>
      </c>
      <c r="H28" s="41">
        <v>303047</v>
      </c>
      <c r="I28" s="28">
        <v>9.1</v>
      </c>
      <c r="J28" s="41">
        <v>98338</v>
      </c>
      <c r="K28" s="44">
        <v>-5.7</v>
      </c>
    </row>
    <row r="29" spans="1:11" x14ac:dyDescent="0.25">
      <c r="A29" s="59" t="str">
        <f>VLOOKUP(aéroports_2011[Pays],Pays_Continent!A:B,2,FALSE)</f>
        <v>Asie</v>
      </c>
      <c r="B29" s="39" t="str">
        <f>VLOOKUP(aéroports_2011[[#This Row],[Ville/Nom d''aéroport]],Ville_Pays!A:B,2,FALSE)</f>
        <v>Chine</v>
      </c>
      <c r="C29" s="40" t="s">
        <v>64</v>
      </c>
      <c r="D29" s="28" t="s">
        <v>65</v>
      </c>
      <c r="E29" s="28" t="s">
        <v>970</v>
      </c>
      <c r="F29" s="41">
        <v>78674513</v>
      </c>
      <c r="G29" s="28">
        <v>6.4</v>
      </c>
      <c r="H29" s="41">
        <v>533166</v>
      </c>
      <c r="I29" s="28">
        <v>3</v>
      </c>
      <c r="J29" s="41">
        <v>1640232</v>
      </c>
      <c r="K29" s="44">
        <v>5.7</v>
      </c>
    </row>
    <row r="30" spans="1:11" x14ac:dyDescent="0.25">
      <c r="A30" s="59" t="str">
        <f>VLOOKUP(aéroports_2011[Pays],Pays_Continent!A:B,2,FALSE)</f>
        <v>Asie</v>
      </c>
      <c r="B30" s="39" t="str">
        <f>VLOOKUP(aéroports_2011[[#This Row],[Ville/Nom d''aéroport]],Ville_Pays!A:B,2,FALSE)</f>
        <v>Liban</v>
      </c>
      <c r="C30" s="40" t="s">
        <v>32</v>
      </c>
      <c r="D30" s="28" t="s">
        <v>32</v>
      </c>
      <c r="E30" s="28" t="s">
        <v>428</v>
      </c>
      <c r="F30" s="41">
        <v>5654147</v>
      </c>
      <c r="G30" s="28">
        <v>2.6</v>
      </c>
      <c r="H30" s="41">
        <v>63666</v>
      </c>
      <c r="I30" s="28">
        <v>-3.7</v>
      </c>
      <c r="J30" s="41">
        <v>74761</v>
      </c>
      <c r="K30" s="44">
        <v>-4.5</v>
      </c>
    </row>
    <row r="31" spans="1:11" ht="25.5" x14ac:dyDescent="0.25">
      <c r="A31" s="59" t="str">
        <f>VLOOKUP(aéroports_2011[Pays],Pays_Continent!A:B,2,FALSE)</f>
        <v>Amérique du Sud</v>
      </c>
      <c r="B31" s="39" t="str">
        <f>VLOOKUP(aéroports_2011[[#This Row],[Ville/Nom d''aéroport]],Ville_Pays!A:B,2,FALSE)</f>
        <v>Brésil</v>
      </c>
      <c r="C31" s="40" t="s">
        <v>220</v>
      </c>
      <c r="D31" s="28" t="s">
        <v>221</v>
      </c>
      <c r="E31" s="28" t="s">
        <v>521</v>
      </c>
      <c r="F31" s="41">
        <v>3367646</v>
      </c>
      <c r="G31" s="28">
        <v>15.4</v>
      </c>
      <c r="H31" s="41">
        <v>51728</v>
      </c>
      <c r="I31" s="28">
        <v>14.2</v>
      </c>
      <c r="J31" s="41">
        <v>20300</v>
      </c>
      <c r="K31" s="44">
        <v>4.3</v>
      </c>
    </row>
    <row r="32" spans="1:11" ht="25.5" x14ac:dyDescent="0.25">
      <c r="A32" s="59" t="str">
        <f>VLOOKUP(aéroports_2011[Pays],Pays_Continent!A:B,2,FALSE)</f>
        <v>Amérique du Sud</v>
      </c>
      <c r="B32" s="39" t="str">
        <f>VLOOKUP(aéroports_2011[[#This Row],[Ville/Nom d''aéroport]],Ville_Pays!A:B,2,FALSE)</f>
        <v>Brésil</v>
      </c>
      <c r="C32" s="40" t="s">
        <v>197</v>
      </c>
      <c r="D32" s="28" t="s">
        <v>198</v>
      </c>
      <c r="E32" s="28" t="s">
        <v>1092</v>
      </c>
      <c r="F32" s="41">
        <v>9359033</v>
      </c>
      <c r="G32" s="28">
        <v>23.2</v>
      </c>
      <c r="H32" s="41">
        <v>108130</v>
      </c>
      <c r="I32" s="28">
        <v>27.4</v>
      </c>
      <c r="J32" s="41">
        <v>23075</v>
      </c>
      <c r="K32" s="44">
        <v>72.2</v>
      </c>
    </row>
    <row r="33" spans="1:11" x14ac:dyDescent="0.25">
      <c r="A33" s="59" t="str">
        <f>VLOOKUP(aéroports_2011[Pays],Pays_Continent!A:B,2,FALSE)</f>
        <v>Europe</v>
      </c>
      <c r="B33" s="39" t="str">
        <f>VLOOKUP(aéroports_2011[[#This Row],[Ville/Nom d''aéroport]],Ville_Pays!A:B,2,FALSE)</f>
        <v>Allemagne</v>
      </c>
      <c r="C33" s="40" t="s">
        <v>156</v>
      </c>
      <c r="D33" s="28" t="s">
        <v>157</v>
      </c>
      <c r="E33" s="28" t="s">
        <v>994</v>
      </c>
      <c r="F33" s="41">
        <v>16919820</v>
      </c>
      <c r="G33" s="28">
        <v>12.6</v>
      </c>
      <c r="H33" s="41">
        <v>169384</v>
      </c>
      <c r="I33" s="28">
        <v>6.8</v>
      </c>
      <c r="J33" s="41">
        <v>26711</v>
      </c>
      <c r="K33" s="44">
        <v>23.7</v>
      </c>
    </row>
    <row r="34" spans="1:11" x14ac:dyDescent="0.25">
      <c r="A34" s="59" t="str">
        <f>VLOOKUP(aéroports_2011[Pays],Pays_Continent!A:B,2,FALSE)</f>
        <v>Europe</v>
      </c>
      <c r="B34" s="39" t="str">
        <f>VLOOKUP(aéroports_2011[[#This Row],[Ville/Nom d''aéroport]],Ville_Pays!A:B,2,FALSE)</f>
        <v>Royaume-Uni</v>
      </c>
      <c r="C34" s="40" t="s">
        <v>184</v>
      </c>
      <c r="D34" s="28" t="s">
        <v>184</v>
      </c>
      <c r="E34" s="28" t="s">
        <v>495</v>
      </c>
      <c r="F34" s="41">
        <v>8626622</v>
      </c>
      <c r="G34" s="28">
        <v>0.5</v>
      </c>
      <c r="H34" s="41">
        <v>88641</v>
      </c>
      <c r="I34" s="28">
        <v>-5.7</v>
      </c>
      <c r="J34" s="41">
        <v>17112</v>
      </c>
      <c r="K34" s="44">
        <v>-22.5</v>
      </c>
    </row>
    <row r="35" spans="1:11" ht="25.5" x14ac:dyDescent="0.25">
      <c r="A35" s="59" t="str">
        <f>VLOOKUP(aéroports_2011[Pays],Pays_Continent!A:B,2,FALSE)</f>
        <v>Amérique du Sud</v>
      </c>
      <c r="B35" s="39" t="str">
        <f>VLOOKUP(aéroports_2011[[#This Row],[Ville/Nom d''aéroport]],Ville_Pays!A:B,2,FALSE)</f>
        <v>Colombie</v>
      </c>
      <c r="C35" s="40" t="s">
        <v>188</v>
      </c>
      <c r="D35" s="28" t="s">
        <v>188</v>
      </c>
      <c r="E35" s="28" t="s">
        <v>499</v>
      </c>
      <c r="F35" s="41">
        <v>20327901</v>
      </c>
      <c r="G35" s="28">
        <v>8.3000000000000007</v>
      </c>
      <c r="H35" s="41">
        <v>304330</v>
      </c>
      <c r="I35" s="28">
        <v>26.5</v>
      </c>
      <c r="J35" s="41">
        <v>606414</v>
      </c>
      <c r="K35" s="44">
        <v>15.1</v>
      </c>
    </row>
    <row r="36" spans="1:11" x14ac:dyDescent="0.25">
      <c r="A36" s="59" t="str">
        <f>VLOOKUP(aéroports_2011[Pays],Pays_Continent!A:B,2,FALSE)</f>
        <v>Asie</v>
      </c>
      <c r="B36" s="39" t="str">
        <f>VLOOKUP(aéroports_2011[[#This Row],[Ville/Nom d''aéroport]],Ville_Pays!A:B,2,FALSE)</f>
        <v>Inde</v>
      </c>
      <c r="C36" s="40" t="s">
        <v>78</v>
      </c>
      <c r="D36" s="28" t="s">
        <v>78</v>
      </c>
      <c r="E36" s="28" t="s">
        <v>456</v>
      </c>
      <c r="F36" s="41">
        <v>30439122</v>
      </c>
      <c r="G36" s="28">
        <v>8.1999999999999993</v>
      </c>
      <c r="H36" s="41">
        <v>263854</v>
      </c>
      <c r="I36" s="28">
        <v>4.5999999999999996</v>
      </c>
      <c r="J36" s="41">
        <v>681266</v>
      </c>
      <c r="K36" s="44">
        <v>1</v>
      </c>
    </row>
    <row r="37" spans="1:11" x14ac:dyDescent="0.25">
      <c r="A37" s="59" t="str">
        <f>VLOOKUP(aéroports_2011[Pays],Pays_Continent!A:B,2,FALSE)</f>
        <v>Océanie</v>
      </c>
      <c r="B37" s="39" t="str">
        <f>VLOOKUP(aéroports_2011[[#This Row],[Ville/Nom d''aéroport]],Ville_Pays!A:B,2,FALSE)</f>
        <v>Polynésie</v>
      </c>
      <c r="C37" s="40" t="s">
        <v>645</v>
      </c>
      <c r="D37" s="28" t="s">
        <v>645</v>
      </c>
      <c r="E37" s="28" t="s">
        <v>646</v>
      </c>
      <c r="F37" s="41">
        <v>254967</v>
      </c>
      <c r="G37" s="28">
        <v>7.7</v>
      </c>
      <c r="H37" s="41">
        <v>6279</v>
      </c>
      <c r="I37" s="28">
        <v>3.5</v>
      </c>
      <c r="J37" s="28">
        <v>268</v>
      </c>
      <c r="K37" s="44">
        <v>-21.9</v>
      </c>
    </row>
    <row r="38" spans="1:11" ht="25.5" x14ac:dyDescent="0.25">
      <c r="A38" s="59" t="str">
        <f>VLOOKUP(aéroports_2011[Pays],Pays_Continent!A:B,2,FALSE)</f>
        <v>Amérique du Nord</v>
      </c>
      <c r="B38" s="39" t="str">
        <f>VLOOKUP(aéroports_2011[[#This Row],[Ville/Nom d''aéroport]],Ville_Pays!A:B,2,FALSE)</f>
        <v>États-Unis</v>
      </c>
      <c r="C38" s="40" t="s">
        <v>268</v>
      </c>
      <c r="D38" s="28" t="s">
        <v>268</v>
      </c>
      <c r="E38" s="28" t="s">
        <v>553</v>
      </c>
      <c r="F38" s="41">
        <v>28793522</v>
      </c>
      <c r="G38" s="28">
        <v>5.2</v>
      </c>
      <c r="H38" s="41">
        <v>368987</v>
      </c>
      <c r="I38" s="28">
        <v>4.5999999999999996</v>
      </c>
      <c r="J38" s="41">
        <v>251567</v>
      </c>
      <c r="K38" s="44">
        <v>-3.1</v>
      </c>
    </row>
    <row r="39" spans="1:11" ht="25.5" x14ac:dyDescent="0.25">
      <c r="A39" s="59" t="str">
        <f>VLOOKUP(aéroports_2011[Pays],Pays_Continent!A:B,2,FALSE)</f>
        <v>Amérique du Sud</v>
      </c>
      <c r="B39" s="39" t="str">
        <f>VLOOKUP(aéroports_2011[[#This Row],[Ville/Nom d''aéroport]],Ville_Pays!A:B,2,FALSE)</f>
        <v>Brésil</v>
      </c>
      <c r="C39" s="40" t="s">
        <v>190</v>
      </c>
      <c r="D39" s="28" t="s">
        <v>190</v>
      </c>
      <c r="E39" s="28" t="s">
        <v>501</v>
      </c>
      <c r="F39" s="41">
        <v>15398737</v>
      </c>
      <c r="G39" s="28">
        <v>3.9</v>
      </c>
      <c r="H39" s="41">
        <v>189570</v>
      </c>
      <c r="I39" s="28">
        <v>7.5</v>
      </c>
      <c r="J39" s="41">
        <v>61002</v>
      </c>
      <c r="K39" s="44">
        <v>86.8</v>
      </c>
    </row>
    <row r="40" spans="1:11" x14ac:dyDescent="0.25">
      <c r="A40" s="59" t="str">
        <f>VLOOKUP(aéroports_2011[Pays],Pays_Continent!A:B,2,FALSE)</f>
        <v>Océanie</v>
      </c>
      <c r="B40" s="39" t="str">
        <f>VLOOKUP(aéroports_2011[[#This Row],[Ville/Nom d''aéroport]],Ville_Pays!A:B,2,FALSE)</f>
        <v>Australie</v>
      </c>
      <c r="C40" s="40" t="s">
        <v>312</v>
      </c>
      <c r="D40" s="28" t="s">
        <v>312</v>
      </c>
      <c r="E40" s="28" t="s">
        <v>581</v>
      </c>
      <c r="F40" s="41">
        <v>20278027</v>
      </c>
      <c r="G40" s="28">
        <v>3.4</v>
      </c>
      <c r="H40" s="41">
        <v>171385</v>
      </c>
      <c r="I40" s="28">
        <v>5.0999999999999996</v>
      </c>
      <c r="J40" s="64" t="s">
        <v>958</v>
      </c>
      <c r="K40" s="63" t="s">
        <v>958</v>
      </c>
    </row>
    <row r="41" spans="1:11" x14ac:dyDescent="0.25">
      <c r="A41" s="59" t="str">
        <f>VLOOKUP(aéroports_2011[Pays],Pays_Continent!A:B,2,FALSE)</f>
        <v>Océanie</v>
      </c>
      <c r="B41" s="39" t="str">
        <f>VLOOKUP(aéroports_2011[[#This Row],[Ville/Nom d''aéroport]],Ville_Pays!A:B,2,FALSE)</f>
        <v>Australie</v>
      </c>
      <c r="C41" s="40" t="s">
        <v>402</v>
      </c>
      <c r="D41" s="28" t="s">
        <v>402</v>
      </c>
      <c r="E41" s="28" t="s">
        <v>613</v>
      </c>
      <c r="F41" s="41">
        <v>404570</v>
      </c>
      <c r="G41" s="28">
        <v>-0.5</v>
      </c>
      <c r="H41" s="41">
        <v>5731</v>
      </c>
      <c r="I41" s="28">
        <v>-0.8</v>
      </c>
      <c r="J41" s="64" t="s">
        <v>958</v>
      </c>
      <c r="K41" s="63" t="s">
        <v>958</v>
      </c>
    </row>
    <row r="42" spans="1:11" x14ac:dyDescent="0.25">
      <c r="A42" s="59" t="str">
        <f>VLOOKUP(aéroports_2011[Pays],Pays_Continent!A:B,2,FALSE)</f>
        <v>Europe</v>
      </c>
      <c r="B42" s="39" t="str">
        <f>VLOOKUP(aéroports_2011[[#This Row],[Ville/Nom d''aéroport]],Ville_Pays!A:B,2,FALSE)</f>
        <v>Belgique</v>
      </c>
      <c r="C42" s="40" t="s">
        <v>148</v>
      </c>
      <c r="D42" s="28" t="s">
        <v>148</v>
      </c>
      <c r="E42" s="28" t="s">
        <v>481</v>
      </c>
      <c r="F42" s="41">
        <v>18576767</v>
      </c>
      <c r="G42" s="28">
        <v>9.4</v>
      </c>
      <c r="H42" s="41">
        <v>233758</v>
      </c>
      <c r="I42" s="28">
        <v>3.6</v>
      </c>
      <c r="J42" s="41">
        <v>475124</v>
      </c>
      <c r="K42" s="44">
        <v>-0.2</v>
      </c>
    </row>
    <row r="43" spans="1:11" x14ac:dyDescent="0.25">
      <c r="A43" s="59" t="str">
        <f>VLOOKUP(aéroports_2011[Pays],Pays_Continent!A:B,2,FALSE)</f>
        <v>Europe</v>
      </c>
      <c r="B43" s="39" t="str">
        <f>VLOOKUP(aéroports_2011[[#This Row],[Ville/Nom d''aéroport]],Ville_Pays!A:B,2,FALSE)</f>
        <v>Hongrie</v>
      </c>
      <c r="C43" s="40" t="s">
        <v>183</v>
      </c>
      <c r="D43" s="28" t="s">
        <v>183</v>
      </c>
      <c r="E43" s="28" t="s">
        <v>626</v>
      </c>
      <c r="F43" s="41">
        <v>8911273</v>
      </c>
      <c r="G43" s="28">
        <v>9</v>
      </c>
      <c r="H43" s="41">
        <v>109949</v>
      </c>
      <c r="I43" s="28">
        <v>4.2</v>
      </c>
      <c r="J43" s="41">
        <v>106595</v>
      </c>
      <c r="K43" s="44">
        <v>29</v>
      </c>
    </row>
    <row r="44" spans="1:11" ht="25.5" x14ac:dyDescent="0.25">
      <c r="A44" s="59" t="str">
        <f>VLOOKUP(aéroports_2011[Pays],Pays_Continent!A:B,2,FALSE)</f>
        <v>Amérique du Sud</v>
      </c>
      <c r="B44" s="39" t="str">
        <f>VLOOKUP(aéroports_2011[[#This Row],[Ville/Nom d''aéroport]],Ville_Pays!A:B,2,FALSE)</f>
        <v>Argentine</v>
      </c>
      <c r="C44" s="40" t="s">
        <v>199</v>
      </c>
      <c r="D44" s="28" t="s">
        <v>205</v>
      </c>
      <c r="E44" s="32" t="s">
        <v>507</v>
      </c>
      <c r="F44" s="41">
        <v>8276159</v>
      </c>
      <c r="G44" s="28">
        <v>-5.8</v>
      </c>
      <c r="H44" s="41">
        <v>63160</v>
      </c>
      <c r="I44" s="28">
        <v>-2.9</v>
      </c>
      <c r="J44" s="41">
        <v>204828</v>
      </c>
      <c r="K44" s="44">
        <v>-3.8</v>
      </c>
    </row>
    <row r="45" spans="1:11" ht="30" x14ac:dyDescent="0.25">
      <c r="A45" s="59" t="str">
        <f>VLOOKUP(aéroports_2011[Pays],Pays_Continent!A:B,2,FALSE)</f>
        <v>Amérique du Sud</v>
      </c>
      <c r="B45" s="39" t="str">
        <f>VLOOKUP(aéroports_2011[[#This Row],[Ville/Nom d''aéroport]],Ville_Pays!A:B,2,FALSE)</f>
        <v>Argentine</v>
      </c>
      <c r="C45" s="40" t="s">
        <v>199</v>
      </c>
      <c r="D45" s="28" t="s">
        <v>200</v>
      </c>
      <c r="E45" s="32" t="s">
        <v>1047</v>
      </c>
      <c r="F45" s="41">
        <v>8250971</v>
      </c>
      <c r="G45" s="28">
        <v>9.1999999999999993</v>
      </c>
      <c r="H45" s="41">
        <v>113786</v>
      </c>
      <c r="I45" s="28">
        <v>8.5</v>
      </c>
      <c r="J45" s="41">
        <v>18285</v>
      </c>
      <c r="K45" s="44">
        <v>-3.5</v>
      </c>
    </row>
    <row r="46" spans="1:11" x14ac:dyDescent="0.25">
      <c r="A46" s="59" t="str">
        <f>VLOOKUP(aéroports_2011[Pays],Pays_Continent!A:B,2,FALSE)</f>
        <v>Océanie</v>
      </c>
      <c r="B46" s="39" t="str">
        <f>VLOOKUP(aéroports_2011[[#This Row],[Ville/Nom d''aéroport]],Ville_Pays!A:B,2,FALSE)</f>
        <v>Australie</v>
      </c>
      <c r="C46" s="40" t="s">
        <v>324</v>
      </c>
      <c r="D46" s="28" t="s">
        <v>324</v>
      </c>
      <c r="E46" s="28" t="s">
        <v>588</v>
      </c>
      <c r="F46" s="41">
        <v>3848728</v>
      </c>
      <c r="G46" s="28">
        <v>3.3</v>
      </c>
      <c r="H46" s="41">
        <v>43006</v>
      </c>
      <c r="I46" s="28">
        <v>9.6999999999999993</v>
      </c>
      <c r="J46" s="64" t="s">
        <v>958</v>
      </c>
      <c r="K46" s="63" t="s">
        <v>958</v>
      </c>
    </row>
    <row r="47" spans="1:11" x14ac:dyDescent="0.25">
      <c r="A47" s="59" t="str">
        <f>VLOOKUP(aéroports_2011[Pays],Pays_Continent!A:B,2,FALSE)</f>
        <v>Afrique</v>
      </c>
      <c r="B47" s="39" t="str">
        <f>VLOOKUP(aéroports_2011[[#This Row],[Ville/Nom d''aéroport]],Ville_Pays!A:B,2,FALSE)</f>
        <v>Egypte</v>
      </c>
      <c r="C47" s="40" t="s">
        <v>21</v>
      </c>
      <c r="D47" s="28" t="s">
        <v>21</v>
      </c>
      <c r="E47" s="28" t="s">
        <v>415</v>
      </c>
      <c r="F47" s="41">
        <v>12227748</v>
      </c>
      <c r="G47" s="28">
        <v>-24.2</v>
      </c>
      <c r="H47" s="41">
        <v>123754</v>
      </c>
      <c r="I47" s="28">
        <v>-20.100000000000001</v>
      </c>
      <c r="J47" s="41">
        <v>280573</v>
      </c>
      <c r="K47" s="44">
        <v>-10</v>
      </c>
    </row>
    <row r="48" spans="1:11" x14ac:dyDescent="0.25">
      <c r="A48" s="59" t="str">
        <f>VLOOKUP(aéroports_2011[Pays],Pays_Continent!A:B,2,FALSE)</f>
        <v>Asie</v>
      </c>
      <c r="B48" s="39" t="str">
        <f>VLOOKUP(aéroports_2011[[#This Row],[Ville/Nom d''aéroport]],Ville_Pays!A:B,2,FALSE)</f>
        <v>Inde</v>
      </c>
      <c r="C48" s="40" t="s">
        <v>119</v>
      </c>
      <c r="D48" s="28" t="s">
        <v>119</v>
      </c>
      <c r="E48" s="28" t="s">
        <v>464</v>
      </c>
      <c r="F48" s="41">
        <v>10278050</v>
      </c>
      <c r="G48" s="28">
        <v>11.9</v>
      </c>
      <c r="H48" s="41">
        <v>101285</v>
      </c>
      <c r="I48" s="28">
        <v>8.4</v>
      </c>
      <c r="J48" s="41">
        <v>132479</v>
      </c>
      <c r="K48" s="44">
        <v>3.5</v>
      </c>
    </row>
    <row r="49" spans="1:11" ht="25.5" x14ac:dyDescent="0.25">
      <c r="A49" s="59" t="str">
        <f>VLOOKUP(aéroports_2011[Pays],Pays_Continent!A:B,2,FALSE)</f>
        <v>Amérique du Nord</v>
      </c>
      <c r="B49" s="39" t="str">
        <f>VLOOKUP(aéroports_2011[[#This Row],[Ville/Nom d''aéroport]],Ville_Pays!A:B,2,FALSE)</f>
        <v>Canada</v>
      </c>
      <c r="C49" s="40" t="s">
        <v>287</v>
      </c>
      <c r="D49" s="28" t="s">
        <v>287</v>
      </c>
      <c r="E49" s="28" t="s">
        <v>564</v>
      </c>
      <c r="F49" s="41">
        <v>12697769</v>
      </c>
      <c r="G49" s="28">
        <v>0.5</v>
      </c>
      <c r="H49" s="41">
        <v>237161</v>
      </c>
      <c r="I49" s="28">
        <v>1.2</v>
      </c>
      <c r="J49" s="64" t="s">
        <v>958</v>
      </c>
      <c r="K49" s="63" t="s">
        <v>958</v>
      </c>
    </row>
    <row r="50" spans="1:11" ht="25.5" x14ac:dyDescent="0.25">
      <c r="A50" s="59" t="str">
        <f>VLOOKUP(aéroports_2011[Pays],Pays_Continent!A:B,2,FALSE)</f>
        <v>Amérique du Sud</v>
      </c>
      <c r="B50" s="39" t="str">
        <f>VLOOKUP(aéroports_2011[[#This Row],[Ville/Nom d''aéroport]],Ville_Pays!A:B,2,FALSE)</f>
        <v>Colombie</v>
      </c>
      <c r="C50" s="40" t="s">
        <v>218</v>
      </c>
      <c r="D50" s="28" t="s">
        <v>218</v>
      </c>
      <c r="E50" s="28" t="s">
        <v>523</v>
      </c>
      <c r="F50" s="41">
        <v>3261690</v>
      </c>
      <c r="G50" s="28">
        <v>-2.4</v>
      </c>
      <c r="H50" s="41">
        <v>53582</v>
      </c>
      <c r="I50" s="28">
        <v>-3.5</v>
      </c>
      <c r="J50" s="41">
        <v>33961</v>
      </c>
      <c r="K50" s="44">
        <v>-1.2</v>
      </c>
    </row>
    <row r="51" spans="1:11" ht="25.5" x14ac:dyDescent="0.25">
      <c r="A51" s="59" t="str">
        <f>VLOOKUP(aéroports_2011[Pays],Pays_Continent!A:B,2,FALSE)</f>
        <v>Amérique du Sud</v>
      </c>
      <c r="B51" s="39" t="str">
        <f>VLOOKUP(aéroports_2011[[#This Row],[Ville/Nom d''aéroport]],Ville_Pays!A:B,2,FALSE)</f>
        <v>Brésil</v>
      </c>
      <c r="C51" s="40" t="s">
        <v>630</v>
      </c>
      <c r="D51" s="28" t="s">
        <v>630</v>
      </c>
      <c r="E51" s="28" t="s">
        <v>631</v>
      </c>
      <c r="F51" s="41">
        <v>7568384</v>
      </c>
      <c r="G51" s="28">
        <v>35.299999999999997</v>
      </c>
      <c r="H51" s="41">
        <v>99984</v>
      </c>
      <c r="I51" s="28">
        <v>34.200000000000003</v>
      </c>
      <c r="J51" s="64" t="s">
        <v>958</v>
      </c>
      <c r="K51" s="63" t="s">
        <v>958</v>
      </c>
    </row>
    <row r="52" spans="1:11" x14ac:dyDescent="0.25">
      <c r="A52" s="59" t="str">
        <f>VLOOKUP(aéroports_2011[Pays],Pays_Continent!A:B,2,FALSE)</f>
        <v>Océanie</v>
      </c>
      <c r="B52" s="39" t="str">
        <f>VLOOKUP(aéroports_2011[[#This Row],[Ville/Nom d''aéroport]],Ville_Pays!A:B,2,FALSE)</f>
        <v>Australie</v>
      </c>
      <c r="C52" s="40" t="s">
        <v>332</v>
      </c>
      <c r="D52" s="28" t="s">
        <v>332</v>
      </c>
      <c r="E52" s="28" t="s">
        <v>590</v>
      </c>
      <c r="F52" s="41">
        <v>3206103</v>
      </c>
      <c r="G52" s="28">
        <v>-3</v>
      </c>
      <c r="H52" s="41">
        <v>43316</v>
      </c>
      <c r="I52" s="28">
        <v>-0.7</v>
      </c>
      <c r="J52" s="64" t="s">
        <v>958</v>
      </c>
      <c r="K52" s="63" t="s">
        <v>958</v>
      </c>
    </row>
    <row r="53" spans="1:11" ht="25.5" x14ac:dyDescent="0.25">
      <c r="A53" s="59" t="str">
        <f>VLOOKUP(aéroports_2011[Pays],Pays_Continent!A:B,2,FALSE)</f>
        <v>Amérique du Nord</v>
      </c>
      <c r="B53" s="39" t="str">
        <f>VLOOKUP(aéroports_2011[[#This Row],[Ville/Nom d''aéroport]],Ville_Pays!A:B,2,FALSE)</f>
        <v>Mexique</v>
      </c>
      <c r="C53" s="40" t="s">
        <v>189</v>
      </c>
      <c r="D53" s="28" t="s">
        <v>189</v>
      </c>
      <c r="E53" s="28" t="s">
        <v>502</v>
      </c>
      <c r="F53" s="41">
        <v>13112420</v>
      </c>
      <c r="G53" s="28">
        <v>4.3</v>
      </c>
      <c r="H53" s="41">
        <v>120513</v>
      </c>
      <c r="I53" s="28">
        <v>0.6</v>
      </c>
      <c r="J53" s="41">
        <v>25675</v>
      </c>
      <c r="K53" s="44">
        <v>-3.3</v>
      </c>
    </row>
    <row r="54" spans="1:11" x14ac:dyDescent="0.25">
      <c r="A54" s="59" t="str">
        <f>VLOOKUP(aéroports_2011[Pays],Pays_Continent!A:B,2,FALSE)</f>
        <v>Afrique</v>
      </c>
      <c r="B54" s="39" t="str">
        <f>VLOOKUP(aéroports_2011[[#This Row],[Ville/Nom d''aéroport]],Ville_Pays!A:B,2,FALSE)</f>
        <v>Afrique du Sud</v>
      </c>
      <c r="C54" s="40" t="s">
        <v>25</v>
      </c>
      <c r="D54" s="28" t="s">
        <v>25</v>
      </c>
      <c r="E54" s="28" t="s">
        <v>418</v>
      </c>
      <c r="F54" s="41">
        <v>8436069</v>
      </c>
      <c r="G54" s="28">
        <v>4</v>
      </c>
      <c r="H54" s="41">
        <v>96575</v>
      </c>
      <c r="I54" s="28">
        <v>3.3</v>
      </c>
      <c r="J54" s="64" t="s">
        <v>958</v>
      </c>
      <c r="K54" s="63" t="s">
        <v>958</v>
      </c>
    </row>
    <row r="55" spans="1:11" ht="25.5" x14ac:dyDescent="0.25">
      <c r="A55" s="59" t="str">
        <f>VLOOKUP(aéroports_2011[Pays],Pays_Continent!A:B,2,FALSE)</f>
        <v>Amérique du Sud</v>
      </c>
      <c r="B55" s="39" t="str">
        <f>VLOOKUP(aéroports_2011[[#This Row],[Ville/Nom d''aéroport]],Ville_Pays!A:B,2,FALSE)</f>
        <v>Vénézuela</v>
      </c>
      <c r="C55" s="40" t="s">
        <v>192</v>
      </c>
      <c r="D55" s="28" t="s">
        <v>192</v>
      </c>
      <c r="E55" s="28" t="s">
        <v>629</v>
      </c>
      <c r="F55" s="41">
        <v>9907776</v>
      </c>
      <c r="G55" s="28">
        <v>11.2</v>
      </c>
      <c r="H55" s="41">
        <v>137882</v>
      </c>
      <c r="I55" s="28">
        <v>-1.3</v>
      </c>
      <c r="J55" s="41">
        <v>101753</v>
      </c>
      <c r="K55" s="44">
        <v>18.8</v>
      </c>
    </row>
    <row r="56" spans="1:11" ht="25.5" x14ac:dyDescent="0.25">
      <c r="A56" s="59" t="str">
        <f>VLOOKUP(aéroports_2011[Pays],Pays_Continent!A:B,2,FALSE)</f>
        <v>Amérique du Sud</v>
      </c>
      <c r="B56" s="39" t="str">
        <f>VLOOKUP(aéroports_2011[[#This Row],[Ville/Nom d''aéroport]],Ville_Pays!A:B,2,FALSE)</f>
        <v>Colombie</v>
      </c>
      <c r="C56" s="40" t="s">
        <v>222</v>
      </c>
      <c r="D56" s="28" t="s">
        <v>222</v>
      </c>
      <c r="E56" s="28" t="s">
        <v>533</v>
      </c>
      <c r="F56" s="41">
        <v>2161802</v>
      </c>
      <c r="G56" s="28">
        <v>0.3</v>
      </c>
      <c r="H56" s="41">
        <v>33592</v>
      </c>
      <c r="I56" s="28">
        <v>1.1000000000000001</v>
      </c>
      <c r="J56" s="41">
        <v>7381</v>
      </c>
      <c r="K56" s="44">
        <v>4.4000000000000004</v>
      </c>
    </row>
    <row r="57" spans="1:11" x14ac:dyDescent="0.25">
      <c r="A57" s="59" t="str">
        <f>VLOOKUP(aéroports_2011[Pays],Pays_Continent!A:B,2,FALSE)</f>
        <v>Afrique</v>
      </c>
      <c r="B57" s="39" t="str">
        <f>VLOOKUP(aéroports_2011[[#This Row],[Ville/Nom d''aéroport]],Ville_Pays!A:B,2,FALSE)</f>
        <v>Maroc</v>
      </c>
      <c r="C57" s="40" t="s">
        <v>376</v>
      </c>
      <c r="D57" s="28" t="s">
        <v>29</v>
      </c>
      <c r="E57" s="28" t="s">
        <v>1093</v>
      </c>
      <c r="F57" s="41">
        <v>7290314</v>
      </c>
      <c r="G57" s="28">
        <v>0.6</v>
      </c>
      <c r="H57" s="41">
        <v>75025</v>
      </c>
      <c r="I57" s="28">
        <v>-5.8</v>
      </c>
      <c r="J57" s="41">
        <v>52538</v>
      </c>
      <c r="K57" s="44">
        <v>1.7</v>
      </c>
    </row>
    <row r="58" spans="1:11" x14ac:dyDescent="0.25">
      <c r="A58" s="59" t="str">
        <f>VLOOKUP(aéroports_2011[Pays],Pays_Continent!A:B,2,FALSE)</f>
        <v>Asie</v>
      </c>
      <c r="B58" s="39" t="str">
        <f>VLOOKUP(aéroports_2011[[#This Row],[Ville/Nom d''aéroport]],Ville_Pays!A:B,2,FALSE)</f>
        <v>Chine</v>
      </c>
      <c r="C58" s="40" t="s">
        <v>101</v>
      </c>
      <c r="D58" s="28" t="s">
        <v>101</v>
      </c>
      <c r="E58" s="28" t="s">
        <v>461</v>
      </c>
      <c r="F58" s="41">
        <v>13684731</v>
      </c>
      <c r="G58" s="28">
        <v>8.4</v>
      </c>
      <c r="H58" s="41">
        <v>116727</v>
      </c>
      <c r="I58" s="28">
        <v>0.9</v>
      </c>
      <c r="J58" s="41">
        <v>114831</v>
      </c>
      <c r="K58" s="44">
        <v>5.7</v>
      </c>
    </row>
    <row r="59" spans="1:11" ht="25.5" x14ac:dyDescent="0.25">
      <c r="A59" s="59" t="str">
        <f>VLOOKUP(aéroports_2011[Pays],Pays_Continent!A:B,2,FALSE)</f>
        <v>Amérique du Nord</v>
      </c>
      <c r="B59" s="39" t="str">
        <f>VLOOKUP(aéroports_2011[[#This Row],[Ville/Nom d''aéroport]],Ville_Pays!A:B,2,FALSE)</f>
        <v>États-Unis</v>
      </c>
      <c r="C59" s="40" t="s">
        <v>255</v>
      </c>
      <c r="D59" s="28" t="s">
        <v>255</v>
      </c>
      <c r="E59" s="28" t="s">
        <v>546</v>
      </c>
      <c r="F59" s="41">
        <v>39043708</v>
      </c>
      <c r="G59" s="28">
        <v>2.1</v>
      </c>
      <c r="H59" s="41">
        <v>537933</v>
      </c>
      <c r="I59" s="28">
        <v>2</v>
      </c>
      <c r="J59" s="41">
        <v>137943</v>
      </c>
      <c r="K59" s="44">
        <v>24.6</v>
      </c>
    </row>
    <row r="60" spans="1:11" x14ac:dyDescent="0.25">
      <c r="A60" s="59" t="str">
        <f>VLOOKUP(aéroports_2011[Pays],Pays_Continent!A:B,2,FALSE)</f>
        <v>Asie</v>
      </c>
      <c r="B60" s="39" t="str">
        <f>VLOOKUP(aéroports_2011[[#This Row],[Ville/Nom d''aéroport]],Ville_Pays!A:B,2,FALSE)</f>
        <v>Corée du Sud</v>
      </c>
      <c r="C60" s="40" t="s">
        <v>91</v>
      </c>
      <c r="D60" s="28" t="s">
        <v>91</v>
      </c>
      <c r="E60" s="28" t="s">
        <v>459</v>
      </c>
      <c r="F60" s="41">
        <v>17201878</v>
      </c>
      <c r="G60" s="28">
        <v>9.4</v>
      </c>
      <c r="H60" s="41">
        <v>112696</v>
      </c>
      <c r="I60" s="28">
        <v>9</v>
      </c>
      <c r="J60" s="41">
        <v>251975</v>
      </c>
      <c r="K60" s="44">
        <v>8.9</v>
      </c>
    </row>
    <row r="61" spans="1:11" x14ac:dyDescent="0.25">
      <c r="A61" s="59" t="str">
        <f>VLOOKUP(aéroports_2011[Pays],Pays_Continent!A:B,2,FALSE)</f>
        <v>Asie</v>
      </c>
      <c r="B61" s="39" t="str">
        <f>VLOOKUP(aéroports_2011[[#This Row],[Ville/Nom d''aéroport]],Ville_Pays!A:B,2,FALSE)</f>
        <v>Chine</v>
      </c>
      <c r="C61" s="40" t="s">
        <v>77</v>
      </c>
      <c r="D61" s="28" t="s">
        <v>77</v>
      </c>
      <c r="E61" s="28" t="s">
        <v>963</v>
      </c>
      <c r="F61" s="41">
        <v>29073719</v>
      </c>
      <c r="G61" s="28">
        <v>12.7</v>
      </c>
      <c r="H61" s="41">
        <v>222421</v>
      </c>
      <c r="I61" s="28">
        <v>8.1999999999999993</v>
      </c>
      <c r="J61" s="41">
        <v>477695</v>
      </c>
      <c r="K61" s="44">
        <v>10.5</v>
      </c>
    </row>
    <row r="62" spans="1:11" ht="25.5" x14ac:dyDescent="0.25">
      <c r="A62" s="59" t="str">
        <f>VLOOKUP(aéroports_2011[Pays],Pays_Continent!A:B,2,FALSE)</f>
        <v>Amérique du Nord</v>
      </c>
      <c r="B62" s="39" t="str">
        <f>VLOOKUP(aéroports_2011[[#This Row],[Ville/Nom d''aéroport]],Ville_Pays!A:B,2,FALSE)</f>
        <v>États-Unis</v>
      </c>
      <c r="C62" s="40" t="s">
        <v>243</v>
      </c>
      <c r="D62" s="28" t="s">
        <v>277</v>
      </c>
      <c r="E62" s="32" t="s">
        <v>558</v>
      </c>
      <c r="F62" s="41">
        <v>18882549</v>
      </c>
      <c r="G62" s="28">
        <v>7.5</v>
      </c>
      <c r="H62" s="41">
        <v>255227</v>
      </c>
      <c r="I62" s="28">
        <v>3.9</v>
      </c>
      <c r="J62" s="41">
        <v>27374</v>
      </c>
      <c r="K62" s="44">
        <v>6.9</v>
      </c>
    </row>
    <row r="63" spans="1:11" ht="25.5" x14ac:dyDescent="0.25">
      <c r="A63" s="59" t="str">
        <f>VLOOKUP(aéroports_2011[Pays],Pays_Continent!A:B,2,FALSE)</f>
        <v>Amérique du Nord</v>
      </c>
      <c r="B63" s="39" t="str">
        <f>VLOOKUP(aéroports_2011[[#This Row],[Ville/Nom d''aéroport]],Ville_Pays!A:B,2,FALSE)</f>
        <v>États-Unis</v>
      </c>
      <c r="C63" s="40" t="s">
        <v>243</v>
      </c>
      <c r="D63" s="28" t="s">
        <v>244</v>
      </c>
      <c r="E63" s="32" t="s">
        <v>541</v>
      </c>
      <c r="F63" s="41">
        <v>66790996</v>
      </c>
      <c r="G63" s="28">
        <v>-0.4</v>
      </c>
      <c r="H63" s="41">
        <v>870042</v>
      </c>
      <c r="I63" s="28">
        <v>-0.1</v>
      </c>
      <c r="J63" s="41">
        <v>1505214</v>
      </c>
      <c r="K63" s="44">
        <v>-4.5999999999999996</v>
      </c>
    </row>
    <row r="64" spans="1:11" x14ac:dyDescent="0.25">
      <c r="A64" s="59" t="str">
        <f>VLOOKUP(aéroports_2011[Pays],Pays_Continent!A:B,2,FALSE)</f>
        <v>Asie</v>
      </c>
      <c r="B64" s="39" t="str">
        <f>VLOOKUP(aéroports_2011[[#This Row],[Ville/Nom d''aéroport]],Ville_Pays!A:B,2,FALSE)</f>
        <v>Chine</v>
      </c>
      <c r="C64" s="40" t="s">
        <v>87</v>
      </c>
      <c r="D64" s="28" t="s">
        <v>87</v>
      </c>
      <c r="E64" s="28" t="s">
        <v>962</v>
      </c>
      <c r="F64" s="41">
        <v>19052706</v>
      </c>
      <c r="G64" s="28">
        <v>20.6</v>
      </c>
      <c r="H64" s="41">
        <v>166763</v>
      </c>
      <c r="I64" s="28">
        <v>14.5</v>
      </c>
      <c r="J64" s="41">
        <v>237573</v>
      </c>
      <c r="K64" s="44">
        <v>21.4</v>
      </c>
    </row>
    <row r="65" spans="1:11" ht="25.5" x14ac:dyDescent="0.25">
      <c r="A65" s="59" t="str">
        <f>VLOOKUP(aéroports_2011[Pays],Pays_Continent!A:B,2,FALSE)</f>
        <v>Océanie</v>
      </c>
      <c r="B65" s="39" t="str">
        <f>VLOOKUP(aéroports_2011[[#This Row],[Ville/Nom d''aéroport]],Ville_Pays!A:B,2,FALSE)</f>
        <v>Nouvelle-Zélande</v>
      </c>
      <c r="C65" s="40" t="s">
        <v>321</v>
      </c>
      <c r="D65" s="28" t="s">
        <v>321</v>
      </c>
      <c r="E65" s="28" t="s">
        <v>586</v>
      </c>
      <c r="F65" s="41">
        <v>5592529</v>
      </c>
      <c r="G65" s="28">
        <v>-6.8</v>
      </c>
      <c r="H65" s="41">
        <v>119343</v>
      </c>
      <c r="I65" s="28">
        <v>-5.2</v>
      </c>
      <c r="J65" s="41">
        <v>20557</v>
      </c>
      <c r="K65" s="44">
        <v>-21.7</v>
      </c>
    </row>
    <row r="66" spans="1:11" ht="25.5" x14ac:dyDescent="0.25">
      <c r="A66" s="59" t="str">
        <f>VLOOKUP(aéroports_2011[Pays],Pays_Continent!A:B,2,FALSE)</f>
        <v>Amérique du Nord</v>
      </c>
      <c r="B66" s="39" t="str">
        <f>VLOOKUP(aéroports_2011[[#This Row],[Ville/Nom d''aéroport]],Ville_Pays!A:B,2,FALSE)</f>
        <v>États-Unis</v>
      </c>
      <c r="C66" s="40" t="s">
        <v>306</v>
      </c>
      <c r="D66" s="28" t="s">
        <v>307</v>
      </c>
      <c r="E66" s="28" t="s">
        <v>1064</v>
      </c>
      <c r="F66" s="41">
        <v>9376862</v>
      </c>
      <c r="G66" s="28">
        <v>-1.2</v>
      </c>
      <c r="H66" s="41">
        <v>179649</v>
      </c>
      <c r="I66" s="28">
        <v>-6.9</v>
      </c>
      <c r="J66" s="41">
        <v>76692</v>
      </c>
      <c r="K66" s="44">
        <v>-3.7</v>
      </c>
    </row>
    <row r="67" spans="1:11" x14ac:dyDescent="0.25">
      <c r="A67" s="59" t="str">
        <f>VLOOKUP(aéroports_2011[Pays],Pays_Continent!A:B,2,FALSE)</f>
        <v>Europe</v>
      </c>
      <c r="B67" s="39" t="str">
        <f>VLOOKUP(aéroports_2011[[#This Row],[Ville/Nom d''aéroport]],Ville_Pays!A:B,2,FALSE)</f>
        <v>Allemagne</v>
      </c>
      <c r="C67" s="40" t="s">
        <v>182</v>
      </c>
      <c r="D67" s="28" t="s">
        <v>182</v>
      </c>
      <c r="E67" s="28" t="s">
        <v>493</v>
      </c>
      <c r="F67" s="41">
        <v>9623397</v>
      </c>
      <c r="G67" s="28">
        <v>-2.2999999999999998</v>
      </c>
      <c r="H67" s="41">
        <v>130926</v>
      </c>
      <c r="I67" s="28">
        <v>-2.5</v>
      </c>
      <c r="J67" s="41">
        <v>726258</v>
      </c>
      <c r="K67" s="44">
        <v>12.8</v>
      </c>
    </row>
    <row r="68" spans="1:11" x14ac:dyDescent="0.25">
      <c r="A68" s="59" t="str">
        <f>VLOOKUP(aéroports_2011[Pays],Pays_Continent!A:B,2,FALSE)</f>
        <v>Europe</v>
      </c>
      <c r="B68" s="39" t="str">
        <f>VLOOKUP(aéroports_2011[[#This Row],[Ville/Nom d''aéroport]],Ville_Pays!A:B,2,FALSE)</f>
        <v>Danemark</v>
      </c>
      <c r="C68" s="40" t="s">
        <v>141</v>
      </c>
      <c r="D68" s="28" t="s">
        <v>141</v>
      </c>
      <c r="E68" s="28" t="s">
        <v>476</v>
      </c>
      <c r="F68" s="41">
        <v>22673477</v>
      </c>
      <c r="G68" s="28">
        <v>5.7</v>
      </c>
      <c r="H68" s="41">
        <v>253762</v>
      </c>
      <c r="I68" s="28">
        <v>3.3</v>
      </c>
      <c r="J68" s="64" t="s">
        <v>958</v>
      </c>
      <c r="K68" s="63" t="s">
        <v>958</v>
      </c>
    </row>
    <row r="69" spans="1:11" ht="25.5" x14ac:dyDescent="0.25">
      <c r="A69" s="59" t="str">
        <f>VLOOKUP(aéroports_2011[Pays],Pays_Continent!A:B,2,FALSE)</f>
        <v>Amérique du Sud</v>
      </c>
      <c r="B69" s="39" t="str">
        <f>VLOOKUP(aéroports_2011[[#This Row],[Ville/Nom d''aéroport]],Ville_Pays!A:B,2,FALSE)</f>
        <v>Brésil</v>
      </c>
      <c r="C69" s="40" t="s">
        <v>232</v>
      </c>
      <c r="D69" s="28" t="s">
        <v>232</v>
      </c>
      <c r="E69" s="28" t="s">
        <v>532</v>
      </c>
      <c r="F69" s="41">
        <v>2551120</v>
      </c>
      <c r="G69" s="28">
        <v>14.3</v>
      </c>
      <c r="H69" s="41">
        <v>57101</v>
      </c>
      <c r="I69" s="28">
        <v>6.1</v>
      </c>
      <c r="J69" s="41">
        <v>14381</v>
      </c>
      <c r="K69" s="44">
        <v>86.3</v>
      </c>
    </row>
    <row r="70" spans="1:11" ht="25.5" x14ac:dyDescent="0.25">
      <c r="A70" s="59" t="str">
        <f>VLOOKUP(aéroports_2011[Pays],Pays_Continent!A:B,2,FALSE)</f>
        <v>Amérique du Sud</v>
      </c>
      <c r="B70" s="39" t="str">
        <f>VLOOKUP(aéroports_2011[[#This Row],[Ville/Nom d''aéroport]],Ville_Pays!A:B,2,FALSE)</f>
        <v>Brésil</v>
      </c>
      <c r="C70" s="40" t="s">
        <v>211</v>
      </c>
      <c r="D70" s="28" t="s">
        <v>212</v>
      </c>
      <c r="E70" s="28" t="s">
        <v>511</v>
      </c>
      <c r="F70" s="41">
        <v>6964581</v>
      </c>
      <c r="G70" s="28">
        <v>8.3000000000000007</v>
      </c>
      <c r="H70" s="41">
        <v>94143</v>
      </c>
      <c r="I70" s="28">
        <v>6.7</v>
      </c>
      <c r="J70" s="41">
        <v>43849</v>
      </c>
      <c r="K70" s="44">
        <v>79.599999999999994</v>
      </c>
    </row>
    <row r="71" spans="1:11" x14ac:dyDescent="0.25">
      <c r="A71" s="59" t="str">
        <f>VLOOKUP(aéroports_2011[Pays],Pays_Continent!A:B,2,FALSE)</f>
        <v>Afrique</v>
      </c>
      <c r="B71" s="39" t="str">
        <f>VLOOKUP(aéroports_2011[[#This Row],[Ville/Nom d''aéroport]],Ville_Pays!A:B,2,FALSE)</f>
        <v>Sénégal</v>
      </c>
      <c r="C71" s="40" t="s">
        <v>56</v>
      </c>
      <c r="D71" s="28" t="s">
        <v>56</v>
      </c>
      <c r="E71" s="28" t="s">
        <v>449</v>
      </c>
      <c r="F71" s="41">
        <v>1842389</v>
      </c>
      <c r="G71" s="28">
        <v>11.1</v>
      </c>
      <c r="H71" s="41">
        <v>34792</v>
      </c>
      <c r="I71" s="28">
        <v>-8.9</v>
      </c>
      <c r="J71" s="41">
        <v>24539</v>
      </c>
      <c r="K71" s="44">
        <v>3.1</v>
      </c>
    </row>
    <row r="72" spans="1:11" x14ac:dyDescent="0.25">
      <c r="A72" s="59" t="str">
        <f>VLOOKUP(aéroports_2011[Pays],Pays_Continent!A:B,2,FALSE)</f>
        <v>Asie</v>
      </c>
      <c r="B72" s="39" t="str">
        <f>VLOOKUP(aéroports_2011[[#This Row],[Ville/Nom d''aéroport]],Ville_Pays!A:B,2,FALSE)</f>
        <v>Chine</v>
      </c>
      <c r="C72" s="40" t="s">
        <v>113</v>
      </c>
      <c r="D72" s="28" t="s">
        <v>113</v>
      </c>
      <c r="E72" s="28" t="s">
        <v>964</v>
      </c>
      <c r="F72" s="41">
        <v>12012094</v>
      </c>
      <c r="G72" s="28">
        <v>12.2</v>
      </c>
      <c r="H72" s="41">
        <v>94344</v>
      </c>
      <c r="I72" s="28">
        <v>3</v>
      </c>
      <c r="J72" s="41">
        <v>137859</v>
      </c>
      <c r="K72" s="44">
        <v>-1.9</v>
      </c>
    </row>
    <row r="73" spans="1:11" ht="25.5" x14ac:dyDescent="0.25">
      <c r="A73" s="59" t="str">
        <f>VLOOKUP(aéroports_2011[Pays],Pays_Continent!A:B,2,FALSE)</f>
        <v>Amérique du Nord</v>
      </c>
      <c r="B73" s="39" t="str">
        <f>VLOOKUP(aéroports_2011[[#This Row],[Ville/Nom d''aéroport]],Ville_Pays!A:B,2,FALSE)</f>
        <v>États-Unis</v>
      </c>
      <c r="C73" s="40" t="s">
        <v>247</v>
      </c>
      <c r="D73" s="28" t="s">
        <v>248</v>
      </c>
      <c r="E73" s="28" t="s">
        <v>542</v>
      </c>
      <c r="F73" s="41">
        <v>57745210</v>
      </c>
      <c r="G73" s="28">
        <v>1.5</v>
      </c>
      <c r="H73" s="41">
        <v>645810</v>
      </c>
      <c r="I73" s="28">
        <v>-0.3</v>
      </c>
      <c r="J73" s="41">
        <v>652655</v>
      </c>
      <c r="K73" s="44">
        <v>-8.3000000000000007</v>
      </c>
    </row>
    <row r="74" spans="1:11" ht="25.5" x14ac:dyDescent="0.25">
      <c r="A74" s="59" t="str">
        <f>VLOOKUP(aéroports_2011[Pays],Pays_Continent!A:B,2,FALSE)</f>
        <v>Asie</v>
      </c>
      <c r="B74" s="39" t="str">
        <f>VLOOKUP(aéroports_2011[[#This Row],[Ville/Nom d''aéroport]],Ville_Pays!A:B,2,FALSE)</f>
        <v>Arabie Saoudite</v>
      </c>
      <c r="C74" s="40" t="s">
        <v>26</v>
      </c>
      <c r="D74" s="28" t="s">
        <v>26</v>
      </c>
      <c r="E74" s="28" t="s">
        <v>902</v>
      </c>
      <c r="F74" s="41">
        <v>5605699</v>
      </c>
      <c r="G74" s="28">
        <v>12.9</v>
      </c>
      <c r="H74" s="41">
        <v>62060</v>
      </c>
      <c r="I74" s="28">
        <v>9.8000000000000007</v>
      </c>
      <c r="J74" s="41">
        <v>82256</v>
      </c>
      <c r="K74" s="44">
        <v>-0.7</v>
      </c>
    </row>
    <row r="75" spans="1:11" x14ac:dyDescent="0.25">
      <c r="A75" s="59" t="str">
        <f>VLOOKUP(aéroports_2011[Pays],Pays_Continent!A:B,2,FALSE)</f>
        <v>Afrique</v>
      </c>
      <c r="B75" s="39" t="str">
        <f>VLOOKUP(aéroports_2011[[#This Row],[Ville/Nom d''aéroport]],Ville_Pays!A:B,2,FALSE)</f>
        <v>Tanzanie</v>
      </c>
      <c r="C75" s="40" t="s">
        <v>51</v>
      </c>
      <c r="D75" s="28" t="s">
        <v>51</v>
      </c>
      <c r="E75" s="28" t="s">
        <v>445</v>
      </c>
      <c r="F75" s="41">
        <v>1829219</v>
      </c>
      <c r="G75" s="28">
        <v>17.5</v>
      </c>
      <c r="H75" s="41">
        <v>70460</v>
      </c>
      <c r="I75" s="28">
        <v>12.5</v>
      </c>
      <c r="J75" s="41">
        <v>23946</v>
      </c>
      <c r="K75" s="44">
        <v>21.7</v>
      </c>
    </row>
    <row r="76" spans="1:11" x14ac:dyDescent="0.25">
      <c r="A76" s="59" t="str">
        <f>VLOOKUP(aéroports_2011[Pays],Pays_Continent!A:B,2,FALSE)</f>
        <v>Océanie</v>
      </c>
      <c r="B76" s="39" t="str">
        <f>VLOOKUP(aéroports_2011[[#This Row],[Ville/Nom d''aéroport]],Ville_Pays!A:B,2,FALSE)</f>
        <v>Australie</v>
      </c>
      <c r="C76" s="40" t="s">
        <v>339</v>
      </c>
      <c r="D76" s="28" t="s">
        <v>339</v>
      </c>
      <c r="E76" s="28" t="s">
        <v>594</v>
      </c>
      <c r="F76" s="41">
        <v>1743664</v>
      </c>
      <c r="G76" s="28">
        <v>6.3</v>
      </c>
      <c r="H76" s="41">
        <v>26048</v>
      </c>
      <c r="I76" s="28">
        <v>0.2</v>
      </c>
      <c r="J76" s="64" t="s">
        <v>958</v>
      </c>
      <c r="K76" s="63" t="s">
        <v>958</v>
      </c>
    </row>
    <row r="77" spans="1:11" x14ac:dyDescent="0.25">
      <c r="A77" s="59" t="str">
        <f>VLOOKUP(aéroports_2011[Pays],Pays_Continent!A:B,2,FALSE)</f>
        <v>Asie</v>
      </c>
      <c r="B77" s="39" t="str">
        <f>VLOOKUP(aéroports_2011[[#This Row],[Ville/Nom d''aéroport]],Ville_Pays!A:B,2,FALSE)</f>
        <v>Indonésie</v>
      </c>
      <c r="C77" s="40" t="s">
        <v>1036</v>
      </c>
      <c r="D77" s="28" t="s">
        <v>1036</v>
      </c>
      <c r="E77" s="28" t="s">
        <v>1094</v>
      </c>
      <c r="F77" s="41">
        <v>34729467</v>
      </c>
      <c r="G77" s="28">
        <v>21.7</v>
      </c>
      <c r="H77" s="41">
        <v>311045</v>
      </c>
      <c r="I77" s="28">
        <v>16.7</v>
      </c>
      <c r="J77" s="41">
        <v>594085</v>
      </c>
      <c r="K77" s="44">
        <v>-0.1</v>
      </c>
    </row>
    <row r="78" spans="1:11" x14ac:dyDescent="0.25">
      <c r="A78" s="59" t="str">
        <f>VLOOKUP(aéroports_2011[Pays],Pays_Continent!A:B,2,FALSE)</f>
        <v>Asie</v>
      </c>
      <c r="B78" s="39" t="str">
        <f>VLOOKUP(aéroports_2011[[#This Row],[Ville/Nom d''aéroport]],Ville_Pays!A:B,2,FALSE)</f>
        <v>Indonésie</v>
      </c>
      <c r="C78" s="40" t="s">
        <v>314</v>
      </c>
      <c r="D78" s="28" t="s">
        <v>314</v>
      </c>
      <c r="E78" s="28" t="s">
        <v>1061</v>
      </c>
      <c r="F78" s="41">
        <v>6818845</v>
      </c>
      <c r="G78" s="28">
        <v>-5.3</v>
      </c>
      <c r="H78" s="41">
        <v>82507</v>
      </c>
      <c r="I78" s="28">
        <v>7.9</v>
      </c>
      <c r="J78" s="41">
        <v>48231</v>
      </c>
      <c r="K78" s="44">
        <v>-13.2</v>
      </c>
    </row>
    <row r="79" spans="1:11" ht="25.5" x14ac:dyDescent="0.25">
      <c r="A79" s="59" t="str">
        <f>VLOOKUP(aéroports_2011[Pays],Pays_Continent!A:B,2,FALSE)</f>
        <v>Amérique du Nord</v>
      </c>
      <c r="B79" s="39" t="str">
        <f>VLOOKUP(aéroports_2011[[#This Row],[Ville/Nom d''aéroport]],Ville_Pays!A:B,2,FALSE)</f>
        <v>États-Unis</v>
      </c>
      <c r="C79" s="40" t="s">
        <v>251</v>
      </c>
      <c r="D79" s="28" t="s">
        <v>251</v>
      </c>
      <c r="E79" s="28" t="s">
        <v>543</v>
      </c>
      <c r="F79" s="41">
        <v>52699298</v>
      </c>
      <c r="G79" s="28">
        <v>0.9</v>
      </c>
      <c r="H79" s="41">
        <v>628784</v>
      </c>
      <c r="I79" s="28">
        <v>-0.2</v>
      </c>
      <c r="J79" s="41">
        <v>248142</v>
      </c>
      <c r="K79" s="44">
        <v>-1.4</v>
      </c>
    </row>
    <row r="80" spans="1:11" ht="25.5" x14ac:dyDescent="0.25">
      <c r="A80" s="59" t="str">
        <f>VLOOKUP(aéroports_2011[Pays],Pays_Continent!A:B,2,FALSE)</f>
        <v>Amérique du Nord</v>
      </c>
      <c r="B80" s="39" t="str">
        <f>VLOOKUP(aéroports_2011[[#This Row],[Ville/Nom d''aéroport]],Ville_Pays!A:B,2,FALSE)</f>
        <v>États-Unis</v>
      </c>
      <c r="C80" s="40" t="s">
        <v>269</v>
      </c>
      <c r="D80" s="28" t="s">
        <v>270</v>
      </c>
      <c r="E80" s="28" t="s">
        <v>551</v>
      </c>
      <c r="F80" s="41">
        <v>32419181</v>
      </c>
      <c r="G80" s="28">
        <v>0.1</v>
      </c>
      <c r="H80" s="41">
        <v>443028</v>
      </c>
      <c r="I80" s="28">
        <v>-2.1</v>
      </c>
      <c r="J80" s="41">
        <v>206018</v>
      </c>
      <c r="K80" s="44">
        <v>6.6</v>
      </c>
    </row>
    <row r="81" spans="1:11" x14ac:dyDescent="0.25">
      <c r="A81" s="59" t="str">
        <f>VLOOKUP(aéroports_2011[Pays],Pays_Continent!A:B,2,FALSE)</f>
        <v>Afrique</v>
      </c>
      <c r="B81" s="39" t="str">
        <f>VLOOKUP(aéroports_2011[[#This Row],[Ville/Nom d''aéroport]],Ville_Pays!A:B,2,FALSE)</f>
        <v>Tunisie</v>
      </c>
      <c r="C81" s="40" t="s">
        <v>378</v>
      </c>
      <c r="D81" s="28" t="s">
        <v>378</v>
      </c>
      <c r="E81" s="28" t="s">
        <v>447</v>
      </c>
      <c r="F81" s="41">
        <v>1791144</v>
      </c>
      <c r="G81" s="28">
        <v>-27.8</v>
      </c>
      <c r="H81" s="41">
        <v>19168</v>
      </c>
      <c r="I81" s="28">
        <v>-18</v>
      </c>
      <c r="J81" s="64" t="s">
        <v>958</v>
      </c>
      <c r="K81" s="63" t="s">
        <v>958</v>
      </c>
    </row>
    <row r="82" spans="1:11" x14ac:dyDescent="0.25">
      <c r="A82" s="59" t="str">
        <f>VLOOKUP(aéroports_2011[Pays],Pays_Continent!A:B,2,FALSE)</f>
        <v>Asie</v>
      </c>
      <c r="B82" s="39" t="str">
        <f>VLOOKUP(aéroports_2011[[#This Row],[Ville/Nom d''aéroport]],Ville_Pays!A:B,2,FALSE)</f>
        <v>Qatar</v>
      </c>
      <c r="C82" s="40" t="s">
        <v>15</v>
      </c>
      <c r="D82" s="28" t="s">
        <v>15</v>
      </c>
      <c r="E82" s="28" t="s">
        <v>411</v>
      </c>
      <c r="F82" s="41">
        <v>18202649</v>
      </c>
      <c r="G82" s="28">
        <v>14.7</v>
      </c>
      <c r="H82" s="41">
        <v>172390</v>
      </c>
      <c r="I82" s="28">
        <v>38.200000000000003</v>
      </c>
      <c r="J82" s="41">
        <v>808099</v>
      </c>
      <c r="K82" s="44">
        <v>14.2</v>
      </c>
    </row>
    <row r="83" spans="1:11" ht="25.5" x14ac:dyDescent="0.25">
      <c r="A83" s="59" t="str">
        <f>VLOOKUP(aéroports_2011[Pays],Pays_Continent!A:B,2,FALSE)</f>
        <v>Asie</v>
      </c>
      <c r="B83" s="39" t="str">
        <f>VLOOKUP(aéroports_2011[[#This Row],[Ville/Nom d''aéroport]],Ville_Pays!A:B,2,FALSE)</f>
        <v>Emirats Arabes Unis</v>
      </c>
      <c r="C83" s="40" t="s">
        <v>14</v>
      </c>
      <c r="D83" s="28" t="s">
        <v>14</v>
      </c>
      <c r="E83" s="28" t="s">
        <v>410</v>
      </c>
      <c r="F83" s="41">
        <v>50977960</v>
      </c>
      <c r="G83" s="28">
        <v>8</v>
      </c>
      <c r="H83" s="41">
        <v>326342</v>
      </c>
      <c r="I83" s="28">
        <v>6.2</v>
      </c>
      <c r="J83" s="41">
        <v>2269768</v>
      </c>
      <c r="K83" s="44">
        <v>0</v>
      </c>
    </row>
    <row r="84" spans="1:11" x14ac:dyDescent="0.25">
      <c r="A84" s="59" t="str">
        <f>VLOOKUP(aéroports_2011[Pays],Pays_Continent!A:B,2,FALSE)</f>
        <v>Europe</v>
      </c>
      <c r="B84" s="39" t="str">
        <f>VLOOKUP(aéroports_2011[[#This Row],[Ville/Nom d''aéroport]],Ville_Pays!A:B,2,FALSE)</f>
        <v>Irlande</v>
      </c>
      <c r="C84" s="40" t="s">
        <v>143</v>
      </c>
      <c r="D84" s="28" t="s">
        <v>143</v>
      </c>
      <c r="E84" s="28" t="s">
        <v>482</v>
      </c>
      <c r="F84" s="41">
        <v>18716296</v>
      </c>
      <c r="G84" s="28">
        <v>1.7</v>
      </c>
      <c r="H84" s="41">
        <v>162016</v>
      </c>
      <c r="I84" s="28">
        <v>1.1000000000000001</v>
      </c>
      <c r="J84" s="41">
        <v>101196</v>
      </c>
      <c r="K84" s="44">
        <v>-4</v>
      </c>
    </row>
    <row r="85" spans="1:11" ht="25.5" x14ac:dyDescent="0.25">
      <c r="A85" s="59" t="str">
        <f>VLOOKUP(aéroports_2011[Pays],Pays_Continent!A:B,2,FALSE)</f>
        <v>Océanie</v>
      </c>
      <c r="B85" s="39" t="str">
        <f>VLOOKUP(aéroports_2011[[#This Row],[Ville/Nom d''aéroport]],Ville_Pays!A:B,2,FALSE)</f>
        <v>Nouvelle-Zélande</v>
      </c>
      <c r="C85" s="40" t="s">
        <v>354</v>
      </c>
      <c r="D85" s="28" t="s">
        <v>354</v>
      </c>
      <c r="E85" s="28" t="s">
        <v>604</v>
      </c>
      <c r="F85" s="41">
        <v>806519</v>
      </c>
      <c r="G85" s="28">
        <v>0.7</v>
      </c>
      <c r="H85" s="41">
        <v>22090</v>
      </c>
      <c r="I85" s="28">
        <v>-1.9</v>
      </c>
      <c r="J85" s="64" t="s">
        <v>958</v>
      </c>
      <c r="K85" s="63" t="s">
        <v>958</v>
      </c>
    </row>
    <row r="86" spans="1:11" x14ac:dyDescent="0.25">
      <c r="A86" s="59" t="str">
        <f>VLOOKUP(aéroports_2011[Pays],Pays_Continent!A:B,2,FALSE)</f>
        <v>Afrique</v>
      </c>
      <c r="B86" s="39" t="str">
        <f>VLOOKUP(aéroports_2011[[#This Row],[Ville/Nom d''aéroport]],Ville_Pays!A:B,2,FALSE)</f>
        <v>Afrique du Sud</v>
      </c>
      <c r="C86" s="40" t="s">
        <v>41</v>
      </c>
      <c r="D86" s="28" t="s">
        <v>41</v>
      </c>
      <c r="E86" s="28" t="s">
        <v>433</v>
      </c>
      <c r="F86" s="41">
        <v>5036962</v>
      </c>
      <c r="G86" s="28">
        <v>5.9</v>
      </c>
      <c r="H86" s="41">
        <v>54945</v>
      </c>
      <c r="I86" s="28">
        <v>0.6</v>
      </c>
      <c r="J86" s="64" t="s">
        <v>958</v>
      </c>
      <c r="K86" s="63" t="s">
        <v>958</v>
      </c>
    </row>
    <row r="87" spans="1:11" x14ac:dyDescent="0.25">
      <c r="A87" s="59" t="str">
        <f>VLOOKUP(aéroports_2011[Pays],Pays_Continent!A:B,2,FALSE)</f>
        <v>Europe</v>
      </c>
      <c r="B87" s="39" t="str">
        <f>VLOOKUP(aéroports_2011[[#This Row],[Ville/Nom d''aéroport]],Ville_Pays!A:B,2,FALSE)</f>
        <v>Allemagne</v>
      </c>
      <c r="C87" s="40" t="s">
        <v>155</v>
      </c>
      <c r="D87" s="28" t="s">
        <v>155</v>
      </c>
      <c r="E87" s="28" t="s">
        <v>479</v>
      </c>
      <c r="F87" s="41">
        <v>20339189</v>
      </c>
      <c r="G87" s="28">
        <v>7.1</v>
      </c>
      <c r="H87" s="41">
        <v>221671</v>
      </c>
      <c r="I87" s="28">
        <v>2.8</v>
      </c>
      <c r="J87" s="41">
        <v>81526</v>
      </c>
      <c r="K87" s="44">
        <v>-7.1</v>
      </c>
    </row>
    <row r="88" spans="1:11" x14ac:dyDescent="0.25">
      <c r="A88" s="59" t="str">
        <f>VLOOKUP(aéroports_2011[Pays],Pays_Continent!A:B,2,FALSE)</f>
        <v>Europe</v>
      </c>
      <c r="B88" s="39" t="str">
        <f>VLOOKUP(aéroports_2011[[#This Row],[Ville/Nom d''aéroport]],Ville_Pays!A:B,2,FALSE)</f>
        <v>Royaume-Uni</v>
      </c>
      <c r="C88" s="40" t="s">
        <v>177</v>
      </c>
      <c r="D88" s="28" t="s">
        <v>177</v>
      </c>
      <c r="E88" s="28" t="s">
        <v>494</v>
      </c>
      <c r="F88" s="41">
        <v>9385245</v>
      </c>
      <c r="G88" s="28">
        <v>9.1999999999999993</v>
      </c>
      <c r="H88" s="41">
        <v>113097</v>
      </c>
      <c r="I88" s="28">
        <v>3.8</v>
      </c>
      <c r="J88" s="41">
        <v>44308</v>
      </c>
      <c r="K88" s="44">
        <v>0.5</v>
      </c>
    </row>
    <row r="89" spans="1:11" x14ac:dyDescent="0.25">
      <c r="A89" s="59" t="str">
        <f>VLOOKUP(aéroports_2011[Pays],Pays_Continent!A:B,2,FALSE)</f>
        <v>Asie</v>
      </c>
      <c r="B89" s="39" t="str">
        <f>VLOOKUP(aéroports_2011[[#This Row],[Ville/Nom d''aéroport]],Ville_Pays!A:B,2,FALSE)</f>
        <v>Israël</v>
      </c>
      <c r="C89" s="40" t="s">
        <v>380</v>
      </c>
      <c r="D89" s="28" t="s">
        <v>380</v>
      </c>
      <c r="E89" s="28" t="s">
        <v>450</v>
      </c>
      <c r="F89" s="41">
        <v>1550736</v>
      </c>
      <c r="G89" s="28">
        <v>9.4</v>
      </c>
      <c r="H89" s="41">
        <v>19921</v>
      </c>
      <c r="I89" s="28">
        <v>1.3</v>
      </c>
      <c r="J89" s="64" t="s">
        <v>958</v>
      </c>
      <c r="K89" s="63" t="s">
        <v>958</v>
      </c>
    </row>
    <row r="90" spans="1:11" x14ac:dyDescent="0.25">
      <c r="A90" s="59" t="str">
        <f>VLOOKUP(aéroports_2011[Pays],Pays_Continent!A:B,2,FALSE)</f>
        <v>Océanie</v>
      </c>
      <c r="B90" s="39" t="str">
        <f>VLOOKUP(aéroports_2011[[#This Row],[Ville/Nom d''aéroport]],Ville_Pays!A:B,2,FALSE)</f>
        <v>Iles Samoa</v>
      </c>
      <c r="C90" s="40" t="s">
        <v>643</v>
      </c>
      <c r="D90" s="28" t="s">
        <v>644</v>
      </c>
      <c r="E90" s="28" t="s">
        <v>1104</v>
      </c>
      <c r="F90" s="41">
        <v>294572</v>
      </c>
      <c r="G90" s="28">
        <v>-5.7</v>
      </c>
      <c r="H90" s="41">
        <v>4724</v>
      </c>
      <c r="I90" s="28">
        <v>-4</v>
      </c>
      <c r="J90" s="64"/>
      <c r="K90" s="63"/>
    </row>
    <row r="91" spans="1:11" ht="25.5" x14ac:dyDescent="0.25">
      <c r="A91" s="59" t="str">
        <f>VLOOKUP(aéroports_2011[Pays],Pays_Continent!A:B,2,FALSE)</f>
        <v>Amérique du Sud</v>
      </c>
      <c r="B91" s="39" t="str">
        <f>VLOOKUP(aéroports_2011[[#This Row],[Ville/Nom d''aéroport]],Ville_Pays!A:B,2,FALSE)</f>
        <v>Brésil</v>
      </c>
      <c r="C91" s="40" t="s">
        <v>224</v>
      </c>
      <c r="D91" s="28" t="s">
        <v>224</v>
      </c>
      <c r="E91" s="28" t="s">
        <v>524</v>
      </c>
      <c r="F91" s="41">
        <v>3121936</v>
      </c>
      <c r="G91" s="28">
        <v>10</v>
      </c>
      <c r="H91" s="41">
        <v>49098</v>
      </c>
      <c r="I91" s="28">
        <v>13.1</v>
      </c>
      <c r="J91" s="41">
        <v>8536</v>
      </c>
      <c r="K91" s="44">
        <v>23.9</v>
      </c>
    </row>
    <row r="92" spans="1:11" ht="25.5" x14ac:dyDescent="0.25">
      <c r="A92" s="59" t="str">
        <f>VLOOKUP(aéroports_2011[Pays],Pays_Continent!A:B,2,FALSE)</f>
        <v>Amérique du Sud</v>
      </c>
      <c r="B92" s="39" t="str">
        <f>VLOOKUP(aéroports_2011[[#This Row],[Ville/Nom d''aéroport]],Ville_Pays!A:B,2,FALSE)</f>
        <v>Brésil</v>
      </c>
      <c r="C92" s="40" t="s">
        <v>215</v>
      </c>
      <c r="D92" s="28" t="s">
        <v>215</v>
      </c>
      <c r="E92" s="28" t="s">
        <v>514</v>
      </c>
      <c r="F92" s="41">
        <v>5646996</v>
      </c>
      <c r="G92" s="28">
        <v>3.8</v>
      </c>
      <c r="H92" s="41">
        <v>65853</v>
      </c>
      <c r="I92" s="28">
        <v>5.2</v>
      </c>
      <c r="J92" s="41">
        <v>57489</v>
      </c>
      <c r="K92" s="44">
        <v>18.899999999999999</v>
      </c>
    </row>
    <row r="93" spans="1:11" x14ac:dyDescent="0.25">
      <c r="A93" s="59" t="str">
        <f>VLOOKUP(aéroports_2011[Pays],Pays_Continent!A:B,2,FALSE)</f>
        <v>Europe</v>
      </c>
      <c r="B93" s="39" t="str">
        <f>VLOOKUP(aéroports_2011[[#This Row],[Ville/Nom d''aéroport]],Ville_Pays!A:B,2,FALSE)</f>
        <v>Allemagne</v>
      </c>
      <c r="C93" s="40" t="s">
        <v>126</v>
      </c>
      <c r="D93" s="28" t="s">
        <v>126</v>
      </c>
      <c r="E93" s="28" t="s">
        <v>469</v>
      </c>
      <c r="F93" s="41">
        <v>56436255</v>
      </c>
      <c r="G93" s="28">
        <v>6.5</v>
      </c>
      <c r="H93" s="41">
        <v>487162</v>
      </c>
      <c r="I93" s="28">
        <v>4.9000000000000004</v>
      </c>
      <c r="J93" s="41">
        <v>2214939</v>
      </c>
      <c r="K93" s="44">
        <v>-2.6</v>
      </c>
    </row>
    <row r="94" spans="1:11" ht="25.5" x14ac:dyDescent="0.25">
      <c r="A94" s="59" t="str">
        <f>VLOOKUP(aéroports_2011[Pays],Pays_Continent!A:B,2,FALSE)</f>
        <v>Amérique du Nord</v>
      </c>
      <c r="B94" s="39" t="str">
        <f>VLOOKUP(aéroports_2011[[#This Row],[Ville/Nom d''aéroport]],Ville_Pays!A:B,2,FALSE)</f>
        <v>États-Unis</v>
      </c>
      <c r="C94" s="40" t="s">
        <v>273</v>
      </c>
      <c r="D94" s="28" t="s">
        <v>273</v>
      </c>
      <c r="E94" s="28" t="s">
        <v>555</v>
      </c>
      <c r="F94" s="41">
        <v>23349835</v>
      </c>
      <c r="G94" s="28">
        <v>4.2</v>
      </c>
      <c r="H94" s="41">
        <v>267148</v>
      </c>
      <c r="I94" s="28">
        <v>3.7</v>
      </c>
      <c r="J94" s="41">
        <v>87027</v>
      </c>
      <c r="K94" s="44">
        <v>-2.2000000000000002</v>
      </c>
    </row>
    <row r="95" spans="1:11" x14ac:dyDescent="0.25">
      <c r="A95" s="59" t="str">
        <f>VLOOKUP(aéroports_2011[Pays],Pays_Continent!A:B,2,FALSE)</f>
        <v>Asie</v>
      </c>
      <c r="B95" s="39" t="str">
        <f>VLOOKUP(aéroports_2011[[#This Row],[Ville/Nom d''aéroport]],Ville_Pays!A:B,2,FALSE)</f>
        <v>Japon</v>
      </c>
      <c r="C95" s="40" t="s">
        <v>96</v>
      </c>
      <c r="D95" s="28" t="s">
        <v>96</v>
      </c>
      <c r="E95" s="28" t="s">
        <v>460</v>
      </c>
      <c r="F95" s="41">
        <v>15431078</v>
      </c>
      <c r="G95" s="28">
        <v>-5.9</v>
      </c>
      <c r="H95" s="41">
        <v>139106</v>
      </c>
      <c r="I95" s="28">
        <v>1.3</v>
      </c>
      <c r="J95" s="41">
        <v>243863</v>
      </c>
      <c r="K95" s="44">
        <v>-5</v>
      </c>
    </row>
    <row r="96" spans="1:11" x14ac:dyDescent="0.25">
      <c r="A96" s="59" t="str">
        <f>VLOOKUP(aéroports_2011[Pays],Pays_Continent!A:B,2,FALSE)</f>
        <v>Europe</v>
      </c>
      <c r="B96" s="39" t="str">
        <f>VLOOKUP(aéroports_2011[[#This Row],[Ville/Nom d''aéroport]],Ville_Pays!A:B,2,FALSE)</f>
        <v>Suisse</v>
      </c>
      <c r="C96" s="40" t="s">
        <v>164</v>
      </c>
      <c r="D96" s="28" t="s">
        <v>164</v>
      </c>
      <c r="E96" s="28" t="s">
        <v>485</v>
      </c>
      <c r="F96" s="41">
        <v>13048960</v>
      </c>
      <c r="G96" s="28">
        <v>10.8</v>
      </c>
      <c r="H96" s="41">
        <v>133755</v>
      </c>
      <c r="I96" s="28">
        <v>-24.6</v>
      </c>
      <c r="J96" s="41">
        <v>38319</v>
      </c>
      <c r="K96" s="44">
        <v>11.5</v>
      </c>
    </row>
    <row r="97" spans="1:11" ht="25.5" x14ac:dyDescent="0.25">
      <c r="A97" s="59" t="str">
        <f>VLOOKUP(aéroports_2011[Pays],Pays_Continent!A:B,2,FALSE)</f>
        <v>Amérique du Sud</v>
      </c>
      <c r="B97" s="39" t="str">
        <f>VLOOKUP(aéroports_2011[[#This Row],[Ville/Nom d''aéroport]],Ville_Pays!A:B,2,FALSE)</f>
        <v>Brésil</v>
      </c>
      <c r="C97" s="40" t="s">
        <v>233</v>
      </c>
      <c r="D97" s="28" t="s">
        <v>233</v>
      </c>
      <c r="E97" s="28" t="s">
        <v>529</v>
      </c>
      <c r="F97" s="41">
        <v>2783717</v>
      </c>
      <c r="G97" s="28">
        <v>19</v>
      </c>
      <c r="H97" s="41">
        <v>70128</v>
      </c>
      <c r="I97" s="28">
        <v>8.4</v>
      </c>
      <c r="J97" s="41">
        <v>9623</v>
      </c>
      <c r="K97" s="44">
        <v>88.8</v>
      </c>
    </row>
    <row r="98" spans="1:11" x14ac:dyDescent="0.25">
      <c r="A98" s="59" t="str">
        <f>VLOOKUP(aéroports_2011[Pays],Pays_Continent!A:B,2,FALSE)</f>
        <v>Océanie</v>
      </c>
      <c r="B98" s="39" t="str">
        <f>VLOOKUP(aéroports_2011[[#This Row],[Ville/Nom d''aéroport]],Ville_Pays!A:B,2,FALSE)</f>
        <v>Australie</v>
      </c>
      <c r="C98" s="40" t="s">
        <v>322</v>
      </c>
      <c r="D98" s="28" t="s">
        <v>322</v>
      </c>
      <c r="E98" s="28" t="s">
        <v>585</v>
      </c>
      <c r="F98" s="41">
        <v>5261773</v>
      </c>
      <c r="G98" s="28">
        <v>-4.5999999999999996</v>
      </c>
      <c r="H98" s="41">
        <v>35945</v>
      </c>
      <c r="I98" s="28">
        <v>-4.5999999999999996</v>
      </c>
      <c r="J98" s="64" t="s">
        <v>958</v>
      </c>
      <c r="K98" s="63" t="s">
        <v>958</v>
      </c>
    </row>
    <row r="99" spans="1:11" x14ac:dyDescent="0.25">
      <c r="A99" s="59" t="str">
        <f>VLOOKUP(aéroports_2011[Pays],Pays_Continent!A:B,2,FALSE)</f>
        <v>Europe</v>
      </c>
      <c r="B99" s="39" t="str">
        <f>VLOOKUP(aéroports_2011[[#This Row],[Ville/Nom d''aéroport]],Ville_Pays!A:B,2,FALSE)</f>
        <v>Espagne</v>
      </c>
      <c r="C99" s="40" t="s">
        <v>178</v>
      </c>
      <c r="D99" s="28" t="s">
        <v>178</v>
      </c>
      <c r="E99" s="28" t="s">
        <v>490</v>
      </c>
      <c r="F99" s="41">
        <v>10533688</v>
      </c>
      <c r="G99" s="28">
        <v>11.1</v>
      </c>
      <c r="H99" s="41">
        <v>111269</v>
      </c>
      <c r="I99" s="28">
        <v>7.9</v>
      </c>
      <c r="J99" s="41">
        <v>26119</v>
      </c>
      <c r="K99" s="44">
        <v>6.5</v>
      </c>
    </row>
    <row r="100" spans="1:11" ht="25.5" x14ac:dyDescent="0.25">
      <c r="A100" s="59" t="str">
        <f>VLOOKUP(aéroports_2011[Pays],Pays_Continent!A:B,2,FALSE)</f>
        <v>Amérique du Nord</v>
      </c>
      <c r="B100" s="39" t="str">
        <f>VLOOKUP(aéroports_2011[[#This Row],[Ville/Nom d''aéroport]],Ville_Pays!A:B,2,FALSE)</f>
        <v>Mexique</v>
      </c>
      <c r="C100" s="40" t="s">
        <v>202</v>
      </c>
      <c r="D100" s="28" t="s">
        <v>202</v>
      </c>
      <c r="E100" s="28" t="s">
        <v>510</v>
      </c>
      <c r="F100" s="41">
        <v>7224763</v>
      </c>
      <c r="G100" s="28">
        <v>3.6</v>
      </c>
      <c r="H100" s="41">
        <v>129979</v>
      </c>
      <c r="I100" s="28">
        <v>-2.5</v>
      </c>
      <c r="J100" s="41">
        <v>125309</v>
      </c>
      <c r="K100" s="44">
        <v>-4.2</v>
      </c>
    </row>
    <row r="101" spans="1:11" x14ac:dyDescent="0.25">
      <c r="A101" s="59" t="str">
        <f>VLOOKUP(aéroports_2011[Pays],Pays_Continent!A:B,2,FALSE)</f>
        <v>Europe</v>
      </c>
      <c r="B101" s="39" t="str">
        <f>VLOOKUP(aéroports_2011[[#This Row],[Ville/Nom d''aéroport]],Ville_Pays!A:B,2,FALSE)</f>
        <v>France</v>
      </c>
      <c r="C101" s="40" t="s">
        <v>241</v>
      </c>
      <c r="D101" s="28" t="s">
        <v>241</v>
      </c>
      <c r="E101" s="28" t="s">
        <v>634</v>
      </c>
      <c r="F101" s="41">
        <v>2050347</v>
      </c>
      <c r="G101" s="28">
        <v>5.2</v>
      </c>
      <c r="H101" s="41">
        <v>37726</v>
      </c>
      <c r="I101" s="28">
        <v>3.1</v>
      </c>
      <c r="J101" s="41">
        <v>14622</v>
      </c>
      <c r="K101" s="44">
        <v>2.2000000000000002</v>
      </c>
    </row>
    <row r="102" spans="1:11" x14ac:dyDescent="0.25">
      <c r="A102" s="59" t="str">
        <f>VLOOKUP(aéroports_2011[Pays],Pays_Continent!A:B,2,FALSE)</f>
        <v>Asie</v>
      </c>
      <c r="B102" s="39" t="str">
        <f>VLOOKUP(aéroports_2011[[#This Row],[Ville/Nom d''aéroport]],Ville_Pays!A:B,2,FALSE)</f>
        <v>Chine</v>
      </c>
      <c r="C102" s="40" t="s">
        <v>72</v>
      </c>
      <c r="D102" s="28" t="s">
        <v>72</v>
      </c>
      <c r="E102" s="28" t="s">
        <v>960</v>
      </c>
      <c r="F102" s="41">
        <v>45040340</v>
      </c>
      <c r="G102" s="28">
        <v>9.9</v>
      </c>
      <c r="H102" s="41">
        <v>349259</v>
      </c>
      <c r="I102" s="28">
        <v>6.1</v>
      </c>
      <c r="J102" s="41">
        <v>1179968</v>
      </c>
      <c r="K102" s="44">
        <v>3.1</v>
      </c>
    </row>
    <row r="103" spans="1:11" ht="25.5" x14ac:dyDescent="0.25">
      <c r="A103" s="59" t="str">
        <f>VLOOKUP(aéroports_2011[Pays],Pays_Continent!A:B,2,FALSE)</f>
        <v>Amérique du Sud</v>
      </c>
      <c r="B103" s="39" t="str">
        <f>VLOOKUP(aéroports_2011[[#This Row],[Ville/Nom d''aéroport]],Ville_Pays!A:B,2,FALSE)</f>
        <v>Equateur</v>
      </c>
      <c r="C103" s="40" t="s">
        <v>230</v>
      </c>
      <c r="D103" s="28" t="s">
        <v>230</v>
      </c>
      <c r="E103" s="28" t="s">
        <v>520</v>
      </c>
      <c r="F103" s="41">
        <v>3957339</v>
      </c>
      <c r="G103" s="28">
        <v>10.1</v>
      </c>
      <c r="H103" s="41">
        <v>79560</v>
      </c>
      <c r="I103" s="28">
        <v>12.9</v>
      </c>
      <c r="J103" s="41">
        <v>74256</v>
      </c>
      <c r="K103" s="44">
        <v>25.6</v>
      </c>
    </row>
    <row r="104" spans="1:11" x14ac:dyDescent="0.25">
      <c r="A104" s="59" t="str">
        <f>VLOOKUP(aéroports_2011[Pays],Pays_Continent!A:B,2,FALSE)</f>
        <v>Asie</v>
      </c>
      <c r="B104" s="39" t="str">
        <f>VLOOKUP(aéroports_2011[[#This Row],[Ville/Nom d''aéroport]],Ville_Pays!A:B,2,FALSE)</f>
        <v>Chine</v>
      </c>
      <c r="C104" s="40" t="s">
        <v>109</v>
      </c>
      <c r="D104" s="28" t="s">
        <v>109</v>
      </c>
      <c r="E104" s="28" t="s">
        <v>965</v>
      </c>
      <c r="F104" s="41">
        <v>10167818</v>
      </c>
      <c r="G104" s="28">
        <v>15.9</v>
      </c>
      <c r="H104" s="41">
        <v>83057</v>
      </c>
      <c r="I104" s="28">
        <v>12.5</v>
      </c>
      <c r="J104" s="41">
        <v>97827</v>
      </c>
      <c r="K104" s="44">
        <v>6.7</v>
      </c>
    </row>
    <row r="105" spans="1:11" x14ac:dyDescent="0.25">
      <c r="A105" s="59" t="str">
        <f>VLOOKUP(aéroports_2011[Pays],Pays_Continent!A:B,2,FALSE)</f>
        <v>Europe</v>
      </c>
      <c r="B105" s="39" t="str">
        <f>VLOOKUP(aéroports_2011[[#This Row],[Ville/Nom d''aéroport]],Ville_Pays!A:B,2,FALSE)</f>
        <v>Allemagne</v>
      </c>
      <c r="C105" s="40" t="s">
        <v>166</v>
      </c>
      <c r="D105" s="28" t="s">
        <v>166</v>
      </c>
      <c r="E105" s="28" t="s">
        <v>486</v>
      </c>
      <c r="F105" s="41">
        <v>13558122</v>
      </c>
      <c r="G105" s="28">
        <v>4.5999999999999996</v>
      </c>
      <c r="H105" s="41">
        <v>158295</v>
      </c>
      <c r="I105" s="28">
        <v>0.7</v>
      </c>
      <c r="J105" s="41">
        <v>27462</v>
      </c>
      <c r="K105" s="44">
        <v>-1.8</v>
      </c>
    </row>
    <row r="106" spans="1:11" x14ac:dyDescent="0.25">
      <c r="A106" s="59" t="str">
        <f>VLOOKUP(aéroports_2011[Pays],Pays_Continent!A:B,2,FALSE)</f>
        <v>Océanie</v>
      </c>
      <c r="B106" s="39" t="str">
        <f>VLOOKUP(aéroports_2011[[#This Row],[Ville/Nom d''aéroport]],Ville_Pays!A:B,2,FALSE)</f>
        <v>Australie</v>
      </c>
      <c r="C106" s="40" t="s">
        <v>398</v>
      </c>
      <c r="D106" s="28" t="s">
        <v>398</v>
      </c>
      <c r="E106" s="28" t="s">
        <v>612</v>
      </c>
      <c r="F106" s="41">
        <v>452428</v>
      </c>
      <c r="G106" s="28">
        <v>-5.2</v>
      </c>
      <c r="H106" s="41">
        <v>4141</v>
      </c>
      <c r="I106" s="28">
        <v>-2.9</v>
      </c>
      <c r="J106" s="64" t="s">
        <v>958</v>
      </c>
      <c r="K106" s="63" t="s">
        <v>958</v>
      </c>
    </row>
    <row r="107" spans="1:11" x14ac:dyDescent="0.25">
      <c r="A107" s="59" t="str">
        <f>VLOOKUP(aéroports_2011[Pays],Pays_Continent!A:B,2,FALSE)</f>
        <v>Asie</v>
      </c>
      <c r="B107" s="39" t="str">
        <f>VLOOKUP(aéroports_2011[[#This Row],[Ville/Nom d''aéroport]],Ville_Pays!A:B,2,FALSE)</f>
        <v>Chine</v>
      </c>
      <c r="C107" s="40" t="s">
        <v>89</v>
      </c>
      <c r="D107" s="28" t="s">
        <v>89</v>
      </c>
      <c r="E107" s="27" t="s">
        <v>1048</v>
      </c>
      <c r="F107" s="41">
        <v>17512224</v>
      </c>
      <c r="G107" s="28">
        <v>2.6</v>
      </c>
      <c r="H107" s="41">
        <v>149480</v>
      </c>
      <c r="I107" s="28">
        <v>2.2000000000000002</v>
      </c>
      <c r="J107" s="41">
        <v>306243</v>
      </c>
      <c r="K107" s="44">
        <v>8.1</v>
      </c>
    </row>
    <row r="108" spans="1:11" x14ac:dyDescent="0.25">
      <c r="A108" s="59" t="str">
        <f>VLOOKUP(aéroports_2011[Pays],Pays_Continent!A:B,2,FALSE)</f>
        <v>Asie</v>
      </c>
      <c r="B108" s="39" t="str">
        <f>VLOOKUP(aéroports_2011[[#This Row],[Ville/Nom d''aéroport]],Ville_Pays!A:B,2,FALSE)</f>
        <v>Chine</v>
      </c>
      <c r="C108" s="40" t="s">
        <v>114</v>
      </c>
      <c r="D108" s="28" t="s">
        <v>114</v>
      </c>
      <c r="E108" s="28" t="s">
        <v>966</v>
      </c>
      <c r="F108" s="41">
        <v>7841521</v>
      </c>
      <c r="G108" s="28">
        <v>8</v>
      </c>
      <c r="H108" s="41">
        <v>62520</v>
      </c>
      <c r="I108" s="28">
        <v>2.5</v>
      </c>
      <c r="J108" s="41">
        <v>76491</v>
      </c>
      <c r="K108" s="44">
        <v>7.3</v>
      </c>
    </row>
    <row r="109" spans="1:11" x14ac:dyDescent="0.25">
      <c r="A109" s="59" t="str">
        <f>VLOOKUP(aéroports_2011[Pays],Pays_Continent!A:B,2,FALSE)</f>
        <v>Europe</v>
      </c>
      <c r="B109" s="39" t="str">
        <f>VLOOKUP(aéroports_2011[[#This Row],[Ville/Nom d''aéroport]],Ville_Pays!A:B,2,FALSE)</f>
        <v>Finlande</v>
      </c>
      <c r="C109" s="40" t="s">
        <v>162</v>
      </c>
      <c r="D109" s="28" t="s">
        <v>163</v>
      </c>
      <c r="E109" s="28" t="s">
        <v>484</v>
      </c>
      <c r="F109" s="41">
        <v>14864592</v>
      </c>
      <c r="G109" s="28">
        <v>15.4</v>
      </c>
      <c r="H109" s="41">
        <v>194246</v>
      </c>
      <c r="I109" s="28">
        <v>9.8000000000000007</v>
      </c>
      <c r="J109" s="41">
        <v>170408</v>
      </c>
      <c r="K109" s="44">
        <v>7.7</v>
      </c>
    </row>
    <row r="110" spans="1:11" x14ac:dyDescent="0.25">
      <c r="A110" s="59" t="str">
        <f>VLOOKUP(aéroports_2011[Pays],Pays_Continent!A:B,2,FALSE)</f>
        <v>Asie</v>
      </c>
      <c r="B110" s="39" t="str">
        <f>VLOOKUP(aéroports_2011[[#This Row],[Ville/Nom d''aéroport]],Ville_Pays!A:B,2,FALSE)</f>
        <v>Vietnam</v>
      </c>
      <c r="C110" s="40" t="s">
        <v>90</v>
      </c>
      <c r="D110" s="28" t="s">
        <v>90</v>
      </c>
      <c r="E110" s="28" t="s">
        <v>1097</v>
      </c>
      <c r="F110" s="41">
        <v>16668400</v>
      </c>
      <c r="G110" s="28">
        <v>7.5</v>
      </c>
      <c r="H110" s="28" t="s">
        <v>958</v>
      </c>
      <c r="I110" s="28" t="s">
        <v>958</v>
      </c>
      <c r="J110" s="41">
        <v>593494</v>
      </c>
      <c r="K110" s="44">
        <v>11.7</v>
      </c>
    </row>
    <row r="111" spans="1:11" x14ac:dyDescent="0.25">
      <c r="A111" s="59" t="str">
        <f>VLOOKUP(aéroports_2011[Pays],Pays_Continent!A:B,2,FALSE)</f>
        <v>Océanie</v>
      </c>
      <c r="B111" s="39" t="str">
        <f>VLOOKUP(aéroports_2011[[#This Row],[Ville/Nom d''aéroport]],Ville_Pays!A:B,2,FALSE)</f>
        <v>Australie</v>
      </c>
      <c r="C111" s="40" t="s">
        <v>337</v>
      </c>
      <c r="D111" s="28" t="s">
        <v>337</v>
      </c>
      <c r="E111" s="28" t="s">
        <v>595</v>
      </c>
      <c r="F111" s="41">
        <v>1825729</v>
      </c>
      <c r="G111" s="28">
        <v>-1.8</v>
      </c>
      <c r="H111" s="41">
        <v>16290</v>
      </c>
      <c r="I111" s="28">
        <v>-6</v>
      </c>
      <c r="J111" s="64" t="s">
        <v>958</v>
      </c>
      <c r="K111" s="63" t="s">
        <v>958</v>
      </c>
    </row>
    <row r="112" spans="1:11" x14ac:dyDescent="0.25">
      <c r="A112" s="59" t="str">
        <f>VLOOKUP(aéroports_2011[Pays],Pays_Continent!A:B,2,FALSE)</f>
        <v>Asie</v>
      </c>
      <c r="B112" s="39" t="str">
        <f>VLOOKUP(aéroports_2011[[#This Row],[Ville/Nom d''aéroport]],Ville_Pays!A:B,2,FALSE)</f>
        <v>Hong Kong</v>
      </c>
      <c r="C112" s="40" t="s">
        <v>68</v>
      </c>
      <c r="D112" s="28" t="s">
        <v>68</v>
      </c>
      <c r="E112" s="28" t="s">
        <v>454</v>
      </c>
      <c r="F112" s="41">
        <v>53314213</v>
      </c>
      <c r="G112" s="28">
        <v>5.9</v>
      </c>
      <c r="H112" s="41">
        <v>344426</v>
      </c>
      <c r="I112" s="28">
        <v>9</v>
      </c>
      <c r="J112" s="41">
        <v>3968397</v>
      </c>
      <c r="K112" s="44">
        <v>-4.7</v>
      </c>
    </row>
    <row r="113" spans="1:11" ht="25.5" x14ac:dyDescent="0.25">
      <c r="A113" s="59" t="str">
        <f>VLOOKUP(aéroports_2011[Pays],Pays_Continent!A:B,2,FALSE)</f>
        <v>Amérique du Nord</v>
      </c>
      <c r="B113" s="39" t="str">
        <f>VLOOKUP(aéroports_2011[[#This Row],[Ville/Nom d''aéroport]],Ville_Pays!A:B,2,FALSE)</f>
        <v>États-Unis</v>
      </c>
      <c r="C113" s="40" t="s">
        <v>282</v>
      </c>
      <c r="D113" s="28" t="s">
        <v>282</v>
      </c>
      <c r="E113" s="28" t="s">
        <v>907</v>
      </c>
      <c r="F113" s="41">
        <v>18443873</v>
      </c>
      <c r="G113" s="64" t="s">
        <v>958</v>
      </c>
      <c r="H113" s="41">
        <v>263440</v>
      </c>
      <c r="I113" s="64" t="s">
        <v>958</v>
      </c>
      <c r="J113" s="41">
        <v>440733</v>
      </c>
      <c r="K113" s="63" t="s">
        <v>958</v>
      </c>
    </row>
    <row r="114" spans="1:11" ht="25.5" x14ac:dyDescent="0.25">
      <c r="A114" s="59" t="str">
        <f>VLOOKUP(aéroports_2011[Pays],Pays_Continent!A:B,2,FALSE)</f>
        <v>Amérique du Nord</v>
      </c>
      <c r="B114" s="39" t="str">
        <f>VLOOKUP(aéroports_2011[[#This Row],[Ville/Nom d''aéroport]],Ville_Pays!A:B,2,FALSE)</f>
        <v>États-Unis</v>
      </c>
      <c r="C114" s="40" t="s">
        <v>259</v>
      </c>
      <c r="D114" s="28" t="s">
        <v>260</v>
      </c>
      <c r="E114" s="28" t="s">
        <v>1069</v>
      </c>
      <c r="F114" s="41">
        <v>40187442</v>
      </c>
      <c r="G114" s="28">
        <v>-0.7</v>
      </c>
      <c r="H114" s="41">
        <v>528511</v>
      </c>
      <c r="I114" s="28">
        <v>3.8</v>
      </c>
      <c r="J114" s="41">
        <v>447014</v>
      </c>
      <c r="K114" s="44">
        <v>30.3</v>
      </c>
    </row>
    <row r="115" spans="1:11" ht="25.5" x14ac:dyDescent="0.25">
      <c r="A115" s="59" t="str">
        <f>VLOOKUP(aéroports_2011[Pays],Pays_Continent!A:B,2,FALSE)</f>
        <v>Amérique du Nord</v>
      </c>
      <c r="B115" s="39" t="str">
        <f>VLOOKUP(aéroports_2011[[#This Row],[Ville/Nom d''aéroport]],Ville_Pays!A:B,2,FALSE)</f>
        <v>États-Unis</v>
      </c>
      <c r="C115" s="40" t="s">
        <v>259</v>
      </c>
      <c r="D115" s="28" t="s">
        <v>290</v>
      </c>
      <c r="E115" s="28" t="s">
        <v>1068</v>
      </c>
      <c r="F115" s="41">
        <v>9843302</v>
      </c>
      <c r="G115" s="28">
        <v>8.6999999999999993</v>
      </c>
      <c r="H115" s="41">
        <v>213025</v>
      </c>
      <c r="I115" s="28">
        <v>2.7</v>
      </c>
      <c r="J115" s="41">
        <v>10491</v>
      </c>
      <c r="K115" s="44">
        <v>-6.5</v>
      </c>
    </row>
    <row r="116" spans="1:11" x14ac:dyDescent="0.25">
      <c r="A116" s="59" t="str">
        <f>VLOOKUP(aéroports_2011[Pays],Pays_Continent!A:B,2,FALSE)</f>
        <v>Océanie</v>
      </c>
      <c r="B116" s="39" t="str">
        <f>VLOOKUP(aéroports_2011[[#This Row],[Ville/Nom d''aéroport]],Ville_Pays!A:B,2,FALSE)</f>
        <v>Polynésie</v>
      </c>
      <c r="C116" s="40" t="s">
        <v>655</v>
      </c>
      <c r="D116" s="28" t="s">
        <v>655</v>
      </c>
      <c r="E116" s="28" t="s">
        <v>656</v>
      </c>
      <c r="F116" s="41">
        <v>144355</v>
      </c>
      <c r="G116" s="28">
        <v>-17.600000000000001</v>
      </c>
      <c r="H116" s="41">
        <v>3740</v>
      </c>
      <c r="I116" s="28">
        <v>-10.3</v>
      </c>
      <c r="J116" s="28">
        <v>121</v>
      </c>
      <c r="K116" s="44">
        <v>-26.7</v>
      </c>
    </row>
    <row r="117" spans="1:11" x14ac:dyDescent="0.25">
      <c r="A117" s="59" t="str">
        <f>VLOOKUP(aéroports_2011[Pays],Pays_Continent!A:B,2,FALSE)</f>
        <v>Afrique</v>
      </c>
      <c r="B117" s="39" t="str">
        <f>VLOOKUP(aéroports_2011[[#This Row],[Ville/Nom d''aéroport]],Ville_Pays!A:B,2,FALSE)</f>
        <v>Egypte</v>
      </c>
      <c r="C117" s="40" t="s">
        <v>37</v>
      </c>
      <c r="D117" s="28" t="s">
        <v>37</v>
      </c>
      <c r="E117" s="28" t="s">
        <v>423</v>
      </c>
      <c r="F117" s="41">
        <v>5973288</v>
      </c>
      <c r="G117" s="28">
        <v>-25.9</v>
      </c>
      <c r="H117" s="41">
        <v>42741</v>
      </c>
      <c r="I117" s="28">
        <v>-24.4</v>
      </c>
      <c r="J117" s="64" t="s">
        <v>958</v>
      </c>
      <c r="K117" s="63" t="s">
        <v>958</v>
      </c>
    </row>
    <row r="118" spans="1:11" x14ac:dyDescent="0.25">
      <c r="A118" s="59" t="str">
        <f>VLOOKUP(aéroports_2011[Pays],Pays_Continent!A:B,2,FALSE)</f>
        <v>Asie</v>
      </c>
      <c r="B118" s="39" t="str">
        <f>VLOOKUP(aéroports_2011[[#This Row],[Ville/Nom d''aéroport]],Ville_Pays!A:B,2,FALSE)</f>
        <v>Indonésie</v>
      </c>
      <c r="C118" s="40" t="s">
        <v>331</v>
      </c>
      <c r="D118" s="28" t="s">
        <v>331</v>
      </c>
      <c r="E118" s="28" t="s">
        <v>1056</v>
      </c>
      <c r="F118" s="41">
        <v>1049784</v>
      </c>
      <c r="G118" s="28">
        <v>32.200000000000003</v>
      </c>
      <c r="H118" s="41">
        <v>12253</v>
      </c>
      <c r="I118" s="28">
        <v>23.6</v>
      </c>
      <c r="J118" s="41">
        <v>2226</v>
      </c>
      <c r="K118" s="44">
        <v>154.1</v>
      </c>
    </row>
    <row r="119" spans="1:11" x14ac:dyDescent="0.25">
      <c r="A119" s="59" t="str">
        <f>VLOOKUP(aéroports_2011[Pays],Pays_Continent!A:B,2,FALSE)</f>
        <v>Asie</v>
      </c>
      <c r="B119" s="39" t="str">
        <f>VLOOKUP(aéroports_2011[[#This Row],[Ville/Nom d''aéroport]],Ville_Pays!A:B,2,FALSE)</f>
        <v>Inde</v>
      </c>
      <c r="C119" s="40" t="s">
        <v>467</v>
      </c>
      <c r="D119" s="28" t="s">
        <v>467</v>
      </c>
      <c r="E119" s="28" t="s">
        <v>468</v>
      </c>
      <c r="F119" s="41">
        <v>8319919</v>
      </c>
      <c r="G119" s="28">
        <v>14</v>
      </c>
      <c r="H119" s="41">
        <v>95998</v>
      </c>
      <c r="I119" s="28">
        <v>15.9</v>
      </c>
      <c r="J119" s="41">
        <v>81765</v>
      </c>
      <c r="K119" s="44">
        <v>5</v>
      </c>
    </row>
    <row r="120" spans="1:11" x14ac:dyDescent="0.25">
      <c r="A120" s="59" t="str">
        <f>VLOOKUP(aéroports_2011[Pays],Pays_Continent!A:B,2,FALSE)</f>
        <v>Asie</v>
      </c>
      <c r="B120" s="39" t="str">
        <f>VLOOKUP(aéroports_2011[[#This Row],[Ville/Nom d''aéroport]],Ville_Pays!A:B,2,FALSE)</f>
        <v>Iran</v>
      </c>
      <c r="C120" s="40" t="s">
        <v>53</v>
      </c>
      <c r="D120" s="28" t="s">
        <v>53</v>
      </c>
      <c r="E120" s="28" t="s">
        <v>1044</v>
      </c>
      <c r="F120" s="41">
        <v>1941016</v>
      </c>
      <c r="G120" s="28">
        <v>2</v>
      </c>
      <c r="H120" s="41">
        <v>17875</v>
      </c>
      <c r="I120" s="28">
        <v>0.9</v>
      </c>
      <c r="J120" s="41">
        <v>18650</v>
      </c>
      <c r="K120" s="44">
        <v>5</v>
      </c>
    </row>
    <row r="121" spans="1:11" x14ac:dyDescent="0.25">
      <c r="A121" s="59" t="str">
        <f>VLOOKUP(aéroports_2011[Pays],Pays_Continent!A:B,2,FALSE)</f>
        <v>Europe</v>
      </c>
      <c r="B121" s="39" t="str">
        <f>VLOOKUP(aéroports_2011[[#This Row],[Ville/Nom d''aéroport]],Ville_Pays!A:B,2,FALSE)</f>
        <v>Turquie</v>
      </c>
      <c r="C121" s="40" t="s">
        <v>124</v>
      </c>
      <c r="D121" s="28" t="s">
        <v>125</v>
      </c>
      <c r="E121" s="28" t="s">
        <v>1073</v>
      </c>
      <c r="F121" s="41">
        <v>37398221</v>
      </c>
      <c r="G121" s="28">
        <v>16.3</v>
      </c>
      <c r="H121" s="41">
        <v>325164</v>
      </c>
      <c r="I121" s="28">
        <v>12.8</v>
      </c>
      <c r="J121" s="41">
        <v>513933</v>
      </c>
      <c r="K121" s="44">
        <v>10.199999999999999</v>
      </c>
    </row>
    <row r="122" spans="1:11" x14ac:dyDescent="0.25">
      <c r="A122" s="59" t="str">
        <f>VLOOKUP(aéroports_2011[Pays],Pays_Continent!A:B,2,FALSE)</f>
        <v>Europe</v>
      </c>
      <c r="B122" s="39" t="str">
        <f>VLOOKUP(aéroports_2011[[#This Row],[Ville/Nom d''aéroport]],Ville_Pays!A:B,2,FALSE)</f>
        <v>Turquie</v>
      </c>
      <c r="C122" s="40" t="s">
        <v>124</v>
      </c>
      <c r="D122" s="28" t="s">
        <v>139</v>
      </c>
      <c r="E122" s="28" t="s">
        <v>1072</v>
      </c>
      <c r="F122" s="41">
        <v>13688979</v>
      </c>
      <c r="G122" s="28">
        <v>18.2</v>
      </c>
      <c r="H122" s="41">
        <v>121412</v>
      </c>
      <c r="I122" s="28">
        <v>14.6</v>
      </c>
      <c r="J122" s="41">
        <v>30877</v>
      </c>
      <c r="K122" s="44">
        <v>6.4</v>
      </c>
    </row>
    <row r="123" spans="1:11" x14ac:dyDescent="0.25">
      <c r="A123" s="59" t="str">
        <f>VLOOKUP(aéroports_2011[Pays],Pays_Continent!A:B,2,FALSE)</f>
        <v>Europe</v>
      </c>
      <c r="B123" s="39" t="str">
        <f>VLOOKUP(aéroports_2011[[#This Row],[Ville/Nom d''aéroport]],Ville_Pays!A:B,2,FALSE)</f>
        <v>Turquie</v>
      </c>
      <c r="C123" s="40" t="s">
        <v>172</v>
      </c>
      <c r="D123" s="28" t="s">
        <v>173</v>
      </c>
      <c r="E123" s="28" t="s">
        <v>1098</v>
      </c>
      <c r="F123" s="41">
        <v>8574021</v>
      </c>
      <c r="G123" s="28">
        <v>14</v>
      </c>
      <c r="H123" s="41">
        <v>70339</v>
      </c>
      <c r="I123" s="28">
        <v>11.3</v>
      </c>
      <c r="J123" s="41">
        <v>17012</v>
      </c>
      <c r="K123" s="44">
        <v>-7.9</v>
      </c>
    </row>
    <row r="124" spans="1:11" ht="25.5" x14ac:dyDescent="0.25">
      <c r="A124" s="59" t="str">
        <f>VLOOKUP(aéroports_2011[Pays],Pays_Continent!A:B,2,FALSE)</f>
        <v>Asie</v>
      </c>
      <c r="B124" s="39" t="str">
        <f>VLOOKUP(aéroports_2011[[#This Row],[Ville/Nom d''aéroport]],Ville_Pays!A:B,2,FALSE)</f>
        <v>Indonésie</v>
      </c>
      <c r="C124" s="40" t="s">
        <v>308</v>
      </c>
      <c r="D124" s="28" t="s">
        <v>330</v>
      </c>
      <c r="E124" s="28" t="s">
        <v>1074</v>
      </c>
      <c r="F124" s="41">
        <v>169143</v>
      </c>
      <c r="G124" s="28">
        <v>-6.8</v>
      </c>
      <c r="H124" s="41">
        <v>15570</v>
      </c>
      <c r="I124" s="28">
        <v>-42</v>
      </c>
      <c r="J124" s="28">
        <v>730</v>
      </c>
      <c r="K124" s="44">
        <v>194.4</v>
      </c>
    </row>
    <row r="125" spans="1:11" x14ac:dyDescent="0.25">
      <c r="A125" s="59" t="str">
        <f>VLOOKUP(aéroports_2011[Pays],Pays_Continent!A:B,2,FALSE)</f>
        <v>Asie</v>
      </c>
      <c r="B125" s="39" t="str">
        <f>VLOOKUP(aéroports_2011[[#This Row],[Ville/Nom d''aéroport]],Ville_Pays!A:B,2,FALSE)</f>
        <v>Indonésie</v>
      </c>
      <c r="C125" s="40" t="s">
        <v>308</v>
      </c>
      <c r="D125" s="28" t="s">
        <v>309</v>
      </c>
      <c r="E125" s="28" t="s">
        <v>984</v>
      </c>
      <c r="F125" s="41">
        <v>52446618</v>
      </c>
      <c r="G125" s="28">
        <v>18.2</v>
      </c>
      <c r="H125" s="41">
        <v>343152</v>
      </c>
      <c r="I125" s="28">
        <v>12.3</v>
      </c>
      <c r="J125" s="41">
        <v>508321</v>
      </c>
      <c r="K125" s="44">
        <v>-2.9</v>
      </c>
    </row>
    <row r="126" spans="1:11" ht="25.5" x14ac:dyDescent="0.25">
      <c r="A126" s="59" t="str">
        <f>VLOOKUP(aéroports_2011[Pays],Pays_Continent!A:B,2,FALSE)</f>
        <v>Asie</v>
      </c>
      <c r="B126" s="39" t="str">
        <f>VLOOKUP(aéroports_2011[[#This Row],[Ville/Nom d''aéroport]],Ville_Pays!A:B,2,FALSE)</f>
        <v>Arabie Saoudite</v>
      </c>
      <c r="C126" s="40" t="s">
        <v>16</v>
      </c>
      <c r="D126" s="28" t="s">
        <v>16</v>
      </c>
      <c r="E126" s="28" t="s">
        <v>618</v>
      </c>
      <c r="F126" s="41">
        <v>20925850</v>
      </c>
      <c r="G126" s="28">
        <v>17</v>
      </c>
      <c r="H126" s="41">
        <v>156661</v>
      </c>
      <c r="I126" s="28">
        <v>6.7</v>
      </c>
      <c r="J126" s="41">
        <v>265628</v>
      </c>
      <c r="K126" s="44">
        <v>15</v>
      </c>
    </row>
    <row r="127" spans="1:11" x14ac:dyDescent="0.25">
      <c r="A127" s="59" t="str">
        <f>VLOOKUP(aéroports_2011[Pays],Pays_Continent!A:B,2,FALSE)</f>
        <v>Asie</v>
      </c>
      <c r="B127" s="39" t="str">
        <f>VLOOKUP(aéroports_2011[[#This Row],[Ville/Nom d''aéroport]],Ville_Pays!A:B,2,FALSE)</f>
        <v>Chine</v>
      </c>
      <c r="C127" s="40" t="s">
        <v>624</v>
      </c>
      <c r="D127" s="28" t="s">
        <v>624</v>
      </c>
      <c r="E127" s="28" t="s">
        <v>1100</v>
      </c>
      <c r="F127" s="41">
        <v>7879707</v>
      </c>
      <c r="G127" s="28">
        <v>14.2</v>
      </c>
      <c r="H127" s="41">
        <v>77856</v>
      </c>
      <c r="I127" s="28">
        <v>12.6</v>
      </c>
      <c r="J127" s="41">
        <v>77624</v>
      </c>
      <c r="K127" s="44">
        <v>10.6</v>
      </c>
    </row>
    <row r="128" spans="1:11" x14ac:dyDescent="0.25">
      <c r="A128" s="59" t="str">
        <f>VLOOKUP(aéroports_2011[Pays],Pays_Continent!A:B,2,FALSE)</f>
        <v>Afrique</v>
      </c>
      <c r="B128" s="39" t="str">
        <f>VLOOKUP(aéroports_2011[[#This Row],[Ville/Nom d''aéroport]],Ville_Pays!A:B,2,FALSE)</f>
        <v>Afrique du Sud</v>
      </c>
      <c r="C128" s="40" t="s">
        <v>19</v>
      </c>
      <c r="D128" s="28" t="s">
        <v>19</v>
      </c>
      <c r="E128" s="28" t="s">
        <v>412</v>
      </c>
      <c r="F128" s="41">
        <v>19114384</v>
      </c>
      <c r="G128" s="28">
        <v>12.3</v>
      </c>
      <c r="H128" s="41">
        <v>212216</v>
      </c>
      <c r="I128" s="28">
        <v>9.6</v>
      </c>
      <c r="J128" s="41">
        <v>320735</v>
      </c>
      <c r="K128" s="44">
        <v>12.1</v>
      </c>
    </row>
    <row r="129" spans="1:11" ht="25.5" x14ac:dyDescent="0.25">
      <c r="A129" s="59" t="str">
        <f>VLOOKUP(aéroports_2011[Pays],Pays_Continent!A:B,2,FALSE)</f>
        <v>Amérique du Nord</v>
      </c>
      <c r="B129" s="39" t="str">
        <f>VLOOKUP(aéroports_2011[[#This Row],[Ville/Nom d''aéroport]],Ville_Pays!A:B,2,FALSE)</f>
        <v>Costa Rica</v>
      </c>
      <c r="C129" s="40" t="s">
        <v>225</v>
      </c>
      <c r="D129" s="28" t="s">
        <v>225</v>
      </c>
      <c r="E129" s="28" t="s">
        <v>1060</v>
      </c>
      <c r="F129" s="41">
        <v>3100000</v>
      </c>
      <c r="G129" s="28">
        <v>-0.7</v>
      </c>
      <c r="H129" s="64" t="s">
        <v>958</v>
      </c>
      <c r="I129" s="28">
        <v>-100</v>
      </c>
      <c r="J129" s="64" t="s">
        <v>958</v>
      </c>
      <c r="K129" s="44">
        <v>-100</v>
      </c>
    </row>
    <row r="130" spans="1:11" ht="25.5" x14ac:dyDescent="0.25">
      <c r="A130" s="59" t="str">
        <f>VLOOKUP(aéroports_2011[Pays],Pays_Continent!A:B,2,FALSE)</f>
        <v>Amérique du Nord</v>
      </c>
      <c r="B130" s="39" t="str">
        <f>VLOOKUP(aéroports_2011[[#This Row],[Ville/Nom d''aéroport]],Ville_Pays!A:B,2,FALSE)</f>
        <v>États-Unis</v>
      </c>
      <c r="C130" s="40" t="s">
        <v>295</v>
      </c>
      <c r="D130" s="28" t="s">
        <v>296</v>
      </c>
      <c r="E130" s="28" t="s">
        <v>919</v>
      </c>
      <c r="F130" s="41">
        <v>10430503</v>
      </c>
      <c r="G130" s="28">
        <v>2.6</v>
      </c>
      <c r="H130" s="41">
        <v>140110</v>
      </c>
      <c r="I130" s="28">
        <v>-4.4000000000000004</v>
      </c>
      <c r="J130" s="41">
        <v>88613</v>
      </c>
      <c r="K130" s="44">
        <v>1.7</v>
      </c>
    </row>
    <row r="131" spans="1:11" x14ac:dyDescent="0.25">
      <c r="A131" s="59" t="str">
        <f>VLOOKUP(aéroports_2011[Pays],Pays_Continent!A:B,2,FALSE)</f>
        <v>Océanie</v>
      </c>
      <c r="B131" s="39" t="str">
        <f>VLOOKUP(aéroports_2011[[#This Row],[Ville/Nom d''aéroport]],Ville_Pays!A:B,2,FALSE)</f>
        <v>Australie</v>
      </c>
      <c r="C131" s="40" t="s">
        <v>392</v>
      </c>
      <c r="D131" s="28" t="s">
        <v>392</v>
      </c>
      <c r="E131" s="28" t="s">
        <v>605</v>
      </c>
      <c r="F131" s="41">
        <v>707123</v>
      </c>
      <c r="G131" s="28">
        <v>12.5</v>
      </c>
      <c r="H131" s="41">
        <v>7642</v>
      </c>
      <c r="I131" s="28">
        <v>6.1</v>
      </c>
      <c r="J131" s="64" t="s">
        <v>958</v>
      </c>
      <c r="K131" s="63" t="s">
        <v>958</v>
      </c>
    </row>
    <row r="132" spans="1:11" x14ac:dyDescent="0.25">
      <c r="A132" s="59" t="str">
        <f>VLOOKUP(aéroports_2011[Pays],Pays_Continent!A:B,2,FALSE)</f>
        <v>Asie</v>
      </c>
      <c r="B132" s="39" t="str">
        <f>VLOOKUP(aéroports_2011[[#This Row],[Ville/Nom d''aéroport]],Ville_Pays!A:B,2,FALSE)</f>
        <v>Iran</v>
      </c>
      <c r="C132" s="40" t="s">
        <v>49</v>
      </c>
      <c r="D132" s="28" t="s">
        <v>49</v>
      </c>
      <c r="E132" s="28" t="s">
        <v>439</v>
      </c>
      <c r="F132" s="41">
        <v>2251000</v>
      </c>
      <c r="G132" s="28">
        <v>-2.9</v>
      </c>
      <c r="H132" s="41">
        <v>20000</v>
      </c>
      <c r="I132" s="28">
        <v>1.6</v>
      </c>
      <c r="J132" s="41">
        <v>24000</v>
      </c>
      <c r="K132" s="44">
        <v>1</v>
      </c>
    </row>
    <row r="133" spans="1:11" x14ac:dyDescent="0.25">
      <c r="A133" s="59" t="str">
        <f>VLOOKUP(aéroports_2011[Pays],Pays_Continent!A:B,2,FALSE)</f>
        <v>Asie</v>
      </c>
      <c r="B133" s="39" t="str">
        <f>VLOOKUP(aéroports_2011[[#This Row],[Ville/Nom d''aéroport]],Ville_Pays!A:B,2,FALSE)</f>
        <v>Malaisie</v>
      </c>
      <c r="C133" s="40" t="s">
        <v>76</v>
      </c>
      <c r="D133" s="28" t="s">
        <v>76</v>
      </c>
      <c r="E133" s="28" t="s">
        <v>455</v>
      </c>
      <c r="F133" s="41">
        <v>37704510</v>
      </c>
      <c r="G133" s="28">
        <v>10.6</v>
      </c>
      <c r="H133" s="41">
        <v>269509</v>
      </c>
      <c r="I133" s="28">
        <v>10.4</v>
      </c>
      <c r="J133" s="41">
        <v>694311</v>
      </c>
      <c r="K133" s="44">
        <v>0</v>
      </c>
    </row>
    <row r="134" spans="1:11" x14ac:dyDescent="0.25">
      <c r="A134" s="59" t="str">
        <f>VLOOKUP(aéroports_2011[Pays],Pays_Continent!A:B,2,FALSE)</f>
        <v>Asie</v>
      </c>
      <c r="B134" s="39" t="str">
        <f>VLOOKUP(aéroports_2011[[#This Row],[Ville/Nom d''aéroport]],Ville_Pays!A:B,2,FALSE)</f>
        <v>Chine</v>
      </c>
      <c r="C134" s="40" t="s">
        <v>82</v>
      </c>
      <c r="D134" s="28" t="s">
        <v>82</v>
      </c>
      <c r="E134" s="28" t="s">
        <v>967</v>
      </c>
      <c r="F134" s="41">
        <v>22270130</v>
      </c>
      <c r="G134" s="28">
        <v>10.3</v>
      </c>
      <c r="H134" s="41">
        <v>191744</v>
      </c>
      <c r="I134" s="28">
        <v>5.7</v>
      </c>
      <c r="J134" s="41">
        <v>272465</v>
      </c>
      <c r="K134" s="44">
        <v>0</v>
      </c>
    </row>
    <row r="135" spans="1:11" x14ac:dyDescent="0.25">
      <c r="A135" s="59" t="str">
        <f>VLOOKUP(aéroports_2011[Pays],Pays_Continent!A:B,2,FALSE)</f>
        <v>Asie</v>
      </c>
      <c r="B135" s="39" t="str">
        <f>VLOOKUP(aéroports_2011[[#This Row],[Ville/Nom d''aéroport]],Ville_Pays!A:B,2,FALSE)</f>
        <v>Koweït</v>
      </c>
      <c r="C135" s="40" t="s">
        <v>22</v>
      </c>
      <c r="D135" s="28" t="s">
        <v>22</v>
      </c>
      <c r="E135" s="28" t="s">
        <v>417</v>
      </c>
      <c r="F135" s="41">
        <v>8900000</v>
      </c>
      <c r="G135" s="28">
        <v>5.9</v>
      </c>
      <c r="H135" s="41">
        <v>95000</v>
      </c>
      <c r="I135" s="28">
        <v>0.8</v>
      </c>
      <c r="J135" s="41">
        <v>200000</v>
      </c>
      <c r="K135" s="44">
        <v>-4.3</v>
      </c>
    </row>
    <row r="136" spans="1:11" x14ac:dyDescent="0.25">
      <c r="A136" s="59" t="str">
        <f>VLOOKUP(aéroports_2011[Pays],Pays_Continent!A:B,2,FALSE)</f>
        <v>Afrique</v>
      </c>
      <c r="B136" s="39" t="str">
        <f>VLOOKUP(aéroports_2011[[#This Row],[Ville/Nom d''aéroport]],Ville_Pays!A:B,2,FALSE)</f>
        <v>Nigéria</v>
      </c>
      <c r="C136" s="40" t="s">
        <v>35</v>
      </c>
      <c r="D136" s="28" t="s">
        <v>35</v>
      </c>
      <c r="E136" s="28" t="s">
        <v>422</v>
      </c>
      <c r="F136" s="41">
        <v>7200000</v>
      </c>
      <c r="G136" s="28">
        <v>17.2</v>
      </c>
      <c r="H136" s="64" t="s">
        <v>958</v>
      </c>
      <c r="I136" s="64" t="s">
        <v>958</v>
      </c>
      <c r="J136" s="64" t="s">
        <v>958</v>
      </c>
      <c r="K136" s="63" t="s">
        <v>958</v>
      </c>
    </row>
    <row r="137" spans="1:11" x14ac:dyDescent="0.25">
      <c r="A137" s="59" t="str">
        <f>VLOOKUP(aéroports_2011[Pays],Pays_Continent!A:B,2,FALSE)</f>
        <v>Europe</v>
      </c>
      <c r="B137" s="39" t="str">
        <f>VLOOKUP(aéroports_2011[[#This Row],[Ville/Nom d''aéroport]],Ville_Pays!A:B,2,FALSE)</f>
        <v>Chypre</v>
      </c>
      <c r="C137" s="40" t="s">
        <v>430</v>
      </c>
      <c r="D137" s="28" t="s">
        <v>430</v>
      </c>
      <c r="E137" s="28" t="s">
        <v>431</v>
      </c>
      <c r="F137" s="41">
        <v>5636426</v>
      </c>
      <c r="G137" s="28">
        <v>2.9</v>
      </c>
      <c r="H137" s="41">
        <v>58076</v>
      </c>
      <c r="I137" s="28">
        <v>2.1</v>
      </c>
      <c r="J137" s="41">
        <v>35733</v>
      </c>
      <c r="K137" s="44">
        <v>-10.6</v>
      </c>
    </row>
    <row r="138" spans="1:11" ht="25.5" x14ac:dyDescent="0.25">
      <c r="A138" s="59" t="str">
        <f>VLOOKUP(aéroports_2011[Pays],Pays_Continent!A:B,2,FALSE)</f>
        <v>Amérique du Nord</v>
      </c>
      <c r="B138" s="39" t="str">
        <f>VLOOKUP(aéroports_2011[[#This Row],[Ville/Nom d''aéroport]],Ville_Pays!A:B,2,FALSE)</f>
        <v>États-Unis</v>
      </c>
      <c r="C138" s="40" t="s">
        <v>253</v>
      </c>
      <c r="D138" s="28" t="s">
        <v>254</v>
      </c>
      <c r="E138" s="28" t="s">
        <v>545</v>
      </c>
      <c r="F138" s="41">
        <v>41479814</v>
      </c>
      <c r="G138" s="28">
        <v>4.3</v>
      </c>
      <c r="H138" s="41">
        <v>531538</v>
      </c>
      <c r="I138" s="28">
        <v>5.0999999999999996</v>
      </c>
      <c r="J138" s="41">
        <v>85467</v>
      </c>
      <c r="K138" s="44">
        <v>-3.4</v>
      </c>
    </row>
    <row r="139" spans="1:11" x14ac:dyDescent="0.25">
      <c r="A139" s="59" t="str">
        <f>VLOOKUP(aéroports_2011[Pays],Pays_Continent!A:B,2,FALSE)</f>
        <v>Océanie</v>
      </c>
      <c r="B139" s="39" t="str">
        <f>VLOOKUP(aéroports_2011[[#This Row],[Ville/Nom d''aéroport]],Ville_Pays!A:B,2,FALSE)</f>
        <v>Australie</v>
      </c>
      <c r="C139" s="40" t="s">
        <v>346</v>
      </c>
      <c r="D139" s="28" t="s">
        <v>346</v>
      </c>
      <c r="E139" s="28" t="s">
        <v>600</v>
      </c>
      <c r="F139" s="41">
        <v>1125614</v>
      </c>
      <c r="G139" s="28">
        <v>-2.8</v>
      </c>
      <c r="H139" s="41">
        <v>12703</v>
      </c>
      <c r="I139" s="28">
        <v>-1.4</v>
      </c>
      <c r="J139" s="64" t="s">
        <v>958</v>
      </c>
      <c r="K139" s="63" t="s">
        <v>958</v>
      </c>
    </row>
    <row r="140" spans="1:11" ht="25.5" x14ac:dyDescent="0.25">
      <c r="A140" s="59" t="str">
        <f>VLOOKUP(aéroports_2011[Pays],Pays_Continent!A:B,2,FALSE)</f>
        <v>Océanie</v>
      </c>
      <c r="B140" s="39" t="str">
        <f>VLOOKUP(aéroports_2011[[#This Row],[Ville/Nom d''aéroport]],Ville_Pays!A:B,2,FALSE)</f>
        <v>Nouvelle-Calédonie</v>
      </c>
      <c r="C140" s="40" t="s">
        <v>657</v>
      </c>
      <c r="D140" s="28" t="s">
        <v>657</v>
      </c>
      <c r="E140" s="28" t="s">
        <v>658</v>
      </c>
      <c r="F140" s="41">
        <v>135132</v>
      </c>
      <c r="G140" s="28">
        <v>-4.9000000000000004</v>
      </c>
      <c r="H140" s="41">
        <v>3678</v>
      </c>
      <c r="I140" s="28">
        <v>1.7</v>
      </c>
      <c r="J140" s="28">
        <v>545</v>
      </c>
      <c r="K140" s="44">
        <v>5.8</v>
      </c>
    </row>
    <row r="141" spans="1:11" ht="25.5" x14ac:dyDescent="0.25">
      <c r="A141" s="59" t="str">
        <f>VLOOKUP(aéroports_2011[Pays],Pays_Continent!A:B,2,FALSE)</f>
        <v>Amérique du Sud</v>
      </c>
      <c r="B141" s="39" t="str">
        <f>VLOOKUP(aéroports_2011[[#This Row],[Ville/Nom d''aéroport]],Ville_Pays!A:B,2,FALSE)</f>
        <v>Pérou</v>
      </c>
      <c r="C141" s="40" t="s">
        <v>194</v>
      </c>
      <c r="D141" s="28" t="s">
        <v>194</v>
      </c>
      <c r="E141" s="28" t="s">
        <v>504</v>
      </c>
      <c r="F141" s="41">
        <v>11794818</v>
      </c>
      <c r="G141" s="28">
        <v>14.7</v>
      </c>
      <c r="H141" s="41">
        <v>135083</v>
      </c>
      <c r="I141" s="28">
        <v>12.1</v>
      </c>
      <c r="J141" s="41">
        <v>286641</v>
      </c>
      <c r="K141" s="44">
        <v>5.5</v>
      </c>
    </row>
    <row r="142" spans="1:11" x14ac:dyDescent="0.25">
      <c r="A142" s="59" t="str">
        <f>VLOOKUP(aéroports_2011[Pays],Pays_Continent!A:B,2,FALSE)</f>
        <v>Europe</v>
      </c>
      <c r="B142" s="39" t="str">
        <f>VLOOKUP(aéroports_2011[[#This Row],[Ville/Nom d''aéroport]],Ville_Pays!A:B,2,FALSE)</f>
        <v>Portugal</v>
      </c>
      <c r="C142" s="40" t="s">
        <v>158</v>
      </c>
      <c r="D142" s="28" t="s">
        <v>158</v>
      </c>
      <c r="E142" s="28" t="s">
        <v>483</v>
      </c>
      <c r="F142" s="41">
        <v>14805624</v>
      </c>
      <c r="G142" s="28">
        <v>5.3</v>
      </c>
      <c r="H142" s="41">
        <v>143331</v>
      </c>
      <c r="I142" s="28">
        <v>0.5</v>
      </c>
      <c r="J142" s="41">
        <v>105037</v>
      </c>
      <c r="K142" s="44">
        <v>-0.3</v>
      </c>
    </row>
    <row r="143" spans="1:11" x14ac:dyDescent="0.25">
      <c r="A143" s="59" t="str">
        <f>VLOOKUP(aéroports_2011[Pays],Pays_Continent!A:B,2,FALSE)</f>
        <v>Europe</v>
      </c>
      <c r="B143" s="39" t="str">
        <f>VLOOKUP(aéroports_2011[[#This Row],[Ville/Nom d''aéroport]],Ville_Pays!A:B,2,FALSE)</f>
        <v>Royaume-Uni</v>
      </c>
      <c r="C143" s="40" t="s">
        <v>120</v>
      </c>
      <c r="D143" s="28" t="s">
        <v>133</v>
      </c>
      <c r="E143" s="28" t="s">
        <v>999</v>
      </c>
      <c r="F143" s="41">
        <v>33674264</v>
      </c>
      <c r="G143" s="28">
        <v>7.3</v>
      </c>
      <c r="H143" s="41">
        <v>251053</v>
      </c>
      <c r="I143" s="28">
        <v>4.4000000000000004</v>
      </c>
      <c r="J143" s="41">
        <v>92231</v>
      </c>
      <c r="K143" s="44">
        <v>-15.1</v>
      </c>
    </row>
    <row r="144" spans="1:11" x14ac:dyDescent="0.25">
      <c r="A144" s="59" t="str">
        <f>VLOOKUP(aéroports_2011[Pays],Pays_Continent!A:B,2,FALSE)</f>
        <v>Europe</v>
      </c>
      <c r="B144" s="39" t="str">
        <f>VLOOKUP(aéroports_2011[[#This Row],[Ville/Nom d''aéroport]],Ville_Pays!A:B,2,FALSE)</f>
        <v>Royaume-Uni</v>
      </c>
      <c r="C144" s="40" t="s">
        <v>120</v>
      </c>
      <c r="D144" s="28" t="s">
        <v>121</v>
      </c>
      <c r="E144" s="28" t="s">
        <v>1000</v>
      </c>
      <c r="F144" s="41">
        <v>69433230</v>
      </c>
      <c r="G144" s="28">
        <v>5.4</v>
      </c>
      <c r="H144" s="41">
        <v>480870</v>
      </c>
      <c r="I144" s="28">
        <v>5.7</v>
      </c>
      <c r="J144" s="41">
        <v>1569304</v>
      </c>
      <c r="K144" s="44">
        <v>1.2</v>
      </c>
    </row>
    <row r="145" spans="1:11" x14ac:dyDescent="0.25">
      <c r="A145" s="59" t="str">
        <f>VLOOKUP(aéroports_2011[Pays],Pays_Continent!A:B,2,FALSE)</f>
        <v>Europe</v>
      </c>
      <c r="B145" s="39" t="str">
        <f>VLOOKUP(aéroports_2011[[#This Row],[Ville/Nom d''aéroport]],Ville_Pays!A:B,2,FALSE)</f>
        <v>Royaume-Uni</v>
      </c>
      <c r="C145" s="40" t="s">
        <v>171</v>
      </c>
      <c r="D145" s="28" t="s">
        <v>171</v>
      </c>
      <c r="E145" s="27" t="s">
        <v>1086</v>
      </c>
      <c r="F145" s="41">
        <v>9513704</v>
      </c>
      <c r="G145" s="28">
        <v>8.9</v>
      </c>
      <c r="H145" s="41">
        <v>97568</v>
      </c>
      <c r="I145" s="28">
        <v>3.2</v>
      </c>
      <c r="J145" s="41">
        <v>27905</v>
      </c>
      <c r="K145" s="44">
        <v>-2.9</v>
      </c>
    </row>
    <row r="146" spans="1:11" x14ac:dyDescent="0.25">
      <c r="A146" s="59" t="str">
        <f>VLOOKUP(aéroports_2011[Pays],Pays_Continent!A:B,2,FALSE)</f>
        <v>Europe</v>
      </c>
      <c r="B146" s="39" t="str">
        <f>VLOOKUP(aéroports_2011[[#This Row],[Ville/Nom d''aéroport]],Ville_Pays!A:B,2,FALSE)</f>
        <v>Royaume-Uni</v>
      </c>
      <c r="C146" s="40" t="s">
        <v>120</v>
      </c>
      <c r="D146" s="28" t="s">
        <v>154</v>
      </c>
      <c r="E146" s="28" t="s">
        <v>1001</v>
      </c>
      <c r="F146" s="41">
        <v>18052843</v>
      </c>
      <c r="G146" s="28">
        <v>-2.8</v>
      </c>
      <c r="H146" s="41">
        <v>148223</v>
      </c>
      <c r="I146" s="28">
        <v>-4.5</v>
      </c>
      <c r="J146" s="41">
        <v>230255</v>
      </c>
      <c r="K146" s="44">
        <v>0.1</v>
      </c>
    </row>
    <row r="147" spans="1:11" ht="25.5" x14ac:dyDescent="0.25">
      <c r="A147" s="59" t="str">
        <f>VLOOKUP(aéroports_2011[Pays],Pays_Continent!A:B,2,FALSE)</f>
        <v>Amérique du Nord</v>
      </c>
      <c r="B147" s="39" t="str">
        <f>VLOOKUP(aéroports_2011[[#This Row],[Ville/Nom d''aéroport]],Ville_Pays!A:B,2,FALSE)</f>
        <v>États-Unis</v>
      </c>
      <c r="C147" s="40" t="s">
        <v>245</v>
      </c>
      <c r="D147" s="28" t="s">
        <v>246</v>
      </c>
      <c r="E147" s="28" t="s">
        <v>1065</v>
      </c>
      <c r="F147" s="41">
        <v>61862052</v>
      </c>
      <c r="G147" s="28">
        <v>4.7</v>
      </c>
      <c r="H147" s="41">
        <v>590620</v>
      </c>
      <c r="I147" s="28">
        <v>4.3</v>
      </c>
      <c r="J147" s="41">
        <v>1681612</v>
      </c>
      <c r="K147" s="44">
        <v>-3.8</v>
      </c>
    </row>
    <row r="148" spans="1:11" ht="25.5" x14ac:dyDescent="0.25">
      <c r="A148" s="59" t="str">
        <f>VLOOKUP(aéroports_2011[Pays],Pays_Continent!A:B,2,FALSE)</f>
        <v>Amérique du Nord</v>
      </c>
      <c r="B148" s="39" t="str">
        <f>VLOOKUP(aéroports_2011[[#This Row],[Ville/Nom d''aéroport]],Ville_Pays!A:B,2,FALSE)</f>
        <v>Mexique</v>
      </c>
      <c r="C148" s="40" t="s">
        <v>227</v>
      </c>
      <c r="D148" s="28" t="s">
        <v>227</v>
      </c>
      <c r="E148" s="28" t="s">
        <v>531</v>
      </c>
      <c r="F148" s="41">
        <v>2820564</v>
      </c>
      <c r="G148" s="28">
        <v>2.1</v>
      </c>
      <c r="H148" s="41">
        <v>34288</v>
      </c>
      <c r="I148" s="28">
        <v>-5.2</v>
      </c>
      <c r="J148" s="41">
        <v>1527</v>
      </c>
      <c r="K148" s="44">
        <v>-4.3</v>
      </c>
    </row>
    <row r="149" spans="1:11" x14ac:dyDescent="0.25">
      <c r="A149" s="59" t="str">
        <f>VLOOKUP(aéroports_2011[Pays],Pays_Continent!A:B,2,FALSE)</f>
        <v>Océanie</v>
      </c>
      <c r="B149" s="39" t="str">
        <f>VLOOKUP(aéroports_2011[[#This Row],[Ville/Nom d''aéroport]],Ville_Pays!A:B,2,FALSE)</f>
        <v>Australie</v>
      </c>
      <c r="C149" s="40" t="s">
        <v>353</v>
      </c>
      <c r="D149" s="28" t="s">
        <v>353</v>
      </c>
      <c r="E149" s="28" t="s">
        <v>603</v>
      </c>
      <c r="F149" s="41">
        <v>1073989</v>
      </c>
      <c r="G149" s="28">
        <v>10.3</v>
      </c>
      <c r="H149" s="41">
        <v>35644</v>
      </c>
      <c r="I149" s="28">
        <v>-6.1</v>
      </c>
      <c r="J149" s="41">
        <v>2491</v>
      </c>
      <c r="K149" s="44">
        <v>12</v>
      </c>
    </row>
    <row r="150" spans="1:11" ht="25.5" x14ac:dyDescent="0.25">
      <c r="A150" s="59" t="str">
        <f>VLOOKUP(aéroports_2011[Pays],Pays_Continent!A:B,2,FALSE)</f>
        <v>Asie</v>
      </c>
      <c r="B150" s="39" t="str">
        <f>VLOOKUP(aéroports_2011[[#This Row],[Ville/Nom d''aéroport]],Ville_Pays!A:B,2,FALSE)</f>
        <v>Arabie Saoudite</v>
      </c>
      <c r="C150" s="40" t="s">
        <v>40</v>
      </c>
      <c r="D150" s="28" t="s">
        <v>40</v>
      </c>
      <c r="E150" s="28" t="s">
        <v>435</v>
      </c>
      <c r="F150" s="41">
        <v>2998947</v>
      </c>
      <c r="G150" s="28">
        <v>12.3</v>
      </c>
      <c r="H150" s="41">
        <v>30138</v>
      </c>
      <c r="I150" s="28">
        <v>6.2</v>
      </c>
      <c r="J150" s="41">
        <v>4189</v>
      </c>
      <c r="K150" s="44">
        <v>10</v>
      </c>
    </row>
    <row r="151" spans="1:11" x14ac:dyDescent="0.25">
      <c r="A151" s="59" t="str">
        <f>VLOOKUP(aéroports_2011[Pays],Pays_Continent!A:B,2,FALSE)</f>
        <v>Asie</v>
      </c>
      <c r="B151" s="39" t="str">
        <f>VLOOKUP(aéroports_2011[[#This Row],[Ville/Nom d''aéroport]],Ville_Pays!A:B,2,FALSE)</f>
        <v>Inde</v>
      </c>
      <c r="C151" s="40" t="s">
        <v>110</v>
      </c>
      <c r="D151" s="28" t="s">
        <v>110</v>
      </c>
      <c r="E151" s="28" t="s">
        <v>462</v>
      </c>
      <c r="F151" s="41">
        <v>12770884</v>
      </c>
      <c r="G151" s="28">
        <v>9.1999999999999993</v>
      </c>
      <c r="H151" s="41">
        <v>123658</v>
      </c>
      <c r="I151" s="28">
        <v>6.7</v>
      </c>
      <c r="J151" s="41">
        <v>373738</v>
      </c>
      <c r="K151" s="44">
        <v>-3</v>
      </c>
    </row>
    <row r="152" spans="1:11" x14ac:dyDescent="0.25">
      <c r="A152" s="59" t="str">
        <f>VLOOKUP(aéroports_2011[Pays],Pays_Continent!A:B,2,FALSE)</f>
        <v>Europe</v>
      </c>
      <c r="B152" s="39" t="str">
        <f>VLOOKUP(aéroports_2011[[#This Row],[Ville/Nom d''aéroport]],Ville_Pays!A:B,2,FALSE)</f>
        <v>Espagne</v>
      </c>
      <c r="C152" s="40" t="s">
        <v>128</v>
      </c>
      <c r="D152" s="28" t="s">
        <v>129</v>
      </c>
      <c r="E152" s="28" t="s">
        <v>471</v>
      </c>
      <c r="F152" s="41">
        <v>49635303</v>
      </c>
      <c r="G152" s="28">
        <v>-0.4</v>
      </c>
      <c r="H152" s="41">
        <v>423347</v>
      </c>
      <c r="I152" s="28">
        <v>-0.9</v>
      </c>
      <c r="J152" s="41">
        <v>422166</v>
      </c>
      <c r="K152" s="44">
        <v>5.0999999999999996</v>
      </c>
    </row>
    <row r="153" spans="1:11" x14ac:dyDescent="0.25">
      <c r="A153" s="59" t="str">
        <f>VLOOKUP(aéroports_2011[Pays],Pays_Continent!A:B,2,FALSE)</f>
        <v>Europe</v>
      </c>
      <c r="B153" s="39" t="str">
        <f>VLOOKUP(aéroports_2011[[#This Row],[Ville/Nom d''aéroport]],Ville_Pays!A:B,2,FALSE)</f>
        <v>Espagne</v>
      </c>
      <c r="C153" s="40" t="s">
        <v>167</v>
      </c>
      <c r="D153" s="28" t="s">
        <v>167</v>
      </c>
      <c r="E153" s="28" t="s">
        <v>487</v>
      </c>
      <c r="F153" s="41">
        <v>12801343</v>
      </c>
      <c r="G153" s="28">
        <v>6.3</v>
      </c>
      <c r="H153" s="41">
        <v>107398</v>
      </c>
      <c r="I153" s="28">
        <v>1.7</v>
      </c>
      <c r="J153" s="41">
        <v>3314</v>
      </c>
      <c r="K153" s="44">
        <v>4.0999999999999996</v>
      </c>
    </row>
    <row r="154" spans="1:11" ht="25.5" x14ac:dyDescent="0.25">
      <c r="A154" s="59" t="str">
        <f>VLOOKUP(aéroports_2011[Pays],Pays_Continent!A:B,2,FALSE)</f>
        <v>Amérique du Sud</v>
      </c>
      <c r="B154" s="39" t="str">
        <f>VLOOKUP(aéroports_2011[[#This Row],[Ville/Nom d''aéroport]],Ville_Pays!A:B,2,FALSE)</f>
        <v>Brésil</v>
      </c>
      <c r="C154" s="40" t="s">
        <v>231</v>
      </c>
      <c r="D154" s="28" t="s">
        <v>231</v>
      </c>
      <c r="E154" s="28" t="s">
        <v>526</v>
      </c>
      <c r="F154" s="41">
        <v>3016921</v>
      </c>
      <c r="G154" s="28">
        <v>6.6</v>
      </c>
      <c r="H154" s="41">
        <v>56298</v>
      </c>
      <c r="I154" s="28">
        <v>7.2</v>
      </c>
      <c r="J154" s="41">
        <v>176271</v>
      </c>
      <c r="K154" s="44">
        <v>12.2</v>
      </c>
    </row>
    <row r="155" spans="1:11" x14ac:dyDescent="0.25">
      <c r="A155" s="59" t="str">
        <f>VLOOKUP(aéroports_2011[Pays],Pays_Continent!A:B,2,FALSE)</f>
        <v>Europe</v>
      </c>
      <c r="B155" s="39" t="str">
        <f>VLOOKUP(aéroports_2011[[#This Row],[Ville/Nom d''aéroport]],Ville_Pays!A:B,2,FALSE)</f>
        <v>Royaume-Uni</v>
      </c>
      <c r="C155" s="40" t="s">
        <v>152</v>
      </c>
      <c r="D155" s="28" t="s">
        <v>152</v>
      </c>
      <c r="E155" s="28" t="s">
        <v>480</v>
      </c>
      <c r="F155" s="41">
        <v>18990176</v>
      </c>
      <c r="G155" s="28">
        <v>6.2</v>
      </c>
      <c r="H155" s="41">
        <v>167351</v>
      </c>
      <c r="I155" s="28">
        <v>5.2</v>
      </c>
      <c r="J155" s="41">
        <v>109250</v>
      </c>
      <c r="K155" s="44">
        <v>-6.7</v>
      </c>
    </row>
    <row r="156" spans="1:11" x14ac:dyDescent="0.25">
      <c r="A156" s="59" t="str">
        <f>VLOOKUP(aéroports_2011[Pays],Pays_Continent!A:B,2,FALSE)</f>
        <v>Asie</v>
      </c>
      <c r="B156" s="39" t="str">
        <f>VLOOKUP(aéroports_2011[[#This Row],[Ville/Nom d''aéroport]],Ville_Pays!A:B,2,FALSE)</f>
        <v>Philippines</v>
      </c>
      <c r="C156" s="40" t="s">
        <v>84</v>
      </c>
      <c r="D156" s="28" t="s">
        <v>84</v>
      </c>
      <c r="E156" s="28" t="s">
        <v>457</v>
      </c>
      <c r="F156" s="41">
        <v>29551394</v>
      </c>
      <c r="G156" s="28">
        <v>8.9</v>
      </c>
      <c r="H156" s="41">
        <v>255154</v>
      </c>
      <c r="I156" s="28">
        <v>8.1</v>
      </c>
      <c r="J156" s="41">
        <v>410924</v>
      </c>
      <c r="K156" s="44">
        <v>-3</v>
      </c>
    </row>
    <row r="157" spans="1:11" x14ac:dyDescent="0.25">
      <c r="A157" s="59" t="str">
        <f>VLOOKUP(aéroports_2011[Pays],Pays_Continent!A:B,2,FALSE)</f>
        <v>Afrique</v>
      </c>
      <c r="B157" s="39" t="str">
        <f>VLOOKUP(aéroports_2011[[#This Row],[Ville/Nom d''aéroport]],Ville_Pays!A:B,2,FALSE)</f>
        <v>Maroc</v>
      </c>
      <c r="C157" s="40" t="s">
        <v>44</v>
      </c>
      <c r="D157" s="28" t="s">
        <v>44</v>
      </c>
      <c r="E157" s="28" t="s">
        <v>437</v>
      </c>
      <c r="F157" s="41">
        <v>3430174</v>
      </c>
      <c r="G157" s="28">
        <v>0.1</v>
      </c>
      <c r="H157" s="41">
        <v>33651</v>
      </c>
      <c r="I157" s="28">
        <v>-0.7</v>
      </c>
      <c r="J157" s="41">
        <v>1436</v>
      </c>
      <c r="K157" s="44">
        <v>14.3</v>
      </c>
    </row>
    <row r="158" spans="1:11" x14ac:dyDescent="0.25">
      <c r="A158" s="59" t="str">
        <f>VLOOKUP(aéroports_2011[Pays],Pays_Continent!A:B,2,FALSE)</f>
        <v>Asie</v>
      </c>
      <c r="B158" s="39" t="str">
        <f>VLOOKUP(aéroports_2011[[#This Row],[Ville/Nom d''aéroport]],Ville_Pays!A:B,2,FALSE)</f>
        <v>Iran</v>
      </c>
      <c r="C158" s="40" t="s">
        <v>28</v>
      </c>
      <c r="D158" s="28" t="s">
        <v>28</v>
      </c>
      <c r="E158" s="28" t="s">
        <v>424</v>
      </c>
      <c r="F158" s="41">
        <v>6074457</v>
      </c>
      <c r="G158" s="28">
        <v>1.5</v>
      </c>
      <c r="H158" s="41">
        <v>43426</v>
      </c>
      <c r="I158" s="28">
        <v>-3</v>
      </c>
      <c r="J158" s="41">
        <v>52107</v>
      </c>
      <c r="K158" s="44">
        <v>-8</v>
      </c>
    </row>
    <row r="159" spans="1:11" x14ac:dyDescent="0.25">
      <c r="A159" s="59" t="str">
        <f>VLOOKUP(aéroports_2011[Pays],Pays_Continent!A:B,2,FALSE)</f>
        <v>Afrique</v>
      </c>
      <c r="B159" s="39" t="str">
        <f>VLOOKUP(aéroports_2011[[#This Row],[Ville/Nom d''aéroport]],Ville_Pays!A:B,2,FALSE)</f>
        <v>Ile Maurice</v>
      </c>
      <c r="C159" s="40" t="s">
        <v>46</v>
      </c>
      <c r="D159" s="28" t="s">
        <v>46</v>
      </c>
      <c r="E159" s="28" t="s">
        <v>438</v>
      </c>
      <c r="F159" s="41">
        <v>2666391</v>
      </c>
      <c r="G159" s="28">
        <v>3</v>
      </c>
      <c r="H159" s="41">
        <v>19768</v>
      </c>
      <c r="I159" s="28">
        <v>1.3</v>
      </c>
      <c r="J159" s="41">
        <v>45658</v>
      </c>
      <c r="K159" s="44">
        <v>5.3</v>
      </c>
    </row>
    <row r="160" spans="1:11" ht="25.5" x14ac:dyDescent="0.25">
      <c r="A160" s="59" t="str">
        <f>VLOOKUP(aéroports_2011[Pays],Pays_Continent!A:B,2,FALSE)</f>
        <v>Amérique du Sud</v>
      </c>
      <c r="B160" s="39" t="str">
        <f>VLOOKUP(aéroports_2011[[#This Row],[Ville/Nom d''aéroport]],Ville_Pays!A:B,2,FALSE)</f>
        <v>Colombie</v>
      </c>
      <c r="C160" s="40" t="s">
        <v>214</v>
      </c>
      <c r="D160" s="28" t="s">
        <v>360</v>
      </c>
      <c r="E160" s="28" t="s">
        <v>517</v>
      </c>
      <c r="F160" s="41">
        <v>3746629</v>
      </c>
      <c r="G160" s="28">
        <v>4.7</v>
      </c>
      <c r="H160" s="41">
        <v>55901</v>
      </c>
      <c r="I160" s="28">
        <v>13.9</v>
      </c>
      <c r="J160" s="41">
        <v>104372</v>
      </c>
      <c r="K160" s="44">
        <v>-0.8</v>
      </c>
    </row>
    <row r="161" spans="1:11" x14ac:dyDescent="0.25">
      <c r="A161" s="59" t="str">
        <f>VLOOKUP(aéroports_2011[Pays],Pays_Continent!A:B,2,FALSE)</f>
        <v>Océanie</v>
      </c>
      <c r="B161" s="39" t="str">
        <f>VLOOKUP(aéroports_2011[[#This Row],[Ville/Nom d''aéroport]],Ville_Pays!A:B,2,FALSE)</f>
        <v>Australie</v>
      </c>
      <c r="C161" s="40" t="s">
        <v>311</v>
      </c>
      <c r="D161" s="28" t="s">
        <v>311</v>
      </c>
      <c r="E161" s="28" t="s">
        <v>580</v>
      </c>
      <c r="F161" s="41">
        <v>27607163</v>
      </c>
      <c r="G161" s="28">
        <v>0.8</v>
      </c>
      <c r="H161" s="41">
        <v>203499</v>
      </c>
      <c r="I161" s="28">
        <v>1.1000000000000001</v>
      </c>
      <c r="J161" s="64" t="s">
        <v>958</v>
      </c>
      <c r="K161" s="63" t="s">
        <v>958</v>
      </c>
    </row>
    <row r="162" spans="1:11" ht="25.5" x14ac:dyDescent="0.25">
      <c r="A162" s="59" t="str">
        <f>VLOOKUP(aéroports_2011[Pays],Pays_Continent!A:B,2,FALSE)</f>
        <v>Amérique du Nord</v>
      </c>
      <c r="B162" s="39" t="str">
        <f>VLOOKUP(aéroports_2011[[#This Row],[Ville/Nom d''aéroport]],Ville_Pays!A:B,2,FALSE)</f>
        <v>États-Unis</v>
      </c>
      <c r="C162" s="40" t="s">
        <v>577</v>
      </c>
      <c r="D162" s="28" t="s">
        <v>577</v>
      </c>
      <c r="E162" s="28" t="s">
        <v>578</v>
      </c>
      <c r="F162" s="41">
        <v>8737641</v>
      </c>
      <c r="G162" s="28">
        <v>-12.7</v>
      </c>
      <c r="H162" s="41">
        <v>311791</v>
      </c>
      <c r="I162" s="28">
        <v>-7.2</v>
      </c>
      <c r="J162" s="41">
        <v>3916411</v>
      </c>
      <c r="K162" s="44">
        <v>0</v>
      </c>
    </row>
    <row r="163" spans="1:11" ht="25.5" x14ac:dyDescent="0.25">
      <c r="A163" s="59" t="str">
        <f>VLOOKUP(aéroports_2011[Pays],Pays_Continent!A:B,2,FALSE)</f>
        <v>Amérique du Nord</v>
      </c>
      <c r="B163" s="39" t="str">
        <f>VLOOKUP(aéroports_2011[[#This Row],[Ville/Nom d''aéroport]],Ville_Pays!A:B,2,FALSE)</f>
        <v>Mexique</v>
      </c>
      <c r="C163" s="40" t="s">
        <v>187</v>
      </c>
      <c r="D163" s="28" t="s">
        <v>187</v>
      </c>
      <c r="E163" s="28" t="s">
        <v>498</v>
      </c>
      <c r="F163" s="41">
        <v>26368861</v>
      </c>
      <c r="G163" s="28">
        <v>9.3000000000000007</v>
      </c>
      <c r="H163" s="41">
        <v>350032</v>
      </c>
      <c r="I163" s="28">
        <v>3</v>
      </c>
      <c r="J163" s="41">
        <v>414951</v>
      </c>
      <c r="K163" s="44">
        <v>4.5</v>
      </c>
    </row>
    <row r="164" spans="1:11" ht="25.5" x14ac:dyDescent="0.25">
      <c r="A164" s="59" t="str">
        <f>VLOOKUP(aéroports_2011[Pays],Pays_Continent!A:B,2,FALSE)</f>
        <v>Amérique du Nord</v>
      </c>
      <c r="B164" s="39" t="str">
        <f>VLOOKUP(aéroports_2011[[#This Row],[Ville/Nom d''aéroport]],Ville_Pays!A:B,2,FALSE)</f>
        <v>États-Unis</v>
      </c>
      <c r="C164" s="40" t="s">
        <v>256</v>
      </c>
      <c r="D164" s="28" t="s">
        <v>256</v>
      </c>
      <c r="E164" s="28" t="s">
        <v>547</v>
      </c>
      <c r="F164" s="41">
        <v>38314389</v>
      </c>
      <c r="G164" s="28">
        <v>7.3</v>
      </c>
      <c r="H164" s="41">
        <v>394572</v>
      </c>
      <c r="I164" s="28">
        <v>4.9000000000000004</v>
      </c>
      <c r="J164" s="41">
        <v>1840231</v>
      </c>
      <c r="K164" s="44">
        <v>0.2</v>
      </c>
    </row>
    <row r="165" spans="1:11" x14ac:dyDescent="0.25">
      <c r="A165" s="59" t="str">
        <f>VLOOKUP(aéroports_2011[Pays],Pays_Continent!A:B,2,FALSE)</f>
        <v>Europe</v>
      </c>
      <c r="B165" s="39" t="str">
        <f>VLOOKUP(aéroports_2011[[#This Row],[Ville/Nom d''aéroport]],Ville_Pays!A:B,2,FALSE)</f>
        <v>Italie</v>
      </c>
      <c r="C165" s="40" t="s">
        <v>159</v>
      </c>
      <c r="D165" s="28" t="s">
        <v>387</v>
      </c>
      <c r="E165" s="28" t="s">
        <v>1080</v>
      </c>
      <c r="F165" s="41">
        <v>9063827</v>
      </c>
      <c r="G165" s="28">
        <v>9.1999999999999993</v>
      </c>
      <c r="H165" s="41">
        <v>122974</v>
      </c>
      <c r="I165" s="28">
        <v>2.5</v>
      </c>
      <c r="J165" s="41">
        <v>19591</v>
      </c>
      <c r="K165" s="44">
        <v>2.8</v>
      </c>
    </row>
    <row r="166" spans="1:11" x14ac:dyDescent="0.25">
      <c r="A166" s="59" t="str">
        <f>VLOOKUP(aéroports_2011[Pays],Pays_Continent!A:B,2,FALSE)</f>
        <v>Europe</v>
      </c>
      <c r="B166" s="39" t="str">
        <f>VLOOKUP(aéroports_2011[[#This Row],[Ville/Nom d''aéroport]],Ville_Pays!A:B,2,FALSE)</f>
        <v>Italie</v>
      </c>
      <c r="C166" s="40" t="s">
        <v>159</v>
      </c>
      <c r="D166" s="28" t="s">
        <v>160</v>
      </c>
      <c r="E166" s="28" t="s">
        <v>998</v>
      </c>
      <c r="F166" s="41">
        <v>19291427</v>
      </c>
      <c r="G166" s="28">
        <v>1.8</v>
      </c>
      <c r="H166" s="41">
        <v>190838</v>
      </c>
      <c r="I166" s="28">
        <v>-1.5</v>
      </c>
      <c r="J166" s="41">
        <v>450446</v>
      </c>
      <c r="K166" s="44">
        <v>4.0999999999999996</v>
      </c>
    </row>
    <row r="167" spans="1:11" ht="25.5" x14ac:dyDescent="0.25">
      <c r="A167" s="59" t="str">
        <f>VLOOKUP(aéroports_2011[Pays],Pays_Continent!A:B,2,FALSE)</f>
        <v>Amérique du Nord</v>
      </c>
      <c r="B167" s="39" t="str">
        <f>VLOOKUP(aéroports_2011[[#This Row],[Ville/Nom d''aéroport]],Ville_Pays!A:B,2,FALSE)</f>
        <v>États-Unis</v>
      </c>
      <c r="C167" s="40" t="s">
        <v>573</v>
      </c>
      <c r="D167" s="28" t="s">
        <v>574</v>
      </c>
      <c r="E167" s="28" t="s">
        <v>1066</v>
      </c>
      <c r="F167" s="41">
        <v>9522456</v>
      </c>
      <c r="G167" s="28">
        <v>-3.3</v>
      </c>
      <c r="H167" s="41">
        <v>173017</v>
      </c>
      <c r="I167" s="28">
        <v>-9.6999999999999993</v>
      </c>
      <c r="J167" s="41">
        <v>76615</v>
      </c>
      <c r="K167" s="44">
        <v>-2.1</v>
      </c>
    </row>
    <row r="168" spans="1:11" x14ac:dyDescent="0.25">
      <c r="A168" s="59" t="str">
        <f>VLOOKUP(aéroports_2011[Pays],Pays_Continent!A:B,2,FALSE)</f>
        <v>Asie</v>
      </c>
      <c r="B168" s="39" t="str">
        <f>VLOOKUP(aéroports_2011[[#This Row],[Ville/Nom d''aéroport]],Ville_Pays!A:B,2,FALSE)</f>
        <v>Indonésie</v>
      </c>
      <c r="C168" s="40" t="s">
        <v>328</v>
      </c>
      <c r="D168" s="28" t="s">
        <v>328</v>
      </c>
      <c r="E168" s="28" t="s">
        <v>1057</v>
      </c>
      <c r="F168" s="41">
        <v>1968872</v>
      </c>
      <c r="G168" s="28">
        <v>0</v>
      </c>
      <c r="H168" s="41">
        <v>13592</v>
      </c>
      <c r="I168" s="28">
        <v>0</v>
      </c>
      <c r="J168" s="41">
        <v>8936</v>
      </c>
      <c r="K168" s="44">
        <v>0</v>
      </c>
    </row>
    <row r="169" spans="1:11" ht="25.5" x14ac:dyDescent="0.25">
      <c r="A169" s="59" t="str">
        <f>VLOOKUP(aéroports_2011[Pays],Pays_Continent!A:B,2,FALSE)</f>
        <v>Amérique du Nord</v>
      </c>
      <c r="B169" s="39" t="str">
        <f>VLOOKUP(aéroports_2011[[#This Row],[Ville/Nom d''aéroport]],Ville_Pays!A:B,2,FALSE)</f>
        <v>États-Unis</v>
      </c>
      <c r="C169" s="40" t="s">
        <v>267</v>
      </c>
      <c r="D169" s="28" t="s">
        <v>267</v>
      </c>
      <c r="E169" s="28" t="s">
        <v>550</v>
      </c>
      <c r="F169" s="41">
        <v>33074443</v>
      </c>
      <c r="G169" s="28">
        <v>0.7</v>
      </c>
      <c r="H169" s="41">
        <v>434401</v>
      </c>
      <c r="I169" s="28">
        <v>-0.5</v>
      </c>
      <c r="J169" s="41">
        <v>215166</v>
      </c>
      <c r="K169" s="44">
        <v>1.6</v>
      </c>
    </row>
    <row r="170" spans="1:11" x14ac:dyDescent="0.25">
      <c r="A170" s="59" t="str">
        <f>VLOOKUP(aéroports_2011[Pays],Pays_Continent!A:B,2,FALSE)</f>
        <v>Afrique</v>
      </c>
      <c r="B170" s="39" t="str">
        <f>VLOOKUP(aéroports_2011[[#This Row],[Ville/Nom d''aéroport]],Ville_Pays!A:B,2,FALSE)</f>
        <v>Kenya</v>
      </c>
      <c r="C170" s="40" t="s">
        <v>383</v>
      </c>
      <c r="D170" s="28" t="s">
        <v>383</v>
      </c>
      <c r="E170" s="28" t="s">
        <v>452</v>
      </c>
      <c r="F170" s="41">
        <v>1471919</v>
      </c>
      <c r="G170" s="28">
        <v>15.8</v>
      </c>
      <c r="H170" s="41">
        <v>27835</v>
      </c>
      <c r="I170" s="28">
        <v>9.6</v>
      </c>
      <c r="J170" s="41">
        <v>7903</v>
      </c>
      <c r="K170" s="44">
        <v>-3</v>
      </c>
    </row>
    <row r="171" spans="1:11" x14ac:dyDescent="0.25">
      <c r="A171" s="59" t="str">
        <f>VLOOKUP(aéroports_2011[Pays],Pays_Continent!A:B,2,FALSE)</f>
        <v>Afrique</v>
      </c>
      <c r="B171" s="39" t="str">
        <f>VLOOKUP(aéroports_2011[[#This Row],[Ville/Nom d''aéroport]],Ville_Pays!A:B,2,FALSE)</f>
        <v>Tunisie</v>
      </c>
      <c r="C171" s="40" t="s">
        <v>619</v>
      </c>
      <c r="D171" s="28" t="s">
        <v>619</v>
      </c>
      <c r="E171" s="28" t="s">
        <v>620</v>
      </c>
      <c r="F171" s="41">
        <v>3461925</v>
      </c>
      <c r="G171" s="28">
        <v>-9.6999999999999993</v>
      </c>
      <c r="H171" s="41">
        <v>27657</v>
      </c>
      <c r="I171" s="28">
        <v>-9</v>
      </c>
      <c r="J171" s="28">
        <v>516</v>
      </c>
      <c r="K171" s="44">
        <v>-9.8000000000000007</v>
      </c>
    </row>
    <row r="172" spans="1:11" ht="25.5" x14ac:dyDescent="0.25">
      <c r="A172" s="59" t="str">
        <f>VLOOKUP(aéroports_2011[Pays],Pays_Continent!A:B,2,FALSE)</f>
        <v>Amérique du Nord</v>
      </c>
      <c r="B172" s="39" t="str">
        <f>VLOOKUP(aéroports_2011[[#This Row],[Ville/Nom d''aéroport]],Ville_Pays!A:B,2,FALSE)</f>
        <v>Jamaïque</v>
      </c>
      <c r="C172" s="40" t="s">
        <v>223</v>
      </c>
      <c r="D172" s="28" t="s">
        <v>223</v>
      </c>
      <c r="E172" s="28" t="s">
        <v>525</v>
      </c>
      <c r="F172" s="41">
        <v>3316931</v>
      </c>
      <c r="G172" s="28">
        <v>2.1</v>
      </c>
      <c r="H172" s="41">
        <v>39694</v>
      </c>
      <c r="I172" s="28">
        <v>0.8</v>
      </c>
      <c r="J172" s="41">
        <v>4802</v>
      </c>
      <c r="K172" s="44">
        <v>-2.2999999999999998</v>
      </c>
    </row>
    <row r="173" spans="1:11" ht="25.5" x14ac:dyDescent="0.25">
      <c r="A173" s="59" t="str">
        <f>VLOOKUP(aéroports_2011[Pays],Pays_Continent!A:B,2,FALSE)</f>
        <v>Amérique du Nord</v>
      </c>
      <c r="B173" s="39" t="str">
        <f>VLOOKUP(aéroports_2011[[#This Row],[Ville/Nom d''aéroport]],Ville_Pays!A:B,2,FALSE)</f>
        <v>Mexique</v>
      </c>
      <c r="C173" s="40" t="s">
        <v>209</v>
      </c>
      <c r="D173" s="28" t="s">
        <v>209</v>
      </c>
      <c r="E173" s="28" t="s">
        <v>515</v>
      </c>
      <c r="F173" s="41">
        <v>5641916</v>
      </c>
      <c r="G173" s="28">
        <v>3.3</v>
      </c>
      <c r="H173" s="41">
        <v>86071</v>
      </c>
      <c r="I173" s="28">
        <v>-4.5999999999999996</v>
      </c>
      <c r="J173" s="41">
        <v>46707</v>
      </c>
      <c r="K173" s="44">
        <v>-4.0999999999999996</v>
      </c>
    </row>
    <row r="174" spans="1:11" ht="25.5" x14ac:dyDescent="0.25">
      <c r="A174" s="59" t="str">
        <f>VLOOKUP(aéroports_2011[Pays],Pays_Continent!A:B,2,FALSE)</f>
        <v>Amérique du Sud</v>
      </c>
      <c r="B174" s="39" t="str">
        <f>VLOOKUP(aéroports_2011[[#This Row],[Ville/Nom d''aéroport]],Ville_Pays!A:B,2,FALSE)</f>
        <v>Uruguay</v>
      </c>
      <c r="C174" s="40" t="s">
        <v>635</v>
      </c>
      <c r="D174" s="28" t="s">
        <v>635</v>
      </c>
      <c r="E174" s="28" t="s">
        <v>636</v>
      </c>
      <c r="F174" s="41">
        <v>1916310</v>
      </c>
      <c r="G174" s="28">
        <v>15.8</v>
      </c>
      <c r="H174" s="41">
        <v>32808</v>
      </c>
      <c r="I174" s="28">
        <v>10.6</v>
      </c>
      <c r="J174" s="41">
        <v>30982</v>
      </c>
      <c r="K174" s="44">
        <v>13.1</v>
      </c>
    </row>
    <row r="175" spans="1:11" ht="25.5" x14ac:dyDescent="0.25">
      <c r="A175" s="59" t="str">
        <f>VLOOKUP(aéroports_2011[Pays],Pays_Continent!A:B,2,FALSE)</f>
        <v>Amérique du Nord</v>
      </c>
      <c r="B175" s="39" t="str">
        <f>VLOOKUP(aéroports_2011[[#This Row],[Ville/Nom d''aéroport]],Ville_Pays!A:B,2,FALSE)</f>
        <v>Canada</v>
      </c>
      <c r="C175" s="40" t="s">
        <v>285</v>
      </c>
      <c r="D175" s="28" t="s">
        <v>286</v>
      </c>
      <c r="E175" s="28" t="s">
        <v>563</v>
      </c>
      <c r="F175" s="41">
        <v>13660862</v>
      </c>
      <c r="G175" s="28">
        <v>5.3</v>
      </c>
      <c r="H175" s="41">
        <v>230929</v>
      </c>
      <c r="I175" s="28">
        <v>6.4</v>
      </c>
      <c r="J175" s="64" t="s">
        <v>958</v>
      </c>
      <c r="K175" s="63" t="s">
        <v>958</v>
      </c>
    </row>
    <row r="176" spans="1:11" x14ac:dyDescent="0.25">
      <c r="A176" s="59" t="str">
        <f>VLOOKUP(aéroports_2011[Pays],Pays_Continent!A:B,2,FALSE)</f>
        <v>Océanie</v>
      </c>
      <c r="B176" s="39" t="str">
        <f>VLOOKUP(aéroports_2011[[#This Row],[Ville/Nom d''aéroport]],Ville_Pays!A:B,2,FALSE)</f>
        <v>Polynésie</v>
      </c>
      <c r="C176" s="40" t="s">
        <v>659</v>
      </c>
      <c r="D176" s="28" t="s">
        <v>659</v>
      </c>
      <c r="E176" s="28" t="s">
        <v>660</v>
      </c>
      <c r="F176" s="41">
        <v>99001</v>
      </c>
      <c r="G176" s="28">
        <v>-31.5</v>
      </c>
      <c r="H176" s="41">
        <v>3265</v>
      </c>
      <c r="I176" s="28">
        <v>-64.7</v>
      </c>
      <c r="J176" s="28">
        <v>25</v>
      </c>
      <c r="K176" s="44">
        <v>-26.5</v>
      </c>
    </row>
    <row r="177" spans="1:11" x14ac:dyDescent="0.25">
      <c r="A177" s="59" t="str">
        <f>VLOOKUP(aéroports_2011[Pays],Pays_Continent!A:B,2,FALSE)</f>
        <v>Asie</v>
      </c>
      <c r="B177" s="39" t="str">
        <f>VLOOKUP(aéroports_2011[[#This Row],[Ville/Nom d''aéroport]],Ville_Pays!A:B,2,FALSE)</f>
        <v>Russie</v>
      </c>
      <c r="C177" s="40" t="s">
        <v>135</v>
      </c>
      <c r="D177" s="28" t="s">
        <v>137</v>
      </c>
      <c r="E177" s="28" t="s">
        <v>991</v>
      </c>
      <c r="F177" s="41">
        <v>25701610</v>
      </c>
      <c r="G177" s="28">
        <v>15.1</v>
      </c>
      <c r="H177" s="41">
        <v>243198</v>
      </c>
      <c r="I177" s="28">
        <v>14.8</v>
      </c>
      <c r="J177" s="41">
        <v>181209</v>
      </c>
      <c r="K177" s="44">
        <v>14.4</v>
      </c>
    </row>
    <row r="178" spans="1:11" x14ac:dyDescent="0.25">
      <c r="A178" s="59" t="str">
        <f>VLOOKUP(aéroports_2011[Pays],Pays_Continent!A:B,2,FALSE)</f>
        <v>Asie</v>
      </c>
      <c r="B178" s="39" t="str">
        <f>VLOOKUP(aéroports_2011[[#This Row],[Ville/Nom d''aéroport]],Ville_Pays!A:B,2,FALSE)</f>
        <v>Russie</v>
      </c>
      <c r="C178" s="40" t="s">
        <v>135</v>
      </c>
      <c r="D178" s="28" t="s">
        <v>136</v>
      </c>
      <c r="E178" s="28" t="s">
        <v>992</v>
      </c>
      <c r="F178" s="41">
        <v>22555309</v>
      </c>
      <c r="G178" s="28">
        <v>16.7</v>
      </c>
      <c r="H178" s="41">
        <v>210740</v>
      </c>
      <c r="I178" s="28">
        <v>14.2</v>
      </c>
      <c r="J178" s="41">
        <v>141211</v>
      </c>
      <c r="K178" s="44">
        <v>0.7</v>
      </c>
    </row>
    <row r="179" spans="1:11" x14ac:dyDescent="0.25">
      <c r="A179" s="59" t="str">
        <f>VLOOKUP(aéroports_2011[Pays],Pays_Continent!A:B,2,FALSE)</f>
        <v>Océanie</v>
      </c>
      <c r="B179" s="39" t="str">
        <f>VLOOKUP(aéroports_2011[[#This Row],[Ville/Nom d''aéroport]],Ville_Pays!A:B,2,FALSE)</f>
        <v>Australie</v>
      </c>
      <c r="C179" s="40" t="s">
        <v>647</v>
      </c>
      <c r="D179" s="28" t="s">
        <v>647</v>
      </c>
      <c r="E179" s="28" t="s">
        <v>648</v>
      </c>
      <c r="F179" s="41">
        <v>233709</v>
      </c>
      <c r="G179" s="28">
        <v>11</v>
      </c>
      <c r="H179" s="41">
        <v>18096</v>
      </c>
      <c r="I179" s="28">
        <v>4.0999999999999996</v>
      </c>
      <c r="J179" s="64" t="s">
        <v>958</v>
      </c>
      <c r="K179" s="63" t="s">
        <v>958</v>
      </c>
    </row>
    <row r="180" spans="1:11" x14ac:dyDescent="0.25">
      <c r="A180" s="59" t="str">
        <f>VLOOKUP(aéroports_2011[Pays],Pays_Continent!A:B,2,FALSE)</f>
        <v>Europe</v>
      </c>
      <c r="B180" s="39" t="str">
        <f>VLOOKUP(aéroports_2011[[#This Row],[Ville/Nom d''aéroport]],Ville_Pays!A:B,2,FALSE)</f>
        <v>Allemagne</v>
      </c>
      <c r="C180" s="40" t="s">
        <v>130</v>
      </c>
      <c r="D180" s="28" t="s">
        <v>130</v>
      </c>
      <c r="E180" s="28" t="s">
        <v>472</v>
      </c>
      <c r="F180" s="41">
        <v>37763701</v>
      </c>
      <c r="G180" s="28">
        <v>8.8000000000000007</v>
      </c>
      <c r="H180" s="41">
        <v>409956</v>
      </c>
      <c r="I180" s="28">
        <v>5.0999999999999996</v>
      </c>
      <c r="J180" s="41">
        <v>303655</v>
      </c>
      <c r="K180" s="44">
        <v>5.9</v>
      </c>
    </row>
    <row r="181" spans="1:11" x14ac:dyDescent="0.25">
      <c r="A181" s="59" t="str">
        <f>VLOOKUP(aéroports_2011[Pays],Pays_Continent!A:B,2,FALSE)</f>
        <v>Asie</v>
      </c>
      <c r="B181" s="39" t="str">
        <f>VLOOKUP(aéroports_2011[[#This Row],[Ville/Nom d''aéroport]],Ville_Pays!A:B,2,FALSE)</f>
        <v>Oman</v>
      </c>
      <c r="C181" s="40" t="s">
        <v>23</v>
      </c>
      <c r="D181" s="28" t="s">
        <v>23</v>
      </c>
      <c r="E181" s="28" t="s">
        <v>420</v>
      </c>
      <c r="F181" s="41">
        <v>6479860</v>
      </c>
      <c r="G181" s="28">
        <v>12.7</v>
      </c>
      <c r="H181" s="41">
        <v>68696</v>
      </c>
      <c r="I181" s="28">
        <v>2.2999999999999998</v>
      </c>
      <c r="J181" s="41">
        <v>98780</v>
      </c>
      <c r="K181" s="44">
        <v>2.5</v>
      </c>
    </row>
    <row r="182" spans="1:11" x14ac:dyDescent="0.25">
      <c r="A182" s="59" t="str">
        <f>VLOOKUP(aéroports_2011[Pays],Pays_Continent!A:B,2,FALSE)</f>
        <v>Océanie</v>
      </c>
      <c r="B182" s="39" t="str">
        <f>VLOOKUP(aéroports_2011[[#This Row],[Ville/Nom d''aéroport]],Ville_Pays!A:B,2,FALSE)</f>
        <v>Fidji</v>
      </c>
      <c r="C182" s="40" t="s">
        <v>338</v>
      </c>
      <c r="D182" s="28" t="s">
        <v>338</v>
      </c>
      <c r="E182" s="28" t="s">
        <v>593</v>
      </c>
      <c r="F182" s="41">
        <v>2231172</v>
      </c>
      <c r="G182" s="28">
        <v>11.9</v>
      </c>
      <c r="H182" s="41">
        <v>71994</v>
      </c>
      <c r="I182" s="28">
        <v>-11.1</v>
      </c>
      <c r="J182" s="64" t="s">
        <v>958</v>
      </c>
      <c r="K182" s="63" t="s">
        <v>958</v>
      </c>
    </row>
    <row r="183" spans="1:11" x14ac:dyDescent="0.25">
      <c r="A183" s="59" t="str">
        <f>VLOOKUP(aéroports_2011[Pays],Pays_Continent!A:B,2,FALSE)</f>
        <v>Asie</v>
      </c>
      <c r="B183" s="39" t="str">
        <f>VLOOKUP(aéroports_2011[[#This Row],[Ville/Nom d''aéroport]],Ville_Pays!A:B,2,FALSE)</f>
        <v>Japon</v>
      </c>
      <c r="C183" s="40" t="s">
        <v>385</v>
      </c>
      <c r="D183" s="28" t="s">
        <v>385</v>
      </c>
      <c r="E183" s="28" t="s">
        <v>466</v>
      </c>
      <c r="F183" s="41">
        <v>8789738</v>
      </c>
      <c r="G183" s="28">
        <v>-6.7</v>
      </c>
      <c r="H183" s="41">
        <v>81369</v>
      </c>
      <c r="I183" s="28">
        <v>-3.9</v>
      </c>
      <c r="J183" s="41">
        <v>148214</v>
      </c>
      <c r="K183" s="44">
        <v>-6.1</v>
      </c>
    </row>
    <row r="184" spans="1:11" x14ac:dyDescent="0.25">
      <c r="A184" s="59" t="str">
        <f>VLOOKUP(aéroports_2011[Pays],Pays_Continent!A:B,2,FALSE)</f>
        <v>Afrique</v>
      </c>
      <c r="B184" s="39" t="str">
        <f>VLOOKUP(aéroports_2011[[#This Row],[Ville/Nom d''aéroport]],Ville_Pays!A:B,2,FALSE)</f>
        <v>Kenya</v>
      </c>
      <c r="C184" s="40" t="s">
        <v>38</v>
      </c>
      <c r="D184" s="28" t="s">
        <v>38</v>
      </c>
      <c r="E184" s="28" t="s">
        <v>426</v>
      </c>
      <c r="F184" s="41">
        <v>6291192</v>
      </c>
      <c r="G184" s="28">
        <v>14.7</v>
      </c>
      <c r="H184" s="41">
        <v>98009</v>
      </c>
      <c r="I184" s="28">
        <v>12.2</v>
      </c>
      <c r="J184" s="41">
        <v>288282</v>
      </c>
      <c r="K184" s="44">
        <v>25.4</v>
      </c>
    </row>
    <row r="185" spans="1:11" x14ac:dyDescent="0.25">
      <c r="A185" s="59" t="str">
        <f>VLOOKUP(aéroports_2011[Pays],Pays_Continent!A:B,2,FALSE)</f>
        <v>Asie</v>
      </c>
      <c r="B185" s="39" t="str">
        <f>VLOOKUP(aéroports_2011[[#This Row],[Ville/Nom d''aéroport]],Ville_Pays!A:B,2,FALSE)</f>
        <v>Chine</v>
      </c>
      <c r="C185" s="40" t="s">
        <v>99</v>
      </c>
      <c r="D185" s="28" t="s">
        <v>99</v>
      </c>
      <c r="E185" s="28" t="s">
        <v>969</v>
      </c>
      <c r="F185" s="41">
        <v>13074097</v>
      </c>
      <c r="G185" s="28">
        <v>4.3</v>
      </c>
      <c r="H185" s="41">
        <v>120534</v>
      </c>
      <c r="I185" s="28">
        <v>3.8</v>
      </c>
      <c r="J185" s="41">
        <v>246572</v>
      </c>
      <c r="K185" s="44">
        <v>5.2</v>
      </c>
    </row>
    <row r="186" spans="1:11" ht="25.5" x14ac:dyDescent="0.25">
      <c r="A186" s="59" t="str">
        <f>VLOOKUP(aéroports_2011[Pays],Pays_Continent!A:B,2,FALSE)</f>
        <v>Amérique du Nord</v>
      </c>
      <c r="B186" s="39" t="str">
        <f>VLOOKUP(aéroports_2011[[#This Row],[Ville/Nom d''aéroport]],Ville_Pays!A:B,2,FALSE)</f>
        <v>États-Unis</v>
      </c>
      <c r="C186" s="40" t="s">
        <v>292</v>
      </c>
      <c r="D186" s="28" t="s">
        <v>292</v>
      </c>
      <c r="E186" s="28" t="s">
        <v>1051</v>
      </c>
      <c r="F186" s="41">
        <v>9076503</v>
      </c>
      <c r="G186" s="28">
        <v>0.4</v>
      </c>
      <c r="H186" s="41">
        <v>176782</v>
      </c>
      <c r="I186" s="28">
        <v>0.7</v>
      </c>
      <c r="J186" s="41">
        <v>43200</v>
      </c>
      <c r="K186" s="44">
        <v>7.1</v>
      </c>
    </row>
    <row r="187" spans="1:11" ht="25.5" x14ac:dyDescent="0.25">
      <c r="A187" s="59" t="str">
        <f>VLOOKUP(aéroports_2011[Pays],Pays_Continent!A:B,2,FALSE)</f>
        <v>Amérique du Nord</v>
      </c>
      <c r="B187" s="39" t="str">
        <f>VLOOKUP(aéroports_2011[[#This Row],[Ville/Nom d''aéroport]],Ville_Pays!A:B,2,FALSE)</f>
        <v>Bahamas</v>
      </c>
      <c r="C187" s="40" t="s">
        <v>234</v>
      </c>
      <c r="D187" s="28" t="s">
        <v>234</v>
      </c>
      <c r="E187" s="28" t="s">
        <v>1049</v>
      </c>
      <c r="F187" s="41">
        <v>3159570</v>
      </c>
      <c r="G187" s="64" t="s">
        <v>958</v>
      </c>
      <c r="H187" s="41">
        <v>64891</v>
      </c>
      <c r="I187" s="64" t="s">
        <v>958</v>
      </c>
      <c r="J187" s="64" t="s">
        <v>958</v>
      </c>
      <c r="K187" s="63" t="s">
        <v>958</v>
      </c>
    </row>
    <row r="188" spans="1:11" ht="25.5" x14ac:dyDescent="0.25">
      <c r="A188" s="59" t="str">
        <f>VLOOKUP(aéroports_2011[Pays],Pays_Continent!A:B,2,FALSE)</f>
        <v>Amérique du Sud</v>
      </c>
      <c r="B188" s="39" t="str">
        <f>VLOOKUP(aéroports_2011[[#This Row],[Ville/Nom d''aéroport]],Ville_Pays!A:B,2,FALSE)</f>
        <v>Brésil</v>
      </c>
      <c r="C188" s="40" t="s">
        <v>388</v>
      </c>
      <c r="D188" s="28" t="s">
        <v>388</v>
      </c>
      <c r="E188" s="28" t="s">
        <v>534</v>
      </c>
      <c r="F188" s="41">
        <v>2580990</v>
      </c>
      <c r="G188" s="28">
        <v>-5.2</v>
      </c>
      <c r="H188" s="41">
        <v>30315</v>
      </c>
      <c r="I188" s="28">
        <v>5.9</v>
      </c>
      <c r="J188" s="41">
        <v>7099</v>
      </c>
      <c r="K188" s="44">
        <v>0.7</v>
      </c>
    </row>
    <row r="189" spans="1:11" ht="25.5" x14ac:dyDescent="0.25">
      <c r="A189" s="59" t="str">
        <f>VLOOKUP(aéroports_2011[Pays],Pays_Continent!A:B,2,FALSE)</f>
        <v>Amérique du Nord</v>
      </c>
      <c r="B189" s="39" t="str">
        <f>VLOOKUP(aéroports_2011[[#This Row],[Ville/Nom d''aéroport]],Ville_Pays!A:B,2,FALSE)</f>
        <v>États-Unis</v>
      </c>
      <c r="C189" s="40" t="s">
        <v>294</v>
      </c>
      <c r="D189" s="28" t="s">
        <v>294</v>
      </c>
      <c r="E189" s="28" t="s">
        <v>570</v>
      </c>
      <c r="F189" s="41">
        <v>8579037</v>
      </c>
      <c r="G189" s="28">
        <v>4.5999999999999996</v>
      </c>
      <c r="H189" s="41">
        <v>113296</v>
      </c>
      <c r="I189" s="28">
        <v>3.8</v>
      </c>
      <c r="J189" s="41">
        <v>48464</v>
      </c>
      <c r="K189" s="44">
        <v>-7.9</v>
      </c>
    </row>
    <row r="190" spans="1:11" ht="30" x14ac:dyDescent="0.25">
      <c r="A190" s="59" t="str">
        <f>VLOOKUP(aéroports_2011[Pays],Pays_Continent!A:B,2,FALSE)</f>
        <v>Amérique du Nord</v>
      </c>
      <c r="B190" s="39" t="str">
        <f>VLOOKUP(aéroports_2011[[#This Row],[Ville/Nom d''aéroport]],Ville_Pays!A:B,2,FALSE)</f>
        <v>États-Unis</v>
      </c>
      <c r="C190" s="40" t="s">
        <v>249</v>
      </c>
      <c r="D190" s="28" t="s">
        <v>250</v>
      </c>
      <c r="E190" s="32" t="s">
        <v>1052</v>
      </c>
      <c r="F190" s="41">
        <v>47683529</v>
      </c>
      <c r="G190" s="28">
        <v>2.5</v>
      </c>
      <c r="H190" s="41">
        <v>412506</v>
      </c>
      <c r="I190" s="28">
        <v>3.3</v>
      </c>
      <c r="J190" s="41">
        <v>1348992</v>
      </c>
      <c r="K190" s="44">
        <v>0.4</v>
      </c>
    </row>
    <row r="191" spans="1:11" ht="25.5" x14ac:dyDescent="0.25">
      <c r="A191" s="59" t="str">
        <f>VLOOKUP(aéroports_2011[Pays],Pays_Continent!A:B,2,FALSE)</f>
        <v>Amérique du Nord</v>
      </c>
      <c r="B191" s="39" t="str">
        <f>VLOOKUP(aéroports_2011[[#This Row],[Ville/Nom d''aéroport]],Ville_Pays!A:B,2,FALSE)</f>
        <v>États-Unis</v>
      </c>
      <c r="C191" s="40" t="s">
        <v>249</v>
      </c>
      <c r="D191" s="28" t="s">
        <v>272</v>
      </c>
      <c r="E191" s="28" t="s">
        <v>554</v>
      </c>
      <c r="F191" s="41">
        <v>24122478</v>
      </c>
      <c r="G191" s="28">
        <v>0.6</v>
      </c>
      <c r="H191" s="41">
        <v>366308</v>
      </c>
      <c r="I191" s="28">
        <v>1.3</v>
      </c>
      <c r="J191" s="41">
        <v>7318</v>
      </c>
      <c r="K191" s="44">
        <v>0.3</v>
      </c>
    </row>
    <row r="192" spans="1:11" ht="25.5" x14ac:dyDescent="0.25">
      <c r="A192" s="59" t="str">
        <f>VLOOKUP(aéroports_2011[Pays],Pays_Continent!A:B,2,FALSE)</f>
        <v>Amérique du Nord</v>
      </c>
      <c r="B192" s="39" t="str">
        <f>VLOOKUP(aéroports_2011[[#This Row],[Ville/Nom d''aéroport]],Ville_Pays!A:B,2,FALSE)</f>
        <v>États-Unis</v>
      </c>
      <c r="C192" s="40" t="s">
        <v>249</v>
      </c>
      <c r="D192" s="28" t="s">
        <v>266</v>
      </c>
      <c r="E192" s="28" t="s">
        <v>1053</v>
      </c>
      <c r="F192" s="41">
        <v>33107041</v>
      </c>
      <c r="G192" s="28">
        <v>-1</v>
      </c>
      <c r="H192" s="41">
        <v>403746</v>
      </c>
      <c r="I192" s="28">
        <v>-2.1</v>
      </c>
      <c r="J192" s="41">
        <v>910839</v>
      </c>
      <c r="K192" s="44">
        <v>16.899999999999999</v>
      </c>
    </row>
    <row r="193" spans="1:11" x14ac:dyDescent="0.25">
      <c r="A193" s="59" t="str">
        <f>VLOOKUP(aéroports_2011[Pays],Pays_Continent!A:B,2,FALSE)</f>
        <v>Océanie</v>
      </c>
      <c r="B193" s="39" t="str">
        <f>VLOOKUP(aéroports_2011[[#This Row],[Ville/Nom d''aéroport]],Ville_Pays!A:B,2,FALSE)</f>
        <v>Australie</v>
      </c>
      <c r="C193" s="40" t="s">
        <v>349</v>
      </c>
      <c r="D193" s="28" t="s">
        <v>349</v>
      </c>
      <c r="E193" s="28" t="s">
        <v>599</v>
      </c>
      <c r="F193" s="41">
        <v>1191159</v>
      </c>
      <c r="G193" s="28">
        <v>0.4</v>
      </c>
      <c r="H193" s="41">
        <v>15079</v>
      </c>
      <c r="I193" s="28">
        <v>5.3</v>
      </c>
      <c r="J193" s="64" t="s">
        <v>958</v>
      </c>
      <c r="K193" s="63" t="s">
        <v>958</v>
      </c>
    </row>
    <row r="194" spans="1:11" x14ac:dyDescent="0.25">
      <c r="A194" s="59" t="str">
        <f>VLOOKUP(aéroports_2011[Pays],Pays_Continent!A:B,2,FALSE)</f>
        <v>Europe</v>
      </c>
      <c r="B194" s="39" t="str">
        <f>VLOOKUP(aéroports_2011[[#This Row],[Ville/Nom d''aéroport]],Ville_Pays!A:B,2,FALSE)</f>
        <v>France</v>
      </c>
      <c r="C194" s="40" t="s">
        <v>175</v>
      </c>
      <c r="D194" s="28" t="s">
        <v>175</v>
      </c>
      <c r="E194" s="28" t="s">
        <v>995</v>
      </c>
      <c r="F194" s="41">
        <v>10422073</v>
      </c>
      <c r="G194" s="28">
        <v>8.5</v>
      </c>
      <c r="H194" s="41">
        <v>170576</v>
      </c>
      <c r="I194" s="28">
        <v>5.7</v>
      </c>
      <c r="J194" s="41">
        <v>17168</v>
      </c>
      <c r="K194" s="44">
        <v>-4.0999999999999996</v>
      </c>
    </row>
    <row r="195" spans="1:11" x14ac:dyDescent="0.25">
      <c r="A195" s="59" t="str">
        <f>VLOOKUP(aéroports_2011[Pays],Pays_Continent!A:B,2,FALSE)</f>
        <v>Asie</v>
      </c>
      <c r="B195" s="39" t="str">
        <f>VLOOKUP(aéroports_2011[[#This Row],[Ville/Nom d''aéroport]],Ville_Pays!A:B,2,FALSE)</f>
        <v>Vietnam</v>
      </c>
      <c r="C195" s="40" t="s">
        <v>107</v>
      </c>
      <c r="D195" s="28" t="s">
        <v>107</v>
      </c>
      <c r="E195" s="28" t="s">
        <v>1096</v>
      </c>
      <c r="F195" s="41">
        <v>10597923</v>
      </c>
      <c r="G195" s="28">
        <v>11.3</v>
      </c>
      <c r="H195" s="41">
        <v>78644</v>
      </c>
      <c r="I195" s="28">
        <v>19.600000000000001</v>
      </c>
      <c r="J195" s="41">
        <v>242002</v>
      </c>
      <c r="K195" s="44">
        <v>12</v>
      </c>
    </row>
    <row r="196" spans="1:11" ht="25.5" x14ac:dyDescent="0.25">
      <c r="A196" s="59" t="str">
        <f>VLOOKUP(aéroports_2011[Pays],Pays_Continent!A:B,2,FALSE)</f>
        <v>Océanie</v>
      </c>
      <c r="B196" s="39" t="str">
        <f>VLOOKUP(aéroports_2011[[#This Row],[Ville/Nom d''aéroport]],Ville_Pays!A:B,2,FALSE)</f>
        <v>Nouvelle-Calédonie</v>
      </c>
      <c r="C196" s="40" t="s">
        <v>396</v>
      </c>
      <c r="D196" s="28" t="s">
        <v>397</v>
      </c>
      <c r="E196" s="28" t="s">
        <v>611</v>
      </c>
      <c r="F196" s="41">
        <v>492830</v>
      </c>
      <c r="G196" s="28">
        <v>2.7</v>
      </c>
      <c r="H196" s="41">
        <v>7085</v>
      </c>
      <c r="I196" s="28">
        <v>-13.2</v>
      </c>
      <c r="J196" s="41">
        <v>7330</v>
      </c>
      <c r="K196" s="44">
        <v>0.7</v>
      </c>
    </row>
    <row r="197" spans="1:11" ht="25.5" x14ac:dyDescent="0.25">
      <c r="A197" s="59" t="str">
        <f>VLOOKUP(aéroports_2011[Pays],Pays_Continent!A:B,2,FALSE)</f>
        <v>Océanie</v>
      </c>
      <c r="B197" s="39" t="str">
        <f>VLOOKUP(aéroports_2011[[#This Row],[Ville/Nom d''aéroport]],Ville_Pays!A:B,2,FALSE)</f>
        <v>Nouvelle-Calédonie</v>
      </c>
      <c r="C197" s="40" t="s">
        <v>396</v>
      </c>
      <c r="D197" s="28" t="s">
        <v>640</v>
      </c>
      <c r="E197" s="28" t="s">
        <v>1081</v>
      </c>
      <c r="F197" s="41">
        <v>344141</v>
      </c>
      <c r="G197" s="28">
        <v>-6.3</v>
      </c>
      <c r="H197" s="41">
        <v>19150</v>
      </c>
      <c r="I197" s="28">
        <v>1</v>
      </c>
      <c r="J197" s="41">
        <v>1478</v>
      </c>
      <c r="K197" s="44">
        <v>6.9</v>
      </c>
    </row>
    <row r="198" spans="1:11" ht="25.5" x14ac:dyDescent="0.25">
      <c r="A198" s="59" t="str">
        <f>VLOOKUP(aéroports_2011[Pays],Pays_Continent!A:B,2,FALSE)</f>
        <v>Amérique du Nord</v>
      </c>
      <c r="B198" s="39" t="str">
        <f>VLOOKUP(aéroports_2011[[#This Row],[Ville/Nom d''aéroport]],Ville_Pays!A:B,2,FALSE)</f>
        <v>États-Unis</v>
      </c>
      <c r="C198" s="40" t="s">
        <v>293</v>
      </c>
      <c r="D198" s="28" t="s">
        <v>293</v>
      </c>
      <c r="E198" s="28" t="s">
        <v>566</v>
      </c>
      <c r="F198" s="41">
        <v>9266558</v>
      </c>
      <c r="G198" s="28">
        <v>-6</v>
      </c>
      <c r="H198" s="64" t="s">
        <v>958</v>
      </c>
      <c r="I198" s="64" t="s">
        <v>958</v>
      </c>
      <c r="J198" s="41">
        <v>499365</v>
      </c>
      <c r="K198" s="44">
        <v>-2.2999999999999998</v>
      </c>
    </row>
    <row r="199" spans="1:11" x14ac:dyDescent="0.25">
      <c r="A199" s="59" t="str">
        <f>VLOOKUP(aéroports_2011[Pays],Pays_Continent!A:B,2,FALSE)</f>
        <v>Asie</v>
      </c>
      <c r="B199" s="39" t="str">
        <f>VLOOKUP(aéroports_2011[[#This Row],[Ville/Nom d''aéroport]],Ville_Pays!A:B,2,FALSE)</f>
        <v>Japon</v>
      </c>
      <c r="C199" s="40" t="s">
        <v>104</v>
      </c>
      <c r="D199" s="28" t="s">
        <v>104</v>
      </c>
      <c r="E199" s="28" t="s">
        <v>623</v>
      </c>
      <c r="F199" s="41">
        <v>13725680</v>
      </c>
      <c r="G199" s="28">
        <v>-5.5</v>
      </c>
      <c r="H199" s="41">
        <v>131292</v>
      </c>
      <c r="I199" s="28">
        <v>0.3</v>
      </c>
      <c r="J199" s="41">
        <v>373384</v>
      </c>
      <c r="K199" s="44">
        <v>-3.9</v>
      </c>
    </row>
    <row r="200" spans="1:11" x14ac:dyDescent="0.25">
      <c r="A200" s="59" t="str">
        <f>VLOOKUP(aéroports_2011[Pays],Pays_Continent!A:B,2,FALSE)</f>
        <v>Asie</v>
      </c>
      <c r="B200" s="39" t="str">
        <f>VLOOKUP(aéroports_2011[[#This Row],[Ville/Nom d''aéroport]],Ville_Pays!A:B,2,FALSE)</f>
        <v>Indonésie</v>
      </c>
      <c r="C200" s="40" t="s">
        <v>297</v>
      </c>
      <c r="D200" s="28" t="s">
        <v>297</v>
      </c>
      <c r="E200" s="28" t="s">
        <v>569</v>
      </c>
      <c r="F200" s="41">
        <v>8609008</v>
      </c>
      <c r="G200" s="28">
        <v>-0.6</v>
      </c>
      <c r="H200" s="41">
        <v>227015</v>
      </c>
      <c r="I200" s="28">
        <v>13.3</v>
      </c>
      <c r="J200" s="41">
        <v>14296</v>
      </c>
      <c r="K200" s="44">
        <v>5.5</v>
      </c>
    </row>
    <row r="201" spans="1:11" ht="25.5" x14ac:dyDescent="0.25">
      <c r="A201" s="59" t="str">
        <f>VLOOKUP(aéroports_2011[Pays],Pays_Continent!A:B,2,FALSE)</f>
        <v>Amérique du Nord</v>
      </c>
      <c r="B201" s="39" t="str">
        <f>VLOOKUP(aéroports_2011[[#This Row],[Ville/Nom d''aéroport]],Ville_Pays!A:B,2,FALSE)</f>
        <v>États-Unis</v>
      </c>
      <c r="C201" s="40" t="s">
        <v>264</v>
      </c>
      <c r="D201" s="28" t="s">
        <v>265</v>
      </c>
      <c r="E201" s="28" t="s">
        <v>920</v>
      </c>
      <c r="F201" s="41">
        <v>35426006</v>
      </c>
      <c r="G201" s="28">
        <v>1.6</v>
      </c>
      <c r="H201" s="41">
        <v>309882</v>
      </c>
      <c r="I201" s="28">
        <v>0.7</v>
      </c>
      <c r="J201" s="41">
        <v>169775</v>
      </c>
      <c r="K201" s="44">
        <v>8.6</v>
      </c>
    </row>
    <row r="202" spans="1:11" x14ac:dyDescent="0.25">
      <c r="A202" s="59" t="str">
        <f>VLOOKUP(aéroports_2011[Pays],Pays_Continent!A:B,2,FALSE)</f>
        <v>Asie</v>
      </c>
      <c r="B202" s="39" t="str">
        <f>VLOOKUP(aéroports_2011[[#This Row],[Ville/Nom d''aéroport]],Ville_Pays!A:B,2,FALSE)</f>
        <v>Japon</v>
      </c>
      <c r="C202" s="40" t="s">
        <v>92</v>
      </c>
      <c r="D202" s="28" t="s">
        <v>111</v>
      </c>
      <c r="E202" s="28" t="s">
        <v>988</v>
      </c>
      <c r="F202" s="41">
        <v>12775797</v>
      </c>
      <c r="G202" s="28">
        <v>-13.6</v>
      </c>
      <c r="H202" s="41">
        <v>119908</v>
      </c>
      <c r="I202" s="28">
        <v>-6.3</v>
      </c>
      <c r="J202" s="41">
        <v>123035</v>
      </c>
      <c r="K202" s="44">
        <v>-9.1999999999999993</v>
      </c>
    </row>
    <row r="203" spans="1:11" x14ac:dyDescent="0.25">
      <c r="A203" s="59" t="str">
        <f>VLOOKUP(aéroports_2011[Pays],Pays_Continent!A:B,2,FALSE)</f>
        <v>Asie</v>
      </c>
      <c r="B203" s="39" t="str">
        <f>VLOOKUP(aéroports_2011[[#This Row],[Ville/Nom d''aéroport]],Ville_Pays!A:B,2,FALSE)</f>
        <v>Japon</v>
      </c>
      <c r="C203" s="40" t="s">
        <v>92</v>
      </c>
      <c r="D203" s="28" t="s">
        <v>93</v>
      </c>
      <c r="E203" s="28" t="s">
        <v>989</v>
      </c>
      <c r="F203" s="41">
        <v>13492782</v>
      </c>
      <c r="G203" s="28">
        <v>-6</v>
      </c>
      <c r="H203" s="41">
        <v>106001</v>
      </c>
      <c r="I203" s="28">
        <v>-0.8</v>
      </c>
      <c r="J203" s="41">
        <v>742976</v>
      </c>
      <c r="K203" s="44">
        <v>-2.1</v>
      </c>
    </row>
    <row r="204" spans="1:11" x14ac:dyDescent="0.25">
      <c r="A204" s="59" t="str">
        <f>VLOOKUP(aéroports_2011[Pays],Pays_Continent!A:B,2,FALSE)</f>
        <v>Europe</v>
      </c>
      <c r="B204" s="39" t="str">
        <f>VLOOKUP(aéroports_2011[[#This Row],[Ville/Nom d''aéroport]],Ville_Pays!A:B,2,FALSE)</f>
        <v>Norvège</v>
      </c>
      <c r="C204" s="40" t="s">
        <v>144</v>
      </c>
      <c r="D204" s="28" t="s">
        <v>144</v>
      </c>
      <c r="E204" s="28" t="s">
        <v>478</v>
      </c>
      <c r="F204" s="41">
        <v>21103199</v>
      </c>
      <c r="G204" s="28">
        <v>10.5</v>
      </c>
      <c r="H204" s="41">
        <v>232349</v>
      </c>
      <c r="I204" s="28">
        <v>5</v>
      </c>
      <c r="J204" s="41">
        <v>97802</v>
      </c>
      <c r="K204" s="44">
        <v>12.4</v>
      </c>
    </row>
    <row r="205" spans="1:11" x14ac:dyDescent="0.25">
      <c r="A205" s="59" t="str">
        <f>VLOOKUP(aéroports_2011[Pays],Pays_Continent!A:B,2,FALSE)</f>
        <v>Asie</v>
      </c>
      <c r="B205" s="39" t="str">
        <f>VLOOKUP(aéroports_2011[[#This Row],[Ville/Nom d''aéroport]],Ville_Pays!A:B,2,FALSE)</f>
        <v>Indonésie</v>
      </c>
      <c r="C205" s="40" t="s">
        <v>327</v>
      </c>
      <c r="D205" s="28" t="s">
        <v>327</v>
      </c>
      <c r="E205" s="28" t="s">
        <v>598</v>
      </c>
      <c r="F205" s="41">
        <v>2570806</v>
      </c>
      <c r="G205" s="28">
        <v>21.9</v>
      </c>
      <c r="H205" s="41">
        <v>19825</v>
      </c>
      <c r="I205" s="28">
        <v>20</v>
      </c>
      <c r="J205" s="41">
        <v>12242</v>
      </c>
      <c r="K205" s="44">
        <v>16.899999999999999</v>
      </c>
    </row>
    <row r="206" spans="1:11" x14ac:dyDescent="0.25">
      <c r="A206" s="59" t="str">
        <f>VLOOKUP(aéroports_2011[Pays],Pays_Continent!A:B,2,FALSE)</f>
        <v>Europe</v>
      </c>
      <c r="B206" s="39" t="str">
        <f>VLOOKUP(aéroports_2011[[#This Row],[Ville/Nom d''aéroport]],Ville_Pays!A:B,2,FALSE)</f>
        <v>Espagne</v>
      </c>
      <c r="C206" s="40" t="s">
        <v>146</v>
      </c>
      <c r="D206" s="28" t="s">
        <v>147</v>
      </c>
      <c r="E206" s="28" t="s">
        <v>625</v>
      </c>
      <c r="F206" s="41">
        <v>22724324</v>
      </c>
      <c r="G206" s="28">
        <v>7.6</v>
      </c>
      <c r="H206" s="41">
        <v>180139</v>
      </c>
      <c r="I206" s="28">
        <v>3.2</v>
      </c>
      <c r="J206" s="41">
        <v>16678</v>
      </c>
      <c r="K206" s="44">
        <v>-3.5</v>
      </c>
    </row>
    <row r="207" spans="1:11" ht="25.5" x14ac:dyDescent="0.25">
      <c r="A207" s="59" t="str">
        <f>VLOOKUP(aéroports_2011[Pays],Pays_Continent!A:B,2,FALSE)</f>
        <v>Amérique du Nord</v>
      </c>
      <c r="B207" s="39" t="str">
        <f>VLOOKUP(aéroports_2011[[#This Row],[Ville/Nom d''aéroport]],Ville_Pays!A:B,2,FALSE)</f>
        <v>Panama</v>
      </c>
      <c r="C207" s="40" t="s">
        <v>206</v>
      </c>
      <c r="D207" s="28" t="s">
        <v>206</v>
      </c>
      <c r="E207" s="28" t="s">
        <v>512</v>
      </c>
      <c r="F207" s="41">
        <v>5844561</v>
      </c>
      <c r="G207" s="28">
        <v>-17.8</v>
      </c>
      <c r="H207" s="41">
        <v>94291</v>
      </c>
      <c r="I207" s="28">
        <v>12.5</v>
      </c>
      <c r="J207" s="41">
        <v>110950</v>
      </c>
      <c r="K207" s="44">
        <v>12.2</v>
      </c>
    </row>
    <row r="208" spans="1:11" x14ac:dyDescent="0.25">
      <c r="A208" s="59" t="str">
        <f>VLOOKUP(aéroports_2011[Pays],Pays_Continent!A:B,2,FALSE)</f>
        <v>Océanie</v>
      </c>
      <c r="B208" s="39" t="str">
        <f>VLOOKUP(aéroports_2011[[#This Row],[Ville/Nom d''aéroport]],Ville_Pays!A:B,2,FALSE)</f>
        <v>Polynésie</v>
      </c>
      <c r="C208" s="40" t="s">
        <v>347</v>
      </c>
      <c r="D208" s="28" t="s">
        <v>347</v>
      </c>
      <c r="E208" s="28" t="s">
        <v>602</v>
      </c>
      <c r="F208" s="41">
        <v>1169819</v>
      </c>
      <c r="G208" s="28">
        <v>-1.1000000000000001</v>
      </c>
      <c r="H208" s="41">
        <v>29159</v>
      </c>
      <c r="I208" s="28">
        <v>-27.4</v>
      </c>
      <c r="J208" s="41">
        <v>11858</v>
      </c>
      <c r="K208" s="44">
        <v>-8</v>
      </c>
    </row>
    <row r="209" spans="1:11" x14ac:dyDescent="0.25">
      <c r="A209" s="59" t="str">
        <f>VLOOKUP(aéroports_2011[Pays],Pays_Continent!A:B,2,FALSE)</f>
        <v>Europe</v>
      </c>
      <c r="B209" s="39" t="str">
        <f>VLOOKUP(aéroports_2011[[#This Row],[Ville/Nom d''aéroport]],Ville_Pays!A:B,2,FALSE)</f>
        <v>Chypre</v>
      </c>
      <c r="C209" s="40" t="s">
        <v>442</v>
      </c>
      <c r="D209" s="28" t="s">
        <v>442</v>
      </c>
      <c r="E209" s="28" t="s">
        <v>443</v>
      </c>
      <c r="F209" s="41">
        <v>1786947</v>
      </c>
      <c r="G209" s="28">
        <v>8.5</v>
      </c>
      <c r="H209" s="41">
        <v>18702</v>
      </c>
      <c r="I209" s="28">
        <v>-2.1</v>
      </c>
      <c r="J209" s="28">
        <v>361</v>
      </c>
      <c r="K209" s="44">
        <v>-11.3</v>
      </c>
    </row>
    <row r="210" spans="1:11" x14ac:dyDescent="0.25">
      <c r="A210" s="59" t="str">
        <f>VLOOKUP(aéroports_2011[Pays],Pays_Continent!A:B,2,FALSE)</f>
        <v>Europe</v>
      </c>
      <c r="B210" s="39" t="str">
        <f>VLOOKUP(aéroports_2011[[#This Row],[Ville/Nom d''aéroport]],Ville_Pays!A:B,2,FALSE)</f>
        <v>France</v>
      </c>
      <c r="C210" s="40" t="s">
        <v>122</v>
      </c>
      <c r="D210" s="28" t="s">
        <v>123</v>
      </c>
      <c r="E210" s="28" t="s">
        <v>897</v>
      </c>
      <c r="F210" s="41">
        <v>60970551</v>
      </c>
      <c r="G210" s="28">
        <v>4.8</v>
      </c>
      <c r="H210" s="41">
        <v>514059</v>
      </c>
      <c r="I210" s="28">
        <v>2.8</v>
      </c>
      <c r="J210" s="41">
        <v>2300063</v>
      </c>
      <c r="K210" s="44">
        <v>-4.0999999999999996</v>
      </c>
    </row>
    <row r="211" spans="1:11" x14ac:dyDescent="0.25">
      <c r="A211" s="59" t="str">
        <f>VLOOKUP(aéroports_2011[Pays],Pays_Continent!A:B,2,FALSE)</f>
        <v>Europe</v>
      </c>
      <c r="B211" s="39" t="str">
        <f>VLOOKUP(aéroports_2011[[#This Row],[Ville/Nom d''aéroport]],Ville_Pays!A:B,2,FALSE)</f>
        <v>France</v>
      </c>
      <c r="C211" s="40" t="s">
        <v>122</v>
      </c>
      <c r="D211" s="28" t="s">
        <v>138</v>
      </c>
      <c r="E211" s="28" t="s">
        <v>996</v>
      </c>
      <c r="F211" s="41">
        <v>27139076</v>
      </c>
      <c r="G211" s="28">
        <v>7.7</v>
      </c>
      <c r="H211" s="41">
        <v>231840</v>
      </c>
      <c r="I211" s="28">
        <v>5.8</v>
      </c>
      <c r="J211" s="41">
        <v>105558</v>
      </c>
      <c r="K211" s="44">
        <v>2.9</v>
      </c>
    </row>
    <row r="212" spans="1:11" x14ac:dyDescent="0.25">
      <c r="A212" s="59" t="str">
        <f>VLOOKUP(aéroports_2011[Pays],Pays_Continent!A:B,2,FALSE)</f>
        <v>Asie</v>
      </c>
      <c r="B212" s="39" t="str">
        <f>VLOOKUP(aéroports_2011[[#This Row],[Ville/Nom d''aéroport]],Ville_Pays!A:B,2,FALSE)</f>
        <v>Indonésie</v>
      </c>
      <c r="C212" s="40" t="s">
        <v>334</v>
      </c>
      <c r="D212" s="28" t="s">
        <v>334</v>
      </c>
      <c r="E212" s="28" t="s">
        <v>591</v>
      </c>
      <c r="F212" s="41">
        <v>2526972</v>
      </c>
      <c r="G212" s="28">
        <v>10.8</v>
      </c>
      <c r="H212" s="41">
        <v>22414</v>
      </c>
      <c r="I212" s="28">
        <v>7.5</v>
      </c>
      <c r="J212" s="41">
        <v>14275</v>
      </c>
      <c r="K212" s="44">
        <v>15.1</v>
      </c>
    </row>
    <row r="213" spans="1:11" x14ac:dyDescent="0.25">
      <c r="A213" s="59" t="str">
        <f>VLOOKUP(aéroports_2011[Pays],Pays_Continent!A:B,2,FALSE)</f>
        <v>Océanie</v>
      </c>
      <c r="B213" s="39" t="str">
        <f>VLOOKUP(aéroports_2011[[#This Row],[Ville/Nom d''aéroport]],Ville_Pays!A:B,2,FALSE)</f>
        <v>Australie</v>
      </c>
      <c r="C213" s="40" t="s">
        <v>316</v>
      </c>
      <c r="D213" s="28" t="s">
        <v>316</v>
      </c>
      <c r="E213" s="28" t="s">
        <v>583</v>
      </c>
      <c r="F213" s="41">
        <v>11328099</v>
      </c>
      <c r="G213" s="28">
        <v>8.4</v>
      </c>
      <c r="H213" s="41">
        <v>89496</v>
      </c>
      <c r="I213" s="28">
        <v>6.4</v>
      </c>
      <c r="J213" s="64" t="s">
        <v>958</v>
      </c>
      <c r="K213" s="63" t="s">
        <v>958</v>
      </c>
    </row>
    <row r="214" spans="1:11" ht="25.5" x14ac:dyDescent="0.25">
      <c r="A214" s="59" t="str">
        <f>VLOOKUP(aéroports_2011[Pays],Pays_Continent!A:B,2,FALSE)</f>
        <v>Amérique du Nord</v>
      </c>
      <c r="B214" s="39" t="str">
        <f>VLOOKUP(aéroports_2011[[#This Row],[Ville/Nom d''aéroport]],Ville_Pays!A:B,2,FALSE)</f>
        <v>États-Unis</v>
      </c>
      <c r="C214" s="40" t="s">
        <v>271</v>
      </c>
      <c r="D214" s="28" t="s">
        <v>271</v>
      </c>
      <c r="E214" s="28" t="s">
        <v>552</v>
      </c>
      <c r="F214" s="41">
        <v>30839130</v>
      </c>
      <c r="G214" s="28">
        <v>0.2</v>
      </c>
      <c r="H214" s="41">
        <v>448129</v>
      </c>
      <c r="I214" s="28">
        <v>-2.7</v>
      </c>
      <c r="J214" s="41">
        <v>415288</v>
      </c>
      <c r="K214" s="44">
        <v>-1.1000000000000001</v>
      </c>
    </row>
    <row r="215" spans="1:11" ht="25.5" x14ac:dyDescent="0.25">
      <c r="A215" s="59" t="str">
        <f>VLOOKUP(aéroports_2011[Pays],Pays_Continent!A:B,2,FALSE)</f>
        <v>Amérique du Nord</v>
      </c>
      <c r="B215" s="39" t="str">
        <f>VLOOKUP(aéroports_2011[[#This Row],[Ville/Nom d''aéroport]],Ville_Pays!A:B,2,FALSE)</f>
        <v>États-Unis</v>
      </c>
      <c r="C215" s="40" t="s">
        <v>257</v>
      </c>
      <c r="D215" s="28" t="s">
        <v>258</v>
      </c>
      <c r="E215" s="28" t="s">
        <v>915</v>
      </c>
      <c r="F215" s="41">
        <v>40591948</v>
      </c>
      <c r="G215" s="28">
        <v>5.3</v>
      </c>
      <c r="H215" s="41">
        <v>459483</v>
      </c>
      <c r="I215" s="28">
        <v>2.8</v>
      </c>
      <c r="J215" s="41">
        <v>274102</v>
      </c>
      <c r="K215" s="44">
        <v>9.3000000000000007</v>
      </c>
    </row>
    <row r="216" spans="1:11" x14ac:dyDescent="0.25">
      <c r="A216" s="59" t="str">
        <f>VLOOKUP(aéroports_2011[Pays],Pays_Continent!A:B,2,FALSE)</f>
        <v>Asie</v>
      </c>
      <c r="B216" s="39" t="str">
        <f>VLOOKUP(aéroports_2011[[#This Row],[Ville/Nom d''aéroport]],Ville_Pays!A:B,2,FALSE)</f>
        <v>Thaïlande</v>
      </c>
      <c r="C216" s="40" t="s">
        <v>116</v>
      </c>
      <c r="D216" s="28" t="s">
        <v>116</v>
      </c>
      <c r="E216" s="28" t="s">
        <v>465</v>
      </c>
      <c r="F216" s="41">
        <v>8467860</v>
      </c>
      <c r="G216" s="28">
        <v>15.8</v>
      </c>
      <c r="H216" s="41">
        <v>57713</v>
      </c>
      <c r="I216" s="28">
        <v>15.6</v>
      </c>
      <c r="J216" s="41">
        <v>26158</v>
      </c>
      <c r="K216" s="44">
        <v>-5.9</v>
      </c>
    </row>
    <row r="217" spans="1:11" ht="25.5" x14ac:dyDescent="0.25">
      <c r="A217" s="59" t="str">
        <f>VLOOKUP(aéroports_2011[Pays],Pays_Continent!A:B,2,FALSE)</f>
        <v>Amérique du Nord</v>
      </c>
      <c r="B217" s="39" t="str">
        <f>VLOOKUP(aéroports_2011[[#This Row],[Ville/Nom d''aéroport]],Ville_Pays!A:B,2,FALSE)</f>
        <v>États-Unis</v>
      </c>
      <c r="C217" s="40" t="s">
        <v>305</v>
      </c>
      <c r="D217" s="28" t="s">
        <v>305</v>
      </c>
      <c r="E217" s="28" t="s">
        <v>572</v>
      </c>
      <c r="F217" s="41">
        <v>8300310</v>
      </c>
      <c r="G217" s="28">
        <v>1.3</v>
      </c>
      <c r="H217" s="41">
        <v>148782</v>
      </c>
      <c r="I217" s="28">
        <v>2.9</v>
      </c>
      <c r="J217" s="41">
        <v>79793</v>
      </c>
      <c r="K217" s="44">
        <v>3.2</v>
      </c>
    </row>
    <row r="218" spans="1:11" x14ac:dyDescent="0.25">
      <c r="A218" s="59" t="str">
        <f>VLOOKUP(aéroports_2011[Pays],Pays_Continent!A:B,2,FALSE)</f>
        <v>Asie</v>
      </c>
      <c r="B218" s="39" t="str">
        <f>VLOOKUP(aéroports_2011[[#This Row],[Ville/Nom d''aéroport]],Ville_Pays!A:B,2,FALSE)</f>
        <v>Indonésie</v>
      </c>
      <c r="C218" s="40" t="s">
        <v>335</v>
      </c>
      <c r="D218" s="28" t="s">
        <v>335</v>
      </c>
      <c r="E218" s="28" t="s">
        <v>592</v>
      </c>
      <c r="F218" s="41">
        <v>2133680</v>
      </c>
      <c r="G218" s="28">
        <v>16.899999999999999</v>
      </c>
      <c r="H218" s="41">
        <v>20043</v>
      </c>
      <c r="I218" s="28">
        <v>-0.9</v>
      </c>
      <c r="J218" s="41">
        <v>10507</v>
      </c>
      <c r="K218" s="44">
        <v>10.5</v>
      </c>
    </row>
    <row r="219" spans="1:11" x14ac:dyDescent="0.25">
      <c r="A219" s="59" t="str">
        <f>VLOOKUP(aéroports_2011[Pays],Pays_Continent!A:B,2,FALSE)</f>
        <v>Afrique</v>
      </c>
      <c r="B219" s="39" t="str">
        <f>VLOOKUP(aéroports_2011[[#This Row],[Ville/Nom d''aéroport]],Ville_Pays!A:B,2,FALSE)</f>
        <v>Afrique du Sud</v>
      </c>
      <c r="C219" s="40" t="s">
        <v>59</v>
      </c>
      <c r="D219" s="28" t="s">
        <v>59</v>
      </c>
      <c r="E219" s="28" t="s">
        <v>622</v>
      </c>
      <c r="F219" s="41">
        <v>1368286</v>
      </c>
      <c r="G219" s="28">
        <v>-2.9</v>
      </c>
      <c r="H219" s="41">
        <v>68386</v>
      </c>
      <c r="I219" s="28">
        <v>-7.2</v>
      </c>
      <c r="J219" s="64" t="s">
        <v>958</v>
      </c>
      <c r="K219" s="63" t="s">
        <v>958</v>
      </c>
    </row>
    <row r="220" spans="1:11" ht="25.5" x14ac:dyDescent="0.25">
      <c r="A220" s="59" t="str">
        <f>VLOOKUP(aéroports_2011[Pays],Pays_Continent!A:B,2,FALSE)</f>
        <v>Amérique du Nord</v>
      </c>
      <c r="B220" s="39" t="str">
        <f>VLOOKUP(aéroports_2011[[#This Row],[Ville/Nom d''aéroport]],Ville_Pays!A:B,2,FALSE)</f>
        <v>Trinidad et Tobago</v>
      </c>
      <c r="C220" s="40" t="s">
        <v>235</v>
      </c>
      <c r="D220" s="28" t="s">
        <v>235</v>
      </c>
      <c r="E220" s="28" t="s">
        <v>535</v>
      </c>
      <c r="F220" s="41">
        <v>2580563</v>
      </c>
      <c r="G220" s="28">
        <v>2.5</v>
      </c>
      <c r="H220" s="41">
        <v>65881</v>
      </c>
      <c r="I220" s="28">
        <v>-0.2</v>
      </c>
      <c r="J220" s="41">
        <v>47348</v>
      </c>
      <c r="K220" s="44">
        <v>6.4</v>
      </c>
    </row>
    <row r="221" spans="1:11" ht="25.5" x14ac:dyDescent="0.25">
      <c r="A221" s="59" t="str">
        <f>VLOOKUP(aéroports_2011[Pays],Pays_Continent!A:B,2,FALSE)</f>
        <v>Amérique du Nord</v>
      </c>
      <c r="B221" s="39" t="str">
        <f>VLOOKUP(aéroports_2011[[#This Row],[Ville/Nom d''aéroport]],Ville_Pays!A:B,2,FALSE)</f>
        <v>États-Unis</v>
      </c>
      <c r="C221" s="40" t="s">
        <v>284</v>
      </c>
      <c r="D221" s="28" t="s">
        <v>284</v>
      </c>
      <c r="E221" s="28" t="s">
        <v>562</v>
      </c>
      <c r="F221" s="41">
        <v>13675924</v>
      </c>
      <c r="G221" s="28">
        <v>3.7</v>
      </c>
      <c r="H221" s="41">
        <v>219197</v>
      </c>
      <c r="I221" s="28">
        <v>-1.7</v>
      </c>
      <c r="J221" s="41">
        <v>194513</v>
      </c>
      <c r="K221" s="44">
        <v>2.2999999999999998</v>
      </c>
    </row>
    <row r="222" spans="1:11" ht="25.5" x14ac:dyDescent="0.25">
      <c r="A222" s="59" t="str">
        <f>VLOOKUP(aéroports_2011[Pays],Pays_Continent!A:B,2,FALSE)</f>
        <v>Amérique du Sud</v>
      </c>
      <c r="B222" s="39" t="str">
        <f>VLOOKUP(aéroports_2011[[#This Row],[Ville/Nom d''aéroport]],Ville_Pays!A:B,2,FALSE)</f>
        <v>Brésil</v>
      </c>
      <c r="C222" s="40" t="s">
        <v>210</v>
      </c>
      <c r="D222" s="28" t="s">
        <v>210</v>
      </c>
      <c r="E222" s="28" t="s">
        <v>509</v>
      </c>
      <c r="F222" s="41">
        <v>7836074</v>
      </c>
      <c r="G222" s="28">
        <v>15.8</v>
      </c>
      <c r="H222" s="41">
        <v>99584</v>
      </c>
      <c r="I222" s="28">
        <v>9.9</v>
      </c>
      <c r="J222" s="41">
        <v>35809</v>
      </c>
      <c r="K222" s="44">
        <v>32.799999999999997</v>
      </c>
    </row>
    <row r="223" spans="1:11" ht="25.5" x14ac:dyDescent="0.25">
      <c r="A223" s="59" t="str">
        <f>VLOOKUP(aéroports_2011[Pays],Pays_Continent!A:B,2,FALSE)</f>
        <v>Europe</v>
      </c>
      <c r="B223" s="39" t="str">
        <f>VLOOKUP(aéroports_2011[[#This Row],[Ville/Nom d''aéroport]],Ville_Pays!A:B,2,FALSE)</f>
        <v>République tchèque</v>
      </c>
      <c r="C223" s="40" t="s">
        <v>174</v>
      </c>
      <c r="D223" s="28" t="s">
        <v>174</v>
      </c>
      <c r="E223" s="28" t="s">
        <v>489</v>
      </c>
      <c r="F223" s="41">
        <v>11788629</v>
      </c>
      <c r="G223" s="28">
        <v>2</v>
      </c>
      <c r="H223" s="41">
        <v>150717</v>
      </c>
      <c r="I223" s="28">
        <v>-3.4</v>
      </c>
      <c r="J223" s="41">
        <v>62690</v>
      </c>
      <c r="K223" s="44">
        <v>7.6</v>
      </c>
    </row>
    <row r="224" spans="1:11" ht="25.5" x14ac:dyDescent="0.25">
      <c r="A224" s="59" t="str">
        <f>VLOOKUP(aéroports_2011[Pays],Pays_Continent!A:B,2,FALSE)</f>
        <v>Amérique du Nord</v>
      </c>
      <c r="B224" s="39" t="str">
        <f>VLOOKUP(aéroports_2011[[#This Row],[Ville/Nom d''aéroport]],Ville_Pays!A:B,2,FALSE)</f>
        <v>Mexique</v>
      </c>
      <c r="C224" s="40" t="s">
        <v>229</v>
      </c>
      <c r="D224" s="28" t="s">
        <v>229</v>
      </c>
      <c r="E224" s="28" t="s">
        <v>536</v>
      </c>
      <c r="F224" s="41">
        <v>2530851</v>
      </c>
      <c r="G224" s="28">
        <v>-7.2</v>
      </c>
      <c r="H224" s="41">
        <v>39689</v>
      </c>
      <c r="I224" s="28">
        <v>-7.1</v>
      </c>
      <c r="J224" s="41">
        <v>1974</v>
      </c>
      <c r="K224" s="44">
        <v>-5.6</v>
      </c>
    </row>
    <row r="225" spans="1:11" ht="25.5" x14ac:dyDescent="0.25">
      <c r="A225" s="59" t="str">
        <f>VLOOKUP(aéroports_2011[Pays],Pays_Continent!A:B,2,FALSE)</f>
        <v>Amérique du Nord</v>
      </c>
      <c r="B225" s="39" t="str">
        <f>VLOOKUP(aéroports_2011[[#This Row],[Ville/Nom d''aéroport]],Ville_Pays!A:B,2,FALSE)</f>
        <v>République dominicaine</v>
      </c>
      <c r="C225" s="40" t="s">
        <v>216</v>
      </c>
      <c r="D225" s="28" t="s">
        <v>216</v>
      </c>
      <c r="E225" s="28" t="s">
        <v>518</v>
      </c>
      <c r="F225" s="41">
        <v>3980227</v>
      </c>
      <c r="G225" s="64" t="s">
        <v>958</v>
      </c>
      <c r="H225" s="41">
        <v>47529</v>
      </c>
      <c r="I225" s="64" t="s">
        <v>958</v>
      </c>
      <c r="J225" s="64" t="s">
        <v>958</v>
      </c>
      <c r="K225" s="63" t="s">
        <v>958</v>
      </c>
    </row>
    <row r="226" spans="1:11" x14ac:dyDescent="0.25">
      <c r="A226" s="59" t="str">
        <f>VLOOKUP(aéroports_2011[Pays],Pays_Continent!A:B,2,FALSE)</f>
        <v>Asie</v>
      </c>
      <c r="B226" s="39" t="str">
        <f>VLOOKUP(aéroports_2011[[#This Row],[Ville/Nom d''aéroport]],Ville_Pays!A:B,2,FALSE)</f>
        <v>Corée du Sud</v>
      </c>
      <c r="C226" s="40" t="s">
        <v>118</v>
      </c>
      <c r="D226" s="28" t="s">
        <v>118</v>
      </c>
      <c r="E226" s="28" t="s">
        <v>1040</v>
      </c>
      <c r="F226" s="41">
        <v>8752845</v>
      </c>
      <c r="G226" s="28">
        <v>7.2</v>
      </c>
      <c r="H226" s="41">
        <v>69693</v>
      </c>
      <c r="I226" s="28">
        <v>3.9</v>
      </c>
      <c r="J226" s="41">
        <v>59128</v>
      </c>
      <c r="K226" s="44">
        <v>-1.4</v>
      </c>
    </row>
    <row r="227" spans="1:11" x14ac:dyDescent="0.25">
      <c r="A227" s="59" t="str">
        <f>VLOOKUP(aéroports_2011[Pays],Pays_Continent!A:B,2,FALSE)</f>
        <v>Asie</v>
      </c>
      <c r="B227" s="39" t="str">
        <f>VLOOKUP(aéroports_2011[[#This Row],[Ville/Nom d''aéroport]],Ville_Pays!A:B,2,FALSE)</f>
        <v>Chine</v>
      </c>
      <c r="C227" s="40" t="s">
        <v>103</v>
      </c>
      <c r="D227" s="28" t="s">
        <v>103</v>
      </c>
      <c r="E227" s="28" t="s">
        <v>975</v>
      </c>
      <c r="F227" s="41">
        <v>11716361</v>
      </c>
      <c r="G227" s="28">
        <v>5.5</v>
      </c>
      <c r="H227" s="41">
        <v>105835</v>
      </c>
      <c r="I227" s="28">
        <v>1.8</v>
      </c>
      <c r="J227" s="41">
        <v>166533</v>
      </c>
      <c r="K227" s="44">
        <v>1.7</v>
      </c>
    </row>
    <row r="228" spans="1:11" ht="25.5" x14ac:dyDescent="0.25">
      <c r="A228" s="59" t="str">
        <f>VLOOKUP(aéroports_2011[Pays],Pays_Continent!A:B,2,FALSE)</f>
        <v>Océanie</v>
      </c>
      <c r="B228" s="39" t="str">
        <f>VLOOKUP(aéroports_2011[[#This Row],[Ville/Nom d''aéroport]],Ville_Pays!A:B,2,FALSE)</f>
        <v>Nouvelle-Zélande</v>
      </c>
      <c r="C228" s="40" t="s">
        <v>344</v>
      </c>
      <c r="D228" s="28" t="s">
        <v>344</v>
      </c>
      <c r="E228" s="28" t="s">
        <v>601</v>
      </c>
      <c r="F228" s="41">
        <v>966574</v>
      </c>
      <c r="G228" s="28">
        <v>10.1</v>
      </c>
      <c r="H228" s="41">
        <v>21121</v>
      </c>
      <c r="I228" s="28">
        <v>-0.4</v>
      </c>
      <c r="J228" s="64" t="s">
        <v>958</v>
      </c>
      <c r="K228" s="63" t="s">
        <v>958</v>
      </c>
    </row>
    <row r="229" spans="1:11" ht="25.5" x14ac:dyDescent="0.25">
      <c r="A229" s="59" t="str">
        <f>VLOOKUP(aéroports_2011[Pays],Pays_Continent!A:B,2,FALSE)</f>
        <v>Amérique du Sud</v>
      </c>
      <c r="B229" s="39" t="str">
        <f>VLOOKUP(aéroports_2011[[#This Row],[Ville/Nom d''aéroport]],Ville_Pays!A:B,2,FALSE)</f>
        <v>Equateur</v>
      </c>
      <c r="C229" s="40" t="s">
        <v>217</v>
      </c>
      <c r="D229" s="28" t="s">
        <v>217</v>
      </c>
      <c r="E229" s="28" t="s">
        <v>516</v>
      </c>
      <c r="F229" s="41">
        <v>5404958</v>
      </c>
      <c r="G229" s="28">
        <v>5.7</v>
      </c>
      <c r="H229" s="41">
        <v>82458</v>
      </c>
      <c r="I229" s="28">
        <v>-1.6</v>
      </c>
      <c r="J229" s="41">
        <v>180560</v>
      </c>
      <c r="K229" s="44">
        <v>6.5</v>
      </c>
    </row>
    <row r="230" spans="1:11" x14ac:dyDescent="0.25">
      <c r="A230" s="59" t="str">
        <f>VLOOKUP(aéroports_2011[Pays],Pays_Continent!A:B,2,FALSE)</f>
        <v>Océanie</v>
      </c>
      <c r="B230" s="39" t="str">
        <f>VLOOKUP(aéroports_2011[[#This Row],[Ville/Nom d''aéroport]],Ville_Pays!A:B,2,FALSE)</f>
        <v>Polynésie</v>
      </c>
      <c r="C230" s="40" t="s">
        <v>653</v>
      </c>
      <c r="D230" s="28" t="s">
        <v>653</v>
      </c>
      <c r="E230" s="28" t="s">
        <v>654</v>
      </c>
      <c r="F230" s="41">
        <v>202643</v>
      </c>
      <c r="G230" s="28">
        <v>2.7</v>
      </c>
      <c r="H230" s="41">
        <v>5566</v>
      </c>
      <c r="I230" s="28">
        <v>2.8</v>
      </c>
      <c r="J230" s="28">
        <v>299</v>
      </c>
      <c r="K230" s="44">
        <v>-13.1</v>
      </c>
    </row>
    <row r="231" spans="1:11" ht="25.5" x14ac:dyDescent="0.25">
      <c r="A231" s="59" t="str">
        <f>VLOOKUP(aéroports_2011[Pays],Pays_Continent!A:B,2,FALSE)</f>
        <v>Amérique du Nord</v>
      </c>
      <c r="B231" s="39" t="str">
        <f>VLOOKUP(aéroports_2011[[#This Row],[Ville/Nom d''aéroport]],Ville_Pays!A:B,2,FALSE)</f>
        <v>États-Unis</v>
      </c>
      <c r="C231" s="40" t="s">
        <v>298</v>
      </c>
      <c r="D231" s="28" t="s">
        <v>298</v>
      </c>
      <c r="E231" s="28" t="s">
        <v>568</v>
      </c>
      <c r="F231" s="41">
        <v>9161279</v>
      </c>
      <c r="G231" s="28">
        <v>0.7</v>
      </c>
      <c r="H231" s="41">
        <v>193359</v>
      </c>
      <c r="I231" s="28">
        <v>-2.5</v>
      </c>
      <c r="J231" s="41">
        <v>80399</v>
      </c>
      <c r="K231" s="44">
        <v>-13</v>
      </c>
    </row>
    <row r="232" spans="1:11" x14ac:dyDescent="0.25">
      <c r="A232" s="59" t="str">
        <f>VLOOKUP(aéroports_2011[Pays],Pays_Continent!A:B,2,FALSE)</f>
        <v>Océanie</v>
      </c>
      <c r="B232" s="39" t="str">
        <f>VLOOKUP(aéroports_2011[[#This Row],[Ville/Nom d''aéroport]],Ville_Pays!A:B,2,FALSE)</f>
        <v>Iles Cook</v>
      </c>
      <c r="C232" s="40" t="s">
        <v>641</v>
      </c>
      <c r="D232" s="28" t="s">
        <v>641</v>
      </c>
      <c r="E232" s="28" t="s">
        <v>642</v>
      </c>
      <c r="F232" s="41">
        <v>320331</v>
      </c>
      <c r="G232" s="28">
        <v>5.9</v>
      </c>
      <c r="H232" s="41">
        <v>7268</v>
      </c>
      <c r="I232" s="28">
        <v>-15.1</v>
      </c>
      <c r="J232" s="64" t="s">
        <v>958</v>
      </c>
      <c r="K232" s="63" t="s">
        <v>958</v>
      </c>
    </row>
    <row r="233" spans="1:11" ht="25.5" x14ac:dyDescent="0.25">
      <c r="A233" s="59" t="str">
        <f>VLOOKUP(aéroports_2011[Pays],Pays_Continent!A:B,2,FALSE)</f>
        <v>Amérique du Sud</v>
      </c>
      <c r="B233" s="39" t="str">
        <f>VLOOKUP(aéroports_2011[[#This Row],[Ville/Nom d''aéroport]],Ville_Pays!A:B,2,FALSE)</f>
        <v>Brésil</v>
      </c>
      <c r="C233" s="40" t="s">
        <v>213</v>
      </c>
      <c r="D233" s="28" t="s">
        <v>213</v>
      </c>
      <c r="E233" s="28" t="s">
        <v>513</v>
      </c>
      <c r="F233" s="41">
        <v>6360868</v>
      </c>
      <c r="G233" s="28">
        <v>-0.1</v>
      </c>
      <c r="H233" s="41">
        <v>83638</v>
      </c>
      <c r="I233" s="28">
        <v>8.1999999999999993</v>
      </c>
      <c r="J233" s="41">
        <v>59082</v>
      </c>
      <c r="K233" s="44">
        <v>55.4</v>
      </c>
    </row>
    <row r="234" spans="1:11" ht="25.5" x14ac:dyDescent="0.25">
      <c r="A234" s="59" t="str">
        <f>VLOOKUP(aéroports_2011[Pays],Pays_Continent!A:B,2,FALSE)</f>
        <v>Amérique du Sud</v>
      </c>
      <c r="B234" s="39" t="str">
        <f>VLOOKUP(aéroports_2011[[#This Row],[Ville/Nom d''aéroport]],Ville_Pays!A:B,2,FALSE)</f>
        <v>Brésil</v>
      </c>
      <c r="C234" s="40" t="s">
        <v>195</v>
      </c>
      <c r="D234" s="28" t="s">
        <v>196</v>
      </c>
      <c r="E234" s="28" t="s">
        <v>1075</v>
      </c>
      <c r="F234" s="41">
        <v>14926615</v>
      </c>
      <c r="G234" s="28">
        <v>18.399999999999999</v>
      </c>
      <c r="H234" s="41">
        <v>139441</v>
      </c>
      <c r="I234" s="28">
        <v>13.4</v>
      </c>
      <c r="J234" s="41">
        <v>136116</v>
      </c>
      <c r="K234" s="44">
        <v>25.6</v>
      </c>
    </row>
    <row r="235" spans="1:11" ht="25.5" x14ac:dyDescent="0.25">
      <c r="A235" s="59" t="str">
        <f>VLOOKUP(aéroports_2011[Pays],Pays_Continent!A:B,2,FALSE)</f>
        <v>Amérique du Sud</v>
      </c>
      <c r="B235" s="39" t="str">
        <f>VLOOKUP(aéroports_2011[[#This Row],[Ville/Nom d''aéroport]],Ville_Pays!A:B,2,FALSE)</f>
        <v>Brésil</v>
      </c>
      <c r="C235" s="40" t="s">
        <v>195</v>
      </c>
      <c r="D235" s="28" t="s">
        <v>203</v>
      </c>
      <c r="E235" s="28" t="s">
        <v>1076</v>
      </c>
      <c r="F235" s="41">
        <v>8522225</v>
      </c>
      <c r="G235" s="28">
        <v>8.8000000000000007</v>
      </c>
      <c r="H235" s="41">
        <v>130026</v>
      </c>
      <c r="I235" s="28">
        <v>2.8</v>
      </c>
      <c r="J235" s="41">
        <v>5406</v>
      </c>
      <c r="K235" s="44">
        <v>60.6</v>
      </c>
    </row>
    <row r="236" spans="1:11" ht="25.5" x14ac:dyDescent="0.25">
      <c r="A236" s="59" t="str">
        <f>VLOOKUP(aéroports_2011[Pays],Pays_Continent!A:B,2,FALSE)</f>
        <v>Asie</v>
      </c>
      <c r="B236" s="39" t="str">
        <f>VLOOKUP(aéroports_2011[[#This Row],[Ville/Nom d''aéroport]],Ville_Pays!A:B,2,FALSE)</f>
        <v>Arabie Saoudite</v>
      </c>
      <c r="C236" s="40" t="s">
        <v>18</v>
      </c>
      <c r="D236" s="28" t="s">
        <v>18</v>
      </c>
      <c r="E236" s="28" t="s">
        <v>413</v>
      </c>
      <c r="F236" s="41">
        <v>15432944</v>
      </c>
      <c r="G236" s="28">
        <v>8.9</v>
      </c>
      <c r="H236" s="41">
        <v>135757</v>
      </c>
      <c r="I236" s="28">
        <v>4.7</v>
      </c>
      <c r="J236" s="41">
        <v>263887</v>
      </c>
      <c r="K236" s="44">
        <v>15.2</v>
      </c>
    </row>
    <row r="237" spans="1:11" x14ac:dyDescent="0.25">
      <c r="A237" s="59" t="str">
        <f>VLOOKUP(aéroports_2011[Pays],Pays_Continent!A:B,2,FALSE)</f>
        <v>Océanie</v>
      </c>
      <c r="B237" s="39" t="str">
        <f>VLOOKUP(aéroports_2011[[#This Row],[Ville/Nom d''aéroport]],Ville_Pays!A:B,2,FALSE)</f>
        <v>Australie</v>
      </c>
      <c r="C237" s="40" t="s">
        <v>358</v>
      </c>
      <c r="D237" s="28" t="s">
        <v>358</v>
      </c>
      <c r="E237" s="28" t="s">
        <v>608</v>
      </c>
      <c r="F237" s="41">
        <v>701062</v>
      </c>
      <c r="G237" s="28">
        <v>-9.8000000000000007</v>
      </c>
      <c r="H237" s="41">
        <v>12606</v>
      </c>
      <c r="I237" s="28">
        <v>-6</v>
      </c>
      <c r="J237" s="64" t="s">
        <v>958</v>
      </c>
      <c r="K237" s="63" t="s">
        <v>958</v>
      </c>
    </row>
    <row r="238" spans="1:11" x14ac:dyDescent="0.25">
      <c r="A238" s="59" t="str">
        <f>VLOOKUP(aéroports_2011[Pays],Pays_Continent!A:B,2,FALSE)</f>
        <v>Europe</v>
      </c>
      <c r="B238" s="39" t="str">
        <f>VLOOKUP(aéroports_2011[[#This Row],[Ville/Nom d''aéroport]],Ville_Pays!A:B,2,FALSE)</f>
        <v>Italie</v>
      </c>
      <c r="C238" s="40" t="s">
        <v>131</v>
      </c>
      <c r="D238" s="28" t="s">
        <v>132</v>
      </c>
      <c r="E238" s="28" t="s">
        <v>997</v>
      </c>
      <c r="F238" s="41">
        <v>37651222</v>
      </c>
      <c r="G238" s="28">
        <v>3.6</v>
      </c>
      <c r="H238" s="41">
        <v>324314</v>
      </c>
      <c r="I238" s="28">
        <v>-1.5</v>
      </c>
      <c r="J238" s="41">
        <v>151867</v>
      </c>
      <c r="K238" s="44">
        <v>-7.7</v>
      </c>
    </row>
    <row r="239" spans="1:11" ht="25.5" x14ac:dyDescent="0.25">
      <c r="A239" s="59" t="str">
        <f>VLOOKUP(aéroports_2011[Pays],Pays_Continent!A:B,2,FALSE)</f>
        <v>Amérique du Nord</v>
      </c>
      <c r="B239" s="39" t="str">
        <f>VLOOKUP(aéroports_2011[[#This Row],[Ville/Nom d''aéroport]],Ville_Pays!A:B,2,FALSE)</f>
        <v>États-Unis</v>
      </c>
      <c r="C239" s="40" t="s">
        <v>300</v>
      </c>
      <c r="D239" s="28" t="s">
        <v>301</v>
      </c>
      <c r="E239" s="28" t="s">
        <v>933</v>
      </c>
      <c r="F239" s="41">
        <v>8718847</v>
      </c>
      <c r="G239" s="28">
        <v>-1.5</v>
      </c>
      <c r="H239" s="41">
        <v>117502</v>
      </c>
      <c r="I239" s="28">
        <v>-6.8</v>
      </c>
      <c r="J239" s="41">
        <v>65326</v>
      </c>
      <c r="K239" s="44">
        <v>-2.5</v>
      </c>
    </row>
    <row r="240" spans="1:11" ht="25.5" x14ac:dyDescent="0.25">
      <c r="A240" s="59" t="str">
        <f>VLOOKUP(aéroports_2011[Pays],Pays_Continent!A:B,2,FALSE)</f>
        <v>Amérique du Nord</v>
      </c>
      <c r="B240" s="39" t="str">
        <f>VLOOKUP(aéroports_2011[[#This Row],[Ville/Nom d''aéroport]],Ville_Pays!A:B,2,FALSE)</f>
        <v>États-Unis</v>
      </c>
      <c r="C240" s="40" t="s">
        <v>278</v>
      </c>
      <c r="D240" s="28" t="s">
        <v>278</v>
      </c>
      <c r="E240" s="28" t="s">
        <v>557</v>
      </c>
      <c r="F240" s="41">
        <v>20440913</v>
      </c>
      <c r="G240" s="28">
        <v>-2.7</v>
      </c>
      <c r="H240" s="41">
        <v>357314</v>
      </c>
      <c r="I240" s="28">
        <v>-1.5</v>
      </c>
      <c r="J240" s="41">
        <v>158056</v>
      </c>
      <c r="K240" s="44">
        <v>8.6999999999999993</v>
      </c>
    </row>
    <row r="241" spans="1:11" ht="25.5" x14ac:dyDescent="0.25">
      <c r="A241" s="59" t="str">
        <f>VLOOKUP(aéroports_2011[Pays],Pays_Continent!A:B,2,FALSE)</f>
        <v>Amérique du Sud</v>
      </c>
      <c r="B241" s="39" t="str">
        <f>VLOOKUP(aéroports_2011[[#This Row],[Ville/Nom d''aéroport]],Ville_Pays!A:B,2,FALSE)</f>
        <v>Brésil</v>
      </c>
      <c r="C241" s="40" t="s">
        <v>204</v>
      </c>
      <c r="D241" s="28" t="s">
        <v>204</v>
      </c>
      <c r="E241" s="28" t="s">
        <v>505</v>
      </c>
      <c r="F241" s="41">
        <v>8310651</v>
      </c>
      <c r="G241" s="28">
        <v>-0.7</v>
      </c>
      <c r="H241" s="41">
        <v>125992</v>
      </c>
      <c r="I241" s="28">
        <v>9.6</v>
      </c>
      <c r="J241" s="41">
        <v>69759</v>
      </c>
      <c r="K241" s="44">
        <v>43</v>
      </c>
    </row>
    <row r="242" spans="1:11" ht="25.5" x14ac:dyDescent="0.25">
      <c r="A242" s="59" t="str">
        <f>VLOOKUP(aéroports_2011[Pays],Pays_Continent!A:B,2,FALSE)</f>
        <v>Amérique du Nord</v>
      </c>
      <c r="B242" s="39" t="str">
        <f>VLOOKUP(aéroports_2011[[#This Row],[Ville/Nom d''aéroport]],Ville_Pays!A:B,2,FALSE)</f>
        <v>États-Unis</v>
      </c>
      <c r="C242" s="40" t="s">
        <v>302</v>
      </c>
      <c r="D242" s="28" t="s">
        <v>302</v>
      </c>
      <c r="E242" s="28" t="s">
        <v>638</v>
      </c>
      <c r="F242" s="41">
        <v>8171824</v>
      </c>
      <c r="G242" s="28">
        <v>1.7</v>
      </c>
      <c r="H242" s="41">
        <v>77894</v>
      </c>
      <c r="I242" s="28">
        <v>1.1000000000000001</v>
      </c>
      <c r="J242" s="41">
        <v>121516</v>
      </c>
      <c r="K242" s="44">
        <v>-1.9</v>
      </c>
    </row>
    <row r="243" spans="1:11" ht="25.5" x14ac:dyDescent="0.25">
      <c r="A243" s="59" t="str">
        <f>VLOOKUP(aéroports_2011[Pays],Pays_Continent!A:B,2,FALSE)</f>
        <v>Amérique du Nord</v>
      </c>
      <c r="B243" s="39" t="str">
        <f>VLOOKUP(aéroports_2011[[#This Row],[Ville/Nom d''aéroport]],Ville_Pays!A:B,2,FALSE)</f>
        <v>États-Unis</v>
      </c>
      <c r="C243" s="40" t="s">
        <v>281</v>
      </c>
      <c r="D243" s="28" t="s">
        <v>281</v>
      </c>
      <c r="E243" s="28" t="s">
        <v>560</v>
      </c>
      <c r="F243" s="41">
        <v>16836027</v>
      </c>
      <c r="G243" s="28">
        <v>-0.3</v>
      </c>
      <c r="H243" s="41">
        <v>198274</v>
      </c>
      <c r="I243" s="28">
        <v>4.3</v>
      </c>
      <c r="J243" s="41">
        <v>128282</v>
      </c>
      <c r="K243" s="44">
        <v>11.2</v>
      </c>
    </row>
    <row r="244" spans="1:11" ht="25.5" x14ac:dyDescent="0.25">
      <c r="A244" s="59" t="str">
        <f>VLOOKUP(aéroports_2011[Pays],Pays_Continent!A:B,2,FALSE)</f>
        <v>Amérique du Sud</v>
      </c>
      <c r="B244" s="39" t="str">
        <f>VLOOKUP(aéroports_2011[[#This Row],[Ville/Nom d''aéroport]],Ville_Pays!A:B,2,FALSE)</f>
        <v>Vénézuela</v>
      </c>
      <c r="C244" s="40" t="s">
        <v>252</v>
      </c>
      <c r="D244" s="28" t="s">
        <v>252</v>
      </c>
      <c r="E244" s="28" t="s">
        <v>544</v>
      </c>
      <c r="F244" s="41">
        <v>40917997</v>
      </c>
      <c r="G244" s="28">
        <v>4.2</v>
      </c>
      <c r="H244" s="41">
        <v>400924</v>
      </c>
      <c r="I244" s="28">
        <v>4.3</v>
      </c>
      <c r="J244" s="41">
        <v>382019</v>
      </c>
      <c r="K244" s="44">
        <v>-10.5</v>
      </c>
    </row>
    <row r="245" spans="1:11" ht="25.5" x14ac:dyDescent="0.25">
      <c r="A245" s="59" t="str">
        <f>VLOOKUP(aéroports_2011[Pays],Pays_Continent!A:B,2,FALSE)</f>
        <v>Amérique du Nord</v>
      </c>
      <c r="B245" s="39" t="str">
        <f>VLOOKUP(aéroports_2011[[#This Row],[Ville/Nom d''aéroport]],Ville_Pays!A:B,2,FALSE)</f>
        <v>États-Unis</v>
      </c>
      <c r="C245" s="40" t="s">
        <v>299</v>
      </c>
      <c r="D245" s="28" t="s">
        <v>299</v>
      </c>
      <c r="E245" s="28" t="s">
        <v>528</v>
      </c>
      <c r="F245" s="41">
        <v>8357384</v>
      </c>
      <c r="G245" s="28">
        <v>1.3</v>
      </c>
      <c r="H245" s="41">
        <v>120712</v>
      </c>
      <c r="I245" s="28">
        <v>-2.2000000000000002</v>
      </c>
      <c r="J245" s="41">
        <v>37559</v>
      </c>
      <c r="K245" s="44">
        <v>-16.100000000000001</v>
      </c>
    </row>
    <row r="246" spans="1:11" ht="25.5" x14ac:dyDescent="0.25">
      <c r="A246" s="59" t="str">
        <f>VLOOKUP(aéroports_2011[Pays],Pays_Continent!A:B,2,FALSE)</f>
        <v>Amérique du Nord</v>
      </c>
      <c r="B246" s="39" t="str">
        <f>VLOOKUP(aéroports_2011[[#This Row],[Ville/Nom d''aéroport]],Ville_Pays!A:B,2,FALSE)</f>
        <v>États-Unis</v>
      </c>
      <c r="C246" s="40" t="s">
        <v>207</v>
      </c>
      <c r="D246" s="28" t="s">
        <v>207</v>
      </c>
      <c r="E246" s="28" t="s">
        <v>508</v>
      </c>
      <c r="F246" s="41">
        <v>7968639</v>
      </c>
      <c r="G246" s="28">
        <v>-5.7</v>
      </c>
      <c r="H246" s="41">
        <v>154993</v>
      </c>
      <c r="I246" s="28">
        <v>-2.9</v>
      </c>
      <c r="J246" s="41">
        <v>173642</v>
      </c>
      <c r="K246" s="44">
        <v>-4.4000000000000004</v>
      </c>
    </row>
    <row r="247" spans="1:11" ht="25.5" x14ac:dyDescent="0.25">
      <c r="A247" s="59" t="str">
        <f>VLOOKUP(aéroports_2011[Pays],Pays_Continent!A:B,2,FALSE)</f>
        <v>Amérique du Sud</v>
      </c>
      <c r="B247" s="39" t="str">
        <f>VLOOKUP(aéroports_2011[[#This Row],[Ville/Nom d''aéroport]],Ville_Pays!A:B,2,FALSE)</f>
        <v>Chili</v>
      </c>
      <c r="C247" s="40" t="s">
        <v>193</v>
      </c>
      <c r="D247" s="28" t="s">
        <v>193</v>
      </c>
      <c r="E247" s="28" t="s">
        <v>503</v>
      </c>
      <c r="F247" s="41">
        <v>12105524</v>
      </c>
      <c r="G247" s="28">
        <v>17.399999999999999</v>
      </c>
      <c r="H247" s="41">
        <v>116968</v>
      </c>
      <c r="I247" s="28">
        <v>13.1</v>
      </c>
      <c r="J247" s="41">
        <v>288233</v>
      </c>
      <c r="K247" s="44">
        <v>1</v>
      </c>
    </row>
    <row r="248" spans="1:11" ht="25.5" x14ac:dyDescent="0.25">
      <c r="A248" s="59" t="str">
        <f>VLOOKUP(aéroports_2011[Pays],Pays_Continent!A:B,2,FALSE)</f>
        <v>Amérique du Nord</v>
      </c>
      <c r="B248" s="39" t="str">
        <f>VLOOKUP(aéroports_2011[[#This Row],[Ville/Nom d''aéroport]],Ville_Pays!A:B,2,FALSE)</f>
        <v>République dominicaine</v>
      </c>
      <c r="C248" s="40" t="s">
        <v>226</v>
      </c>
      <c r="D248" s="28" t="s">
        <v>226</v>
      </c>
      <c r="E248" s="28" t="s">
        <v>527</v>
      </c>
      <c r="F248" s="41">
        <v>3204984</v>
      </c>
      <c r="G248" s="28">
        <v>-1.4</v>
      </c>
      <c r="H248" s="41">
        <v>37331</v>
      </c>
      <c r="I248" s="28">
        <v>-6.7</v>
      </c>
      <c r="J248" s="41">
        <v>52735</v>
      </c>
      <c r="K248" s="44">
        <v>-12.3</v>
      </c>
    </row>
    <row r="249" spans="1:11" x14ac:dyDescent="0.25">
      <c r="A249" s="59" t="str">
        <f>VLOOKUP(aéroports_2011[Pays],Pays_Continent!A:B,2,FALSE)</f>
        <v>Asie</v>
      </c>
      <c r="B249" s="39" t="str">
        <f>VLOOKUP(aéroports_2011[[#This Row],[Ville/Nom d''aéroport]],Ville_Pays!A:B,2,FALSE)</f>
        <v>Chine</v>
      </c>
      <c r="C249" s="40" t="s">
        <v>108</v>
      </c>
      <c r="D249" s="28" t="s">
        <v>108</v>
      </c>
      <c r="E249" s="28" t="s">
        <v>973</v>
      </c>
      <c r="F249" s="41">
        <v>10361821</v>
      </c>
      <c r="G249" s="28">
        <v>11.5</v>
      </c>
      <c r="H249" s="41">
        <v>74392</v>
      </c>
      <c r="I249" s="28">
        <v>5.4</v>
      </c>
      <c r="J249" s="41">
        <v>48291</v>
      </c>
      <c r="K249" s="44">
        <v>6.7</v>
      </c>
    </row>
    <row r="250" spans="1:11" ht="25.5" x14ac:dyDescent="0.25">
      <c r="A250" s="59" t="str">
        <f>VLOOKUP(aéroports_2011[Pays],Pays_Continent!A:B,2,FALSE)</f>
        <v>Amérique du Sud</v>
      </c>
      <c r="B250" s="39" t="str">
        <f>VLOOKUP(aéroports_2011[[#This Row],[Ville/Nom d''aéroport]],Ville_Pays!A:B,2,FALSE)</f>
        <v>Brésil</v>
      </c>
      <c r="C250" s="40" t="s">
        <v>185</v>
      </c>
      <c r="D250" s="28" t="s">
        <v>191</v>
      </c>
      <c r="E250" s="28" t="s">
        <v>500</v>
      </c>
      <c r="F250" s="41">
        <v>16753567</v>
      </c>
      <c r="G250" s="28">
        <v>8.5</v>
      </c>
      <c r="H250" s="41">
        <v>209156</v>
      </c>
      <c r="I250" s="28">
        <v>2.1</v>
      </c>
      <c r="J250" s="41">
        <v>44882</v>
      </c>
      <c r="K250" s="44">
        <v>91.9</v>
      </c>
    </row>
    <row r="251" spans="1:11" ht="25.5" x14ac:dyDescent="0.25">
      <c r="A251" s="59" t="str">
        <f>VLOOKUP(aéroports_2011[Pays],Pays_Continent!A:B,2,FALSE)</f>
        <v>Amérique du Sud</v>
      </c>
      <c r="B251" s="39" t="str">
        <f>VLOOKUP(aéroports_2011[[#This Row],[Ville/Nom d''aéroport]],Ville_Pays!A:B,2,FALSE)</f>
        <v>Brésil</v>
      </c>
      <c r="C251" s="40" t="s">
        <v>185</v>
      </c>
      <c r="D251" s="28" t="s">
        <v>186</v>
      </c>
      <c r="E251" s="28" t="s">
        <v>497</v>
      </c>
      <c r="F251" s="41">
        <v>29964108</v>
      </c>
      <c r="G251" s="28">
        <v>9.1999999999999993</v>
      </c>
      <c r="H251" s="41">
        <v>270601</v>
      </c>
      <c r="I251" s="28">
        <v>8</v>
      </c>
      <c r="J251" s="41">
        <v>533222</v>
      </c>
      <c r="K251" s="44">
        <v>23.8</v>
      </c>
    </row>
    <row r="252" spans="1:11" ht="25.5" x14ac:dyDescent="0.25">
      <c r="A252" s="59" t="str">
        <f>VLOOKUP(aéroports_2011[Pays],Pays_Continent!A:B,2,FALSE)</f>
        <v>Amérique du Sud</v>
      </c>
      <c r="B252" s="39" t="str">
        <f>VLOOKUP(aéroports_2011[[#This Row],[Ville/Nom d''aéroport]],Ville_Pays!A:B,2,FALSE)</f>
        <v>Brésil</v>
      </c>
      <c r="C252" s="40" t="s">
        <v>185</v>
      </c>
      <c r="D252" s="28" t="s">
        <v>201</v>
      </c>
      <c r="E252" s="28" t="s">
        <v>506</v>
      </c>
      <c r="F252" s="41">
        <v>7757060</v>
      </c>
      <c r="G252" s="28">
        <v>38.700000000000003</v>
      </c>
      <c r="H252" s="41">
        <v>99982</v>
      </c>
      <c r="I252" s="28">
        <v>34.299999999999997</v>
      </c>
      <c r="J252" s="41">
        <v>265239</v>
      </c>
      <c r="K252" s="44">
        <v>4</v>
      </c>
    </row>
    <row r="253" spans="1:11" x14ac:dyDescent="0.25">
      <c r="A253" s="59" t="str">
        <f>VLOOKUP(aéroports_2011[Pays],Pays_Continent!A:B,2,FALSE)</f>
        <v>Asie</v>
      </c>
      <c r="B253" s="39" t="str">
        <f>VLOOKUP(aéroports_2011[[#This Row],[Ville/Nom d''aéroport]],Ville_Pays!A:B,2,FALSE)</f>
        <v>Japon</v>
      </c>
      <c r="C253" s="40" t="s">
        <v>97</v>
      </c>
      <c r="D253" s="28" t="s">
        <v>98</v>
      </c>
      <c r="E253" s="28" t="s">
        <v>986</v>
      </c>
      <c r="F253" s="41">
        <v>15773073</v>
      </c>
      <c r="G253" s="28">
        <v>-5.8</v>
      </c>
      <c r="H253" s="41">
        <v>109881</v>
      </c>
      <c r="I253" s="28">
        <v>3.6</v>
      </c>
      <c r="J253" s="41">
        <v>233613</v>
      </c>
      <c r="K253" s="44">
        <v>2</v>
      </c>
    </row>
    <row r="254" spans="1:11" ht="25.5" x14ac:dyDescent="0.25">
      <c r="A254" s="59" t="str">
        <f>VLOOKUP(aéroports_2011[Pays],Pays_Continent!A:B,2,FALSE)</f>
        <v>Amérique du Nord</v>
      </c>
      <c r="B254" s="39" t="str">
        <f>VLOOKUP(aéroports_2011[[#This Row],[Ville/Nom d''aéroport]],Ville_Pays!A:B,2,FALSE)</f>
        <v>États-Unis</v>
      </c>
      <c r="C254" s="40" t="s">
        <v>261</v>
      </c>
      <c r="D254" s="28" t="s">
        <v>261</v>
      </c>
      <c r="E254" s="28" t="s">
        <v>549</v>
      </c>
      <c r="F254" s="41">
        <v>32820060</v>
      </c>
      <c r="G254" s="28">
        <v>4</v>
      </c>
      <c r="H254" s="41">
        <v>314947</v>
      </c>
      <c r="I254" s="28">
        <v>0.3</v>
      </c>
      <c r="J254" s="41">
        <v>278035</v>
      </c>
      <c r="K254" s="44">
        <v>-1.9</v>
      </c>
    </row>
    <row r="255" spans="1:11" x14ac:dyDescent="0.25">
      <c r="A255" s="59" t="str">
        <f>VLOOKUP(aéroports_2011[Pays],Pays_Continent!A:B,2,FALSE)</f>
        <v>Asie</v>
      </c>
      <c r="B255" s="39" t="str">
        <f>VLOOKUP(aéroports_2011[[#This Row],[Ville/Nom d''aéroport]],Ville_Pays!A:B,2,FALSE)</f>
        <v>Corée du Sud</v>
      </c>
      <c r="C255" s="40" t="s">
        <v>384</v>
      </c>
      <c r="D255" s="28" t="s">
        <v>94</v>
      </c>
      <c r="E255" s="28" t="s">
        <v>982</v>
      </c>
      <c r="F255" s="41">
        <v>18513982</v>
      </c>
      <c r="G255" s="28">
        <v>5.4</v>
      </c>
      <c r="H255" s="41">
        <v>141732</v>
      </c>
      <c r="I255" s="28">
        <v>7</v>
      </c>
      <c r="J255" s="41">
        <v>152533</v>
      </c>
      <c r="K255" s="44">
        <v>17.2</v>
      </c>
    </row>
    <row r="256" spans="1:11" x14ac:dyDescent="0.25">
      <c r="A256" s="59" t="str">
        <f>VLOOKUP(aéroports_2011[Pays],Pays_Continent!A:B,2,FALSE)</f>
        <v>Asie</v>
      </c>
      <c r="B256" s="39" t="str">
        <f>VLOOKUP(aéroports_2011[[#This Row],[Ville/Nom d''aéroport]],Ville_Pays!A:B,2,FALSE)</f>
        <v>Corée du Sud</v>
      </c>
      <c r="C256" s="40" t="s">
        <v>384</v>
      </c>
      <c r="D256" s="28" t="s">
        <v>75</v>
      </c>
      <c r="E256" s="28" t="s">
        <v>983</v>
      </c>
      <c r="F256" s="41">
        <v>35191825</v>
      </c>
      <c r="G256" s="28">
        <v>4.7</v>
      </c>
      <c r="H256" s="41">
        <v>232721</v>
      </c>
      <c r="I256" s="28">
        <v>7.1</v>
      </c>
      <c r="J256" s="41">
        <v>2539222</v>
      </c>
      <c r="K256" s="44">
        <v>-5</v>
      </c>
    </row>
    <row r="257" spans="1:11" x14ac:dyDescent="0.25">
      <c r="A257" s="59" t="str">
        <f>VLOOKUP(aéroports_2011[Pays],Pays_Continent!A:B,2,FALSE)</f>
        <v>Asie</v>
      </c>
      <c r="B257" s="39" t="str">
        <f>VLOOKUP(aéroports_2011[[#This Row],[Ville/Nom d''aéroport]],Ville_Pays!A:B,2,FALSE)</f>
        <v>Chine</v>
      </c>
      <c r="C257" s="40" t="s">
        <v>69</v>
      </c>
      <c r="D257" s="28" t="s">
        <v>80</v>
      </c>
      <c r="E257" s="28" t="s">
        <v>981</v>
      </c>
      <c r="F257" s="41">
        <v>33112442</v>
      </c>
      <c r="G257" s="28">
        <v>5.8</v>
      </c>
      <c r="H257" s="41">
        <v>229846</v>
      </c>
      <c r="I257" s="28">
        <v>5</v>
      </c>
      <c r="J257" s="41">
        <v>454069</v>
      </c>
      <c r="K257" s="44">
        <v>-5</v>
      </c>
    </row>
    <row r="258" spans="1:11" x14ac:dyDescent="0.25">
      <c r="A258" s="59" t="str">
        <f>VLOOKUP(aéroports_2011[Pays],Pays_Continent!A:B,2,FALSE)</f>
        <v>Asie</v>
      </c>
      <c r="B258" s="39" t="str">
        <f>VLOOKUP(aéroports_2011[[#This Row],[Ville/Nom d''aéroport]],Ville_Pays!A:B,2,FALSE)</f>
        <v>Chine</v>
      </c>
      <c r="C258" s="40" t="s">
        <v>69</v>
      </c>
      <c r="D258" s="28" t="s">
        <v>70</v>
      </c>
      <c r="E258" s="28" t="s">
        <v>971</v>
      </c>
      <c r="F258" s="41">
        <v>41447730</v>
      </c>
      <c r="G258" s="28">
        <v>2.1</v>
      </c>
      <c r="H258" s="41">
        <v>344086</v>
      </c>
      <c r="I258" s="28">
        <v>3.6</v>
      </c>
      <c r="J258" s="41">
        <v>3085268</v>
      </c>
      <c r="K258" s="44">
        <v>-4.4000000000000004</v>
      </c>
    </row>
    <row r="259" spans="1:11" ht="25.5" x14ac:dyDescent="0.25">
      <c r="A259" s="59" t="str">
        <f>VLOOKUP(aéroports_2011[Pays],Pays_Continent!A:B,2,FALSE)</f>
        <v>Asie</v>
      </c>
      <c r="B259" s="39" t="str">
        <f>VLOOKUP(aéroports_2011[[#This Row],[Ville/Nom d''aéroport]],Ville_Pays!A:B,2,FALSE)</f>
        <v>Emirats Arabes Unis</v>
      </c>
      <c r="C259" s="40" t="s">
        <v>24</v>
      </c>
      <c r="D259" s="28" t="s">
        <v>24</v>
      </c>
      <c r="E259" s="28" t="s">
        <v>421</v>
      </c>
      <c r="F259" s="41">
        <v>6634570</v>
      </c>
      <c r="G259" s="28">
        <v>5.2</v>
      </c>
      <c r="H259" s="41">
        <v>67349</v>
      </c>
      <c r="I259" s="28">
        <v>-1.1000000000000001</v>
      </c>
      <c r="J259" s="41">
        <v>493116</v>
      </c>
      <c r="K259" s="44">
        <v>-4.2</v>
      </c>
    </row>
    <row r="260" spans="1:11" x14ac:dyDescent="0.25">
      <c r="A260" s="59" t="str">
        <f>VLOOKUP(aéroports_2011[Pays],Pays_Continent!A:B,2,FALSE)</f>
        <v>Afrique</v>
      </c>
      <c r="B260" s="39" t="str">
        <f>VLOOKUP(aéroports_2011[[#This Row],[Ville/Nom d''aéroport]],Ville_Pays!A:B,2,FALSE)</f>
        <v>Egypte</v>
      </c>
      <c r="C260" s="40" t="s">
        <v>39</v>
      </c>
      <c r="D260" s="28" t="s">
        <v>39</v>
      </c>
      <c r="E260" s="28" t="s">
        <v>425</v>
      </c>
      <c r="F260" s="41">
        <v>5472995</v>
      </c>
      <c r="G260" s="28">
        <v>-37</v>
      </c>
      <c r="H260" s="41">
        <v>42704</v>
      </c>
      <c r="I260" s="28">
        <v>-33.6</v>
      </c>
      <c r="J260" s="64" t="s">
        <v>958</v>
      </c>
      <c r="K260" s="63" t="s">
        <v>958</v>
      </c>
    </row>
    <row r="261" spans="1:11" x14ac:dyDescent="0.25">
      <c r="A261" s="59" t="str">
        <f>VLOOKUP(aéroports_2011[Pays],Pays_Continent!A:B,2,FALSE)</f>
        <v>Asie</v>
      </c>
      <c r="B261" s="39" t="str">
        <f>VLOOKUP(aéroports_2011[[#This Row],[Ville/Nom d''aéroport]],Ville_Pays!A:B,2,FALSE)</f>
        <v>Chine</v>
      </c>
      <c r="C261" s="40" t="s">
        <v>117</v>
      </c>
      <c r="D261" s="28" t="s">
        <v>117</v>
      </c>
      <c r="E261" s="28" t="s">
        <v>972</v>
      </c>
      <c r="F261" s="41">
        <v>10231185</v>
      </c>
      <c r="G261" s="28">
        <v>18.7</v>
      </c>
      <c r="H261" s="41">
        <v>77866</v>
      </c>
      <c r="I261" s="28">
        <v>10</v>
      </c>
      <c r="J261" s="41">
        <v>133904</v>
      </c>
      <c r="K261" s="44">
        <v>8.1</v>
      </c>
    </row>
    <row r="262" spans="1:11" x14ac:dyDescent="0.25">
      <c r="A262" s="59" t="str">
        <f>VLOOKUP(aéroports_2011[Pays],Pays_Continent!A:B,2,FALSE)</f>
        <v>Asie</v>
      </c>
      <c r="B262" s="39" t="str">
        <f>VLOOKUP(aéroports_2011[[#This Row],[Ville/Nom d''aéroport]],Ville_Pays!A:B,2,FALSE)</f>
        <v>Chine</v>
      </c>
      <c r="C262" s="40" t="s">
        <v>79</v>
      </c>
      <c r="D262" s="28" t="s">
        <v>79</v>
      </c>
      <c r="E262" s="28" t="s">
        <v>974</v>
      </c>
      <c r="F262" s="41">
        <v>28245738</v>
      </c>
      <c r="G262" s="28">
        <v>5.7</v>
      </c>
      <c r="H262" s="41">
        <v>224329</v>
      </c>
      <c r="I262" s="28">
        <v>3.4</v>
      </c>
      <c r="J262" s="41">
        <v>828376</v>
      </c>
      <c r="K262" s="44">
        <v>2.4</v>
      </c>
    </row>
    <row r="263" spans="1:11" x14ac:dyDescent="0.25">
      <c r="A263" s="59" t="str">
        <f>VLOOKUP(aéroports_2011[Pays],Pays_Continent!A:B,2,FALSE)</f>
        <v>Asie</v>
      </c>
      <c r="B263" s="39" t="str">
        <f>VLOOKUP(aéroports_2011[[#This Row],[Ville/Nom d''aéroport]],Ville_Pays!A:B,2,FALSE)</f>
        <v>Iran</v>
      </c>
      <c r="C263" s="40" t="s">
        <v>50</v>
      </c>
      <c r="D263" s="28" t="s">
        <v>50</v>
      </c>
      <c r="E263" s="28" t="s">
        <v>441</v>
      </c>
      <c r="F263" s="41">
        <v>2404660</v>
      </c>
      <c r="G263" s="28">
        <v>-1.4</v>
      </c>
      <c r="H263" s="41">
        <v>24110</v>
      </c>
      <c r="I263" s="28">
        <v>-0.3</v>
      </c>
      <c r="J263" s="41">
        <v>24803</v>
      </c>
      <c r="K263" s="44">
        <v>-2</v>
      </c>
    </row>
    <row r="264" spans="1:11" x14ac:dyDescent="0.25">
      <c r="A264" s="59" t="str">
        <f>VLOOKUP(aéroports_2011[Pays],Pays_Continent!A:B,2,FALSE)</f>
        <v>Asie</v>
      </c>
      <c r="B264" s="39" t="str">
        <f>VLOOKUP(aéroports_2011[[#This Row],[Ville/Nom d''aéroport]],Ville_Pays!A:B,2,FALSE)</f>
        <v>Singapour</v>
      </c>
      <c r="C264" s="40" t="s">
        <v>71</v>
      </c>
      <c r="D264" s="28" t="s">
        <v>71</v>
      </c>
      <c r="E264" s="28" t="s">
        <v>1037</v>
      </c>
      <c r="F264" s="41">
        <v>46543845</v>
      </c>
      <c r="G264" s="28">
        <v>10.7</v>
      </c>
      <c r="H264" s="41">
        <v>301711</v>
      </c>
      <c r="I264" s="28">
        <v>14.5</v>
      </c>
      <c r="J264" s="41">
        <v>1865252</v>
      </c>
      <c r="K264" s="44">
        <v>2.8</v>
      </c>
    </row>
    <row r="265" spans="1:11" x14ac:dyDescent="0.25">
      <c r="A265" s="59" t="str">
        <f>VLOOKUP(aéroports_2011[Pays],Pays_Continent!A:B,2,FALSE)</f>
        <v>Asie</v>
      </c>
      <c r="B265" s="39" t="str">
        <f>VLOOKUP(aéroports_2011[[#This Row],[Ville/Nom d''aéroport]],Ville_Pays!A:B,2,FALSE)</f>
        <v>Indonésie</v>
      </c>
      <c r="C265" s="40" t="s">
        <v>391</v>
      </c>
      <c r="D265" s="28" t="s">
        <v>391</v>
      </c>
      <c r="E265" s="28" t="s">
        <v>1062</v>
      </c>
      <c r="F265" s="41">
        <v>7008368</v>
      </c>
      <c r="G265" s="28">
        <v>13.2</v>
      </c>
      <c r="H265" s="41">
        <v>60272</v>
      </c>
      <c r="I265" s="28">
        <v>5.4</v>
      </c>
      <c r="J265" s="41">
        <v>47243</v>
      </c>
      <c r="K265" s="44">
        <v>28.2</v>
      </c>
    </row>
    <row r="266" spans="1:11" x14ac:dyDescent="0.25">
      <c r="A266" s="59" t="str">
        <f>VLOOKUP(aéroports_2011[Pays],Pays_Continent!A:B,2,FALSE)</f>
        <v>Europe</v>
      </c>
      <c r="B266" s="39" t="str">
        <f>VLOOKUP(aéroports_2011[[#This Row],[Ville/Nom d''aéroport]],Ville_Pays!A:B,2,FALSE)</f>
        <v>France</v>
      </c>
      <c r="C266" s="40" t="s">
        <v>55</v>
      </c>
      <c r="D266" s="28" t="s">
        <v>55</v>
      </c>
      <c r="E266" s="28" t="s">
        <v>446</v>
      </c>
      <c r="F266" s="41">
        <v>2138533</v>
      </c>
      <c r="G266" s="28">
        <v>8.5</v>
      </c>
      <c r="H266" s="41">
        <v>39719</v>
      </c>
      <c r="I266" s="28">
        <v>3.9</v>
      </c>
      <c r="J266" s="41">
        <v>34833</v>
      </c>
      <c r="K266" s="44">
        <v>-0.4</v>
      </c>
    </row>
    <row r="267" spans="1:11" ht="25.5" x14ac:dyDescent="0.25">
      <c r="A267" s="59" t="str">
        <f>VLOOKUP(aéroports_2011[Pays],Pays_Continent!A:B,2,FALSE)</f>
        <v>Amérique du Nord</v>
      </c>
      <c r="B267" s="39" t="str">
        <f>VLOOKUP(aéroports_2011[[#This Row],[Ville/Nom d''aéroport]],Ville_Pays!A:B,2,FALSE)</f>
        <v>États-Unis</v>
      </c>
      <c r="C267" s="40" t="s">
        <v>289</v>
      </c>
      <c r="D267" s="28" t="s">
        <v>289</v>
      </c>
      <c r="E267" s="28" t="s">
        <v>565</v>
      </c>
      <c r="F267" s="41">
        <v>12527663</v>
      </c>
      <c r="G267" s="28">
        <v>1.6</v>
      </c>
      <c r="H267" s="41">
        <v>189950</v>
      </c>
      <c r="I267" s="28">
        <v>2.2999999999999998</v>
      </c>
      <c r="J267" s="41">
        <v>69543</v>
      </c>
      <c r="K267" s="44">
        <v>-33</v>
      </c>
    </row>
    <row r="268" spans="1:11" x14ac:dyDescent="0.25">
      <c r="A268" s="59" t="str">
        <f>VLOOKUP(aéroports_2011[Pays],Pays_Continent!A:B,2,FALSE)</f>
        <v>Europe</v>
      </c>
      <c r="B268" s="39" t="str">
        <f>VLOOKUP(aéroports_2011[[#This Row],[Ville/Nom d''aéroport]],Ville_Pays!A:B,2,FALSE)</f>
        <v>Suède</v>
      </c>
      <c r="C268" s="40" t="s">
        <v>150</v>
      </c>
      <c r="D268" s="28" t="s">
        <v>151</v>
      </c>
      <c r="E268" s="28" t="s">
        <v>1084</v>
      </c>
      <c r="F268" s="41">
        <v>19055873</v>
      </c>
      <c r="G268" s="28">
        <v>12.4</v>
      </c>
      <c r="H268" s="41">
        <v>105637</v>
      </c>
      <c r="I268" s="28">
        <v>10.9</v>
      </c>
      <c r="J268" s="41">
        <v>84838</v>
      </c>
      <c r="K268" s="44">
        <v>-16.2</v>
      </c>
    </row>
    <row r="269" spans="1:11" x14ac:dyDescent="0.25">
      <c r="A269" s="59" t="str">
        <f>VLOOKUP(aéroports_2011[Pays],Pays_Continent!A:B,2,FALSE)</f>
        <v>Europe</v>
      </c>
      <c r="B269" s="39" t="str">
        <f>VLOOKUP(aéroports_2011[[#This Row],[Ville/Nom d''aéroport]],Ville_Pays!A:B,2,FALSE)</f>
        <v>Allemagne</v>
      </c>
      <c r="C269" s="40" t="s">
        <v>180</v>
      </c>
      <c r="D269" s="28" t="s">
        <v>180</v>
      </c>
      <c r="E269" s="28" t="s">
        <v>491</v>
      </c>
      <c r="F269" s="41">
        <v>9582265</v>
      </c>
      <c r="G269" s="28">
        <v>4</v>
      </c>
      <c r="H269" s="41">
        <v>136580</v>
      </c>
      <c r="I269" s="28">
        <v>0.9</v>
      </c>
      <c r="J269" s="41">
        <v>30636</v>
      </c>
      <c r="K269" s="44">
        <v>2.4</v>
      </c>
    </row>
    <row r="270" spans="1:11" x14ac:dyDescent="0.25">
      <c r="A270" s="59" t="str">
        <f>VLOOKUP(aéroports_2011[Pays],Pays_Continent!A:B,2,FALSE)</f>
        <v>Océanie</v>
      </c>
      <c r="B270" s="39" t="str">
        <f>VLOOKUP(aéroports_2011[[#This Row],[Ville/Nom d''aéroport]],Ville_Pays!A:B,2,FALSE)</f>
        <v>Australie</v>
      </c>
      <c r="C270" s="40" t="s">
        <v>351</v>
      </c>
      <c r="D270" s="28" t="s">
        <v>351</v>
      </c>
      <c r="E270" s="28" t="s">
        <v>607</v>
      </c>
      <c r="F270" s="41">
        <v>857415</v>
      </c>
      <c r="G270" s="28">
        <v>-0.7</v>
      </c>
      <c r="H270" s="41">
        <v>6237</v>
      </c>
      <c r="I270" s="28">
        <v>-5.5</v>
      </c>
      <c r="J270" s="64" t="s">
        <v>958</v>
      </c>
      <c r="K270" s="63" t="s">
        <v>958</v>
      </c>
    </row>
    <row r="271" spans="1:11" x14ac:dyDescent="0.25">
      <c r="A271" s="59" t="str">
        <f>VLOOKUP(aéroports_2011[Pays],Pays_Continent!A:B,2,FALSE)</f>
        <v>Asie</v>
      </c>
      <c r="B271" s="39" t="str">
        <f>VLOOKUP(aéroports_2011[[#This Row],[Ville/Nom d''aéroport]],Ville_Pays!A:B,2,FALSE)</f>
        <v>Indonésie</v>
      </c>
      <c r="C271" s="40" t="s">
        <v>313</v>
      </c>
      <c r="D271" s="28" t="s">
        <v>313</v>
      </c>
      <c r="E271" s="28" t="s">
        <v>589</v>
      </c>
      <c r="F271" s="41">
        <v>3482867</v>
      </c>
      <c r="G271" s="28">
        <v>0.2</v>
      </c>
      <c r="H271" s="41">
        <v>81272</v>
      </c>
      <c r="I271" s="28">
        <v>4.4000000000000004</v>
      </c>
      <c r="J271" s="41">
        <v>34604</v>
      </c>
      <c r="K271" s="44">
        <v>3.2</v>
      </c>
    </row>
    <row r="272" spans="1:11" x14ac:dyDescent="0.25">
      <c r="A272" s="59" t="str">
        <f>VLOOKUP(aéroports_2011[Pays],Pays_Continent!A:B,2,FALSE)</f>
        <v>Océanie</v>
      </c>
      <c r="B272" s="39" t="str">
        <f>VLOOKUP(aéroports_2011[[#This Row],[Ville/Nom d''aéroport]],Ville_Pays!A:B,2,FALSE)</f>
        <v>Australie</v>
      </c>
      <c r="C272" s="40" t="s">
        <v>310</v>
      </c>
      <c r="D272" s="28" t="s">
        <v>310</v>
      </c>
      <c r="E272" s="28" t="s">
        <v>579</v>
      </c>
      <c r="F272" s="41">
        <v>35624452</v>
      </c>
      <c r="G272" s="28">
        <v>-0.1</v>
      </c>
      <c r="H272" s="41">
        <v>289006</v>
      </c>
      <c r="I272" s="28">
        <v>0.9</v>
      </c>
      <c r="J272" s="64" t="s">
        <v>958</v>
      </c>
      <c r="K272" s="63" t="s">
        <v>958</v>
      </c>
    </row>
    <row r="273" spans="1:11" x14ac:dyDescent="0.25">
      <c r="A273" s="59" t="str">
        <f>VLOOKUP(aéroports_2011[Pays],Pays_Continent!A:B,2,FALSE)</f>
        <v>Asie</v>
      </c>
      <c r="B273" s="39" t="str">
        <f>VLOOKUP(aéroports_2011[[#This Row],[Ville/Nom d''aéroport]],Ville_Pays!A:B,2,FALSE)</f>
        <v>Iran</v>
      </c>
      <c r="C273" s="40" t="s">
        <v>63</v>
      </c>
      <c r="D273" s="28" t="s">
        <v>63</v>
      </c>
      <c r="E273" s="28" t="s">
        <v>935</v>
      </c>
      <c r="F273" s="41">
        <v>1372809</v>
      </c>
      <c r="G273" s="28">
        <v>-0.3</v>
      </c>
      <c r="H273" s="41">
        <v>11552</v>
      </c>
      <c r="I273" s="28">
        <v>-0.3</v>
      </c>
      <c r="J273" s="41">
        <v>11609</v>
      </c>
      <c r="K273" s="44">
        <v>-3.4</v>
      </c>
    </row>
    <row r="274" spans="1:11" x14ac:dyDescent="0.25">
      <c r="A274" s="59" t="str">
        <f>VLOOKUP(aéroports_2011[Pays],Pays_Continent!A:B,2,FALSE)</f>
        <v>Asie</v>
      </c>
      <c r="B274" s="39" t="str">
        <f>VLOOKUP(aéroports_2011[[#This Row],[Ville/Nom d''aéroport]],Ville_Pays!A:B,2,FALSE)</f>
        <v>Taïwan</v>
      </c>
      <c r="C274" s="40" t="s">
        <v>81</v>
      </c>
      <c r="D274" s="28" t="s">
        <v>81</v>
      </c>
      <c r="E274" s="28" t="s">
        <v>458</v>
      </c>
      <c r="F274" s="41">
        <v>24947551</v>
      </c>
      <c r="G274" s="28">
        <v>-0.7</v>
      </c>
      <c r="H274" s="41">
        <v>163200</v>
      </c>
      <c r="I274" s="28">
        <v>4.5999999999999996</v>
      </c>
      <c r="J274" s="41">
        <v>1627461</v>
      </c>
      <c r="K274" s="44">
        <v>-7.9</v>
      </c>
    </row>
    <row r="275" spans="1:11" ht="25.5" x14ac:dyDescent="0.25">
      <c r="A275" s="59" t="str">
        <f>VLOOKUP(aéroports_2011[Pays],Pays_Continent!A:B,2,FALSE)</f>
        <v>Amérique du Nord</v>
      </c>
      <c r="B275" s="39" t="str">
        <f>VLOOKUP(aéroports_2011[[#This Row],[Ville/Nom d''aéroport]],Ville_Pays!A:B,2,FALSE)</f>
        <v>États-Unis</v>
      </c>
      <c r="C275" s="40" t="s">
        <v>283</v>
      </c>
      <c r="D275" s="28" t="s">
        <v>283</v>
      </c>
      <c r="E275" s="28" t="s">
        <v>561</v>
      </c>
      <c r="F275" s="41">
        <v>16732051</v>
      </c>
      <c r="G275" s="28">
        <v>0.5</v>
      </c>
      <c r="H275" s="41">
        <v>191315</v>
      </c>
      <c r="I275" s="28">
        <v>-2.1</v>
      </c>
      <c r="J275" s="41">
        <v>86976</v>
      </c>
      <c r="K275" s="44">
        <v>-1</v>
      </c>
    </row>
    <row r="276" spans="1:11" x14ac:dyDescent="0.25">
      <c r="A276" s="59" t="str">
        <f>VLOOKUP(aéroports_2011[Pays],Pays_Continent!A:B,2,FALSE)</f>
        <v>Asie</v>
      </c>
      <c r="B276" s="39" t="str">
        <f>VLOOKUP(aéroports_2011[[#This Row],[Ville/Nom d''aéroport]],Ville_Pays!A:B,2,FALSE)</f>
        <v>Indonésie</v>
      </c>
      <c r="C276" s="40" t="s">
        <v>649</v>
      </c>
      <c r="D276" s="28" t="s">
        <v>649</v>
      </c>
      <c r="E276" s="28" t="s">
        <v>650</v>
      </c>
      <c r="F276" s="41">
        <v>228113</v>
      </c>
      <c r="G276" s="28">
        <v>39.799999999999997</v>
      </c>
      <c r="H276" s="41">
        <v>2794</v>
      </c>
      <c r="I276" s="28">
        <v>-0.6</v>
      </c>
      <c r="J276" s="41">
        <v>1594</v>
      </c>
      <c r="K276" s="44">
        <v>0</v>
      </c>
    </row>
    <row r="277" spans="1:11" x14ac:dyDescent="0.25">
      <c r="A277" s="59" t="str">
        <f>VLOOKUP(aéroports_2011[Pays],Pays_Continent!A:B,2,FALSE)</f>
        <v>Asie</v>
      </c>
      <c r="B277" s="39" t="str">
        <f>VLOOKUP(aéroports_2011[[#This Row],[Ville/Nom d''aéroport]],Ville_Pays!A:B,2,FALSE)</f>
        <v>Iran</v>
      </c>
      <c r="C277" s="40" t="s">
        <v>30</v>
      </c>
      <c r="D277" s="28" t="s">
        <v>31</v>
      </c>
      <c r="E277" s="28" t="s">
        <v>434</v>
      </c>
      <c r="F277" s="41">
        <v>5021685</v>
      </c>
      <c r="G277" s="28">
        <v>0.7</v>
      </c>
      <c r="H277" s="41">
        <v>33222</v>
      </c>
      <c r="I277" s="28">
        <v>-1</v>
      </c>
      <c r="J277" s="41">
        <v>102945</v>
      </c>
      <c r="K277" s="44">
        <v>-0.9</v>
      </c>
    </row>
    <row r="278" spans="1:11" x14ac:dyDescent="0.25">
      <c r="A278" s="59" t="str">
        <f>VLOOKUP(aéroports_2011[Pays],Pays_Continent!A:B,2,FALSE)</f>
        <v>Asie</v>
      </c>
      <c r="B278" s="39" t="str">
        <f>VLOOKUP(aéroports_2011[[#This Row],[Ville/Nom d''aéroport]],Ville_Pays!A:B,2,FALSE)</f>
        <v>Iran</v>
      </c>
      <c r="C278" s="40" t="s">
        <v>30</v>
      </c>
      <c r="D278" s="28" t="s">
        <v>30</v>
      </c>
      <c r="E278" s="28" t="s">
        <v>416</v>
      </c>
      <c r="F278" s="41">
        <v>13259005</v>
      </c>
      <c r="G278" s="28">
        <v>0.7</v>
      </c>
      <c r="H278" s="41">
        <v>107119</v>
      </c>
      <c r="I278" s="28">
        <v>-1.8</v>
      </c>
      <c r="J278" s="41">
        <v>109892</v>
      </c>
      <c r="K278" s="44">
        <v>-2.2000000000000002</v>
      </c>
    </row>
    <row r="279" spans="1:11" x14ac:dyDescent="0.25">
      <c r="A279" s="59" t="str">
        <f>VLOOKUP(aéroports_2011[Pays],Pays_Continent!A:B,2,FALSE)</f>
        <v>Asie</v>
      </c>
      <c r="B279" s="39" t="str">
        <f>VLOOKUP(aéroports_2011[[#This Row],[Ville/Nom d''aéroport]],Ville_Pays!A:B,2,FALSE)</f>
        <v>Israël</v>
      </c>
      <c r="C279" s="40" t="s">
        <v>20</v>
      </c>
      <c r="D279" s="28" t="s">
        <v>375</v>
      </c>
      <c r="E279" s="28" t="s">
        <v>1083</v>
      </c>
      <c r="F279" s="41">
        <v>12979947</v>
      </c>
      <c r="G279" s="28">
        <v>6.7</v>
      </c>
      <c r="H279" s="41">
        <v>90258</v>
      </c>
      <c r="I279" s="28">
        <v>-5.2</v>
      </c>
      <c r="J279" s="41">
        <v>309277</v>
      </c>
      <c r="K279" s="44">
        <v>2.1</v>
      </c>
    </row>
    <row r="280" spans="1:11" x14ac:dyDescent="0.25">
      <c r="A280" s="59" t="str">
        <f>VLOOKUP(aéroports_2011[Pays],Pays_Continent!A:B,2,FALSE)</f>
        <v>Europe</v>
      </c>
      <c r="B280" s="39" t="str">
        <f>VLOOKUP(aéroports_2011[[#This Row],[Ville/Nom d''aéroport]],Ville_Pays!A:B,2,FALSE)</f>
        <v>Espagne</v>
      </c>
      <c r="C280" s="40" t="s">
        <v>373</v>
      </c>
      <c r="D280" s="28" t="s">
        <v>374</v>
      </c>
      <c r="E280" s="28" t="s">
        <v>1116</v>
      </c>
      <c r="F280" s="41">
        <v>8608801</v>
      </c>
      <c r="G280" s="28">
        <v>17.899999999999999</v>
      </c>
      <c r="H280" s="41">
        <v>58093</v>
      </c>
      <c r="I280" s="28">
        <v>12</v>
      </c>
      <c r="J280" s="41">
        <v>4878</v>
      </c>
      <c r="K280" s="44">
        <v>13.6</v>
      </c>
    </row>
    <row r="281" spans="1:11" ht="25.5" x14ac:dyDescent="0.25">
      <c r="A281" s="59" t="str">
        <f>VLOOKUP(aéroports_2011[Pays],Pays_Continent!A:B,2,FALSE)</f>
        <v>Amérique du Nord</v>
      </c>
      <c r="B281" s="39" t="str">
        <f>VLOOKUP(aéroports_2011[[#This Row],[Ville/Nom d''aéroport]],Ville_Pays!A:B,2,FALSE)</f>
        <v>Mexique</v>
      </c>
      <c r="C281" s="40" t="s">
        <v>219</v>
      </c>
      <c r="D281" s="28" t="s">
        <v>219</v>
      </c>
      <c r="E281" s="28" t="s">
        <v>519</v>
      </c>
      <c r="F281" s="41">
        <v>3534015</v>
      </c>
      <c r="G281" s="28">
        <v>-4.2</v>
      </c>
      <c r="H281" s="41">
        <v>42393</v>
      </c>
      <c r="I281" s="28">
        <v>-8.4</v>
      </c>
      <c r="J281" s="41">
        <v>15256</v>
      </c>
      <c r="K281" s="44">
        <v>6.1</v>
      </c>
    </row>
    <row r="282" spans="1:11" x14ac:dyDescent="0.25">
      <c r="A282" s="59" t="str">
        <f>VLOOKUP(aéroports_2011[Pays],Pays_Continent!A:B,2,FALSE)</f>
        <v>Asie</v>
      </c>
      <c r="B282" s="39" t="str">
        <f>VLOOKUP(aéroports_2011[[#This Row],[Ville/Nom d''aéroport]],Ville_Pays!A:B,2,FALSE)</f>
        <v>Japon</v>
      </c>
      <c r="C282" s="40" t="s">
        <v>66</v>
      </c>
      <c r="D282" s="28" t="s">
        <v>67</v>
      </c>
      <c r="E282" s="28" t="s">
        <v>987</v>
      </c>
      <c r="F282" s="41">
        <v>62584826</v>
      </c>
      <c r="G282" s="28">
        <v>-2.2999999999999998</v>
      </c>
      <c r="H282" s="41">
        <v>189835</v>
      </c>
      <c r="I282" s="28">
        <v>10.8</v>
      </c>
      <c r="J282" s="41">
        <v>873255</v>
      </c>
      <c r="K282" s="44">
        <v>6.8</v>
      </c>
    </row>
    <row r="283" spans="1:11" x14ac:dyDescent="0.25">
      <c r="A283" s="59" t="str">
        <f>VLOOKUP(aéroports_2011[Pays],Pays_Continent!A:B,2,FALSE)</f>
        <v>Asie</v>
      </c>
      <c r="B283" s="39" t="str">
        <f>VLOOKUP(aéroports_2011[[#This Row],[Ville/Nom d''aéroport]],Ville_Pays!A:B,2,FALSE)</f>
        <v>Japon</v>
      </c>
      <c r="C283" s="40" t="s">
        <v>66</v>
      </c>
      <c r="D283" s="28" t="s">
        <v>83</v>
      </c>
      <c r="E283" s="28" t="s">
        <v>990</v>
      </c>
      <c r="F283" s="41">
        <v>28068714</v>
      </c>
      <c r="G283" s="28">
        <v>-17.100000000000001</v>
      </c>
      <c r="H283" s="41">
        <v>183451</v>
      </c>
      <c r="I283" s="28">
        <v>-4.2</v>
      </c>
      <c r="J283" s="41">
        <v>1898885</v>
      </c>
      <c r="K283" s="44">
        <v>13</v>
      </c>
    </row>
    <row r="284" spans="1:11" x14ac:dyDescent="0.25">
      <c r="A284" s="59" t="str">
        <f>VLOOKUP(aéroports_2011[Pays],Pays_Continent!A:B,2,FALSE)</f>
        <v>Océanie</v>
      </c>
      <c r="B284" s="39" t="str">
        <f>VLOOKUP(aéroports_2011[[#This Row],[Ville/Nom d''aéroport]],Ville_Pays!A:B,2,FALSE)</f>
        <v>Tonga</v>
      </c>
      <c r="C284" s="40" t="s">
        <v>651</v>
      </c>
      <c r="D284" s="28" t="s">
        <v>651</v>
      </c>
      <c r="E284" s="28" t="s">
        <v>652</v>
      </c>
      <c r="F284" s="41">
        <v>203658</v>
      </c>
      <c r="G284" s="28">
        <v>-11.3</v>
      </c>
      <c r="H284" s="41">
        <v>5302</v>
      </c>
      <c r="I284" s="28">
        <v>0.1</v>
      </c>
      <c r="J284" s="41">
        <v>1142</v>
      </c>
      <c r="K284" s="44">
        <v>-47.2</v>
      </c>
    </row>
    <row r="285" spans="1:11" ht="25.5" x14ac:dyDescent="0.25">
      <c r="A285" s="59" t="str">
        <f>VLOOKUP(aéroports_2011[Pays],Pays_Continent!A:B,2,FALSE)</f>
        <v>Amérique du Nord</v>
      </c>
      <c r="B285" s="39" t="str">
        <f>VLOOKUP(aéroports_2011[[#This Row],[Ville/Nom d''aéroport]],Ville_Pays!A:B,2,FALSE)</f>
        <v>Canada</v>
      </c>
      <c r="C285" s="40" t="s">
        <v>262</v>
      </c>
      <c r="D285" s="28" t="s">
        <v>263</v>
      </c>
      <c r="E285" s="28" t="s">
        <v>548</v>
      </c>
      <c r="F285" s="41">
        <v>33434199</v>
      </c>
      <c r="G285" s="28">
        <v>4.7</v>
      </c>
      <c r="H285" s="41">
        <v>428312</v>
      </c>
      <c r="I285" s="28">
        <v>2.4</v>
      </c>
      <c r="J285" s="41">
        <v>489654</v>
      </c>
      <c r="K285" s="44">
        <v>1.5</v>
      </c>
    </row>
    <row r="286" spans="1:11" x14ac:dyDescent="0.25">
      <c r="A286" s="59" t="str">
        <f>VLOOKUP(aéroports_2011[Pays],Pays_Continent!A:B,2,FALSE)</f>
        <v>Océanie</v>
      </c>
      <c r="B286" s="39" t="str">
        <f>VLOOKUP(aéroports_2011[[#This Row],[Ville/Nom d''aéroport]],Ville_Pays!A:B,2,FALSE)</f>
        <v>Australie</v>
      </c>
      <c r="C286" s="40" t="s">
        <v>343</v>
      </c>
      <c r="D286" s="28" t="s">
        <v>343</v>
      </c>
      <c r="E286" s="28" t="s">
        <v>597</v>
      </c>
      <c r="F286" s="41">
        <v>1615772</v>
      </c>
      <c r="G286" s="28">
        <v>1.7</v>
      </c>
      <c r="H286" s="41">
        <v>28655</v>
      </c>
      <c r="I286" s="28">
        <v>6.7</v>
      </c>
      <c r="J286" s="64" t="s">
        <v>958</v>
      </c>
      <c r="K286" s="63" t="s">
        <v>958</v>
      </c>
    </row>
    <row r="287" spans="1:11" x14ac:dyDescent="0.25">
      <c r="A287" s="59" t="str">
        <f>VLOOKUP(aéroports_2011[Pays],Pays_Continent!A:B,2,FALSE)</f>
        <v>Afrique</v>
      </c>
      <c r="B287" s="39" t="str">
        <f>VLOOKUP(aéroports_2011[[#This Row],[Ville/Nom d''aéroport]],Ville_Pays!A:B,2,FALSE)</f>
        <v>Tunisie</v>
      </c>
      <c r="C287" s="40" t="s">
        <v>42</v>
      </c>
      <c r="D287" s="28" t="s">
        <v>42</v>
      </c>
      <c r="E287" s="28" t="s">
        <v>432</v>
      </c>
      <c r="F287" s="41">
        <v>4002221</v>
      </c>
      <c r="G287" s="28">
        <v>-13</v>
      </c>
      <c r="H287" s="41">
        <v>53944</v>
      </c>
      <c r="I287" s="28">
        <v>-13.3</v>
      </c>
      <c r="J287" s="41">
        <v>22469</v>
      </c>
      <c r="K287" s="44">
        <v>-1.2</v>
      </c>
    </row>
    <row r="288" spans="1:11" x14ac:dyDescent="0.25">
      <c r="A288" s="59" t="str">
        <f>VLOOKUP(aéroports_2011[Pays],Pays_Continent!A:B,2,FALSE)</f>
        <v>Asie</v>
      </c>
      <c r="B288" s="39" t="str">
        <f>VLOOKUP(aéroports_2011[[#This Row],[Ville/Nom d''aéroport]],Ville_Pays!A:B,2,FALSE)</f>
        <v>Chine</v>
      </c>
      <c r="C288" s="40" t="s">
        <v>102</v>
      </c>
      <c r="D288" s="28" t="s">
        <v>102</v>
      </c>
      <c r="E288" s="28" t="s">
        <v>977</v>
      </c>
      <c r="F288" s="41">
        <v>11078597</v>
      </c>
      <c r="G288" s="28">
        <v>21.1</v>
      </c>
      <c r="H288" s="41">
        <v>97801</v>
      </c>
      <c r="I288" s="28">
        <v>13.1</v>
      </c>
      <c r="J288" s="41">
        <v>107581</v>
      </c>
      <c r="K288" s="44">
        <v>13</v>
      </c>
    </row>
    <row r="289" spans="1:11" ht="25.5" x14ac:dyDescent="0.25">
      <c r="A289" s="59" t="str">
        <f>VLOOKUP(aéroports_2011[Pays],Pays_Continent!A:B,2,FALSE)</f>
        <v>Amérique du Nord</v>
      </c>
      <c r="B289" s="39" t="str">
        <f>VLOOKUP(aéroports_2011[[#This Row],[Ville/Nom d''aéroport]],Ville_Pays!A:B,2,FALSE)</f>
        <v>Canada</v>
      </c>
      <c r="C289" s="40" t="s">
        <v>280</v>
      </c>
      <c r="D289" s="28" t="s">
        <v>280</v>
      </c>
      <c r="E289" s="28" t="s">
        <v>559</v>
      </c>
      <c r="F289" s="41">
        <v>17186331</v>
      </c>
      <c r="G289" s="28">
        <v>1.5</v>
      </c>
      <c r="H289" s="41">
        <v>296942</v>
      </c>
      <c r="I289" s="28">
        <v>0.8</v>
      </c>
      <c r="J289" s="41">
        <v>223878</v>
      </c>
      <c r="K289" s="44">
        <v>-2</v>
      </c>
    </row>
    <row r="290" spans="1:11" x14ac:dyDescent="0.25">
      <c r="A290" s="59" t="str">
        <f>VLOOKUP(aéroports_2011[Pays],Pays_Continent!A:B,2,FALSE)</f>
        <v>Europe</v>
      </c>
      <c r="B290" s="39" t="str">
        <f>VLOOKUP(aéroports_2011[[#This Row],[Ville/Nom d''aéroport]],Ville_Pays!A:B,2,FALSE)</f>
        <v>Italie</v>
      </c>
      <c r="C290" s="40" t="s">
        <v>627</v>
      </c>
      <c r="D290" s="28" t="s">
        <v>627</v>
      </c>
      <c r="E290" s="28" t="s">
        <v>628</v>
      </c>
      <c r="F290" s="41">
        <v>8563274</v>
      </c>
      <c r="G290" s="28">
        <v>24.9</v>
      </c>
      <c r="H290" s="41">
        <v>87138</v>
      </c>
      <c r="I290" s="28">
        <v>16.7</v>
      </c>
      <c r="J290" s="41">
        <v>41887</v>
      </c>
      <c r="K290" s="44">
        <v>11.4</v>
      </c>
    </row>
    <row r="291" spans="1:11" x14ac:dyDescent="0.25">
      <c r="A291" s="59" t="str">
        <f>VLOOKUP(aéroports_2011[Pays],Pays_Continent!A:B,2,FALSE)</f>
        <v>Europe</v>
      </c>
      <c r="B291" s="39" t="str">
        <f>VLOOKUP(aéroports_2011[[#This Row],[Ville/Nom d''aéroport]],Ville_Pays!A:B,2,FALSE)</f>
        <v>Autriche</v>
      </c>
      <c r="C291" s="40" t="s">
        <v>153</v>
      </c>
      <c r="D291" s="28" t="s">
        <v>153</v>
      </c>
      <c r="E291" s="28" t="s">
        <v>477</v>
      </c>
      <c r="F291" s="41">
        <v>21106292</v>
      </c>
      <c r="G291" s="28">
        <v>7.2</v>
      </c>
      <c r="H291" s="41">
        <v>266865</v>
      </c>
      <c r="I291" s="28">
        <v>61.6</v>
      </c>
      <c r="J291" s="41">
        <v>291313</v>
      </c>
      <c r="K291" s="44">
        <v>-5.6</v>
      </c>
    </row>
    <row r="292" spans="1:11" ht="25.5" x14ac:dyDescent="0.25">
      <c r="A292" s="59" t="str">
        <f>VLOOKUP(aéroports_2011[Pays],Pays_Continent!A:B,2,FALSE)</f>
        <v>Amérique du Sud</v>
      </c>
      <c r="B292" s="39" t="str">
        <f>VLOOKUP(aéroports_2011[[#This Row],[Ville/Nom d''aéroport]],Ville_Pays!A:B,2,FALSE)</f>
        <v>Brésil</v>
      </c>
      <c r="C292" s="40" t="s">
        <v>228</v>
      </c>
      <c r="D292" s="28" t="s">
        <v>228</v>
      </c>
      <c r="E292" s="28" t="s">
        <v>522</v>
      </c>
      <c r="F292" s="41">
        <v>3181108</v>
      </c>
      <c r="G292" s="28">
        <v>18</v>
      </c>
      <c r="H292" s="41">
        <v>57293</v>
      </c>
      <c r="I292" s="28">
        <v>7.4</v>
      </c>
      <c r="J292" s="41">
        <v>13609</v>
      </c>
      <c r="K292" s="44">
        <v>22.4</v>
      </c>
    </row>
    <row r="293" spans="1:11" x14ac:dyDescent="0.25">
      <c r="A293" s="59" t="str">
        <f>VLOOKUP(aéroports_2011[Pays],Pays_Continent!A:B,2,FALSE)</f>
        <v>Europe</v>
      </c>
      <c r="B293" s="39" t="str">
        <f>VLOOKUP(aéroports_2011[[#This Row],[Ville/Nom d''aéroport]],Ville_Pays!A:B,2,FALSE)</f>
        <v>Pologne</v>
      </c>
      <c r="C293" s="40" t="s">
        <v>176</v>
      </c>
      <c r="D293" s="28" t="s">
        <v>176</v>
      </c>
      <c r="E293" s="28" t="s">
        <v>492</v>
      </c>
      <c r="F293" s="41">
        <v>9337734</v>
      </c>
      <c r="G293" s="28">
        <v>7.2</v>
      </c>
      <c r="H293" s="41">
        <v>142700</v>
      </c>
      <c r="I293" s="28">
        <v>3</v>
      </c>
      <c r="J293" s="41">
        <v>60625</v>
      </c>
      <c r="K293" s="44">
        <v>6.1</v>
      </c>
    </row>
    <row r="294" spans="1:11" ht="25.5" x14ac:dyDescent="0.25">
      <c r="A294" s="59" t="str">
        <f>VLOOKUP(aéroports_2011[Pays],Pays_Continent!A:B,2,FALSE)</f>
        <v>Amérique du Nord</v>
      </c>
      <c r="B294" s="39" t="str">
        <f>VLOOKUP(aéroports_2011[[#This Row],[Ville/Nom d''aéroport]],Ville_Pays!A:B,2,FALSE)</f>
        <v>États-Unis</v>
      </c>
      <c r="C294" s="40" t="s">
        <v>275</v>
      </c>
      <c r="D294" s="28" t="s">
        <v>279</v>
      </c>
      <c r="E294" s="30" t="s">
        <v>1078</v>
      </c>
      <c r="F294" s="41">
        <v>23056291</v>
      </c>
      <c r="G294" s="28">
        <v>-2.2999999999999998</v>
      </c>
      <c r="H294" s="41">
        <v>327042</v>
      </c>
      <c r="I294" s="28">
        <v>13.5</v>
      </c>
      <c r="J294" s="41">
        <v>302660</v>
      </c>
      <c r="K294" s="44">
        <v>-8.9</v>
      </c>
    </row>
    <row r="295" spans="1:11" ht="25.5" x14ac:dyDescent="0.25">
      <c r="A295" s="59" t="str">
        <f>VLOOKUP(aéroports_2011[Pays],Pays_Continent!A:B,2,FALSE)</f>
        <v>Amérique du Nord</v>
      </c>
      <c r="B295" s="39" t="str">
        <f>VLOOKUP(aéroports_2011[[#This Row],[Ville/Nom d''aéroport]],Ville_Pays!A:B,2,FALSE)</f>
        <v>États-Unis</v>
      </c>
      <c r="C295" s="40" t="s">
        <v>275</v>
      </c>
      <c r="D295" s="28" t="s">
        <v>276</v>
      </c>
      <c r="E295" s="28" t="s">
        <v>1077</v>
      </c>
      <c r="F295" s="41">
        <v>18802394</v>
      </c>
      <c r="G295" s="28">
        <v>3.8</v>
      </c>
      <c r="H295" s="41">
        <v>281154</v>
      </c>
      <c r="I295" s="28">
        <v>6</v>
      </c>
      <c r="J295" s="41">
        <v>6264</v>
      </c>
      <c r="K295" s="44">
        <v>-4.8</v>
      </c>
    </row>
    <row r="296" spans="1:11" ht="25.5" x14ac:dyDescent="0.25">
      <c r="A296" s="59" t="str">
        <f>VLOOKUP(aéroports_2011[Pays],Pays_Continent!A:B,2,FALSE)</f>
        <v>Océanie</v>
      </c>
      <c r="B296" s="39" t="str">
        <f>VLOOKUP(aéroports_2011[[#This Row],[Ville/Nom d''aéroport]],Ville_Pays!A:B,2,FALSE)</f>
        <v>Nouvelle-Zélande</v>
      </c>
      <c r="C296" s="40" t="s">
        <v>323</v>
      </c>
      <c r="D296" s="28" t="s">
        <v>323</v>
      </c>
      <c r="E296" s="28" t="s">
        <v>587</v>
      </c>
      <c r="F296" s="41">
        <v>5141766</v>
      </c>
      <c r="G296" s="28">
        <v>-0.7</v>
      </c>
      <c r="H296" s="41">
        <v>100240</v>
      </c>
      <c r="I296" s="28">
        <v>-1.4</v>
      </c>
      <c r="J296" s="64" t="s">
        <v>958</v>
      </c>
      <c r="K296" s="63" t="s">
        <v>958</v>
      </c>
    </row>
    <row r="297" spans="1:11" x14ac:dyDescent="0.25">
      <c r="A297" s="59" t="str">
        <f>VLOOKUP(aéroports_2011[Pays],Pays_Continent!A:B,2,FALSE)</f>
        <v>Asie</v>
      </c>
      <c r="B297" s="39" t="str">
        <f>VLOOKUP(aéroports_2011[[#This Row],[Ville/Nom d''aéroport]],Ville_Pays!A:B,2,FALSE)</f>
        <v>Chine</v>
      </c>
      <c r="C297" s="40" t="s">
        <v>100</v>
      </c>
      <c r="D297" s="28" t="s">
        <v>100</v>
      </c>
      <c r="E297" s="28" t="s">
        <v>978</v>
      </c>
      <c r="F297" s="41">
        <v>12462016</v>
      </c>
      <c r="G297" s="28">
        <v>7</v>
      </c>
      <c r="H297" s="41">
        <v>117010</v>
      </c>
      <c r="I297" s="28">
        <v>4</v>
      </c>
      <c r="J297" s="41">
        <v>122762</v>
      </c>
      <c r="K297" s="44">
        <v>11</v>
      </c>
    </row>
    <row r="298" spans="1:11" x14ac:dyDescent="0.25">
      <c r="A298" s="59" t="str">
        <f>VLOOKUP(aéroports_2011[Pays],Pays_Continent!A:B,2,FALSE)</f>
        <v>Asie</v>
      </c>
      <c r="B298" s="39" t="str">
        <f>VLOOKUP(aéroports_2011[[#This Row],[Ville/Nom d''aéroport]],Ville_Pays!A:B,2,FALSE)</f>
        <v>Chine</v>
      </c>
      <c r="C298" s="40" t="s">
        <v>85</v>
      </c>
      <c r="D298" s="28" t="s">
        <v>86</v>
      </c>
      <c r="E298" s="28" t="s">
        <v>979</v>
      </c>
      <c r="F298" s="41">
        <v>21163130</v>
      </c>
      <c r="G298" s="28">
        <v>17.5</v>
      </c>
      <c r="H298" s="41">
        <v>185079</v>
      </c>
      <c r="I298" s="28">
        <v>12.6</v>
      </c>
      <c r="J298" s="41">
        <v>172567</v>
      </c>
      <c r="K298" s="44">
        <v>9.1999999999999993</v>
      </c>
    </row>
    <row r="299" spans="1:11" x14ac:dyDescent="0.25">
      <c r="A299" s="59" t="str">
        <f>VLOOKUP(aéroports_2011[Pays],Pays_Continent!A:B,2,FALSE)</f>
        <v>Asie</v>
      </c>
      <c r="B299" s="39" t="str">
        <f>VLOOKUP(aéroports_2011[[#This Row],[Ville/Nom d''aéroport]],Ville_Pays!A:B,2,FALSE)</f>
        <v>Chine</v>
      </c>
      <c r="C299" s="40" t="s">
        <v>95</v>
      </c>
      <c r="D299" s="28" t="s">
        <v>95</v>
      </c>
      <c r="E299" s="28" t="s">
        <v>980</v>
      </c>
      <c r="F299" s="41">
        <v>15757049</v>
      </c>
      <c r="G299" s="28">
        <v>19.3</v>
      </c>
      <c r="H299" s="41">
        <v>135618</v>
      </c>
      <c r="I299" s="28">
        <v>16.3</v>
      </c>
      <c r="J299" s="41">
        <v>260575</v>
      </c>
      <c r="K299" s="44">
        <v>6</v>
      </c>
    </row>
    <row r="300" spans="1:11" x14ac:dyDescent="0.25">
      <c r="A300" s="59" t="str">
        <f>VLOOKUP(aéroports_2011[Pays],Pays_Continent!A:B,2,FALSE)</f>
        <v>Asie</v>
      </c>
      <c r="B300" s="39" t="str">
        <f>VLOOKUP(aéroports_2011[[#This Row],[Ville/Nom d''aéroport]],Ville_Pays!A:B,2,FALSE)</f>
        <v>Chine</v>
      </c>
      <c r="C300" s="40" t="s">
        <v>106</v>
      </c>
      <c r="D300" s="28" t="s">
        <v>106</v>
      </c>
      <c r="E300" s="28" t="s">
        <v>961</v>
      </c>
      <c r="F300" s="41">
        <v>10150075</v>
      </c>
      <c r="G300" s="28">
        <v>16.600000000000001</v>
      </c>
      <c r="H300" s="41">
        <v>93014</v>
      </c>
      <c r="I300" s="28">
        <v>10.5</v>
      </c>
      <c r="J300" s="41">
        <v>102802</v>
      </c>
      <c r="K300" s="44">
        <v>19.8</v>
      </c>
    </row>
    <row r="301" spans="1:11" x14ac:dyDescent="0.25">
      <c r="A301" s="59" t="str">
        <f>VLOOKUP(aéroports_2011[Pays],Pays_Continent!A:B,2,FALSE)</f>
        <v>Europe</v>
      </c>
      <c r="B301" s="39" t="str">
        <f>VLOOKUP(aéroports_2011[[#This Row],[Ville/Nom d''aéroport]],Ville_Pays!A:B,2,FALSE)</f>
        <v>Suisse</v>
      </c>
      <c r="C301" s="45" t="s">
        <v>142</v>
      </c>
      <c r="D301" s="46" t="s">
        <v>142</v>
      </c>
      <c r="E301" s="46" t="s">
        <v>475</v>
      </c>
      <c r="F301" s="47">
        <v>24283941</v>
      </c>
      <c r="G301" s="46">
        <v>6.4</v>
      </c>
      <c r="H301" s="47">
        <v>279001</v>
      </c>
      <c r="I301" s="46">
        <v>3.8</v>
      </c>
      <c r="J301" s="47">
        <v>318879</v>
      </c>
      <c r="K301" s="62">
        <v>1.6</v>
      </c>
    </row>
  </sheetData>
  <conditionalFormatting sqref="C302:C1048576">
    <cfRule type="duplicateValues" dxfId="28" priority="1"/>
  </conditionalFormatting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8F7E0-5BF6-452D-9FA0-E2876DAFB32C}">
  <sheetPr codeName="Feuil12"/>
  <dimension ref="A1:B221"/>
  <sheetViews>
    <sheetView workbookViewId="0">
      <selection activeCell="C33" sqref="C33"/>
    </sheetView>
  </sheetViews>
  <sheetFormatPr baseColWidth="10" defaultRowHeight="15" x14ac:dyDescent="0.25"/>
  <cols>
    <col min="1" max="1" width="26.5703125" customWidth="1"/>
    <col min="2" max="2" width="23" customWidth="1"/>
  </cols>
  <sheetData>
    <row r="1" spans="1:2" x14ac:dyDescent="0.25">
      <c r="A1" s="19" t="s">
        <v>1120</v>
      </c>
      <c r="B1" s="19" t="s">
        <v>1121</v>
      </c>
    </row>
    <row r="2" spans="1:2" x14ac:dyDescent="0.25">
      <c r="A2" s="19" t="s">
        <v>679</v>
      </c>
      <c r="B2" s="19" t="s">
        <v>680</v>
      </c>
    </row>
    <row r="3" spans="1:2" x14ac:dyDescent="0.25">
      <c r="A3" s="19" t="s">
        <v>682</v>
      </c>
      <c r="B3" s="19" t="s">
        <v>680</v>
      </c>
    </row>
    <row r="4" spans="1:2" x14ac:dyDescent="0.25">
      <c r="A4" s="19" t="s">
        <v>699</v>
      </c>
      <c r="B4" s="19" t="s">
        <v>680</v>
      </c>
    </row>
    <row r="5" spans="1:2" x14ac:dyDescent="0.25">
      <c r="A5" s="19" t="s">
        <v>704</v>
      </c>
      <c r="B5" s="19" t="s">
        <v>680</v>
      </c>
    </row>
    <row r="6" spans="1:2" x14ac:dyDescent="0.25">
      <c r="A6" s="19" t="s">
        <v>708</v>
      </c>
      <c r="B6" s="19" t="s">
        <v>680</v>
      </c>
    </row>
    <row r="7" spans="1:2" x14ac:dyDescent="0.25">
      <c r="A7" s="19" t="s">
        <v>709</v>
      </c>
      <c r="B7" s="19" t="s">
        <v>680</v>
      </c>
    </row>
    <row r="8" spans="1:2" x14ac:dyDescent="0.25">
      <c r="A8" s="19" t="s">
        <v>711</v>
      </c>
      <c r="B8" s="19" t="s">
        <v>680</v>
      </c>
    </row>
    <row r="9" spans="1:2" x14ac:dyDescent="0.25">
      <c r="A9" s="19" t="s">
        <v>712</v>
      </c>
      <c r="B9" s="19" t="s">
        <v>680</v>
      </c>
    </row>
    <row r="10" spans="1:2" x14ac:dyDescent="0.25">
      <c r="A10" s="19" t="s">
        <v>714</v>
      </c>
      <c r="B10" s="19" t="s">
        <v>680</v>
      </c>
    </row>
    <row r="11" spans="1:2" x14ac:dyDescent="0.25">
      <c r="A11" s="19" t="s">
        <v>715</v>
      </c>
      <c r="B11" s="19" t="s">
        <v>680</v>
      </c>
    </row>
    <row r="12" spans="1:2" x14ac:dyDescent="0.25">
      <c r="A12" s="19" t="s">
        <v>717</v>
      </c>
      <c r="B12" s="19" t="s">
        <v>680</v>
      </c>
    </row>
    <row r="13" spans="1:2" x14ac:dyDescent="0.25">
      <c r="A13" s="19" t="s">
        <v>718</v>
      </c>
      <c r="B13" s="19" t="s">
        <v>680</v>
      </c>
    </row>
    <row r="14" spans="1:2" x14ac:dyDescent="0.25">
      <c r="A14" s="19" t="s">
        <v>727</v>
      </c>
      <c r="B14" s="19" t="s">
        <v>680</v>
      </c>
    </row>
    <row r="15" spans="1:2" x14ac:dyDescent="0.25">
      <c r="A15" s="19" t="s">
        <v>731</v>
      </c>
      <c r="B15" s="19" t="s">
        <v>680</v>
      </c>
    </row>
    <row r="16" spans="1:2" x14ac:dyDescent="0.25">
      <c r="A16" s="19" t="s">
        <v>733</v>
      </c>
      <c r="B16" s="19" t="s">
        <v>680</v>
      </c>
    </row>
    <row r="17" spans="1:2" x14ac:dyDescent="0.25">
      <c r="A17" s="19" t="s">
        <v>734</v>
      </c>
      <c r="B17" s="19" t="s">
        <v>680</v>
      </c>
    </row>
    <row r="18" spans="1:2" x14ac:dyDescent="0.25">
      <c r="A18" s="19" t="s">
        <v>736</v>
      </c>
      <c r="B18" s="19" t="s">
        <v>680</v>
      </c>
    </row>
    <row r="19" spans="1:2" x14ac:dyDescent="0.25">
      <c r="A19" s="19" t="s">
        <v>743</v>
      </c>
      <c r="B19" s="19" t="s">
        <v>680</v>
      </c>
    </row>
    <row r="20" spans="1:2" x14ac:dyDescent="0.25">
      <c r="A20" s="19" t="s">
        <v>744</v>
      </c>
      <c r="B20" s="19" t="s">
        <v>680</v>
      </c>
    </row>
    <row r="21" spans="1:2" x14ac:dyDescent="0.25">
      <c r="A21" s="19" t="s">
        <v>746</v>
      </c>
      <c r="B21" s="19" t="s">
        <v>680</v>
      </c>
    </row>
    <row r="22" spans="1:2" x14ac:dyDescent="0.25">
      <c r="A22" s="19" t="s">
        <v>754</v>
      </c>
      <c r="B22" s="19" t="s">
        <v>680</v>
      </c>
    </row>
    <row r="23" spans="1:2" x14ac:dyDescent="0.25">
      <c r="A23" s="19" t="s">
        <v>755</v>
      </c>
      <c r="B23" s="19" t="s">
        <v>680</v>
      </c>
    </row>
    <row r="24" spans="1:2" x14ac:dyDescent="0.25">
      <c r="A24" s="19" t="s">
        <v>767</v>
      </c>
      <c r="B24" s="19" t="s">
        <v>680</v>
      </c>
    </row>
    <row r="25" spans="1:2" x14ac:dyDescent="0.25">
      <c r="A25" s="19" t="s">
        <v>881</v>
      </c>
      <c r="B25" s="19" t="s">
        <v>680</v>
      </c>
    </row>
    <row r="26" spans="1:2" x14ac:dyDescent="0.25">
      <c r="A26" s="19" t="s">
        <v>778</v>
      </c>
      <c r="B26" s="19" t="s">
        <v>680</v>
      </c>
    </row>
    <row r="27" spans="1:2" x14ac:dyDescent="0.25">
      <c r="A27" s="19" t="s">
        <v>779</v>
      </c>
      <c r="B27" s="19" t="s">
        <v>680</v>
      </c>
    </row>
    <row r="28" spans="1:2" x14ac:dyDescent="0.25">
      <c r="A28" s="19" t="s">
        <v>780</v>
      </c>
      <c r="B28" s="19" t="s">
        <v>680</v>
      </c>
    </row>
    <row r="29" spans="1:2" x14ac:dyDescent="0.25">
      <c r="A29" s="19" t="s">
        <v>784</v>
      </c>
      <c r="B29" s="19" t="s">
        <v>680</v>
      </c>
    </row>
    <row r="30" spans="1:2" x14ac:dyDescent="0.25">
      <c r="A30" s="19" t="s">
        <v>785</v>
      </c>
      <c r="B30" s="19" t="s">
        <v>680</v>
      </c>
    </row>
    <row r="31" spans="1:2" x14ac:dyDescent="0.25">
      <c r="A31" s="19" t="s">
        <v>788</v>
      </c>
      <c r="B31" s="19" t="s">
        <v>680</v>
      </c>
    </row>
    <row r="32" spans="1:2" x14ac:dyDescent="0.25">
      <c r="A32" s="19" t="s">
        <v>792</v>
      </c>
      <c r="B32" s="19" t="s">
        <v>680</v>
      </c>
    </row>
    <row r="33" spans="1:2" x14ac:dyDescent="0.25">
      <c r="A33" s="19" t="s">
        <v>937</v>
      </c>
      <c r="B33" s="19" t="s">
        <v>680</v>
      </c>
    </row>
    <row r="34" spans="1:2" x14ac:dyDescent="0.25">
      <c r="A34" s="19" t="s">
        <v>798</v>
      </c>
      <c r="B34" s="19" t="s">
        <v>680</v>
      </c>
    </row>
    <row r="35" spans="1:2" x14ac:dyDescent="0.25">
      <c r="A35" s="19" t="s">
        <v>799</v>
      </c>
      <c r="B35" s="19" t="s">
        <v>680</v>
      </c>
    </row>
    <row r="36" spans="1:2" x14ac:dyDescent="0.25">
      <c r="A36" s="19" t="s">
        <v>801</v>
      </c>
      <c r="B36" s="19" t="s">
        <v>680</v>
      </c>
    </row>
    <row r="37" spans="1:2" x14ac:dyDescent="0.25">
      <c r="A37" s="19" t="s">
        <v>806</v>
      </c>
      <c r="B37" s="19" t="s">
        <v>680</v>
      </c>
    </row>
    <row r="38" spans="1:2" x14ac:dyDescent="0.25">
      <c r="A38" s="19" t="s">
        <v>807</v>
      </c>
      <c r="B38" s="19" t="s">
        <v>680</v>
      </c>
    </row>
    <row r="39" spans="1:2" x14ac:dyDescent="0.25">
      <c r="A39" s="19" t="s">
        <v>823</v>
      </c>
      <c r="B39" s="19" t="s">
        <v>680</v>
      </c>
    </row>
    <row r="40" spans="1:2" x14ac:dyDescent="0.25">
      <c r="A40" s="19" t="s">
        <v>825</v>
      </c>
      <c r="B40" s="19" t="s">
        <v>680</v>
      </c>
    </row>
    <row r="41" spans="1:2" x14ac:dyDescent="0.25">
      <c r="A41" s="19" t="s">
        <v>828</v>
      </c>
      <c r="B41" s="19" t="s">
        <v>680</v>
      </c>
    </row>
    <row r="42" spans="1:2" x14ac:dyDescent="0.25">
      <c r="A42" s="19" t="s">
        <v>830</v>
      </c>
      <c r="B42" s="19" t="s">
        <v>680</v>
      </c>
    </row>
    <row r="43" spans="1:2" x14ac:dyDescent="0.25">
      <c r="A43" s="19" t="s">
        <v>831</v>
      </c>
      <c r="B43" s="19" t="s">
        <v>680</v>
      </c>
    </row>
    <row r="44" spans="1:2" x14ac:dyDescent="0.25">
      <c r="A44" s="19" t="s">
        <v>832</v>
      </c>
      <c r="B44" s="19" t="s">
        <v>680</v>
      </c>
    </row>
    <row r="45" spans="1:2" x14ac:dyDescent="0.25">
      <c r="A45" s="19" t="s">
        <v>837</v>
      </c>
      <c r="B45" s="19" t="s">
        <v>680</v>
      </c>
    </row>
    <row r="46" spans="1:2" x14ac:dyDescent="0.25">
      <c r="A46" s="19" t="s">
        <v>838</v>
      </c>
      <c r="B46" s="19" t="s">
        <v>680</v>
      </c>
    </row>
    <row r="47" spans="1:2" x14ac:dyDescent="0.25">
      <c r="A47" s="19" t="s">
        <v>843</v>
      </c>
      <c r="B47" s="19" t="s">
        <v>680</v>
      </c>
    </row>
    <row r="48" spans="1:2" x14ac:dyDescent="0.25">
      <c r="A48" s="19" t="s">
        <v>845</v>
      </c>
      <c r="B48" s="19" t="s">
        <v>680</v>
      </c>
    </row>
    <row r="49" spans="1:2" x14ac:dyDescent="0.25">
      <c r="A49" s="19" t="s">
        <v>851</v>
      </c>
      <c r="B49" s="19" t="s">
        <v>680</v>
      </c>
    </row>
    <row r="50" spans="1:2" x14ac:dyDescent="0.25">
      <c r="A50" s="19" t="s">
        <v>853</v>
      </c>
      <c r="B50" s="19" t="s">
        <v>680</v>
      </c>
    </row>
    <row r="51" spans="1:2" x14ac:dyDescent="0.25">
      <c r="A51" s="19" t="s">
        <v>856</v>
      </c>
      <c r="B51" s="19" t="s">
        <v>680</v>
      </c>
    </row>
    <row r="52" spans="1:2" x14ac:dyDescent="0.25">
      <c r="A52" s="19" t="s">
        <v>862</v>
      </c>
      <c r="B52" s="19" t="s">
        <v>680</v>
      </c>
    </row>
    <row r="53" spans="1:2" x14ac:dyDescent="0.25">
      <c r="A53" s="19" t="s">
        <v>871</v>
      </c>
      <c r="B53" s="19" t="s">
        <v>680</v>
      </c>
    </row>
    <row r="54" spans="1:2" x14ac:dyDescent="0.25">
      <c r="A54" s="19" t="s">
        <v>875</v>
      </c>
      <c r="B54" s="19" t="s">
        <v>680</v>
      </c>
    </row>
    <row r="55" spans="1:2" x14ac:dyDescent="0.25">
      <c r="A55" s="19" t="s">
        <v>876</v>
      </c>
      <c r="B55" s="19" t="s">
        <v>680</v>
      </c>
    </row>
    <row r="56" spans="1:2" x14ac:dyDescent="0.25">
      <c r="A56" s="19" t="s">
        <v>877</v>
      </c>
      <c r="B56" s="19" t="s">
        <v>680</v>
      </c>
    </row>
    <row r="57" spans="1:2" x14ac:dyDescent="0.25">
      <c r="A57" s="19" t="s">
        <v>683</v>
      </c>
      <c r="B57" s="19" t="s">
        <v>684</v>
      </c>
    </row>
    <row r="58" spans="1:2" x14ac:dyDescent="0.25">
      <c r="A58" s="19" t="s">
        <v>686</v>
      </c>
      <c r="B58" s="19" t="s">
        <v>684</v>
      </c>
    </row>
    <row r="59" spans="1:2" x14ac:dyDescent="0.25">
      <c r="A59" s="19" t="s">
        <v>690</v>
      </c>
      <c r="B59" s="19" t="s">
        <v>684</v>
      </c>
    </row>
    <row r="60" spans="1:2" x14ac:dyDescent="0.25">
      <c r="A60" s="19" t="s">
        <v>694</v>
      </c>
      <c r="B60" s="19" t="s">
        <v>684</v>
      </c>
    </row>
    <row r="61" spans="1:2" x14ac:dyDescent="0.25">
      <c r="A61" s="22" t="s">
        <v>1007</v>
      </c>
      <c r="B61" s="19" t="s">
        <v>684</v>
      </c>
    </row>
    <row r="62" spans="1:2" x14ac:dyDescent="0.25">
      <c r="A62" s="19" t="s">
        <v>698</v>
      </c>
      <c r="B62" s="19" t="s">
        <v>684</v>
      </c>
    </row>
    <row r="63" spans="1:2" x14ac:dyDescent="0.25">
      <c r="A63" s="19" t="s">
        <v>700</v>
      </c>
      <c r="B63" s="19" t="s">
        <v>684</v>
      </c>
    </row>
    <row r="64" spans="1:2" x14ac:dyDescent="0.25">
      <c r="A64" s="19" t="s">
        <v>705</v>
      </c>
      <c r="B64" s="19" t="s">
        <v>684</v>
      </c>
    </row>
    <row r="65" spans="1:2" x14ac:dyDescent="0.25">
      <c r="A65" s="19" t="s">
        <v>664</v>
      </c>
      <c r="B65" s="19" t="s">
        <v>684</v>
      </c>
    </row>
    <row r="66" spans="1:2" x14ac:dyDescent="0.25">
      <c r="A66" s="19" t="s">
        <v>713</v>
      </c>
      <c r="B66" s="19" t="s">
        <v>684</v>
      </c>
    </row>
    <row r="67" spans="1:2" x14ac:dyDescent="0.25">
      <c r="A67" s="19" t="s">
        <v>721</v>
      </c>
      <c r="B67" s="19" t="s">
        <v>684</v>
      </c>
    </row>
    <row r="68" spans="1:2" x14ac:dyDescent="0.25">
      <c r="A68" s="19" t="s">
        <v>723</v>
      </c>
      <c r="B68" s="19" t="s">
        <v>684</v>
      </c>
    </row>
    <row r="69" spans="1:2" x14ac:dyDescent="0.25">
      <c r="A69" s="19" t="s">
        <v>728</v>
      </c>
      <c r="B69" s="19" t="s">
        <v>684</v>
      </c>
    </row>
    <row r="70" spans="1:2" x14ac:dyDescent="0.25">
      <c r="A70" s="19" t="s">
        <v>729</v>
      </c>
      <c r="B70" s="19" t="s">
        <v>684</v>
      </c>
    </row>
    <row r="71" spans="1:2" x14ac:dyDescent="0.25">
      <c r="A71" s="19" t="s">
        <v>732</v>
      </c>
      <c r="B71" s="19" t="s">
        <v>684</v>
      </c>
    </row>
    <row r="72" spans="1:2" x14ac:dyDescent="0.25">
      <c r="A72" s="19" t="s">
        <v>750</v>
      </c>
      <c r="B72" s="19" t="s">
        <v>684</v>
      </c>
    </row>
    <row r="73" spans="1:2" x14ac:dyDescent="0.25">
      <c r="A73" s="19" t="s">
        <v>751</v>
      </c>
      <c r="B73" s="19" t="s">
        <v>684</v>
      </c>
    </row>
    <row r="74" spans="1:2" x14ac:dyDescent="0.25">
      <c r="A74" s="19" t="s">
        <v>1005</v>
      </c>
      <c r="B74" s="19" t="s">
        <v>684</v>
      </c>
    </row>
    <row r="75" spans="1:2" x14ac:dyDescent="0.25">
      <c r="A75" s="19" t="s">
        <v>757</v>
      </c>
      <c r="B75" s="19" t="s">
        <v>684</v>
      </c>
    </row>
    <row r="76" spans="1:2" x14ac:dyDescent="0.25">
      <c r="A76" s="19" t="s">
        <v>758</v>
      </c>
      <c r="B76" s="19" t="s">
        <v>684</v>
      </c>
    </row>
    <row r="77" spans="1:2" x14ac:dyDescent="0.25">
      <c r="A77" s="19" t="s">
        <v>768</v>
      </c>
      <c r="B77" s="19" t="s">
        <v>684</v>
      </c>
    </row>
    <row r="78" spans="1:2" x14ac:dyDescent="0.25">
      <c r="A78" s="19" t="s">
        <v>791</v>
      </c>
      <c r="B78" s="19" t="s">
        <v>684</v>
      </c>
    </row>
    <row r="79" spans="1:2" x14ac:dyDescent="0.25">
      <c r="A79" s="19" t="s">
        <v>793</v>
      </c>
      <c r="B79" s="19" t="s">
        <v>684</v>
      </c>
    </row>
    <row r="80" spans="1:2" x14ac:dyDescent="0.25">
      <c r="A80" s="19" t="s">
        <v>805</v>
      </c>
      <c r="B80" s="19" t="s">
        <v>684</v>
      </c>
    </row>
    <row r="81" spans="1:2" x14ac:dyDescent="0.25">
      <c r="A81" s="19" t="s">
        <v>814</v>
      </c>
      <c r="B81" s="19" t="s">
        <v>684</v>
      </c>
    </row>
    <row r="82" spans="1:2" x14ac:dyDescent="0.25">
      <c r="A82" s="19" t="s">
        <v>815</v>
      </c>
      <c r="B82" s="19" t="s">
        <v>684</v>
      </c>
    </row>
    <row r="83" spans="1:2" x14ac:dyDescent="0.25">
      <c r="A83" s="19" t="s">
        <v>821</v>
      </c>
      <c r="B83" s="19" t="s">
        <v>684</v>
      </c>
    </row>
    <row r="84" spans="1:2" x14ac:dyDescent="0.25">
      <c r="A84" s="19" t="s">
        <v>826</v>
      </c>
      <c r="B84" s="19" t="s">
        <v>684</v>
      </c>
    </row>
    <row r="85" spans="1:2" x14ac:dyDescent="0.25">
      <c r="A85" s="19" t="s">
        <v>841</v>
      </c>
      <c r="B85" s="19" t="s">
        <v>684</v>
      </c>
    </row>
    <row r="86" spans="1:2" x14ac:dyDescent="0.25">
      <c r="A86" s="19" t="s">
        <v>842</v>
      </c>
      <c r="B86" s="19" t="s">
        <v>684</v>
      </c>
    </row>
    <row r="87" spans="1:2" x14ac:dyDescent="0.25">
      <c r="A87" s="19" t="s">
        <v>855</v>
      </c>
      <c r="B87" s="19" t="s">
        <v>684</v>
      </c>
    </row>
    <row r="88" spans="1:2" x14ac:dyDescent="0.25">
      <c r="A88" s="19" t="s">
        <v>859</v>
      </c>
      <c r="B88" s="19" t="s">
        <v>684</v>
      </c>
    </row>
    <row r="89" spans="1:2" x14ac:dyDescent="0.25">
      <c r="A89" s="19" t="s">
        <v>861</v>
      </c>
      <c r="B89" s="19" t="s">
        <v>684</v>
      </c>
    </row>
    <row r="90" spans="1:2" x14ac:dyDescent="0.25">
      <c r="A90" s="19" t="s">
        <v>1115</v>
      </c>
      <c r="B90" s="19" t="s">
        <v>684</v>
      </c>
    </row>
    <row r="91" spans="1:2" x14ac:dyDescent="0.25">
      <c r="A91" s="19" t="s">
        <v>687</v>
      </c>
      <c r="B91" s="19" t="s">
        <v>688</v>
      </c>
    </row>
    <row r="92" spans="1:2" x14ac:dyDescent="0.25">
      <c r="A92" s="19" t="s">
        <v>702</v>
      </c>
      <c r="B92" s="19" t="s">
        <v>688</v>
      </c>
    </row>
    <row r="93" spans="1:2" x14ac:dyDescent="0.25">
      <c r="A93" s="19" t="s">
        <v>674</v>
      </c>
      <c r="B93" s="19" t="s">
        <v>688</v>
      </c>
    </row>
    <row r="94" spans="1:2" x14ac:dyDescent="0.25">
      <c r="A94" s="19" t="s">
        <v>716</v>
      </c>
      <c r="B94" s="19" t="s">
        <v>688</v>
      </c>
    </row>
    <row r="95" spans="1:2" x14ac:dyDescent="0.25">
      <c r="A95" s="19" t="s">
        <v>671</v>
      </c>
      <c r="B95" s="19" t="s">
        <v>688</v>
      </c>
    </row>
    <row r="96" spans="1:2" x14ac:dyDescent="0.25">
      <c r="A96" s="19" t="s">
        <v>730</v>
      </c>
      <c r="B96" s="19" t="s">
        <v>688</v>
      </c>
    </row>
    <row r="97" spans="1:2" x14ac:dyDescent="0.25">
      <c r="A97" s="19" t="s">
        <v>737</v>
      </c>
      <c r="B97" s="19" t="s">
        <v>688</v>
      </c>
    </row>
    <row r="98" spans="1:2" x14ac:dyDescent="0.25">
      <c r="A98" s="19" t="s">
        <v>742</v>
      </c>
      <c r="B98" s="19" t="s">
        <v>688</v>
      </c>
    </row>
    <row r="99" spans="1:2" x14ac:dyDescent="0.25">
      <c r="A99" s="19" t="s">
        <v>756</v>
      </c>
      <c r="B99" s="19" t="s">
        <v>688</v>
      </c>
    </row>
    <row r="100" spans="1:2" x14ac:dyDescent="0.25">
      <c r="A100" s="19" t="s">
        <v>817</v>
      </c>
      <c r="B100" s="19" t="s">
        <v>688</v>
      </c>
    </row>
    <row r="101" spans="1:2" x14ac:dyDescent="0.25">
      <c r="A101" s="19" t="s">
        <v>818</v>
      </c>
      <c r="B101" s="19" t="s">
        <v>688</v>
      </c>
    </row>
    <row r="102" spans="1:2" x14ac:dyDescent="0.25">
      <c r="A102" s="19" t="s">
        <v>844</v>
      </c>
      <c r="B102" s="19" t="s">
        <v>688</v>
      </c>
    </row>
    <row r="103" spans="1:2" x14ac:dyDescent="0.25">
      <c r="A103" s="19" t="s">
        <v>865</v>
      </c>
      <c r="B103" s="19" t="s">
        <v>688</v>
      </c>
    </row>
    <row r="104" spans="1:2" x14ac:dyDescent="0.25">
      <c r="A104" s="19" t="s">
        <v>869</v>
      </c>
      <c r="B104" s="19" t="s">
        <v>688</v>
      </c>
    </row>
    <row r="105" spans="1:2" x14ac:dyDescent="0.25">
      <c r="A105" s="19" t="s">
        <v>685</v>
      </c>
      <c r="B105" s="19" t="s">
        <v>685</v>
      </c>
    </row>
    <row r="106" spans="1:2" x14ac:dyDescent="0.25">
      <c r="A106" s="19" t="s">
        <v>675</v>
      </c>
      <c r="B106" s="19" t="s">
        <v>676</v>
      </c>
    </row>
    <row r="107" spans="1:2" x14ac:dyDescent="0.25">
      <c r="A107" s="19" t="s">
        <v>695</v>
      </c>
      <c r="B107" s="19" t="s">
        <v>676</v>
      </c>
    </row>
    <row r="108" spans="1:2" x14ac:dyDescent="0.25">
      <c r="A108" s="19" t="s">
        <v>696</v>
      </c>
      <c r="B108" s="19" t="s">
        <v>676</v>
      </c>
    </row>
    <row r="109" spans="1:2" x14ac:dyDescent="0.25">
      <c r="A109" s="19" t="s">
        <v>701</v>
      </c>
      <c r="B109" s="19" t="s">
        <v>676</v>
      </c>
    </row>
    <row r="110" spans="1:2" x14ac:dyDescent="0.25">
      <c r="A110" s="19" t="s">
        <v>706</v>
      </c>
      <c r="B110" s="19" t="s">
        <v>676</v>
      </c>
    </row>
    <row r="111" spans="1:2" x14ac:dyDescent="0.25">
      <c r="A111" s="19" t="s">
        <v>710</v>
      </c>
      <c r="B111" s="19" t="s">
        <v>676</v>
      </c>
    </row>
    <row r="112" spans="1:2" x14ac:dyDescent="0.25">
      <c r="A112" s="19" t="s">
        <v>665</v>
      </c>
      <c r="B112" s="19" t="s">
        <v>676</v>
      </c>
    </row>
    <row r="113" spans="1:2" x14ac:dyDescent="0.25">
      <c r="A113" s="19" t="s">
        <v>745</v>
      </c>
      <c r="B113" s="19" t="s">
        <v>676</v>
      </c>
    </row>
    <row r="114" spans="1:2" x14ac:dyDescent="0.25">
      <c r="A114" s="19" t="s">
        <v>665</v>
      </c>
      <c r="B114" s="19" t="s">
        <v>676</v>
      </c>
    </row>
    <row r="115" spans="1:2" x14ac:dyDescent="0.25">
      <c r="A115" s="19" t="s">
        <v>666</v>
      </c>
      <c r="B115" s="19" t="s">
        <v>676</v>
      </c>
    </row>
    <row r="116" spans="1:2" x14ac:dyDescent="0.25">
      <c r="A116" s="19" t="s">
        <v>761</v>
      </c>
      <c r="B116" s="19" t="s">
        <v>676</v>
      </c>
    </row>
    <row r="117" spans="1:2" x14ac:dyDescent="0.25">
      <c r="A117" s="19" t="s">
        <v>762</v>
      </c>
      <c r="B117" s="19" t="s">
        <v>676</v>
      </c>
    </row>
    <row r="118" spans="1:2" x14ac:dyDescent="0.25">
      <c r="A118" s="19" t="s">
        <v>763</v>
      </c>
      <c r="B118" s="19" t="s">
        <v>676</v>
      </c>
    </row>
    <row r="119" spans="1:2" x14ac:dyDescent="0.25">
      <c r="A119" s="19" t="s">
        <v>764</v>
      </c>
      <c r="B119" s="19" t="s">
        <v>676</v>
      </c>
    </row>
    <row r="120" spans="1:2" x14ac:dyDescent="0.25">
      <c r="A120" s="19" t="s">
        <v>884</v>
      </c>
      <c r="B120" s="19" t="s">
        <v>676</v>
      </c>
    </row>
    <row r="121" spans="1:2" x14ac:dyDescent="0.25">
      <c r="A121" s="19" t="s">
        <v>766</v>
      </c>
      <c r="B121" s="19" t="s">
        <v>676</v>
      </c>
    </row>
    <row r="122" spans="1:2" x14ac:dyDescent="0.25">
      <c r="A122" s="19" t="s">
        <v>669</v>
      </c>
      <c r="B122" s="19" t="s">
        <v>676</v>
      </c>
    </row>
    <row r="123" spans="1:2" x14ac:dyDescent="0.25">
      <c r="A123" s="19" t="s">
        <v>769</v>
      </c>
      <c r="B123" s="19" t="s">
        <v>676</v>
      </c>
    </row>
    <row r="124" spans="1:2" x14ac:dyDescent="0.25">
      <c r="A124" s="19" t="s">
        <v>770</v>
      </c>
      <c r="B124" s="19" t="s">
        <v>676</v>
      </c>
    </row>
    <row r="125" spans="1:2" x14ac:dyDescent="0.25">
      <c r="A125" s="19" t="s">
        <v>772</v>
      </c>
      <c r="B125" s="19" t="s">
        <v>676</v>
      </c>
    </row>
    <row r="126" spans="1:2" x14ac:dyDescent="0.25">
      <c r="A126" s="19" t="s">
        <v>670</v>
      </c>
      <c r="B126" s="19" t="s">
        <v>676</v>
      </c>
    </row>
    <row r="127" spans="1:2" x14ac:dyDescent="0.25">
      <c r="A127" s="19" t="s">
        <v>773</v>
      </c>
      <c r="B127" s="19" t="s">
        <v>676</v>
      </c>
    </row>
    <row r="128" spans="1:2" x14ac:dyDescent="0.25">
      <c r="A128" s="19" t="s">
        <v>774</v>
      </c>
      <c r="B128" s="19" t="s">
        <v>676</v>
      </c>
    </row>
    <row r="129" spans="1:2" x14ac:dyDescent="0.25">
      <c r="A129" s="19" t="s">
        <v>775</v>
      </c>
      <c r="B129" s="19" t="s">
        <v>676</v>
      </c>
    </row>
    <row r="130" spans="1:2" x14ac:dyDescent="0.25">
      <c r="A130" s="19" t="s">
        <v>777</v>
      </c>
      <c r="B130" s="19" t="s">
        <v>676</v>
      </c>
    </row>
    <row r="131" spans="1:2" x14ac:dyDescent="0.25">
      <c r="A131" s="19" t="s">
        <v>786</v>
      </c>
      <c r="B131" s="19" t="s">
        <v>676</v>
      </c>
    </row>
    <row r="132" spans="1:2" x14ac:dyDescent="0.25">
      <c r="A132" s="19" t="s">
        <v>787</v>
      </c>
      <c r="B132" s="19" t="s">
        <v>676</v>
      </c>
    </row>
    <row r="133" spans="1:2" x14ac:dyDescent="0.25">
      <c r="A133" s="19" t="s">
        <v>797</v>
      </c>
      <c r="B133" s="19" t="s">
        <v>676</v>
      </c>
    </row>
    <row r="134" spans="1:2" x14ac:dyDescent="0.25">
      <c r="A134" s="19" t="s">
        <v>800</v>
      </c>
      <c r="B134" s="19" t="s">
        <v>676</v>
      </c>
    </row>
    <row r="135" spans="1:2" x14ac:dyDescent="0.25">
      <c r="A135" s="19" t="s">
        <v>803</v>
      </c>
      <c r="B135" s="19" t="s">
        <v>676</v>
      </c>
    </row>
    <row r="136" spans="1:2" x14ac:dyDescent="0.25">
      <c r="A136" s="19" t="s">
        <v>811</v>
      </c>
      <c r="B136" s="19" t="s">
        <v>676</v>
      </c>
    </row>
    <row r="137" spans="1:2" x14ac:dyDescent="0.25">
      <c r="A137" s="19" t="s">
        <v>812</v>
      </c>
      <c r="B137" s="19" t="s">
        <v>676</v>
      </c>
    </row>
    <row r="138" spans="1:2" x14ac:dyDescent="0.25">
      <c r="A138" s="19" t="s">
        <v>816</v>
      </c>
      <c r="B138" s="19" t="s">
        <v>676</v>
      </c>
    </row>
    <row r="139" spans="1:2" x14ac:dyDescent="0.25">
      <c r="A139" s="19" t="s">
        <v>819</v>
      </c>
      <c r="B139" s="19" t="s">
        <v>676</v>
      </c>
    </row>
    <row r="140" spans="1:2" x14ac:dyDescent="0.25">
      <c r="A140" s="19" t="s">
        <v>822</v>
      </c>
      <c r="B140" s="19" t="s">
        <v>676</v>
      </c>
    </row>
    <row r="141" spans="1:2" x14ac:dyDescent="0.25">
      <c r="A141" s="19" t="s">
        <v>663</v>
      </c>
      <c r="B141" s="19" t="s">
        <v>676</v>
      </c>
    </row>
    <row r="142" spans="1:2" x14ac:dyDescent="0.25">
      <c r="A142" s="19" t="s">
        <v>829</v>
      </c>
      <c r="B142" s="19" t="s">
        <v>676</v>
      </c>
    </row>
    <row r="143" spans="1:2" x14ac:dyDescent="0.25">
      <c r="A143" s="19" t="s">
        <v>833</v>
      </c>
      <c r="B143" s="19" t="s">
        <v>676</v>
      </c>
    </row>
    <row r="144" spans="1:2" x14ac:dyDescent="0.25">
      <c r="A144" s="19" t="s">
        <v>840</v>
      </c>
      <c r="B144" s="19" t="s">
        <v>676</v>
      </c>
    </row>
    <row r="145" spans="1:2" x14ac:dyDescent="0.25">
      <c r="A145" s="19" t="s">
        <v>848</v>
      </c>
      <c r="B145" s="19" t="s">
        <v>676</v>
      </c>
    </row>
    <row r="146" spans="1:2" x14ac:dyDescent="0.25">
      <c r="A146" s="19" t="s">
        <v>849</v>
      </c>
      <c r="B146" s="19" t="s">
        <v>676</v>
      </c>
    </row>
    <row r="147" spans="1:2" x14ac:dyDescent="0.25">
      <c r="A147" s="19" t="s">
        <v>850</v>
      </c>
      <c r="B147" s="19" t="s">
        <v>676</v>
      </c>
    </row>
    <row r="148" spans="1:2" x14ac:dyDescent="0.25">
      <c r="A148" s="19" t="s">
        <v>852</v>
      </c>
      <c r="B148" s="19" t="s">
        <v>676</v>
      </c>
    </row>
    <row r="149" spans="1:2" x14ac:dyDescent="0.25">
      <c r="A149" s="19" t="s">
        <v>858</v>
      </c>
      <c r="B149" s="19" t="s">
        <v>676</v>
      </c>
    </row>
    <row r="150" spans="1:2" x14ac:dyDescent="0.25">
      <c r="A150" s="19" t="s">
        <v>673</v>
      </c>
      <c r="B150" s="19" t="s">
        <v>676</v>
      </c>
    </row>
    <row r="151" spans="1:2" x14ac:dyDescent="0.25">
      <c r="A151" s="19" t="s">
        <v>866</v>
      </c>
      <c r="B151" s="19" t="s">
        <v>676</v>
      </c>
    </row>
    <row r="152" spans="1:2" x14ac:dyDescent="0.25">
      <c r="A152" s="19" t="s">
        <v>870</v>
      </c>
      <c r="B152" s="19" t="s">
        <v>676</v>
      </c>
    </row>
    <row r="153" spans="1:2" x14ac:dyDescent="0.25">
      <c r="A153" s="19" t="s">
        <v>873</v>
      </c>
      <c r="B153" s="19" t="s">
        <v>676</v>
      </c>
    </row>
    <row r="154" spans="1:2" x14ac:dyDescent="0.25">
      <c r="A154" s="19" t="s">
        <v>672</v>
      </c>
      <c r="B154" s="19" t="s">
        <v>720</v>
      </c>
    </row>
    <row r="155" spans="1:2" x14ac:dyDescent="0.25">
      <c r="A155" s="19" t="s">
        <v>1117</v>
      </c>
      <c r="B155" s="19" t="s">
        <v>720</v>
      </c>
    </row>
    <row r="156" spans="1:2" x14ac:dyDescent="0.25">
      <c r="A156" s="19" t="s">
        <v>677</v>
      </c>
      <c r="B156" s="19" t="s">
        <v>678</v>
      </c>
    </row>
    <row r="157" spans="1:2" x14ac:dyDescent="0.25">
      <c r="A157" s="19" t="s">
        <v>681</v>
      </c>
      <c r="B157" s="19" t="s">
        <v>678</v>
      </c>
    </row>
    <row r="158" spans="1:2" x14ac:dyDescent="0.25">
      <c r="A158" s="19" t="s">
        <v>689</v>
      </c>
      <c r="B158" s="19" t="s">
        <v>678</v>
      </c>
    </row>
    <row r="159" spans="1:2" x14ac:dyDescent="0.25">
      <c r="A159" s="19" t="s">
        <v>691</v>
      </c>
      <c r="B159" s="19" t="s">
        <v>678</v>
      </c>
    </row>
    <row r="160" spans="1:2" x14ac:dyDescent="0.25">
      <c r="A160" s="19" t="s">
        <v>692</v>
      </c>
      <c r="B160" s="19" t="s">
        <v>678</v>
      </c>
    </row>
    <row r="161" spans="1:2" x14ac:dyDescent="0.25">
      <c r="A161" s="19" t="s">
        <v>693</v>
      </c>
      <c r="B161" s="19" t="s">
        <v>678</v>
      </c>
    </row>
    <row r="162" spans="1:2" x14ac:dyDescent="0.25">
      <c r="A162" s="19" t="s">
        <v>697</v>
      </c>
      <c r="B162" s="19" t="s">
        <v>678</v>
      </c>
    </row>
    <row r="163" spans="1:2" x14ac:dyDescent="0.25">
      <c r="A163" s="19" t="s">
        <v>703</v>
      </c>
      <c r="B163" s="19" t="s">
        <v>678</v>
      </c>
    </row>
    <row r="164" spans="1:2" x14ac:dyDescent="0.25">
      <c r="A164" s="19" t="s">
        <v>707</v>
      </c>
      <c r="B164" s="19" t="s">
        <v>678</v>
      </c>
    </row>
    <row r="165" spans="1:2" x14ac:dyDescent="0.25">
      <c r="A165" s="19" t="s">
        <v>722</v>
      </c>
      <c r="B165" s="19" t="s">
        <v>678</v>
      </c>
    </row>
    <row r="166" spans="1:2" x14ac:dyDescent="0.25">
      <c r="A166" s="19" t="s">
        <v>724</v>
      </c>
      <c r="B166" s="19" t="s">
        <v>678</v>
      </c>
    </row>
    <row r="167" spans="1:2" x14ac:dyDescent="0.25">
      <c r="A167" s="19" t="s">
        <v>725</v>
      </c>
      <c r="B167" s="19" t="s">
        <v>678</v>
      </c>
    </row>
    <row r="168" spans="1:2" x14ac:dyDescent="0.25">
      <c r="A168" s="19" t="s">
        <v>726</v>
      </c>
      <c r="B168" s="19" t="s">
        <v>678</v>
      </c>
    </row>
    <row r="169" spans="1:2" x14ac:dyDescent="0.25">
      <c r="A169" s="19" t="s">
        <v>735</v>
      </c>
      <c r="B169" s="19" t="s">
        <v>678</v>
      </c>
    </row>
    <row r="170" spans="1:2" x14ac:dyDescent="0.25">
      <c r="A170" s="19" t="s">
        <v>739</v>
      </c>
      <c r="B170" s="19" t="s">
        <v>678</v>
      </c>
    </row>
    <row r="171" spans="1:2" x14ac:dyDescent="0.25">
      <c r="A171" s="19" t="s">
        <v>740</v>
      </c>
      <c r="B171" s="19" t="s">
        <v>678</v>
      </c>
    </row>
    <row r="172" spans="1:2" x14ac:dyDescent="0.25">
      <c r="A172" s="19" t="s">
        <v>741</v>
      </c>
      <c r="B172" s="19" t="s">
        <v>678</v>
      </c>
    </row>
    <row r="173" spans="1:2" x14ac:dyDescent="0.25">
      <c r="A173" s="19" t="s">
        <v>667</v>
      </c>
      <c r="B173" s="19" t="s">
        <v>678</v>
      </c>
    </row>
    <row r="174" spans="1:2" x14ac:dyDescent="0.25">
      <c r="A174" s="19" t="s">
        <v>747</v>
      </c>
      <c r="B174" s="19" t="s">
        <v>678</v>
      </c>
    </row>
    <row r="175" spans="1:2" x14ac:dyDescent="0.25">
      <c r="A175" s="19" t="s">
        <v>748</v>
      </c>
      <c r="B175" s="19" t="s">
        <v>678</v>
      </c>
    </row>
    <row r="176" spans="1:2" x14ac:dyDescent="0.25">
      <c r="A176" s="19" t="s">
        <v>749</v>
      </c>
      <c r="B176" s="19" t="s">
        <v>678</v>
      </c>
    </row>
    <row r="177" spans="1:2" x14ac:dyDescent="0.25">
      <c r="A177" s="19" t="s">
        <v>759</v>
      </c>
      <c r="B177" s="19" t="s">
        <v>678</v>
      </c>
    </row>
    <row r="178" spans="1:2" x14ac:dyDescent="0.25">
      <c r="A178" s="19" t="s">
        <v>760</v>
      </c>
      <c r="B178" s="19" t="s">
        <v>678</v>
      </c>
    </row>
    <row r="179" spans="1:2" x14ac:dyDescent="0.25">
      <c r="A179" s="19" t="s">
        <v>765</v>
      </c>
      <c r="B179" s="19" t="s">
        <v>678</v>
      </c>
    </row>
    <row r="180" spans="1:2" x14ac:dyDescent="0.25">
      <c r="A180" s="19" t="s">
        <v>668</v>
      </c>
      <c r="B180" s="19" t="s">
        <v>678</v>
      </c>
    </row>
    <row r="181" spans="1:2" x14ac:dyDescent="0.25">
      <c r="A181" s="19" t="s">
        <v>776</v>
      </c>
      <c r="B181" s="19" t="s">
        <v>678</v>
      </c>
    </row>
    <row r="182" spans="1:2" x14ac:dyDescent="0.25">
      <c r="A182" s="19" t="s">
        <v>781</v>
      </c>
      <c r="B182" s="19" t="s">
        <v>678</v>
      </c>
    </row>
    <row r="183" spans="1:2" x14ac:dyDescent="0.25">
      <c r="A183" s="19" t="s">
        <v>782</v>
      </c>
      <c r="B183" s="19" t="s">
        <v>678</v>
      </c>
    </row>
    <row r="184" spans="1:2" x14ac:dyDescent="0.25">
      <c r="A184" s="19" t="s">
        <v>783</v>
      </c>
      <c r="B184" s="19" t="s">
        <v>678</v>
      </c>
    </row>
    <row r="185" spans="1:2" x14ac:dyDescent="0.25">
      <c r="A185" s="19" t="s">
        <v>789</v>
      </c>
      <c r="B185" s="19" t="s">
        <v>678</v>
      </c>
    </row>
    <row r="186" spans="1:2" x14ac:dyDescent="0.25">
      <c r="A186" s="19" t="s">
        <v>795</v>
      </c>
      <c r="B186" s="19" t="s">
        <v>678</v>
      </c>
    </row>
    <row r="187" spans="1:2" x14ac:dyDescent="0.25">
      <c r="A187" s="19" t="s">
        <v>796</v>
      </c>
      <c r="B187" s="19" t="s">
        <v>678</v>
      </c>
    </row>
    <row r="188" spans="1:2" x14ac:dyDescent="0.25">
      <c r="A188" s="19" t="s">
        <v>804</v>
      </c>
      <c r="B188" s="19" t="s">
        <v>678</v>
      </c>
    </row>
    <row r="189" spans="1:2" x14ac:dyDescent="0.25">
      <c r="A189" s="19" t="s">
        <v>810</v>
      </c>
      <c r="B189" s="19" t="s">
        <v>678</v>
      </c>
    </row>
    <row r="190" spans="1:2" x14ac:dyDescent="0.25">
      <c r="A190" s="19" t="s">
        <v>820</v>
      </c>
      <c r="B190" s="19" t="s">
        <v>678</v>
      </c>
    </row>
    <row r="191" spans="1:2" x14ac:dyDescent="0.25">
      <c r="A191" s="19" t="s">
        <v>824</v>
      </c>
      <c r="B191" s="19" t="s">
        <v>678</v>
      </c>
    </row>
    <row r="192" spans="1:2" x14ac:dyDescent="0.25">
      <c r="A192" s="19" t="s">
        <v>827</v>
      </c>
      <c r="B192" s="19" t="s">
        <v>678</v>
      </c>
    </row>
    <row r="193" spans="1:2" x14ac:dyDescent="0.25">
      <c r="A193" s="19" t="s">
        <v>834</v>
      </c>
      <c r="B193" s="19" t="s">
        <v>678</v>
      </c>
    </row>
    <row r="194" spans="1:2" x14ac:dyDescent="0.25">
      <c r="A194" s="19" t="s">
        <v>835</v>
      </c>
      <c r="B194" s="19" t="s">
        <v>678</v>
      </c>
    </row>
    <row r="195" spans="1:2" x14ac:dyDescent="0.25">
      <c r="A195" s="19" t="s">
        <v>839</v>
      </c>
      <c r="B195" s="19" t="s">
        <v>678</v>
      </c>
    </row>
    <row r="196" spans="1:2" x14ac:dyDescent="0.25">
      <c r="A196" s="19" t="s">
        <v>846</v>
      </c>
      <c r="B196" s="19" t="s">
        <v>678</v>
      </c>
    </row>
    <row r="197" spans="1:2" x14ac:dyDescent="0.25">
      <c r="A197" s="19" t="s">
        <v>847</v>
      </c>
      <c r="B197" s="19" t="s">
        <v>678</v>
      </c>
    </row>
    <row r="198" spans="1:2" x14ac:dyDescent="0.25">
      <c r="A198" s="19" t="s">
        <v>857</v>
      </c>
      <c r="B198" s="19" t="s">
        <v>678</v>
      </c>
    </row>
    <row r="199" spans="1:2" x14ac:dyDescent="0.25">
      <c r="A199" s="19" t="s">
        <v>863</v>
      </c>
      <c r="B199" s="19" t="s">
        <v>678</v>
      </c>
    </row>
    <row r="200" spans="1:2" x14ac:dyDescent="0.25">
      <c r="A200" s="19" t="s">
        <v>864</v>
      </c>
      <c r="B200" s="19" t="s">
        <v>678</v>
      </c>
    </row>
    <row r="201" spans="1:2" x14ac:dyDescent="0.25">
      <c r="A201" s="19" t="s">
        <v>868</v>
      </c>
      <c r="B201" s="19" t="s">
        <v>678</v>
      </c>
    </row>
    <row r="202" spans="1:2" x14ac:dyDescent="0.25">
      <c r="A202" s="19" t="s">
        <v>874</v>
      </c>
      <c r="B202" s="19" t="s">
        <v>678</v>
      </c>
    </row>
    <row r="203" spans="1:2" x14ac:dyDescent="0.25">
      <c r="A203" s="19" t="s">
        <v>878</v>
      </c>
      <c r="B203" s="19" t="s">
        <v>678</v>
      </c>
    </row>
    <row r="204" spans="1:2" x14ac:dyDescent="0.25">
      <c r="A204" s="19" t="s">
        <v>879</v>
      </c>
      <c r="B204" s="19" t="s">
        <v>678</v>
      </c>
    </row>
    <row r="205" spans="1:2" x14ac:dyDescent="0.25">
      <c r="A205" s="19" t="s">
        <v>719</v>
      </c>
      <c r="B205" s="19" t="s">
        <v>720</v>
      </c>
    </row>
    <row r="206" spans="1:2" x14ac:dyDescent="0.25">
      <c r="A206" s="19" t="s">
        <v>738</v>
      </c>
      <c r="B206" s="19" t="s">
        <v>720</v>
      </c>
    </row>
    <row r="207" spans="1:2" x14ac:dyDescent="0.25">
      <c r="A207" s="19" t="s">
        <v>938</v>
      </c>
      <c r="B207" s="19" t="s">
        <v>720</v>
      </c>
    </row>
    <row r="208" spans="1:2" x14ac:dyDescent="0.25">
      <c r="A208" s="19" t="s">
        <v>752</v>
      </c>
      <c r="B208" s="19" t="s">
        <v>720</v>
      </c>
    </row>
    <row r="209" spans="1:2" x14ac:dyDescent="0.25">
      <c r="A209" s="19" t="s">
        <v>771</v>
      </c>
      <c r="B209" s="19" t="s">
        <v>720</v>
      </c>
    </row>
    <row r="210" spans="1:2" x14ac:dyDescent="0.25">
      <c r="A210" s="19" t="s">
        <v>790</v>
      </c>
      <c r="B210" s="19" t="s">
        <v>720</v>
      </c>
    </row>
    <row r="211" spans="1:2" x14ac:dyDescent="0.25">
      <c r="A211" s="19" t="s">
        <v>794</v>
      </c>
      <c r="B211" s="19" t="s">
        <v>720</v>
      </c>
    </row>
    <row r="212" spans="1:2" x14ac:dyDescent="0.25">
      <c r="A212" s="19" t="s">
        <v>802</v>
      </c>
      <c r="B212" s="19" t="s">
        <v>720</v>
      </c>
    </row>
    <row r="213" spans="1:2" x14ac:dyDescent="0.25">
      <c r="A213" s="19" t="s">
        <v>1118</v>
      </c>
      <c r="B213" s="19" t="s">
        <v>720</v>
      </c>
    </row>
    <row r="214" spans="1:2" x14ac:dyDescent="0.25">
      <c r="A214" s="19" t="s">
        <v>808</v>
      </c>
      <c r="B214" s="19" t="s">
        <v>720</v>
      </c>
    </row>
    <row r="215" spans="1:2" x14ac:dyDescent="0.25">
      <c r="A215" s="19" t="s">
        <v>809</v>
      </c>
      <c r="B215" s="19" t="s">
        <v>720</v>
      </c>
    </row>
    <row r="216" spans="1:2" x14ac:dyDescent="0.25">
      <c r="A216" s="19" t="s">
        <v>813</v>
      </c>
      <c r="B216" s="19" t="s">
        <v>720</v>
      </c>
    </row>
    <row r="217" spans="1:2" x14ac:dyDescent="0.25">
      <c r="A217" s="19" t="s">
        <v>836</v>
      </c>
      <c r="B217" s="19" t="s">
        <v>720</v>
      </c>
    </row>
    <row r="218" spans="1:2" x14ac:dyDescent="0.25">
      <c r="A218" s="19" t="s">
        <v>854</v>
      </c>
      <c r="B218" s="19" t="s">
        <v>720</v>
      </c>
    </row>
    <row r="219" spans="1:2" x14ac:dyDescent="0.25">
      <c r="A219" s="19" t="s">
        <v>860</v>
      </c>
      <c r="B219" s="19" t="s">
        <v>720</v>
      </c>
    </row>
    <row r="220" spans="1:2" x14ac:dyDescent="0.25">
      <c r="A220" s="19" t="s">
        <v>867</v>
      </c>
      <c r="B220" s="19" t="s">
        <v>720</v>
      </c>
    </row>
    <row r="221" spans="1:2" x14ac:dyDescent="0.25">
      <c r="A221" s="19" t="s">
        <v>1008</v>
      </c>
      <c r="B221" s="19" t="s">
        <v>720</v>
      </c>
    </row>
  </sheetData>
  <sortState xmlns:xlrd2="http://schemas.microsoft.com/office/spreadsheetml/2017/richdata2" ref="A2:B221">
    <sortCondition ref="B4"/>
  </sortState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AF409-0EB5-41FC-A45B-4D4458D6C7D2}">
  <sheetPr codeName="Feuil13"/>
  <dimension ref="A1:B433"/>
  <sheetViews>
    <sheetView topLeftCell="A407" workbookViewId="0">
      <selection activeCell="B16" sqref="B16"/>
    </sheetView>
  </sheetViews>
  <sheetFormatPr baseColWidth="10" defaultColWidth="11.5703125" defaultRowHeight="15" x14ac:dyDescent="0.25"/>
  <cols>
    <col min="1" max="1" width="13.28515625" style="25" customWidth="1"/>
    <col min="2" max="2" width="15.28515625" style="25" customWidth="1"/>
    <col min="3" max="16384" width="11.5703125" style="25"/>
  </cols>
  <sheetData>
    <row r="1" spans="1:2" x14ac:dyDescent="0.25">
      <c r="A1" s="69" t="s">
        <v>1119</v>
      </c>
      <c r="B1" s="2" t="s">
        <v>662</v>
      </c>
    </row>
    <row r="2" spans="1:2" x14ac:dyDescent="0.25">
      <c r="A2" s="25" t="s">
        <v>885</v>
      </c>
      <c r="B2" s="7" t="s">
        <v>767</v>
      </c>
    </row>
    <row r="3" spans="1:2" x14ac:dyDescent="0.25">
      <c r="A3" s="25" t="s">
        <v>436</v>
      </c>
      <c r="B3" s="7" t="s">
        <v>807</v>
      </c>
    </row>
    <row r="4" spans="1:2" x14ac:dyDescent="0.25">
      <c r="A4" s="25" t="s">
        <v>440</v>
      </c>
      <c r="B4" s="7" t="s">
        <v>746</v>
      </c>
    </row>
    <row r="5" spans="1:2" ht="30" x14ac:dyDescent="0.25">
      <c r="A5" s="25" t="s">
        <v>1098</v>
      </c>
      <c r="B5" s="7" t="s">
        <v>857</v>
      </c>
    </row>
    <row r="6" spans="1:2" ht="30" x14ac:dyDescent="0.25">
      <c r="A6" s="25" t="s">
        <v>1087</v>
      </c>
      <c r="B6" s="7" t="s">
        <v>736</v>
      </c>
    </row>
    <row r="7" spans="1:2" x14ac:dyDescent="0.25">
      <c r="A7" s="25" t="s">
        <v>584</v>
      </c>
      <c r="B7" s="7" t="s">
        <v>672</v>
      </c>
    </row>
    <row r="8" spans="1:2" ht="30" x14ac:dyDescent="0.25">
      <c r="A8" s="25" t="s">
        <v>886</v>
      </c>
      <c r="B8" s="7" t="s">
        <v>687</v>
      </c>
    </row>
    <row r="9" spans="1:2" x14ac:dyDescent="0.25">
      <c r="A9" s="25" t="s">
        <v>453</v>
      </c>
      <c r="B9" s="7" t="s">
        <v>798</v>
      </c>
    </row>
    <row r="10" spans="1:2" x14ac:dyDescent="0.25">
      <c r="A10" s="25" t="s">
        <v>487</v>
      </c>
      <c r="B10" s="7" t="s">
        <v>839</v>
      </c>
    </row>
    <row r="11" spans="1:2" x14ac:dyDescent="0.25">
      <c r="A11" s="25" t="s">
        <v>621</v>
      </c>
      <c r="B11" s="7" t="s">
        <v>829</v>
      </c>
    </row>
    <row r="12" spans="1:2" x14ac:dyDescent="0.25">
      <c r="A12" s="25" t="s">
        <v>582</v>
      </c>
      <c r="B12" s="7" t="s">
        <v>1117</v>
      </c>
    </row>
    <row r="13" spans="1:2" x14ac:dyDescent="0.25">
      <c r="A13" s="25" t="s">
        <v>496</v>
      </c>
      <c r="B13" s="7" t="s">
        <v>839</v>
      </c>
    </row>
    <row r="14" spans="1:2" x14ac:dyDescent="0.25">
      <c r="A14" s="25" t="s">
        <v>429</v>
      </c>
      <c r="B14" s="7" t="s">
        <v>679</v>
      </c>
    </row>
    <row r="15" spans="1:2" x14ac:dyDescent="0.25">
      <c r="A15" s="25" t="s">
        <v>427</v>
      </c>
      <c r="B15" s="7" t="s">
        <v>769</v>
      </c>
    </row>
    <row r="16" spans="1:2" ht="30" x14ac:dyDescent="0.25">
      <c r="A16" s="25" t="s">
        <v>1088</v>
      </c>
      <c r="B16" s="7" t="s">
        <v>761</v>
      </c>
    </row>
    <row r="17" spans="1:2" x14ac:dyDescent="0.25">
      <c r="A17" s="25" t="s">
        <v>470</v>
      </c>
      <c r="B17" s="7" t="s">
        <v>804</v>
      </c>
    </row>
    <row r="18" spans="1:2" ht="30" x14ac:dyDescent="0.25">
      <c r="A18" s="25" t="s">
        <v>1006</v>
      </c>
      <c r="B18" s="7" t="s">
        <v>716</v>
      </c>
    </row>
    <row r="19" spans="1:2" x14ac:dyDescent="0.25">
      <c r="A19" s="25" t="s">
        <v>888</v>
      </c>
      <c r="B19" s="7" t="s">
        <v>846</v>
      </c>
    </row>
    <row r="20" spans="1:2" ht="30" x14ac:dyDescent="0.25">
      <c r="A20" s="25" t="s">
        <v>610</v>
      </c>
      <c r="B20" s="7" t="s">
        <v>672</v>
      </c>
    </row>
    <row r="21" spans="1:2" x14ac:dyDescent="0.25">
      <c r="A21" s="25" t="s">
        <v>386</v>
      </c>
      <c r="B21" s="7" t="s">
        <v>748</v>
      </c>
    </row>
    <row r="22" spans="1:2" x14ac:dyDescent="0.25">
      <c r="A22" s="25" t="s">
        <v>540</v>
      </c>
      <c r="B22" s="7" t="s">
        <v>1115</v>
      </c>
    </row>
    <row r="23" spans="1:2" x14ac:dyDescent="0.25">
      <c r="A23" s="25" t="s">
        <v>537</v>
      </c>
      <c r="B23" s="7" t="s">
        <v>804</v>
      </c>
    </row>
    <row r="24" spans="1:2" ht="25.5" x14ac:dyDescent="0.25">
      <c r="A24" s="25" t="s">
        <v>414</v>
      </c>
      <c r="B24" s="7" t="s">
        <v>882</v>
      </c>
    </row>
    <row r="25" spans="1:2" x14ac:dyDescent="0.25">
      <c r="A25" s="25" t="s">
        <v>567</v>
      </c>
      <c r="B25" s="7" t="s">
        <v>1115</v>
      </c>
    </row>
    <row r="26" spans="1:2" x14ac:dyDescent="0.25">
      <c r="A26" s="25" t="s">
        <v>444</v>
      </c>
      <c r="B26" s="7" t="s">
        <v>762</v>
      </c>
    </row>
    <row r="27" spans="1:2" x14ac:dyDescent="0.25">
      <c r="A27" s="25" t="s">
        <v>474</v>
      </c>
      <c r="B27" s="7" t="s">
        <v>857</v>
      </c>
    </row>
    <row r="28" spans="1:2" x14ac:dyDescent="0.25">
      <c r="A28" s="25" t="s">
        <v>419</v>
      </c>
      <c r="B28" s="7" t="s">
        <v>695</v>
      </c>
    </row>
    <row r="29" spans="1:2" ht="30" x14ac:dyDescent="0.25">
      <c r="A29" s="25" t="s">
        <v>889</v>
      </c>
      <c r="B29" s="7" t="s">
        <v>671</v>
      </c>
    </row>
    <row r="30" spans="1:2" x14ac:dyDescent="0.25">
      <c r="A30" s="25" t="s">
        <v>473</v>
      </c>
      <c r="B30" s="7" t="s">
        <v>839</v>
      </c>
    </row>
    <row r="31" spans="1:2" ht="30" x14ac:dyDescent="0.25">
      <c r="A31" s="25" t="s">
        <v>1090</v>
      </c>
      <c r="B31" s="7" t="s">
        <v>761</v>
      </c>
    </row>
    <row r="32" spans="1:2" x14ac:dyDescent="0.25">
      <c r="A32" s="25" t="s">
        <v>349</v>
      </c>
      <c r="B32" s="7" t="s">
        <v>761</v>
      </c>
    </row>
    <row r="33" spans="1:2" x14ac:dyDescent="0.25">
      <c r="A33" s="25" t="s">
        <v>428</v>
      </c>
      <c r="B33" s="7" t="s">
        <v>777</v>
      </c>
    </row>
    <row r="34" spans="1:2" x14ac:dyDescent="0.25">
      <c r="A34" s="25" t="s">
        <v>195</v>
      </c>
      <c r="B34" s="7" t="s">
        <v>668</v>
      </c>
    </row>
    <row r="35" spans="1:2" x14ac:dyDescent="0.25">
      <c r="A35" s="25" t="s">
        <v>495</v>
      </c>
      <c r="B35" s="7" t="s">
        <v>864</v>
      </c>
    </row>
    <row r="36" spans="1:2" x14ac:dyDescent="0.25">
      <c r="A36" s="25" t="s">
        <v>463</v>
      </c>
      <c r="B36" s="7" t="s">
        <v>666</v>
      </c>
    </row>
    <row r="37" spans="1:2" x14ac:dyDescent="0.25">
      <c r="A37" s="25" t="s">
        <v>613</v>
      </c>
      <c r="B37" s="7" t="s">
        <v>672</v>
      </c>
    </row>
    <row r="38" spans="1:2" x14ac:dyDescent="0.25">
      <c r="A38" s="25" t="s">
        <v>1049</v>
      </c>
      <c r="B38" s="7" t="s">
        <v>694</v>
      </c>
    </row>
    <row r="39" spans="1:2" x14ac:dyDescent="0.25">
      <c r="A39" s="25" t="s">
        <v>581</v>
      </c>
      <c r="B39" s="7" t="s">
        <v>672</v>
      </c>
    </row>
    <row r="40" spans="1:2" x14ac:dyDescent="0.25">
      <c r="A40" s="25" t="s">
        <v>499</v>
      </c>
      <c r="B40" s="7" t="s">
        <v>671</v>
      </c>
    </row>
    <row r="41" spans="1:2" x14ac:dyDescent="0.25">
      <c r="A41" s="25" t="s">
        <v>456</v>
      </c>
      <c r="B41" s="7" t="s">
        <v>666</v>
      </c>
    </row>
    <row r="42" spans="1:2" ht="30" x14ac:dyDescent="0.25">
      <c r="A42" s="25" t="s">
        <v>553</v>
      </c>
      <c r="B42" s="7" t="s">
        <v>1115</v>
      </c>
    </row>
    <row r="43" spans="1:2" ht="45" x14ac:dyDescent="0.25">
      <c r="A43" s="25" t="s">
        <v>894</v>
      </c>
      <c r="B43" s="7" t="s">
        <v>761</v>
      </c>
    </row>
    <row r="44" spans="1:2" x14ac:dyDescent="0.25">
      <c r="A44" s="25" t="s">
        <v>501</v>
      </c>
      <c r="B44" s="7" t="s">
        <v>674</v>
      </c>
    </row>
    <row r="45" spans="1:2" ht="45" x14ac:dyDescent="0.25">
      <c r="A45" s="25" t="s">
        <v>895</v>
      </c>
      <c r="B45" s="7" t="s">
        <v>761</v>
      </c>
    </row>
    <row r="46" spans="1:2" x14ac:dyDescent="0.25">
      <c r="A46" s="25" t="s">
        <v>556</v>
      </c>
      <c r="B46" s="7" t="s">
        <v>1115</v>
      </c>
    </row>
    <row r="47" spans="1:2" x14ac:dyDescent="0.25">
      <c r="A47" s="25" t="s">
        <v>415</v>
      </c>
      <c r="B47" s="7" t="s">
        <v>731</v>
      </c>
    </row>
    <row r="48" spans="1:2" ht="30" x14ac:dyDescent="0.25">
      <c r="A48" s="25" t="s">
        <v>960</v>
      </c>
      <c r="B48" s="7" t="s">
        <v>665</v>
      </c>
    </row>
    <row r="49" spans="1:2" x14ac:dyDescent="0.25">
      <c r="A49" s="25" t="s">
        <v>590</v>
      </c>
      <c r="B49" s="7" t="s">
        <v>672</v>
      </c>
    </row>
    <row r="50" spans="1:2" x14ac:dyDescent="0.25">
      <c r="A50" s="25" t="s">
        <v>629</v>
      </c>
      <c r="B50" s="7" t="s">
        <v>869</v>
      </c>
    </row>
    <row r="51" spans="1:2" x14ac:dyDescent="0.25">
      <c r="A51" s="25" t="s">
        <v>464</v>
      </c>
      <c r="B51" s="7" t="s">
        <v>666</v>
      </c>
    </row>
    <row r="52" spans="1:2" ht="30" x14ac:dyDescent="0.25">
      <c r="A52" s="25" t="s">
        <v>897</v>
      </c>
      <c r="B52" s="7" t="s">
        <v>741</v>
      </c>
    </row>
    <row r="53" spans="1:2" x14ac:dyDescent="0.25">
      <c r="A53" s="25" t="s">
        <v>532</v>
      </c>
      <c r="B53" s="7" t="s">
        <v>674</v>
      </c>
    </row>
    <row r="54" spans="1:2" x14ac:dyDescent="0.25">
      <c r="A54" s="25" t="s">
        <v>898</v>
      </c>
      <c r="B54" s="7" t="s">
        <v>674</v>
      </c>
    </row>
    <row r="55" spans="1:2" ht="30" x14ac:dyDescent="0.25">
      <c r="A55" s="25" t="s">
        <v>1106</v>
      </c>
      <c r="B55" s="7" t="s">
        <v>761</v>
      </c>
    </row>
    <row r="56" spans="1:2" ht="30" x14ac:dyDescent="0.25">
      <c r="A56" s="25" t="s">
        <v>493</v>
      </c>
      <c r="B56" s="7" t="s">
        <v>667</v>
      </c>
    </row>
    <row r="57" spans="1:2" ht="30" x14ac:dyDescent="0.25">
      <c r="A57" s="25" t="s">
        <v>961</v>
      </c>
      <c r="B57" s="7" t="s">
        <v>665</v>
      </c>
    </row>
    <row r="58" spans="1:2" ht="30" x14ac:dyDescent="0.25">
      <c r="A58" s="25" t="s">
        <v>586</v>
      </c>
      <c r="B58" s="7" t="s">
        <v>1117</v>
      </c>
    </row>
    <row r="59" spans="1:2" x14ac:dyDescent="0.25">
      <c r="A59" s="25" t="s">
        <v>459</v>
      </c>
      <c r="B59" s="7" t="s">
        <v>670</v>
      </c>
    </row>
    <row r="60" spans="1:2" ht="30" x14ac:dyDescent="0.25">
      <c r="A60" s="25" t="s">
        <v>962</v>
      </c>
      <c r="B60" s="7" t="s">
        <v>665</v>
      </c>
    </row>
    <row r="61" spans="1:2" x14ac:dyDescent="0.25">
      <c r="A61" s="25" t="s">
        <v>523</v>
      </c>
      <c r="B61" s="7" t="s">
        <v>671</v>
      </c>
    </row>
    <row r="62" spans="1:2" x14ac:dyDescent="0.25">
      <c r="A62" s="25" t="s">
        <v>546</v>
      </c>
      <c r="B62" s="7" t="s">
        <v>1115</v>
      </c>
    </row>
    <row r="63" spans="1:2" x14ac:dyDescent="0.25">
      <c r="A63" s="25" t="s">
        <v>1093</v>
      </c>
      <c r="B63" s="7" t="s">
        <v>798</v>
      </c>
    </row>
    <row r="64" spans="1:2" ht="45" x14ac:dyDescent="0.25">
      <c r="A64" s="25" t="s">
        <v>1092</v>
      </c>
      <c r="B64" s="7" t="s">
        <v>674</v>
      </c>
    </row>
    <row r="65" spans="1:2" x14ac:dyDescent="0.25">
      <c r="A65" s="25" t="s">
        <v>588</v>
      </c>
      <c r="B65" s="7" t="s">
        <v>672</v>
      </c>
    </row>
    <row r="66" spans="1:2" ht="30" x14ac:dyDescent="0.25">
      <c r="A66" s="25" t="s">
        <v>476</v>
      </c>
      <c r="B66" s="7" t="s">
        <v>726</v>
      </c>
    </row>
    <row r="67" spans="1:2" x14ac:dyDescent="0.25">
      <c r="A67" s="25" t="s">
        <v>418</v>
      </c>
      <c r="B67" s="7" t="s">
        <v>883</v>
      </c>
    </row>
    <row r="68" spans="1:2" x14ac:dyDescent="0.25">
      <c r="A68" s="25" t="s">
        <v>461</v>
      </c>
      <c r="B68" s="7" t="s">
        <v>665</v>
      </c>
    </row>
    <row r="69" spans="1:2" x14ac:dyDescent="0.25">
      <c r="A69" s="25" t="s">
        <v>533</v>
      </c>
      <c r="B69" s="7" t="s">
        <v>671</v>
      </c>
    </row>
    <row r="70" spans="1:2" ht="30" x14ac:dyDescent="0.25">
      <c r="A70" s="25" t="s">
        <v>986</v>
      </c>
      <c r="B70" s="7" t="s">
        <v>669</v>
      </c>
    </row>
    <row r="71" spans="1:2" ht="30" x14ac:dyDescent="0.25">
      <c r="A71" s="25" t="s">
        <v>963</v>
      </c>
      <c r="B71" s="7" t="s">
        <v>665</v>
      </c>
    </row>
    <row r="72" spans="1:2" x14ac:dyDescent="0.25">
      <c r="A72" s="25" t="s">
        <v>502</v>
      </c>
      <c r="B72" s="7" t="s">
        <v>793</v>
      </c>
    </row>
    <row r="73" spans="1:2" ht="30" x14ac:dyDescent="0.25">
      <c r="A73" s="25" t="s">
        <v>445</v>
      </c>
      <c r="B73" s="7" t="s">
        <v>851</v>
      </c>
    </row>
    <row r="74" spans="1:2" ht="30" x14ac:dyDescent="0.25">
      <c r="A74" s="25" t="s">
        <v>900</v>
      </c>
      <c r="B74" s="7" t="s">
        <v>1115</v>
      </c>
    </row>
    <row r="75" spans="1:2" x14ac:dyDescent="0.25">
      <c r="A75" s="25" t="s">
        <v>1094</v>
      </c>
      <c r="B75" s="7" t="s">
        <v>761</v>
      </c>
    </row>
    <row r="76" spans="1:2" x14ac:dyDescent="0.25">
      <c r="A76" s="25" t="s">
        <v>543</v>
      </c>
      <c r="B76" s="7" t="s">
        <v>1115</v>
      </c>
    </row>
    <row r="77" spans="1:2" ht="30" x14ac:dyDescent="0.25">
      <c r="A77" s="25" t="s">
        <v>637</v>
      </c>
      <c r="B77" s="7" t="s">
        <v>1115</v>
      </c>
    </row>
    <row r="78" spans="1:2" x14ac:dyDescent="0.25">
      <c r="A78" s="25" t="s">
        <v>447</v>
      </c>
      <c r="B78" s="7" t="s">
        <v>856</v>
      </c>
    </row>
    <row r="79" spans="1:2" x14ac:dyDescent="0.25">
      <c r="A79" s="25" t="s">
        <v>449</v>
      </c>
      <c r="B79" s="7" t="s">
        <v>830</v>
      </c>
    </row>
    <row r="80" spans="1:2" ht="30" x14ac:dyDescent="0.25">
      <c r="A80" s="25" t="s">
        <v>964</v>
      </c>
      <c r="B80" s="7" t="s">
        <v>665</v>
      </c>
    </row>
    <row r="81" spans="1:2" ht="30" x14ac:dyDescent="0.25">
      <c r="A81" s="25" t="s">
        <v>1107</v>
      </c>
      <c r="B81" s="7" t="s">
        <v>663</v>
      </c>
    </row>
    <row r="82" spans="1:2" ht="45" x14ac:dyDescent="0.25">
      <c r="A82" s="25" t="s">
        <v>1108</v>
      </c>
      <c r="B82" s="7" t="s">
        <v>852</v>
      </c>
    </row>
    <row r="83" spans="1:2" x14ac:dyDescent="0.25">
      <c r="A83" s="25" t="s">
        <v>902</v>
      </c>
      <c r="B83" s="7" t="s">
        <v>829</v>
      </c>
    </row>
    <row r="84" spans="1:2" x14ac:dyDescent="0.25">
      <c r="A84" s="25" t="s">
        <v>411</v>
      </c>
      <c r="B84" s="7" t="s">
        <v>822</v>
      </c>
    </row>
    <row r="85" spans="1:2" x14ac:dyDescent="0.25">
      <c r="A85" s="25" t="s">
        <v>349</v>
      </c>
      <c r="B85" s="7" t="s">
        <v>761</v>
      </c>
    </row>
    <row r="86" spans="1:2" x14ac:dyDescent="0.25">
      <c r="A86" s="25" t="s">
        <v>594</v>
      </c>
      <c r="B86" s="7" t="s">
        <v>672</v>
      </c>
    </row>
    <row r="87" spans="1:2" ht="30" x14ac:dyDescent="0.25">
      <c r="A87" s="25" t="s">
        <v>551</v>
      </c>
      <c r="B87" s="7" t="s">
        <v>1115</v>
      </c>
    </row>
    <row r="88" spans="1:2" x14ac:dyDescent="0.25">
      <c r="A88" s="25" t="s">
        <v>482</v>
      </c>
      <c r="B88" s="7" t="s">
        <v>765</v>
      </c>
    </row>
    <row r="89" spans="1:2" x14ac:dyDescent="0.25">
      <c r="A89" s="25" t="s">
        <v>604</v>
      </c>
      <c r="B89" s="7" t="s">
        <v>1117</v>
      </c>
    </row>
    <row r="90" spans="1:2" x14ac:dyDescent="0.25">
      <c r="A90" s="25" t="s">
        <v>433</v>
      </c>
      <c r="B90" s="7" t="s">
        <v>883</v>
      </c>
    </row>
    <row r="91" spans="1:2" x14ac:dyDescent="0.25">
      <c r="A91" s="25" t="s">
        <v>479</v>
      </c>
      <c r="B91" s="7" t="s">
        <v>667</v>
      </c>
    </row>
    <row r="92" spans="1:2" ht="25.5" x14ac:dyDescent="0.25">
      <c r="A92" s="25" t="s">
        <v>410</v>
      </c>
      <c r="B92" s="7" t="s">
        <v>882</v>
      </c>
    </row>
    <row r="93" spans="1:2" ht="30" x14ac:dyDescent="0.25">
      <c r="A93" s="25" t="s">
        <v>903</v>
      </c>
      <c r="B93" s="7" t="s">
        <v>862</v>
      </c>
    </row>
    <row r="94" spans="1:2" x14ac:dyDescent="0.25">
      <c r="A94" s="25" t="s">
        <v>494</v>
      </c>
      <c r="B94" s="7" t="s">
        <v>864</v>
      </c>
    </row>
    <row r="95" spans="1:2" ht="30" x14ac:dyDescent="0.25">
      <c r="A95" s="25" t="s">
        <v>484</v>
      </c>
      <c r="B95" s="7" t="s">
        <v>739</v>
      </c>
    </row>
    <row r="96" spans="1:2" ht="30" x14ac:dyDescent="0.25">
      <c r="A96" s="25" t="s">
        <v>1002</v>
      </c>
      <c r="B96" s="7" t="s">
        <v>857</v>
      </c>
    </row>
    <row r="97" spans="1:2" x14ac:dyDescent="0.25">
      <c r="A97" s="25" t="s">
        <v>450</v>
      </c>
      <c r="B97" s="7" t="s">
        <v>766</v>
      </c>
    </row>
    <row r="98" spans="1:2" x14ac:dyDescent="0.25">
      <c r="A98" s="25" t="s">
        <v>905</v>
      </c>
      <c r="B98" s="7" t="s">
        <v>1115</v>
      </c>
    </row>
    <row r="99" spans="1:2" ht="30" x14ac:dyDescent="0.25">
      <c r="A99" s="25" t="s">
        <v>886</v>
      </c>
      <c r="B99" s="7" t="s">
        <v>687</v>
      </c>
    </row>
    <row r="100" spans="1:2" ht="30" x14ac:dyDescent="0.25">
      <c r="A100" s="25" t="s">
        <v>997</v>
      </c>
      <c r="B100" s="7" t="s">
        <v>668</v>
      </c>
    </row>
    <row r="101" spans="1:2" ht="30" x14ac:dyDescent="0.25">
      <c r="A101" s="25" t="s">
        <v>555</v>
      </c>
      <c r="B101" s="7" t="s">
        <v>1115</v>
      </c>
    </row>
    <row r="102" spans="1:2" ht="30" x14ac:dyDescent="0.25">
      <c r="A102" s="25" t="s">
        <v>524</v>
      </c>
      <c r="B102" s="7" t="s">
        <v>674</v>
      </c>
    </row>
    <row r="103" spans="1:2" x14ac:dyDescent="0.25">
      <c r="A103" s="25" t="s">
        <v>514</v>
      </c>
      <c r="B103" s="7" t="s">
        <v>674</v>
      </c>
    </row>
    <row r="104" spans="1:2" x14ac:dyDescent="0.25">
      <c r="A104" s="25" t="s">
        <v>469</v>
      </c>
      <c r="B104" s="7" t="s">
        <v>667</v>
      </c>
    </row>
    <row r="105" spans="1:2" x14ac:dyDescent="0.25">
      <c r="A105" s="25" t="s">
        <v>460</v>
      </c>
      <c r="B105" s="7" t="s">
        <v>669</v>
      </c>
    </row>
    <row r="106" spans="1:2" ht="30" x14ac:dyDescent="0.25">
      <c r="A106" s="25" t="s">
        <v>510</v>
      </c>
      <c r="B106" s="7" t="s">
        <v>793</v>
      </c>
    </row>
    <row r="107" spans="1:2" ht="30" x14ac:dyDescent="0.25">
      <c r="A107" s="25" t="s">
        <v>1076</v>
      </c>
      <c r="B107" s="7" t="s">
        <v>674</v>
      </c>
    </row>
    <row r="108" spans="1:2" x14ac:dyDescent="0.25">
      <c r="A108" s="25" t="s">
        <v>942</v>
      </c>
      <c r="B108" s="7" t="s">
        <v>672</v>
      </c>
    </row>
    <row r="109" spans="1:2" x14ac:dyDescent="0.25">
      <c r="A109" s="25" t="s">
        <v>982</v>
      </c>
      <c r="B109" s="7" t="s">
        <v>670</v>
      </c>
    </row>
    <row r="110" spans="1:2" x14ac:dyDescent="0.25">
      <c r="A110" s="25" t="s">
        <v>898</v>
      </c>
      <c r="B110" s="7" t="s">
        <v>674</v>
      </c>
    </row>
    <row r="111" spans="1:2" x14ac:dyDescent="0.25">
      <c r="A111" s="25" t="s">
        <v>943</v>
      </c>
      <c r="B111" s="7" t="s">
        <v>761</v>
      </c>
    </row>
    <row r="112" spans="1:2" x14ac:dyDescent="0.25">
      <c r="A112" s="25" t="s">
        <v>485</v>
      </c>
      <c r="B112" s="7" t="s">
        <v>847</v>
      </c>
    </row>
    <row r="113" spans="1:2" x14ac:dyDescent="0.25">
      <c r="A113" s="25" t="s">
        <v>520</v>
      </c>
      <c r="B113" s="7" t="s">
        <v>730</v>
      </c>
    </row>
    <row r="114" spans="1:2" x14ac:dyDescent="0.25">
      <c r="A114" s="25" t="s">
        <v>529</v>
      </c>
      <c r="B114" s="7" t="s">
        <v>674</v>
      </c>
    </row>
    <row r="115" spans="1:2" ht="30" x14ac:dyDescent="0.25">
      <c r="A115" s="25" t="s">
        <v>965</v>
      </c>
      <c r="B115" s="7" t="s">
        <v>665</v>
      </c>
    </row>
    <row r="116" spans="1:2" x14ac:dyDescent="0.25">
      <c r="A116" s="25" t="s">
        <v>486</v>
      </c>
      <c r="B116" s="7" t="s">
        <v>667</v>
      </c>
    </row>
    <row r="117" spans="1:2" x14ac:dyDescent="0.25">
      <c r="A117" s="25" t="s">
        <v>1096</v>
      </c>
      <c r="B117" s="7" t="s">
        <v>870</v>
      </c>
    </row>
    <row r="118" spans="1:2" x14ac:dyDescent="0.25">
      <c r="A118" s="25" t="s">
        <v>595</v>
      </c>
      <c r="B118" s="7" t="s">
        <v>672</v>
      </c>
    </row>
    <row r="119" spans="1:2" ht="30" x14ac:dyDescent="0.25">
      <c r="A119" s="25" t="s">
        <v>448</v>
      </c>
      <c r="B119" s="7" t="s">
        <v>731</v>
      </c>
    </row>
    <row r="120" spans="1:2" x14ac:dyDescent="0.25">
      <c r="A120" s="25" t="s">
        <v>1114</v>
      </c>
      <c r="B120" s="7" t="s">
        <v>665</v>
      </c>
    </row>
    <row r="121" spans="1:2" x14ac:dyDescent="0.25">
      <c r="A121" s="25" t="s">
        <v>454</v>
      </c>
      <c r="B121" s="7" t="s">
        <v>884</v>
      </c>
    </row>
    <row r="122" spans="1:2" x14ac:dyDescent="0.25">
      <c r="A122" s="25" t="s">
        <v>465</v>
      </c>
      <c r="B122" s="7" t="s">
        <v>852</v>
      </c>
    </row>
    <row r="123" spans="1:2" ht="30" x14ac:dyDescent="0.25">
      <c r="A123" s="25" t="s">
        <v>987</v>
      </c>
      <c r="B123" s="7" t="s">
        <v>669</v>
      </c>
    </row>
    <row r="124" spans="1:2" x14ac:dyDescent="0.25">
      <c r="A124" s="25" t="s">
        <v>907</v>
      </c>
      <c r="B124" s="7" t="s">
        <v>1115</v>
      </c>
    </row>
    <row r="125" spans="1:2" ht="30" x14ac:dyDescent="0.25">
      <c r="A125" s="25" t="s">
        <v>966</v>
      </c>
      <c r="B125" s="7" t="s">
        <v>665</v>
      </c>
    </row>
    <row r="126" spans="1:2" x14ac:dyDescent="0.25">
      <c r="A126" s="25" t="s">
        <v>423</v>
      </c>
      <c r="B126" s="7" t="s">
        <v>731</v>
      </c>
    </row>
    <row r="127" spans="1:2" ht="30" x14ac:dyDescent="0.25">
      <c r="A127" s="25" t="s">
        <v>612</v>
      </c>
      <c r="B127" s="7" t="s">
        <v>672</v>
      </c>
    </row>
    <row r="128" spans="1:2" ht="30" x14ac:dyDescent="0.25">
      <c r="A128" s="25" t="s">
        <v>900</v>
      </c>
      <c r="B128" s="7" t="s">
        <v>1115</v>
      </c>
    </row>
    <row r="129" spans="1:2" x14ac:dyDescent="0.25">
      <c r="A129" s="25" t="s">
        <v>908</v>
      </c>
      <c r="B129" s="7" t="s">
        <v>1115</v>
      </c>
    </row>
    <row r="130" spans="1:2" ht="30" x14ac:dyDescent="0.25">
      <c r="A130" s="25" t="s">
        <v>983</v>
      </c>
      <c r="B130" s="7" t="s">
        <v>670</v>
      </c>
    </row>
    <row r="131" spans="1:2" x14ac:dyDescent="0.25">
      <c r="A131" s="7" t="s">
        <v>1044</v>
      </c>
      <c r="B131" s="7" t="s">
        <v>762</v>
      </c>
    </row>
    <row r="132" spans="1:2" ht="45" x14ac:dyDescent="0.25">
      <c r="A132" s="25" t="s">
        <v>434</v>
      </c>
      <c r="B132" s="7" t="s">
        <v>762</v>
      </c>
    </row>
    <row r="133" spans="1:2" x14ac:dyDescent="0.25">
      <c r="A133" s="25" t="s">
        <v>988</v>
      </c>
      <c r="B133" s="7" t="s">
        <v>669</v>
      </c>
    </row>
    <row r="134" spans="1:2" x14ac:dyDescent="0.25">
      <c r="A134" s="25" t="s">
        <v>618</v>
      </c>
      <c r="B134" s="7" t="s">
        <v>829</v>
      </c>
    </row>
    <row r="135" spans="1:2" x14ac:dyDescent="0.25">
      <c r="A135" s="25" t="s">
        <v>905</v>
      </c>
      <c r="B135" s="7" t="s">
        <v>1115</v>
      </c>
    </row>
    <row r="136" spans="1:2" ht="30" x14ac:dyDescent="0.25">
      <c r="A136" s="25" t="s">
        <v>412</v>
      </c>
      <c r="B136" s="7" t="s">
        <v>883</v>
      </c>
    </row>
    <row r="137" spans="1:2" ht="60" x14ac:dyDescent="0.25">
      <c r="A137" s="25" t="s">
        <v>1109</v>
      </c>
      <c r="B137" s="7" t="s">
        <v>852</v>
      </c>
    </row>
    <row r="138" spans="1:2" x14ac:dyDescent="0.25">
      <c r="A138" s="25" t="s">
        <v>481</v>
      </c>
      <c r="B138" s="7" t="s">
        <v>697</v>
      </c>
    </row>
    <row r="139" spans="1:2" x14ac:dyDescent="0.25">
      <c r="A139" s="25" t="s">
        <v>909</v>
      </c>
      <c r="B139" s="7" t="s">
        <v>1115</v>
      </c>
    </row>
    <row r="140" spans="1:2" ht="30" x14ac:dyDescent="0.25">
      <c r="A140" s="25" t="s">
        <v>910</v>
      </c>
      <c r="B140" s="7" t="s">
        <v>1115</v>
      </c>
    </row>
    <row r="141" spans="1:2" x14ac:dyDescent="0.25">
      <c r="A141" s="25" t="s">
        <v>911</v>
      </c>
      <c r="B141" s="7" t="s">
        <v>1115</v>
      </c>
    </row>
    <row r="142" spans="1:2" x14ac:dyDescent="0.25">
      <c r="A142" s="25" t="s">
        <v>439</v>
      </c>
      <c r="B142" s="7" t="s">
        <v>762</v>
      </c>
    </row>
    <row r="143" spans="1:2" ht="30" x14ac:dyDescent="0.25">
      <c r="A143" s="25" t="s">
        <v>1070</v>
      </c>
      <c r="B143" s="7" t="s">
        <v>857</v>
      </c>
    </row>
    <row r="144" spans="1:2" ht="30" x14ac:dyDescent="0.25">
      <c r="A144" s="25" t="s">
        <v>989</v>
      </c>
      <c r="B144" s="7" t="s">
        <v>669</v>
      </c>
    </row>
    <row r="145" spans="1:2" ht="30" x14ac:dyDescent="0.25">
      <c r="A145" s="25" t="s">
        <v>545</v>
      </c>
      <c r="B145" s="7" t="s">
        <v>1115</v>
      </c>
    </row>
    <row r="146" spans="1:2" x14ac:dyDescent="0.25">
      <c r="A146" s="25" t="s">
        <v>912</v>
      </c>
      <c r="B146" s="7" t="s">
        <v>1115</v>
      </c>
    </row>
    <row r="147" spans="1:2" ht="45" x14ac:dyDescent="0.25">
      <c r="A147" s="25" t="s">
        <v>517</v>
      </c>
      <c r="B147" s="7" t="s">
        <v>671</v>
      </c>
    </row>
    <row r="148" spans="1:2" ht="30" x14ac:dyDescent="0.25">
      <c r="A148" s="25" t="s">
        <v>967</v>
      </c>
      <c r="B148" s="7" t="s">
        <v>665</v>
      </c>
    </row>
    <row r="149" spans="1:2" x14ac:dyDescent="0.25">
      <c r="A149" s="25" t="s">
        <v>478</v>
      </c>
      <c r="B149" s="7" t="s">
        <v>810</v>
      </c>
    </row>
    <row r="150" spans="1:2" x14ac:dyDescent="0.25">
      <c r="A150" s="25" t="s">
        <v>915</v>
      </c>
      <c r="B150" s="7" t="s">
        <v>1115</v>
      </c>
    </row>
    <row r="151" spans="1:2" x14ac:dyDescent="0.25">
      <c r="A151" s="25" t="s">
        <v>625</v>
      </c>
      <c r="B151" s="7" t="s">
        <v>839</v>
      </c>
    </row>
    <row r="152" spans="1:2" x14ac:dyDescent="0.25">
      <c r="A152" s="25" t="s">
        <v>605</v>
      </c>
      <c r="B152" s="7" t="s">
        <v>672</v>
      </c>
    </row>
    <row r="153" spans="1:2" x14ac:dyDescent="0.25">
      <c r="A153" s="25" t="s">
        <v>944</v>
      </c>
      <c r="B153" s="7" t="s">
        <v>762</v>
      </c>
    </row>
    <row r="154" spans="1:2" ht="30" x14ac:dyDescent="0.25">
      <c r="A154" s="25" t="s">
        <v>455</v>
      </c>
      <c r="B154" s="7" t="s">
        <v>786</v>
      </c>
    </row>
    <row r="155" spans="1:2" ht="45" x14ac:dyDescent="0.25">
      <c r="A155" s="25" t="s">
        <v>968</v>
      </c>
      <c r="B155" s="7" t="s">
        <v>665</v>
      </c>
    </row>
    <row r="156" spans="1:2" x14ac:dyDescent="0.25">
      <c r="A156" s="25" t="s">
        <v>417</v>
      </c>
      <c r="B156" s="7" t="s">
        <v>773</v>
      </c>
    </row>
    <row r="157" spans="1:2" ht="30" x14ac:dyDescent="0.25">
      <c r="A157" s="25" t="s">
        <v>488</v>
      </c>
      <c r="B157" s="7" t="s">
        <v>663</v>
      </c>
    </row>
    <row r="158" spans="1:2" ht="30" x14ac:dyDescent="0.25">
      <c r="A158" s="25" t="s">
        <v>471</v>
      </c>
      <c r="B158" s="7" t="s">
        <v>839</v>
      </c>
    </row>
    <row r="159" spans="1:2" x14ac:dyDescent="0.25">
      <c r="A159" s="25" t="s">
        <v>905</v>
      </c>
      <c r="B159" s="7" t="s">
        <v>1115</v>
      </c>
    </row>
    <row r="160" spans="1:2" ht="30" x14ac:dyDescent="0.25">
      <c r="A160" s="25" t="s">
        <v>999</v>
      </c>
      <c r="B160" s="7" t="s">
        <v>864</v>
      </c>
    </row>
    <row r="161" spans="1:2" ht="30" x14ac:dyDescent="0.25">
      <c r="A161" s="25" t="s">
        <v>1110</v>
      </c>
      <c r="B161" s="7" t="s">
        <v>864</v>
      </c>
    </row>
    <row r="162" spans="1:2" x14ac:dyDescent="0.25">
      <c r="A162" s="25" t="s">
        <v>504</v>
      </c>
      <c r="B162" s="7" t="s">
        <v>818</v>
      </c>
    </row>
    <row r="163" spans="1:2" ht="30" x14ac:dyDescent="0.25">
      <c r="A163" s="25" t="s">
        <v>1080</v>
      </c>
      <c r="B163" s="7" t="s">
        <v>668</v>
      </c>
    </row>
    <row r="164" spans="1:2" x14ac:dyDescent="0.25">
      <c r="A164" s="25" t="s">
        <v>483</v>
      </c>
      <c r="B164" s="7" t="s">
        <v>820</v>
      </c>
    </row>
    <row r="165" spans="1:2" ht="30" x14ac:dyDescent="0.25">
      <c r="A165" s="25" t="s">
        <v>1083</v>
      </c>
      <c r="B165" s="7" t="s">
        <v>766</v>
      </c>
    </row>
    <row r="166" spans="1:2" x14ac:dyDescent="0.25">
      <c r="A166" s="25" t="s">
        <v>422</v>
      </c>
      <c r="B166" s="7" t="s">
        <v>807</v>
      </c>
    </row>
    <row r="167" spans="1:2" ht="30" x14ac:dyDescent="0.25">
      <c r="A167" s="25" t="s">
        <v>490</v>
      </c>
      <c r="B167" s="7" t="s">
        <v>839</v>
      </c>
    </row>
    <row r="168" spans="1:2" x14ac:dyDescent="0.25">
      <c r="A168" s="25" t="s">
        <v>600</v>
      </c>
      <c r="B168" s="7" t="s">
        <v>672</v>
      </c>
    </row>
    <row r="169" spans="1:2" ht="30" x14ac:dyDescent="0.25">
      <c r="A169" s="25" t="s">
        <v>1086</v>
      </c>
      <c r="B169" s="7" t="s">
        <v>864</v>
      </c>
    </row>
    <row r="170" spans="1:2" x14ac:dyDescent="0.25">
      <c r="A170" s="25" t="s">
        <v>462</v>
      </c>
      <c r="B170" s="7" t="s">
        <v>666</v>
      </c>
    </row>
    <row r="171" spans="1:2" x14ac:dyDescent="0.25">
      <c r="A171" s="25" t="s">
        <v>480</v>
      </c>
      <c r="B171" s="7" t="s">
        <v>864</v>
      </c>
    </row>
    <row r="172" spans="1:2" x14ac:dyDescent="0.25">
      <c r="A172" s="25" t="s">
        <v>526</v>
      </c>
      <c r="B172" s="7" t="s">
        <v>674</v>
      </c>
    </row>
    <row r="173" spans="1:2" x14ac:dyDescent="0.25">
      <c r="A173" s="25" t="s">
        <v>452</v>
      </c>
      <c r="B173" s="20" t="s">
        <v>881</v>
      </c>
    </row>
    <row r="174" spans="1:2" ht="30" x14ac:dyDescent="0.25">
      <c r="A174" s="25" t="s">
        <v>525</v>
      </c>
      <c r="B174" s="7" t="s">
        <v>768</v>
      </c>
    </row>
    <row r="175" spans="1:2" x14ac:dyDescent="0.25">
      <c r="A175" s="25" t="s">
        <v>919</v>
      </c>
      <c r="B175" s="7" t="s">
        <v>1115</v>
      </c>
    </row>
    <row r="176" spans="1:2" x14ac:dyDescent="0.25">
      <c r="A176" s="25" t="s">
        <v>920</v>
      </c>
      <c r="B176" s="7" t="s">
        <v>1115</v>
      </c>
    </row>
    <row r="177" spans="1:2" x14ac:dyDescent="0.25">
      <c r="A177" s="25" t="s">
        <v>420</v>
      </c>
      <c r="B177" s="7" t="s">
        <v>811</v>
      </c>
    </row>
    <row r="178" spans="1:2" ht="30" x14ac:dyDescent="0.25">
      <c r="A178" s="25" t="s">
        <v>607</v>
      </c>
      <c r="B178" s="7" t="s">
        <v>672</v>
      </c>
    </row>
    <row r="179" spans="1:2" x14ac:dyDescent="0.25">
      <c r="A179" s="25" t="s">
        <v>945</v>
      </c>
      <c r="B179" s="20" t="s">
        <v>674</v>
      </c>
    </row>
    <row r="180" spans="1:2" ht="30" x14ac:dyDescent="0.25">
      <c r="A180" s="25" t="s">
        <v>921</v>
      </c>
      <c r="B180" s="7" t="s">
        <v>761</v>
      </c>
    </row>
    <row r="181" spans="1:2" x14ac:dyDescent="0.25">
      <c r="A181" s="25" t="s">
        <v>922</v>
      </c>
      <c r="B181" s="7" t="s">
        <v>1115</v>
      </c>
    </row>
    <row r="182" spans="1:2" x14ac:dyDescent="0.25">
      <c r="A182" s="25" t="s">
        <v>435</v>
      </c>
      <c r="B182" s="7" t="s">
        <v>829</v>
      </c>
    </row>
    <row r="183" spans="1:2" x14ac:dyDescent="0.25">
      <c r="A183" s="25" t="s">
        <v>580</v>
      </c>
      <c r="B183" s="7" t="s">
        <v>672</v>
      </c>
    </row>
    <row r="184" spans="1:2" x14ac:dyDescent="0.25">
      <c r="A184" s="25" t="s">
        <v>349</v>
      </c>
      <c r="B184" s="7" t="s">
        <v>761</v>
      </c>
    </row>
    <row r="185" spans="1:2" x14ac:dyDescent="0.25">
      <c r="A185" s="25" t="s">
        <v>498</v>
      </c>
      <c r="B185" s="7" t="s">
        <v>793</v>
      </c>
    </row>
    <row r="186" spans="1:2" x14ac:dyDescent="0.25">
      <c r="A186" s="25" t="s">
        <v>424</v>
      </c>
      <c r="B186" s="7" t="s">
        <v>762</v>
      </c>
    </row>
    <row r="187" spans="1:2" x14ac:dyDescent="0.25">
      <c r="A187" s="25" t="s">
        <v>547</v>
      </c>
      <c r="B187" s="7" t="s">
        <v>1115</v>
      </c>
    </row>
    <row r="188" spans="1:2" x14ac:dyDescent="0.25">
      <c r="A188" s="25" t="s">
        <v>603</v>
      </c>
      <c r="B188" s="7" t="s">
        <v>672</v>
      </c>
    </row>
    <row r="189" spans="1:2" x14ac:dyDescent="0.25">
      <c r="A189" s="25" t="s">
        <v>457</v>
      </c>
      <c r="B189" s="7" t="s">
        <v>819</v>
      </c>
    </row>
    <row r="190" spans="1:2" x14ac:dyDescent="0.25">
      <c r="A190" s="25" t="s">
        <v>438</v>
      </c>
      <c r="B190" s="7" t="s">
        <v>937</v>
      </c>
    </row>
    <row r="191" spans="1:2" ht="30" x14ac:dyDescent="0.25">
      <c r="A191" s="25" t="s">
        <v>550</v>
      </c>
      <c r="B191" s="7" t="s">
        <v>1115</v>
      </c>
    </row>
    <row r="192" spans="1:2" ht="30" x14ac:dyDescent="0.25">
      <c r="A192" s="25" t="s">
        <v>570</v>
      </c>
      <c r="B192" s="7" t="s">
        <v>1115</v>
      </c>
    </row>
    <row r="193" spans="1:2" x14ac:dyDescent="0.25">
      <c r="A193" s="25" t="s">
        <v>515</v>
      </c>
      <c r="B193" s="7" t="s">
        <v>793</v>
      </c>
    </row>
    <row r="194" spans="1:2" x14ac:dyDescent="0.25">
      <c r="A194" s="25" t="s">
        <v>472</v>
      </c>
      <c r="B194" s="7" t="s">
        <v>667</v>
      </c>
    </row>
    <row r="195" spans="1:2" ht="30" x14ac:dyDescent="0.25">
      <c r="A195" s="25" t="s">
        <v>998</v>
      </c>
      <c r="B195" s="7" t="s">
        <v>668</v>
      </c>
    </row>
    <row r="196" spans="1:2" x14ac:dyDescent="0.25">
      <c r="A196" s="25" t="s">
        <v>593</v>
      </c>
      <c r="B196" s="7" t="s">
        <v>738</v>
      </c>
    </row>
    <row r="197" spans="1:2" x14ac:dyDescent="0.25">
      <c r="A197" s="25" t="s">
        <v>1049</v>
      </c>
      <c r="B197" s="7" t="s">
        <v>694</v>
      </c>
    </row>
    <row r="198" spans="1:2" x14ac:dyDescent="0.25">
      <c r="A198" s="25" t="s">
        <v>534</v>
      </c>
      <c r="B198" s="20" t="s">
        <v>674</v>
      </c>
    </row>
    <row r="199" spans="1:2" x14ac:dyDescent="0.25">
      <c r="A199" s="25" t="s">
        <v>1020</v>
      </c>
      <c r="B199" s="20" t="s">
        <v>856</v>
      </c>
    </row>
    <row r="200" spans="1:2" x14ac:dyDescent="0.25">
      <c r="A200" s="25" t="s">
        <v>426</v>
      </c>
      <c r="B200" s="7" t="s">
        <v>881</v>
      </c>
    </row>
    <row r="201" spans="1:2" ht="30" x14ac:dyDescent="0.25">
      <c r="A201" s="25" t="s">
        <v>995</v>
      </c>
      <c r="B201" s="7" t="s">
        <v>741</v>
      </c>
    </row>
    <row r="202" spans="1:2" x14ac:dyDescent="0.25">
      <c r="A202" s="25" t="s">
        <v>466</v>
      </c>
      <c r="B202" s="7" t="s">
        <v>669</v>
      </c>
    </row>
    <row r="203" spans="1:2" ht="30" x14ac:dyDescent="0.25">
      <c r="A203" s="25" t="s">
        <v>969</v>
      </c>
      <c r="B203" s="7" t="s">
        <v>665</v>
      </c>
    </row>
    <row r="204" spans="1:2" x14ac:dyDescent="0.25">
      <c r="A204" s="25" t="s">
        <v>946</v>
      </c>
      <c r="B204" s="7" t="s">
        <v>1117</v>
      </c>
    </row>
    <row r="205" spans="1:2" ht="30" x14ac:dyDescent="0.25">
      <c r="A205" s="25" t="s">
        <v>947</v>
      </c>
      <c r="B205" s="7" t="s">
        <v>1117</v>
      </c>
    </row>
    <row r="206" spans="1:2" ht="30" x14ac:dyDescent="0.25">
      <c r="A206" s="25" t="s">
        <v>990</v>
      </c>
      <c r="B206" s="7" t="s">
        <v>669</v>
      </c>
    </row>
    <row r="207" spans="1:2" ht="30" x14ac:dyDescent="0.25">
      <c r="A207" s="25" t="s">
        <v>606</v>
      </c>
      <c r="B207" s="7" t="s">
        <v>1117</v>
      </c>
    </row>
    <row r="208" spans="1:2" x14ac:dyDescent="0.25">
      <c r="A208" s="25" t="s">
        <v>599</v>
      </c>
      <c r="B208" s="7" t="s">
        <v>672</v>
      </c>
    </row>
    <row r="209" spans="1:2" ht="30" x14ac:dyDescent="0.25">
      <c r="A209" s="25" t="s">
        <v>611</v>
      </c>
      <c r="B209" s="20" t="s">
        <v>1118</v>
      </c>
    </row>
    <row r="210" spans="1:2" x14ac:dyDescent="0.25">
      <c r="A210" s="25" t="s">
        <v>566</v>
      </c>
      <c r="B210" s="20" t="s">
        <v>1115</v>
      </c>
    </row>
    <row r="211" spans="1:2" x14ac:dyDescent="0.25">
      <c r="A211" s="25" t="s">
        <v>623</v>
      </c>
      <c r="B211" s="20" t="s">
        <v>669</v>
      </c>
    </row>
    <row r="212" spans="1:2" x14ac:dyDescent="0.25">
      <c r="A212" s="25" t="s">
        <v>585</v>
      </c>
      <c r="B212" s="20" t="s">
        <v>672</v>
      </c>
    </row>
    <row r="213" spans="1:2" x14ac:dyDescent="0.25">
      <c r="A213" s="25" t="s">
        <v>922</v>
      </c>
      <c r="B213" s="20" t="s">
        <v>1115</v>
      </c>
    </row>
    <row r="214" spans="1:2" x14ac:dyDescent="0.25">
      <c r="A214" s="25" t="s">
        <v>923</v>
      </c>
      <c r="B214" s="7" t="s">
        <v>679</v>
      </c>
    </row>
    <row r="215" spans="1:2" x14ac:dyDescent="0.25">
      <c r="A215" s="25" t="s">
        <v>996</v>
      </c>
      <c r="B215" s="7" t="s">
        <v>741</v>
      </c>
    </row>
    <row r="216" spans="1:2" x14ac:dyDescent="0.25">
      <c r="A216" s="25" t="s">
        <v>349</v>
      </c>
      <c r="B216" s="7" t="s">
        <v>761</v>
      </c>
    </row>
    <row r="217" spans="1:2" x14ac:dyDescent="0.25">
      <c r="A217" s="25" t="s">
        <v>562</v>
      </c>
      <c r="B217" s="7" t="s">
        <v>1115</v>
      </c>
    </row>
    <row r="218" spans="1:2" ht="30" x14ac:dyDescent="0.25">
      <c r="A218" s="25" t="s">
        <v>970</v>
      </c>
      <c r="B218" s="7" t="s">
        <v>665</v>
      </c>
    </row>
    <row r="219" spans="1:2" x14ac:dyDescent="0.25">
      <c r="A219" s="25" t="s">
        <v>583</v>
      </c>
      <c r="B219" s="7" t="s">
        <v>672</v>
      </c>
    </row>
    <row r="220" spans="1:2" ht="30" x14ac:dyDescent="0.25">
      <c r="A220" s="25" t="s">
        <v>948</v>
      </c>
      <c r="B220" s="7" t="s">
        <v>761</v>
      </c>
    </row>
    <row r="221" spans="1:2" ht="30" x14ac:dyDescent="0.25">
      <c r="A221" s="25" t="s">
        <v>552</v>
      </c>
      <c r="B221" s="7" t="s">
        <v>1115</v>
      </c>
    </row>
    <row r="222" spans="1:2" x14ac:dyDescent="0.25">
      <c r="A222" s="25" t="s">
        <v>572</v>
      </c>
      <c r="B222" s="7" t="s">
        <v>1115</v>
      </c>
    </row>
    <row r="223" spans="1:2" ht="45" x14ac:dyDescent="0.25">
      <c r="A223" s="25" t="s">
        <v>925</v>
      </c>
      <c r="B223" s="7" t="s">
        <v>761</v>
      </c>
    </row>
    <row r="224" spans="1:2" ht="60" x14ac:dyDescent="0.25">
      <c r="A224" s="25" t="s">
        <v>927</v>
      </c>
      <c r="B224" s="7" t="s">
        <v>761</v>
      </c>
    </row>
    <row r="225" spans="1:2" x14ac:dyDescent="0.25">
      <c r="A225" s="25" t="s">
        <v>349</v>
      </c>
      <c r="B225" s="7" t="s">
        <v>1117</v>
      </c>
    </row>
    <row r="226" spans="1:2" x14ac:dyDescent="0.25">
      <c r="A226" s="25" t="s">
        <v>928</v>
      </c>
      <c r="B226" s="7" t="s">
        <v>761</v>
      </c>
    </row>
    <row r="227" spans="1:2" ht="30" x14ac:dyDescent="0.25">
      <c r="A227" s="25" t="s">
        <v>509</v>
      </c>
      <c r="B227" s="7" t="s">
        <v>674</v>
      </c>
    </row>
    <row r="228" spans="1:2" ht="30" x14ac:dyDescent="0.25">
      <c r="A228" s="25" t="s">
        <v>535</v>
      </c>
      <c r="B228" s="68" t="s">
        <v>855</v>
      </c>
    </row>
    <row r="229" spans="1:2" x14ac:dyDescent="0.25">
      <c r="A229" s="25" t="s">
        <v>602</v>
      </c>
      <c r="B229" s="7" t="s">
        <v>938</v>
      </c>
    </row>
    <row r="230" spans="1:2" ht="25.5" x14ac:dyDescent="0.25">
      <c r="A230" s="25" t="s">
        <v>489</v>
      </c>
      <c r="B230" s="7" t="s">
        <v>939</v>
      </c>
    </row>
    <row r="231" spans="1:2" ht="30" x14ac:dyDescent="0.25">
      <c r="A231" s="25" t="s">
        <v>539</v>
      </c>
      <c r="B231" s="7" t="s">
        <v>741</v>
      </c>
    </row>
    <row r="232" spans="1:2" x14ac:dyDescent="0.25">
      <c r="A232" s="25" t="s">
        <v>512</v>
      </c>
      <c r="B232" s="7" t="s">
        <v>814</v>
      </c>
    </row>
    <row r="233" spans="1:2" ht="25.5" x14ac:dyDescent="0.25">
      <c r="A233" s="25" t="s">
        <v>518</v>
      </c>
      <c r="B233" s="7" t="s">
        <v>940</v>
      </c>
    </row>
    <row r="234" spans="1:2" ht="30" x14ac:dyDescent="0.25">
      <c r="A234" s="25" t="s">
        <v>971</v>
      </c>
      <c r="B234" s="7" t="s">
        <v>665</v>
      </c>
    </row>
    <row r="235" spans="1:2" ht="30" x14ac:dyDescent="0.25">
      <c r="A235" s="25" t="s">
        <v>536</v>
      </c>
      <c r="B235" s="7" t="s">
        <v>793</v>
      </c>
    </row>
    <row r="236" spans="1:2" x14ac:dyDescent="0.25">
      <c r="A236" s="25" t="s">
        <v>437</v>
      </c>
      <c r="B236" s="7" t="s">
        <v>798</v>
      </c>
    </row>
    <row r="237" spans="1:2" ht="30" x14ac:dyDescent="0.25">
      <c r="A237" s="25" t="s">
        <v>568</v>
      </c>
      <c r="B237" s="7" t="s">
        <v>1115</v>
      </c>
    </row>
    <row r="238" spans="1:2" x14ac:dyDescent="0.25">
      <c r="A238" s="25" t="s">
        <v>513</v>
      </c>
      <c r="B238" s="7" t="s">
        <v>674</v>
      </c>
    </row>
    <row r="239" spans="1:2" ht="30" x14ac:dyDescent="0.25">
      <c r="A239" s="25" t="s">
        <v>608</v>
      </c>
      <c r="B239" s="7" t="s">
        <v>672</v>
      </c>
    </row>
    <row r="240" spans="1:2" x14ac:dyDescent="0.25">
      <c r="A240" s="25" t="s">
        <v>930</v>
      </c>
      <c r="B240" s="7" t="s">
        <v>1115</v>
      </c>
    </row>
    <row r="241" spans="1:2" x14ac:dyDescent="0.25">
      <c r="A241" s="25" t="s">
        <v>413</v>
      </c>
      <c r="B241" s="7" t="s">
        <v>829</v>
      </c>
    </row>
    <row r="242" spans="1:2" ht="30" x14ac:dyDescent="0.25">
      <c r="A242" s="25" t="s">
        <v>446</v>
      </c>
      <c r="B242" s="7" t="s">
        <v>741</v>
      </c>
    </row>
    <row r="243" spans="1:2" x14ac:dyDescent="0.25">
      <c r="A243" s="25" t="s">
        <v>949</v>
      </c>
      <c r="B243" s="7" t="s">
        <v>873</v>
      </c>
    </row>
    <row r="244" spans="1:2" x14ac:dyDescent="0.25">
      <c r="A244" s="25" t="s">
        <v>560</v>
      </c>
      <c r="B244" s="7" t="s">
        <v>1115</v>
      </c>
    </row>
    <row r="245" spans="1:2" ht="30" x14ac:dyDescent="0.25">
      <c r="A245" s="25" t="s">
        <v>638</v>
      </c>
      <c r="B245" s="7" t="s">
        <v>1115</v>
      </c>
    </row>
    <row r="246" spans="1:2" ht="45" x14ac:dyDescent="0.25">
      <c r="A246" s="25" t="s">
        <v>1071</v>
      </c>
      <c r="B246" s="7" t="s">
        <v>857</v>
      </c>
    </row>
    <row r="247" spans="1:2" ht="30" x14ac:dyDescent="0.25">
      <c r="A247" s="25" t="s">
        <v>521</v>
      </c>
      <c r="B247" s="7" t="s">
        <v>674</v>
      </c>
    </row>
    <row r="248" spans="1:2" ht="45" x14ac:dyDescent="0.25">
      <c r="A248" s="25" t="s">
        <v>511</v>
      </c>
      <c r="B248" s="7" t="s">
        <v>674</v>
      </c>
    </row>
    <row r="249" spans="1:2" x14ac:dyDescent="0.25">
      <c r="A249" s="25" t="s">
        <v>503</v>
      </c>
      <c r="B249" s="7" t="s">
        <v>716</v>
      </c>
    </row>
    <row r="250" spans="1:2" ht="30" x14ac:dyDescent="0.25">
      <c r="A250" s="25" t="s">
        <v>527</v>
      </c>
      <c r="B250" s="7" t="s">
        <v>940</v>
      </c>
    </row>
    <row r="251" spans="1:2" ht="30" x14ac:dyDescent="0.25">
      <c r="A251" s="25" t="s">
        <v>1076</v>
      </c>
      <c r="B251" s="7" t="s">
        <v>1115</v>
      </c>
    </row>
    <row r="252" spans="1:2" ht="30" x14ac:dyDescent="0.25">
      <c r="A252" s="25" t="s">
        <v>549</v>
      </c>
      <c r="B252" s="7" t="s">
        <v>1115</v>
      </c>
    </row>
    <row r="253" spans="1:2" ht="30" x14ac:dyDescent="0.25">
      <c r="A253" s="25" t="s">
        <v>544</v>
      </c>
      <c r="B253" s="7" t="s">
        <v>869</v>
      </c>
    </row>
    <row r="254" spans="1:2" x14ac:dyDescent="0.25">
      <c r="A254" s="25" t="s">
        <v>950</v>
      </c>
      <c r="B254" s="7" t="s">
        <v>870</v>
      </c>
    </row>
    <row r="255" spans="1:2" ht="30" x14ac:dyDescent="0.25">
      <c r="A255" s="25" t="s">
        <v>972</v>
      </c>
      <c r="B255" s="7" t="s">
        <v>665</v>
      </c>
    </row>
    <row r="256" spans="1:2" ht="25.5" x14ac:dyDescent="0.25">
      <c r="A256" s="25" t="s">
        <v>421</v>
      </c>
      <c r="B256" s="7" t="s">
        <v>882</v>
      </c>
    </row>
    <row r="257" spans="1:2" x14ac:dyDescent="0.25">
      <c r="A257" s="25" t="s">
        <v>1037</v>
      </c>
      <c r="B257" s="7" t="s">
        <v>833</v>
      </c>
    </row>
    <row r="258" spans="1:2" x14ac:dyDescent="0.25">
      <c r="A258" s="25" t="s">
        <v>528</v>
      </c>
      <c r="B258" s="7" t="s">
        <v>1115</v>
      </c>
    </row>
    <row r="259" spans="1:2" x14ac:dyDescent="0.25">
      <c r="A259" s="25" t="s">
        <v>531</v>
      </c>
      <c r="B259" s="7" t="s">
        <v>793</v>
      </c>
    </row>
    <row r="260" spans="1:2" x14ac:dyDescent="0.25">
      <c r="A260" s="25" t="s">
        <v>528</v>
      </c>
      <c r="B260" s="7" t="s">
        <v>941</v>
      </c>
    </row>
    <row r="261" spans="1:2" x14ac:dyDescent="0.25">
      <c r="A261" s="25" t="s">
        <v>508</v>
      </c>
      <c r="B261" s="7" t="s">
        <v>1115</v>
      </c>
    </row>
    <row r="262" spans="1:2" ht="30" x14ac:dyDescent="0.25">
      <c r="A262" s="25" t="s">
        <v>557</v>
      </c>
      <c r="B262" s="7" t="s">
        <v>1115</v>
      </c>
    </row>
    <row r="263" spans="1:2" x14ac:dyDescent="0.25">
      <c r="A263" s="25" t="s">
        <v>538</v>
      </c>
      <c r="B263" s="7" t="s">
        <v>1115</v>
      </c>
    </row>
    <row r="264" spans="1:2" ht="30" x14ac:dyDescent="0.25">
      <c r="A264" s="25" t="s">
        <v>933</v>
      </c>
      <c r="B264" s="7" t="s">
        <v>1115</v>
      </c>
    </row>
    <row r="265" spans="1:2" ht="30" x14ac:dyDescent="0.25">
      <c r="A265" s="25" t="s">
        <v>569</v>
      </c>
      <c r="B265" s="7" t="s">
        <v>761</v>
      </c>
    </row>
    <row r="266" spans="1:2" ht="30" x14ac:dyDescent="0.25">
      <c r="A266" s="25" t="s">
        <v>934</v>
      </c>
      <c r="B266" s="7" t="s">
        <v>761</v>
      </c>
    </row>
    <row r="267" spans="1:2" x14ac:dyDescent="0.25">
      <c r="A267" s="25" t="s">
        <v>505</v>
      </c>
      <c r="B267" s="7" t="s">
        <v>674</v>
      </c>
    </row>
    <row r="268" spans="1:2" ht="30" x14ac:dyDescent="0.25">
      <c r="A268" s="25" t="s">
        <v>425</v>
      </c>
      <c r="B268" s="7" t="s">
        <v>731</v>
      </c>
    </row>
    <row r="269" spans="1:2" x14ac:dyDescent="0.25">
      <c r="A269" s="25" t="s">
        <v>565</v>
      </c>
      <c r="B269" s="7" t="s">
        <v>1115</v>
      </c>
    </row>
    <row r="270" spans="1:2" ht="30" x14ac:dyDescent="0.25">
      <c r="A270" s="25" t="s">
        <v>1111</v>
      </c>
      <c r="B270" s="7" t="s">
        <v>864</v>
      </c>
    </row>
    <row r="271" spans="1:2" x14ac:dyDescent="0.25">
      <c r="A271" s="25" t="s">
        <v>491</v>
      </c>
      <c r="B271" s="7" t="s">
        <v>667</v>
      </c>
    </row>
    <row r="272" spans="1:2" x14ac:dyDescent="0.25">
      <c r="A272" s="25" t="s">
        <v>349</v>
      </c>
      <c r="B272" s="7" t="s">
        <v>761</v>
      </c>
    </row>
    <row r="273" spans="1:2" ht="30" x14ac:dyDescent="0.25">
      <c r="A273" s="25" t="s">
        <v>1112</v>
      </c>
      <c r="B273" s="7" t="s">
        <v>663</v>
      </c>
    </row>
    <row r="274" spans="1:2" x14ac:dyDescent="0.25">
      <c r="A274" s="25" t="s">
        <v>579</v>
      </c>
      <c r="B274" s="7" t="s">
        <v>672</v>
      </c>
    </row>
    <row r="275" spans="1:2" ht="30" x14ac:dyDescent="0.25">
      <c r="A275" s="25" t="s">
        <v>973</v>
      </c>
      <c r="B275" s="7" t="s">
        <v>665</v>
      </c>
    </row>
    <row r="276" spans="1:2" x14ac:dyDescent="0.25">
      <c r="A276" s="25" t="s">
        <v>441</v>
      </c>
      <c r="B276" s="7" t="s">
        <v>762</v>
      </c>
    </row>
    <row r="277" spans="1:2" ht="30" x14ac:dyDescent="0.25">
      <c r="A277" s="25" t="s">
        <v>974</v>
      </c>
      <c r="B277" s="7" t="s">
        <v>665</v>
      </c>
    </row>
    <row r="278" spans="1:2" ht="30" x14ac:dyDescent="0.25">
      <c r="A278" s="25" t="s">
        <v>975</v>
      </c>
      <c r="B278" s="7" t="s">
        <v>665</v>
      </c>
    </row>
    <row r="279" spans="1:2" x14ac:dyDescent="0.25">
      <c r="A279" s="25" t="s">
        <v>519</v>
      </c>
      <c r="B279" s="7" t="s">
        <v>793</v>
      </c>
    </row>
    <row r="280" spans="1:2" ht="30" x14ac:dyDescent="0.25">
      <c r="A280" s="25" t="s">
        <v>561</v>
      </c>
      <c r="B280" s="7" t="s">
        <v>1115</v>
      </c>
    </row>
    <row r="281" spans="1:2" x14ac:dyDescent="0.25">
      <c r="A281" s="25" t="s">
        <v>458</v>
      </c>
      <c r="B281" s="7" t="s">
        <v>849</v>
      </c>
    </row>
    <row r="282" spans="1:2" ht="30" x14ac:dyDescent="0.25">
      <c r="A282" s="25" t="s">
        <v>976</v>
      </c>
      <c r="B282" s="7" t="s">
        <v>665</v>
      </c>
    </row>
    <row r="283" spans="1:2" x14ac:dyDescent="0.25">
      <c r="A283" s="25" t="s">
        <v>597</v>
      </c>
      <c r="B283" s="7" t="s">
        <v>672</v>
      </c>
    </row>
    <row r="284" spans="1:2" x14ac:dyDescent="0.25">
      <c r="A284" s="25" t="s">
        <v>951</v>
      </c>
      <c r="B284" s="7" t="s">
        <v>856</v>
      </c>
    </row>
    <row r="285" spans="1:2" x14ac:dyDescent="0.25">
      <c r="A285" s="25" t="s">
        <v>994</v>
      </c>
      <c r="B285" s="7" t="s">
        <v>667</v>
      </c>
    </row>
    <row r="286" spans="1:2" x14ac:dyDescent="0.25">
      <c r="A286" s="25" t="s">
        <v>516</v>
      </c>
      <c r="B286" s="7" t="s">
        <v>730</v>
      </c>
    </row>
    <row r="287" spans="1:2" x14ac:dyDescent="0.25">
      <c r="A287" s="25" t="s">
        <v>349</v>
      </c>
      <c r="B287" s="7" t="s">
        <v>761</v>
      </c>
    </row>
    <row r="288" spans="1:2" ht="30" x14ac:dyDescent="0.25">
      <c r="A288" s="25" t="s">
        <v>977</v>
      </c>
      <c r="B288" s="7" t="s">
        <v>665</v>
      </c>
    </row>
    <row r="289" spans="1:2" x14ac:dyDescent="0.25">
      <c r="A289" s="25" t="s">
        <v>898</v>
      </c>
      <c r="B289" s="7" t="s">
        <v>674</v>
      </c>
    </row>
    <row r="290" spans="1:2" x14ac:dyDescent="0.25">
      <c r="A290" s="25" t="s">
        <v>477</v>
      </c>
      <c r="B290" s="7" t="s">
        <v>691</v>
      </c>
    </row>
    <row r="291" spans="1:2" x14ac:dyDescent="0.25">
      <c r="A291" s="25" t="s">
        <v>522</v>
      </c>
      <c r="B291" s="7" t="s">
        <v>674</v>
      </c>
    </row>
    <row r="292" spans="1:2" ht="30" x14ac:dyDescent="0.25">
      <c r="A292" s="25" t="s">
        <v>1113</v>
      </c>
      <c r="B292" s="7" t="s">
        <v>663</v>
      </c>
    </row>
    <row r="293" spans="1:2" x14ac:dyDescent="0.25">
      <c r="A293" s="25" t="s">
        <v>952</v>
      </c>
      <c r="B293" s="7" t="s">
        <v>867</v>
      </c>
    </row>
    <row r="294" spans="1:2" x14ac:dyDescent="0.25">
      <c r="A294" s="25" t="s">
        <v>492</v>
      </c>
      <c r="B294" s="7" t="s">
        <v>878</v>
      </c>
    </row>
    <row r="295" spans="1:2" x14ac:dyDescent="0.25">
      <c r="A295" s="25" t="s">
        <v>587</v>
      </c>
      <c r="B295" s="7" t="s">
        <v>1117</v>
      </c>
    </row>
    <row r="296" spans="1:2" ht="30" x14ac:dyDescent="0.25">
      <c r="A296" s="25" t="s">
        <v>978</v>
      </c>
      <c r="B296" s="7" t="s">
        <v>665</v>
      </c>
    </row>
    <row r="297" spans="1:2" ht="30" x14ac:dyDescent="0.25">
      <c r="A297" s="25" t="s">
        <v>979</v>
      </c>
      <c r="B297" s="7" t="s">
        <v>665</v>
      </c>
    </row>
    <row r="298" spans="1:2" ht="30" x14ac:dyDescent="0.25">
      <c r="A298" s="25" t="s">
        <v>980</v>
      </c>
      <c r="B298" s="7" t="s">
        <v>665</v>
      </c>
    </row>
    <row r="299" spans="1:2" ht="30" x14ac:dyDescent="0.25">
      <c r="A299" s="25" t="s">
        <v>563</v>
      </c>
      <c r="B299" s="7" t="s">
        <v>664</v>
      </c>
    </row>
    <row r="300" spans="1:2" x14ac:dyDescent="0.25">
      <c r="A300" s="25" t="s">
        <v>559</v>
      </c>
      <c r="B300" s="7" t="s">
        <v>664</v>
      </c>
    </row>
    <row r="301" spans="1:2" x14ac:dyDescent="0.25">
      <c r="A301" s="25" t="s">
        <v>564</v>
      </c>
      <c r="B301" s="7" t="s">
        <v>664</v>
      </c>
    </row>
    <row r="302" spans="1:2" ht="30" x14ac:dyDescent="0.25">
      <c r="A302" s="25" t="s">
        <v>548</v>
      </c>
      <c r="B302" s="7" t="s">
        <v>664</v>
      </c>
    </row>
    <row r="303" spans="1:2" ht="30" x14ac:dyDescent="0.25">
      <c r="A303" s="25" t="s">
        <v>601</v>
      </c>
      <c r="B303" s="7" t="s">
        <v>1117</v>
      </c>
    </row>
    <row r="304" spans="1:2" x14ac:dyDescent="0.25">
      <c r="A304" s="25" t="s">
        <v>475</v>
      </c>
      <c r="B304" s="7" t="s">
        <v>847</v>
      </c>
    </row>
    <row r="305" spans="1:2" ht="30" x14ac:dyDescent="0.25">
      <c r="A305" s="25" t="s">
        <v>981</v>
      </c>
      <c r="B305" s="13" t="s">
        <v>665</v>
      </c>
    </row>
    <row r="306" spans="1:2" x14ac:dyDescent="0.25">
      <c r="A306" s="32" t="s">
        <v>887</v>
      </c>
      <c r="B306" s="20" t="s">
        <v>761</v>
      </c>
    </row>
    <row r="307" spans="1:2" ht="30" x14ac:dyDescent="0.25">
      <c r="A307" s="33" t="s">
        <v>890</v>
      </c>
      <c r="B307" s="20" t="s">
        <v>761</v>
      </c>
    </row>
    <row r="308" spans="1:2" ht="45" x14ac:dyDescent="0.25">
      <c r="A308" s="32" t="s">
        <v>1056</v>
      </c>
      <c r="B308" s="20" t="s">
        <v>761</v>
      </c>
    </row>
    <row r="309" spans="1:2" ht="30" x14ac:dyDescent="0.25">
      <c r="A309" s="33" t="s">
        <v>1067</v>
      </c>
      <c r="B309" s="20" t="s">
        <v>852</v>
      </c>
    </row>
    <row r="310" spans="1:2" ht="60" x14ac:dyDescent="0.25">
      <c r="A310" s="32" t="s">
        <v>1003</v>
      </c>
      <c r="B310" s="20" t="s">
        <v>852</v>
      </c>
    </row>
    <row r="311" spans="1:2" ht="30" x14ac:dyDescent="0.25">
      <c r="A311" s="33" t="s">
        <v>891</v>
      </c>
      <c r="B311" s="20" t="s">
        <v>761</v>
      </c>
    </row>
    <row r="312" spans="1:2" ht="45" x14ac:dyDescent="0.25">
      <c r="A312" s="32" t="s">
        <v>892</v>
      </c>
      <c r="B312" s="20" t="s">
        <v>666</v>
      </c>
    </row>
    <row r="313" spans="1:2" x14ac:dyDescent="0.25">
      <c r="A313" s="33" t="s">
        <v>1051</v>
      </c>
      <c r="B313" s="20" t="s">
        <v>1115</v>
      </c>
    </row>
    <row r="314" spans="1:2" x14ac:dyDescent="0.25">
      <c r="A314" s="66" t="s">
        <v>893</v>
      </c>
      <c r="B314" s="20" t="s">
        <v>666</v>
      </c>
    </row>
    <row r="315" spans="1:2" x14ac:dyDescent="0.25">
      <c r="A315" s="67" t="s">
        <v>626</v>
      </c>
      <c r="B315" s="20" t="s">
        <v>759</v>
      </c>
    </row>
    <row r="316" spans="1:2" ht="45" x14ac:dyDescent="0.25">
      <c r="A316" s="33" t="s">
        <v>1047</v>
      </c>
      <c r="B316" s="20" t="s">
        <v>687</v>
      </c>
    </row>
    <row r="317" spans="1:2" ht="30" x14ac:dyDescent="0.25">
      <c r="A317" s="32" t="s">
        <v>507</v>
      </c>
      <c r="B317" s="20" t="s">
        <v>687</v>
      </c>
    </row>
    <row r="318" spans="1:2" x14ac:dyDescent="0.25">
      <c r="A318" s="33" t="s">
        <v>896</v>
      </c>
      <c r="B318" s="25" t="s">
        <v>666</v>
      </c>
    </row>
    <row r="319" spans="1:2" ht="30" x14ac:dyDescent="0.25">
      <c r="A319" s="32" t="s">
        <v>558</v>
      </c>
      <c r="B319" s="25" t="s">
        <v>1115</v>
      </c>
    </row>
    <row r="320" spans="1:2" ht="30" x14ac:dyDescent="0.25">
      <c r="A320" s="33" t="s">
        <v>541</v>
      </c>
      <c r="B320" s="25" t="s">
        <v>1115</v>
      </c>
    </row>
    <row r="321" spans="1:2" ht="30" x14ac:dyDescent="0.25">
      <c r="A321" s="32" t="s">
        <v>1064</v>
      </c>
      <c r="B321" s="25" t="s">
        <v>1115</v>
      </c>
    </row>
    <row r="322" spans="1:2" x14ac:dyDescent="0.25">
      <c r="A322" s="33" t="s">
        <v>899</v>
      </c>
      <c r="B322" s="25" t="s">
        <v>818</v>
      </c>
    </row>
    <row r="323" spans="1:2" ht="30" x14ac:dyDescent="0.25">
      <c r="A323" s="32" t="s">
        <v>542</v>
      </c>
      <c r="B323" s="25" t="s">
        <v>1115</v>
      </c>
    </row>
    <row r="324" spans="1:2" ht="30" x14ac:dyDescent="0.25">
      <c r="A324" s="33" t="s">
        <v>571</v>
      </c>
      <c r="B324" s="25" t="s">
        <v>1115</v>
      </c>
    </row>
    <row r="325" spans="1:2" ht="30" x14ac:dyDescent="0.25">
      <c r="A325" s="32" t="s">
        <v>901</v>
      </c>
      <c r="B325" s="25" t="s">
        <v>761</v>
      </c>
    </row>
    <row r="326" spans="1:2" x14ac:dyDescent="0.25">
      <c r="A326" s="33" t="s">
        <v>1061</v>
      </c>
      <c r="B326" s="25" t="s">
        <v>761</v>
      </c>
    </row>
    <row r="327" spans="1:2" x14ac:dyDescent="0.25">
      <c r="A327" s="32" t="s">
        <v>904</v>
      </c>
      <c r="B327" s="25" t="s">
        <v>763</v>
      </c>
    </row>
    <row r="328" spans="1:2" x14ac:dyDescent="0.25">
      <c r="A328" s="33" t="s">
        <v>906</v>
      </c>
      <c r="B328" s="25" t="s">
        <v>829</v>
      </c>
    </row>
    <row r="329" spans="1:2" ht="30" x14ac:dyDescent="0.25">
      <c r="A329" s="32" t="s">
        <v>1048</v>
      </c>
      <c r="B329" s="25" t="s">
        <v>665</v>
      </c>
    </row>
    <row r="330" spans="1:2" ht="30" x14ac:dyDescent="0.25">
      <c r="A330" s="33" t="s">
        <v>1069</v>
      </c>
      <c r="B330" s="25" t="s">
        <v>1115</v>
      </c>
    </row>
    <row r="331" spans="1:2" ht="45" x14ac:dyDescent="0.25">
      <c r="A331" s="32" t="s">
        <v>1068</v>
      </c>
      <c r="B331" s="25" t="s">
        <v>1115</v>
      </c>
    </row>
    <row r="332" spans="1:2" ht="30" x14ac:dyDescent="0.25">
      <c r="A332" s="33" t="s">
        <v>1073</v>
      </c>
      <c r="B332" s="25" t="s">
        <v>857</v>
      </c>
    </row>
    <row r="333" spans="1:2" ht="45" x14ac:dyDescent="0.25">
      <c r="A333" s="32" t="s">
        <v>1072</v>
      </c>
      <c r="B333" s="25" t="s">
        <v>857</v>
      </c>
    </row>
    <row r="334" spans="1:2" ht="45" x14ac:dyDescent="0.25">
      <c r="A334" s="33" t="s">
        <v>984</v>
      </c>
      <c r="B334" s="25" t="s">
        <v>761</v>
      </c>
    </row>
    <row r="335" spans="1:2" ht="60" x14ac:dyDescent="0.25">
      <c r="A335" s="32" t="s">
        <v>1074</v>
      </c>
      <c r="B335" s="25" t="s">
        <v>761</v>
      </c>
    </row>
    <row r="336" spans="1:2" x14ac:dyDescent="0.25">
      <c r="A336" s="33" t="s">
        <v>1055</v>
      </c>
      <c r="B336" s="25" t="s">
        <v>761</v>
      </c>
    </row>
    <row r="337" spans="1:2" x14ac:dyDescent="0.25">
      <c r="A337" s="32" t="s">
        <v>913</v>
      </c>
      <c r="B337" s="25" t="s">
        <v>761</v>
      </c>
    </row>
    <row r="338" spans="1:2" x14ac:dyDescent="0.25">
      <c r="A338" s="33" t="s">
        <v>914</v>
      </c>
      <c r="B338" s="25" t="s">
        <v>761</v>
      </c>
    </row>
    <row r="339" spans="1:2" x14ac:dyDescent="0.25">
      <c r="A339" s="32" t="s">
        <v>916</v>
      </c>
      <c r="B339" s="25" t="s">
        <v>843</v>
      </c>
    </row>
    <row r="340" spans="1:2" ht="25.5" x14ac:dyDescent="0.25">
      <c r="A340" s="29" t="s">
        <v>1065</v>
      </c>
      <c r="B340" s="25" t="s">
        <v>1115</v>
      </c>
    </row>
    <row r="341" spans="1:2" ht="30" x14ac:dyDescent="0.25">
      <c r="A341" s="32" t="s">
        <v>1000</v>
      </c>
      <c r="B341" s="25" t="s">
        <v>864</v>
      </c>
    </row>
    <row r="342" spans="1:2" ht="30" x14ac:dyDescent="0.25">
      <c r="A342" s="33" t="s">
        <v>1001</v>
      </c>
      <c r="B342" s="25" t="s">
        <v>864</v>
      </c>
    </row>
    <row r="343" spans="1:2" x14ac:dyDescent="0.25">
      <c r="A343" s="32" t="s">
        <v>917</v>
      </c>
      <c r="B343" s="25" t="s">
        <v>761</v>
      </c>
    </row>
    <row r="344" spans="1:2" ht="30" x14ac:dyDescent="0.25">
      <c r="A344" s="33" t="s">
        <v>1086</v>
      </c>
      <c r="B344" s="25" t="s">
        <v>864</v>
      </c>
    </row>
    <row r="345" spans="1:2" x14ac:dyDescent="0.25">
      <c r="A345" s="32" t="s">
        <v>918</v>
      </c>
      <c r="B345" s="25" t="s">
        <v>666</v>
      </c>
    </row>
    <row r="346" spans="1:2" ht="45" x14ac:dyDescent="0.25">
      <c r="A346" s="33" t="s">
        <v>1079</v>
      </c>
      <c r="B346" s="25" t="s">
        <v>668</v>
      </c>
    </row>
    <row r="347" spans="1:2" ht="45" x14ac:dyDescent="0.25">
      <c r="A347" s="32" t="s">
        <v>991</v>
      </c>
      <c r="B347" s="25" t="s">
        <v>663</v>
      </c>
    </row>
    <row r="348" spans="1:2" ht="45" x14ac:dyDescent="0.25">
      <c r="A348" s="33" t="s">
        <v>992</v>
      </c>
      <c r="B348" s="25" t="s">
        <v>663</v>
      </c>
    </row>
    <row r="349" spans="1:2" ht="30" x14ac:dyDescent="0.25">
      <c r="A349" s="32" t="s">
        <v>993</v>
      </c>
      <c r="B349" s="25" t="s">
        <v>663</v>
      </c>
    </row>
    <row r="350" spans="1:2" ht="30" x14ac:dyDescent="0.25">
      <c r="A350" s="33" t="s">
        <v>1053</v>
      </c>
      <c r="B350" s="25" t="s">
        <v>1115</v>
      </c>
    </row>
    <row r="351" spans="1:2" ht="60" x14ac:dyDescent="0.25">
      <c r="A351" s="32" t="s">
        <v>1052</v>
      </c>
      <c r="B351" s="25" t="s">
        <v>1115</v>
      </c>
    </row>
    <row r="352" spans="1:2" ht="30" x14ac:dyDescent="0.25">
      <c r="A352" s="33" t="s">
        <v>554</v>
      </c>
      <c r="B352" s="25" t="s">
        <v>1115</v>
      </c>
    </row>
    <row r="353" spans="1:2" ht="30" x14ac:dyDescent="0.25">
      <c r="A353" s="32" t="s">
        <v>1057</v>
      </c>
      <c r="B353" s="25" t="s">
        <v>761</v>
      </c>
    </row>
    <row r="354" spans="1:2" x14ac:dyDescent="0.25">
      <c r="A354" s="33" t="s">
        <v>924</v>
      </c>
      <c r="B354" s="25" t="s">
        <v>761</v>
      </c>
    </row>
    <row r="355" spans="1:2" x14ac:dyDescent="0.25">
      <c r="A355" s="32" t="s">
        <v>926</v>
      </c>
      <c r="B355" s="25" t="s">
        <v>761</v>
      </c>
    </row>
    <row r="356" spans="1:2" ht="30" x14ac:dyDescent="0.25">
      <c r="A356" s="33" t="s">
        <v>622</v>
      </c>
      <c r="B356" s="25" t="s">
        <v>883</v>
      </c>
    </row>
    <row r="357" spans="1:2" ht="45" x14ac:dyDescent="0.25">
      <c r="A357" s="32" t="s">
        <v>929</v>
      </c>
      <c r="B357" s="25" t="s">
        <v>816</v>
      </c>
    </row>
    <row r="358" spans="1:2" x14ac:dyDescent="0.25">
      <c r="A358" s="33" t="s">
        <v>512</v>
      </c>
      <c r="B358" s="25" t="s">
        <v>814</v>
      </c>
    </row>
    <row r="359" spans="1:2" x14ac:dyDescent="0.25">
      <c r="A359" s="32" t="s">
        <v>1040</v>
      </c>
      <c r="B359" s="25" t="s">
        <v>670</v>
      </c>
    </row>
    <row r="360" spans="1:2" x14ac:dyDescent="0.25">
      <c r="A360" s="33" t="s">
        <v>1075</v>
      </c>
      <c r="B360" s="25" t="s">
        <v>674</v>
      </c>
    </row>
    <row r="361" spans="1:2" ht="30" x14ac:dyDescent="0.25">
      <c r="A361" s="32" t="s">
        <v>500</v>
      </c>
      <c r="B361" s="25" t="s">
        <v>674</v>
      </c>
    </row>
    <row r="362" spans="1:2" ht="30" x14ac:dyDescent="0.25">
      <c r="A362" s="33" t="s">
        <v>497</v>
      </c>
      <c r="B362" s="25" t="s">
        <v>674</v>
      </c>
    </row>
    <row r="363" spans="1:2" ht="30" x14ac:dyDescent="0.25">
      <c r="A363" s="32" t="s">
        <v>506</v>
      </c>
      <c r="B363" s="25" t="s">
        <v>674</v>
      </c>
    </row>
    <row r="364" spans="1:2" x14ac:dyDescent="0.25">
      <c r="A364" s="33" t="s">
        <v>931</v>
      </c>
      <c r="B364" s="25" t="s">
        <v>671</v>
      </c>
    </row>
    <row r="365" spans="1:2" ht="30" x14ac:dyDescent="0.25">
      <c r="A365" s="32" t="s">
        <v>932</v>
      </c>
      <c r="B365" s="25" t="s">
        <v>870</v>
      </c>
    </row>
    <row r="366" spans="1:2" ht="30" x14ac:dyDescent="0.25">
      <c r="A366" s="33" t="s">
        <v>1060</v>
      </c>
      <c r="B366" s="25" t="s">
        <v>721</v>
      </c>
    </row>
    <row r="367" spans="1:2" ht="30" x14ac:dyDescent="0.25">
      <c r="A367" s="32" t="s">
        <v>1058</v>
      </c>
      <c r="B367" s="25" t="s">
        <v>761</v>
      </c>
    </row>
    <row r="368" spans="1:2" ht="30" x14ac:dyDescent="0.25">
      <c r="A368" s="33" t="s">
        <v>959</v>
      </c>
      <c r="B368" s="25" t="s">
        <v>702</v>
      </c>
    </row>
    <row r="369" spans="1:2" x14ac:dyDescent="0.25">
      <c r="A369" s="32" t="s">
        <v>589</v>
      </c>
      <c r="B369" s="25" t="s">
        <v>761</v>
      </c>
    </row>
    <row r="370" spans="1:2" x14ac:dyDescent="0.25">
      <c r="A370" s="33" t="s">
        <v>935</v>
      </c>
      <c r="B370" s="25" t="s">
        <v>762</v>
      </c>
    </row>
    <row r="371" spans="1:2" ht="30" x14ac:dyDescent="0.25">
      <c r="A371" s="32" t="s">
        <v>416</v>
      </c>
      <c r="B371" s="25" t="s">
        <v>762</v>
      </c>
    </row>
    <row r="372" spans="1:2" ht="30" x14ac:dyDescent="0.25">
      <c r="A372" s="33" t="s">
        <v>985</v>
      </c>
      <c r="B372" s="25" t="s">
        <v>766</v>
      </c>
    </row>
    <row r="373" spans="1:2" x14ac:dyDescent="0.25">
      <c r="A373" s="32" t="s">
        <v>936</v>
      </c>
      <c r="B373" s="25" t="s">
        <v>761</v>
      </c>
    </row>
    <row r="374" spans="1:2" x14ac:dyDescent="0.25">
      <c r="A374" s="33" t="s">
        <v>432</v>
      </c>
      <c r="B374" s="25" t="s">
        <v>856</v>
      </c>
    </row>
    <row r="375" spans="1:2" x14ac:dyDescent="0.25">
      <c r="A375" s="32" t="s">
        <v>1059</v>
      </c>
      <c r="B375" s="25" t="s">
        <v>761</v>
      </c>
    </row>
    <row r="376" spans="1:2" ht="45" x14ac:dyDescent="0.25">
      <c r="A376" s="33" t="s">
        <v>1077</v>
      </c>
      <c r="B376" s="25" t="s">
        <v>1115</v>
      </c>
    </row>
    <row r="377" spans="1:2" ht="30" x14ac:dyDescent="0.25">
      <c r="A377" s="32" t="s">
        <v>1078</v>
      </c>
      <c r="B377" s="25" t="s">
        <v>1115</v>
      </c>
    </row>
    <row r="378" spans="1:2" ht="30" x14ac:dyDescent="0.25">
      <c r="A378" s="33" t="s">
        <v>978</v>
      </c>
      <c r="B378" s="25" t="s">
        <v>665</v>
      </c>
    </row>
    <row r="379" spans="1:2" x14ac:dyDescent="0.25">
      <c r="A379" s="58" t="s">
        <v>1082</v>
      </c>
      <c r="B379" s="25" t="s">
        <v>761</v>
      </c>
    </row>
    <row r="380" spans="1:2" ht="25.5" x14ac:dyDescent="0.25">
      <c r="A380" s="30" t="s">
        <v>1089</v>
      </c>
      <c r="B380" s="25" t="s">
        <v>761</v>
      </c>
    </row>
    <row r="381" spans="1:2" ht="25.5" x14ac:dyDescent="0.25">
      <c r="A381" s="58" t="s">
        <v>1091</v>
      </c>
      <c r="B381" s="25" t="s">
        <v>761</v>
      </c>
    </row>
    <row r="382" spans="1:2" ht="25.5" x14ac:dyDescent="0.25">
      <c r="A382" s="30" t="s">
        <v>1095</v>
      </c>
      <c r="B382" s="25" t="s">
        <v>664</v>
      </c>
    </row>
    <row r="383" spans="1:2" ht="25.5" x14ac:dyDescent="0.25">
      <c r="A383" s="58" t="s">
        <v>1046</v>
      </c>
      <c r="B383" s="25" t="s">
        <v>1005</v>
      </c>
    </row>
    <row r="384" spans="1:2" x14ac:dyDescent="0.25">
      <c r="A384" s="30" t="s">
        <v>1038</v>
      </c>
      <c r="B384" s="25" t="s">
        <v>723</v>
      </c>
    </row>
    <row r="385" spans="1:2" ht="25.5" x14ac:dyDescent="0.25">
      <c r="A385" s="58" t="s">
        <v>1097</v>
      </c>
      <c r="B385" s="25" t="s">
        <v>870</v>
      </c>
    </row>
    <row r="386" spans="1:2" ht="25.5" x14ac:dyDescent="0.25">
      <c r="A386" s="30" t="s">
        <v>1099</v>
      </c>
      <c r="B386" s="25" t="s">
        <v>761</v>
      </c>
    </row>
    <row r="387" spans="1:2" ht="25.5" x14ac:dyDescent="0.25">
      <c r="A387" s="58" t="s">
        <v>1041</v>
      </c>
      <c r="B387" s="25" t="s">
        <v>761</v>
      </c>
    </row>
    <row r="388" spans="1:2" x14ac:dyDescent="0.25">
      <c r="A388" s="30" t="s">
        <v>1039</v>
      </c>
      <c r="B388" s="25" t="s">
        <v>829</v>
      </c>
    </row>
    <row r="389" spans="1:2" x14ac:dyDescent="0.25">
      <c r="A389" s="58" t="s">
        <v>1101</v>
      </c>
      <c r="B389" s="25" t="s">
        <v>761</v>
      </c>
    </row>
    <row r="390" spans="1:2" ht="25.5" x14ac:dyDescent="0.25">
      <c r="A390" s="30" t="s">
        <v>1102</v>
      </c>
      <c r="B390" s="25" t="s">
        <v>761</v>
      </c>
    </row>
    <row r="391" spans="1:2" x14ac:dyDescent="0.25">
      <c r="A391" s="58" t="s">
        <v>1103</v>
      </c>
      <c r="B391" s="25" t="s">
        <v>761</v>
      </c>
    </row>
    <row r="392" spans="1:2" x14ac:dyDescent="0.25">
      <c r="A392" s="30" t="s">
        <v>1042</v>
      </c>
      <c r="B392" s="25" t="s">
        <v>761</v>
      </c>
    </row>
    <row r="393" spans="1:2" x14ac:dyDescent="0.25">
      <c r="A393" s="58" t="s">
        <v>1043</v>
      </c>
      <c r="B393" s="25" t="s">
        <v>761</v>
      </c>
    </row>
    <row r="394" spans="1:2" x14ac:dyDescent="0.25">
      <c r="A394" s="30" t="s">
        <v>478</v>
      </c>
      <c r="B394" s="25" t="s">
        <v>810</v>
      </c>
    </row>
    <row r="395" spans="1:2" x14ac:dyDescent="0.25">
      <c r="A395" s="58" t="s">
        <v>598</v>
      </c>
      <c r="B395" s="25" t="s">
        <v>761</v>
      </c>
    </row>
    <row r="396" spans="1:2" x14ac:dyDescent="0.25">
      <c r="A396" s="30" t="s">
        <v>1105</v>
      </c>
      <c r="B396" s="25" t="s">
        <v>761</v>
      </c>
    </row>
    <row r="397" spans="1:2" ht="25.5" x14ac:dyDescent="0.25">
      <c r="A397" s="58" t="s">
        <v>609</v>
      </c>
      <c r="B397" s="25" t="s">
        <v>761</v>
      </c>
    </row>
    <row r="398" spans="1:2" x14ac:dyDescent="0.25">
      <c r="A398" s="30" t="s">
        <v>591</v>
      </c>
      <c r="B398" s="25" t="s">
        <v>761</v>
      </c>
    </row>
    <row r="399" spans="1:2" x14ac:dyDescent="0.25">
      <c r="A399" s="58" t="s">
        <v>592</v>
      </c>
      <c r="B399" s="25" t="s">
        <v>761</v>
      </c>
    </row>
    <row r="400" spans="1:2" x14ac:dyDescent="0.25">
      <c r="A400" s="30" t="s">
        <v>1045</v>
      </c>
      <c r="B400" s="25" t="s">
        <v>1115</v>
      </c>
    </row>
    <row r="401" spans="1:2" x14ac:dyDescent="0.25">
      <c r="A401" s="58" t="s">
        <v>1085</v>
      </c>
      <c r="B401" s="25" t="s">
        <v>761</v>
      </c>
    </row>
    <row r="402" spans="1:2" ht="25.5" x14ac:dyDescent="0.25">
      <c r="A402" s="30" t="s">
        <v>1116</v>
      </c>
      <c r="B402" s="25" t="s">
        <v>839</v>
      </c>
    </row>
    <row r="403" spans="1:2" x14ac:dyDescent="0.25">
      <c r="A403" s="58" t="s">
        <v>978</v>
      </c>
      <c r="B403" s="25" t="s">
        <v>665</v>
      </c>
    </row>
    <row r="404" spans="1:2" x14ac:dyDescent="0.25">
      <c r="A404" s="29" t="s">
        <v>1062</v>
      </c>
      <c r="B404" s="25" t="s">
        <v>761</v>
      </c>
    </row>
    <row r="405" spans="1:2" ht="30" x14ac:dyDescent="0.25">
      <c r="A405" s="28" t="s">
        <v>1063</v>
      </c>
      <c r="B405" s="25" t="s">
        <v>1117</v>
      </c>
    </row>
    <row r="406" spans="1:2" x14ac:dyDescent="0.25">
      <c r="A406" s="23" t="s">
        <v>1050</v>
      </c>
      <c r="B406" s="25" t="s">
        <v>761</v>
      </c>
    </row>
    <row r="407" spans="1:2" x14ac:dyDescent="0.25">
      <c r="A407" s="7" t="s">
        <v>1054</v>
      </c>
      <c r="B407" s="25" t="s">
        <v>883</v>
      </c>
    </row>
    <row r="408" spans="1:2" x14ac:dyDescent="0.25">
      <c r="A408" s="23" t="s">
        <v>468</v>
      </c>
      <c r="B408" s="25" t="s">
        <v>666</v>
      </c>
    </row>
    <row r="409" spans="1:2" x14ac:dyDescent="0.25">
      <c r="A409" s="7" t="s">
        <v>576</v>
      </c>
      <c r="B409" s="25" t="s">
        <v>1115</v>
      </c>
    </row>
    <row r="410" spans="1:2" x14ac:dyDescent="0.25">
      <c r="A410" s="23" t="s">
        <v>431</v>
      </c>
      <c r="B410" s="25" t="s">
        <v>724</v>
      </c>
    </row>
    <row r="411" spans="1:2" x14ac:dyDescent="0.25">
      <c r="A411" s="7" t="s">
        <v>578</v>
      </c>
      <c r="B411" s="25" t="s">
        <v>1115</v>
      </c>
    </row>
    <row r="412" spans="1:2" ht="38.25" x14ac:dyDescent="0.25">
      <c r="A412" s="23" t="s">
        <v>1066</v>
      </c>
      <c r="B412" s="25" t="s">
        <v>1115</v>
      </c>
    </row>
    <row r="413" spans="1:2" x14ac:dyDescent="0.25">
      <c r="A413" s="7" t="s">
        <v>443</v>
      </c>
      <c r="B413" s="25" t="s">
        <v>724</v>
      </c>
    </row>
    <row r="414" spans="1:2" ht="25.5" x14ac:dyDescent="0.25">
      <c r="A414" s="23" t="s">
        <v>1084</v>
      </c>
      <c r="B414" s="25" t="s">
        <v>846</v>
      </c>
    </row>
    <row r="415" spans="1:2" x14ac:dyDescent="0.25">
      <c r="A415" s="29" t="s">
        <v>1104</v>
      </c>
      <c r="B415" s="25" t="s">
        <v>1008</v>
      </c>
    </row>
    <row r="416" spans="1:2" x14ac:dyDescent="0.25">
      <c r="A416" s="28" t="s">
        <v>633</v>
      </c>
      <c r="B416" s="25" t="s">
        <v>1007</v>
      </c>
    </row>
    <row r="417" spans="1:2" x14ac:dyDescent="0.25">
      <c r="A417" s="29" t="s">
        <v>646</v>
      </c>
      <c r="B417" s="25" t="s">
        <v>938</v>
      </c>
    </row>
    <row r="418" spans="1:2" x14ac:dyDescent="0.25">
      <c r="A418" s="28" t="s">
        <v>639</v>
      </c>
      <c r="B418" s="25" t="s">
        <v>761</v>
      </c>
    </row>
    <row r="419" spans="1:2" x14ac:dyDescent="0.25">
      <c r="A419" s="29" t="s">
        <v>631</v>
      </c>
      <c r="B419" s="25" t="s">
        <v>674</v>
      </c>
    </row>
    <row r="420" spans="1:2" ht="25.5" x14ac:dyDescent="0.25">
      <c r="A420" s="28" t="s">
        <v>656</v>
      </c>
      <c r="B420" s="25" t="s">
        <v>938</v>
      </c>
    </row>
    <row r="421" spans="1:2" x14ac:dyDescent="0.25">
      <c r="A421" s="29" t="s">
        <v>648</v>
      </c>
      <c r="B421" s="25" t="s">
        <v>672</v>
      </c>
    </row>
    <row r="422" spans="1:2" ht="30" x14ac:dyDescent="0.25">
      <c r="A422" s="28" t="s">
        <v>658</v>
      </c>
      <c r="B422" s="25" t="s">
        <v>1118</v>
      </c>
    </row>
    <row r="423" spans="1:2" x14ac:dyDescent="0.25">
      <c r="A423" s="29" t="s">
        <v>620</v>
      </c>
      <c r="B423" s="25" t="s">
        <v>856</v>
      </c>
    </row>
    <row r="424" spans="1:2" x14ac:dyDescent="0.25">
      <c r="A424" s="28" t="s">
        <v>660</v>
      </c>
      <c r="B424" s="25" t="s">
        <v>938</v>
      </c>
    </row>
    <row r="425" spans="1:2" x14ac:dyDescent="0.25">
      <c r="A425" s="29" t="s">
        <v>636</v>
      </c>
      <c r="B425" s="25" t="s">
        <v>865</v>
      </c>
    </row>
    <row r="426" spans="1:2" ht="30" x14ac:dyDescent="0.25">
      <c r="A426" s="28" t="s">
        <v>1081</v>
      </c>
      <c r="B426" s="25" t="s">
        <v>1118</v>
      </c>
    </row>
    <row r="427" spans="1:2" ht="25.5" x14ac:dyDescent="0.25">
      <c r="A427" s="29" t="s">
        <v>634</v>
      </c>
      <c r="B427" s="25" t="s">
        <v>741</v>
      </c>
    </row>
    <row r="428" spans="1:2" x14ac:dyDescent="0.25">
      <c r="A428" s="28" t="s">
        <v>642</v>
      </c>
      <c r="B428" s="25" t="s">
        <v>719</v>
      </c>
    </row>
    <row r="429" spans="1:2" x14ac:dyDescent="0.25">
      <c r="A429" s="29" t="s">
        <v>654</v>
      </c>
      <c r="B429" s="25" t="s">
        <v>938</v>
      </c>
    </row>
    <row r="430" spans="1:2" x14ac:dyDescent="0.25">
      <c r="A430" s="28" t="s">
        <v>652</v>
      </c>
      <c r="B430" s="25" t="s">
        <v>854</v>
      </c>
    </row>
    <row r="431" spans="1:2" ht="25.5" x14ac:dyDescent="0.25">
      <c r="A431" s="29" t="s">
        <v>1100</v>
      </c>
      <c r="B431" s="25" t="s">
        <v>665</v>
      </c>
    </row>
    <row r="432" spans="1:2" ht="25.5" x14ac:dyDescent="0.25">
      <c r="A432" s="28" t="s">
        <v>650</v>
      </c>
      <c r="B432" s="25" t="s">
        <v>761</v>
      </c>
    </row>
    <row r="433" spans="1:2" x14ac:dyDescent="0.25">
      <c r="A433" s="29" t="s">
        <v>628</v>
      </c>
      <c r="B433" s="25" t="s">
        <v>668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B1792-D61B-424E-A5F9-9948F03B58F8}">
  <sheetPr codeName="Feuil15"/>
  <dimension ref="C1:T392"/>
  <sheetViews>
    <sheetView topLeftCell="E1" workbookViewId="0">
      <selection activeCell="J15" sqref="J15"/>
    </sheetView>
  </sheetViews>
  <sheetFormatPr baseColWidth="10" defaultColWidth="11.5703125" defaultRowHeight="15" x14ac:dyDescent="0.25"/>
  <cols>
    <col min="3" max="3" width="17.5703125" bestFit="1" customWidth="1"/>
    <col min="4" max="4" width="33.42578125" bestFit="1" customWidth="1"/>
    <col min="5" max="5" width="1.7109375" customWidth="1"/>
    <col min="6" max="6" width="37.85546875" bestFit="1" customWidth="1"/>
    <col min="7" max="7" width="1.7109375" customWidth="1"/>
    <col min="8" max="8" width="12.140625" bestFit="1" customWidth="1"/>
    <col min="9" max="9" width="1.7109375" customWidth="1"/>
    <col min="10" max="10" width="16" bestFit="1" customWidth="1"/>
    <col min="11" max="11" width="1.7109375" customWidth="1"/>
    <col min="12" max="12" width="35.85546875" bestFit="1" customWidth="1"/>
    <col min="13" max="13" width="1.7109375" customWidth="1"/>
    <col min="16" max="16" width="8.85546875" bestFit="1" customWidth="1"/>
    <col min="17" max="17" width="22.42578125" customWidth="1"/>
    <col min="18" max="18" width="8" bestFit="1" customWidth="1"/>
    <col min="19" max="19" width="6.7109375" bestFit="1" customWidth="1"/>
    <col min="20" max="20" width="5.5703125" bestFit="1" customWidth="1"/>
  </cols>
  <sheetData>
    <row r="1" spans="3:20" x14ac:dyDescent="0.25">
      <c r="C1" t="s">
        <v>880</v>
      </c>
      <c r="D1" t="s">
        <v>662</v>
      </c>
      <c r="F1" t="s">
        <v>953</v>
      </c>
      <c r="H1" t="s">
        <v>661</v>
      </c>
      <c r="J1" t="s">
        <v>954</v>
      </c>
      <c r="L1" t="s">
        <v>955</v>
      </c>
      <c r="P1" t="s">
        <v>1129</v>
      </c>
      <c r="S1" t="s">
        <v>885</v>
      </c>
    </row>
    <row r="2" spans="3:20" x14ac:dyDescent="0.25">
      <c r="C2" t="s">
        <v>680</v>
      </c>
      <c r="D2" t="s">
        <v>679</v>
      </c>
      <c r="F2" t="s">
        <v>1009</v>
      </c>
      <c r="H2" t="s">
        <v>61</v>
      </c>
      <c r="J2" t="s">
        <v>61</v>
      </c>
      <c r="L2" t="s">
        <v>885</v>
      </c>
      <c r="P2">
        <v>2011</v>
      </c>
      <c r="R2" t="e">
        <v>#N/A</v>
      </c>
      <c r="S2" t="e">
        <v>#N/A</v>
      </c>
      <c r="T2" t="e">
        <v>#N/A</v>
      </c>
    </row>
    <row r="3" spans="3:20" x14ac:dyDescent="0.25">
      <c r="C3" t="s">
        <v>684</v>
      </c>
      <c r="D3" t="s">
        <v>682</v>
      </c>
      <c r="F3" t="s">
        <v>409</v>
      </c>
      <c r="H3" t="s">
        <v>43</v>
      </c>
      <c r="J3" t="s">
        <v>43</v>
      </c>
      <c r="L3" t="s">
        <v>621</v>
      </c>
      <c r="P3">
        <v>2012</v>
      </c>
      <c r="R3" t="e">
        <v>#N/A</v>
      </c>
      <c r="S3" t="e">
        <v>#N/A</v>
      </c>
      <c r="T3" t="e">
        <v>#N/A</v>
      </c>
    </row>
    <row r="4" spans="3:20" x14ac:dyDescent="0.25">
      <c r="C4" t="s">
        <v>688</v>
      </c>
      <c r="D4" t="s">
        <v>699</v>
      </c>
      <c r="F4" t="s">
        <v>5</v>
      </c>
      <c r="H4" t="s">
        <v>52</v>
      </c>
      <c r="J4" t="s">
        <v>52</v>
      </c>
      <c r="L4" t="s">
        <v>414</v>
      </c>
      <c r="P4">
        <v>2013</v>
      </c>
      <c r="R4" t="e">
        <v>#N/A</v>
      </c>
      <c r="S4" t="e">
        <v>#N/A</v>
      </c>
      <c r="T4" t="e">
        <v>#N/A</v>
      </c>
    </row>
    <row r="5" spans="3:20" x14ac:dyDescent="0.25">
      <c r="C5" t="s">
        <v>685</v>
      </c>
      <c r="D5" t="s">
        <v>704</v>
      </c>
      <c r="F5" t="s">
        <v>3</v>
      </c>
      <c r="H5" t="s">
        <v>34</v>
      </c>
      <c r="J5" t="s">
        <v>173</v>
      </c>
      <c r="L5" t="s">
        <v>436</v>
      </c>
      <c r="P5">
        <v>2014</v>
      </c>
      <c r="R5" t="e">
        <v>#N/A</v>
      </c>
      <c r="S5" t="e">
        <v>#N/A</v>
      </c>
      <c r="T5" t="e">
        <v>#N/A</v>
      </c>
    </row>
    <row r="6" spans="3:20" x14ac:dyDescent="0.25">
      <c r="C6" t="s">
        <v>676</v>
      </c>
      <c r="D6" t="s">
        <v>708</v>
      </c>
      <c r="F6" t="s">
        <v>2</v>
      </c>
      <c r="H6" t="s">
        <v>320</v>
      </c>
      <c r="J6" t="s">
        <v>34</v>
      </c>
      <c r="L6" t="s">
        <v>440</v>
      </c>
      <c r="P6">
        <v>2015</v>
      </c>
      <c r="R6">
        <v>1525971</v>
      </c>
      <c r="S6">
        <v>29986</v>
      </c>
      <c r="T6">
        <v>20774</v>
      </c>
    </row>
    <row r="7" spans="3:20" x14ac:dyDescent="0.25">
      <c r="C7" t="s">
        <v>720</v>
      </c>
      <c r="D7" t="s">
        <v>709</v>
      </c>
      <c r="F7" t="s">
        <v>7</v>
      </c>
      <c r="H7" t="s">
        <v>381</v>
      </c>
      <c r="J7" t="s">
        <v>320</v>
      </c>
      <c r="L7" t="s">
        <v>1058</v>
      </c>
      <c r="P7">
        <v>2018</v>
      </c>
      <c r="R7" t="e">
        <v>#N/A</v>
      </c>
      <c r="S7" t="e">
        <v>#N/A</v>
      </c>
      <c r="T7" t="e">
        <v>#N/A</v>
      </c>
    </row>
    <row r="8" spans="3:20" x14ac:dyDescent="0.25">
      <c r="C8" t="s">
        <v>678</v>
      </c>
      <c r="D8" t="s">
        <v>711</v>
      </c>
      <c r="F8" t="s">
        <v>616</v>
      </c>
      <c r="H8" t="s">
        <v>167</v>
      </c>
      <c r="J8" t="s">
        <v>200</v>
      </c>
      <c r="L8" t="s">
        <v>1087</v>
      </c>
    </row>
    <row r="9" spans="3:20" x14ac:dyDescent="0.25">
      <c r="D9" t="s">
        <v>712</v>
      </c>
      <c r="F9" t="s">
        <v>1021</v>
      </c>
      <c r="H9" t="s">
        <v>45</v>
      </c>
      <c r="J9" t="s">
        <v>381</v>
      </c>
      <c r="L9" t="s">
        <v>584</v>
      </c>
    </row>
    <row r="10" spans="3:20" x14ac:dyDescent="0.25">
      <c r="D10" t="s">
        <v>714</v>
      </c>
      <c r="F10" t="s">
        <v>408</v>
      </c>
      <c r="H10" t="s">
        <v>315</v>
      </c>
      <c r="J10" t="s">
        <v>167</v>
      </c>
      <c r="L10" t="s">
        <v>934</v>
      </c>
    </row>
    <row r="11" spans="3:20" x14ac:dyDescent="0.25">
      <c r="D11" t="s">
        <v>715</v>
      </c>
      <c r="F11" t="s">
        <v>1012</v>
      </c>
      <c r="H11" t="s">
        <v>179</v>
      </c>
      <c r="J11" t="s">
        <v>45</v>
      </c>
      <c r="L11" t="s">
        <v>453</v>
      </c>
    </row>
    <row r="12" spans="3:20" x14ac:dyDescent="0.25">
      <c r="D12" t="s">
        <v>717</v>
      </c>
      <c r="F12" t="s">
        <v>1022</v>
      </c>
      <c r="H12" t="s">
        <v>36</v>
      </c>
      <c r="J12" t="s">
        <v>315</v>
      </c>
      <c r="L12" t="s">
        <v>444</v>
      </c>
    </row>
    <row r="13" spans="3:20" x14ac:dyDescent="0.25">
      <c r="D13" t="s">
        <v>718</v>
      </c>
      <c r="F13" t="s">
        <v>8</v>
      </c>
      <c r="H13" t="s">
        <v>596</v>
      </c>
      <c r="J13" t="s">
        <v>179</v>
      </c>
      <c r="L13" t="s">
        <v>429</v>
      </c>
    </row>
    <row r="14" spans="3:20" x14ac:dyDescent="0.25">
      <c r="D14" t="s">
        <v>727</v>
      </c>
      <c r="F14" t="s">
        <v>359</v>
      </c>
      <c r="H14" t="s">
        <v>33</v>
      </c>
      <c r="J14" t="s">
        <v>36</v>
      </c>
      <c r="L14" t="s">
        <v>496</v>
      </c>
    </row>
    <row r="15" spans="3:20" x14ac:dyDescent="0.25">
      <c r="D15" t="s">
        <v>731</v>
      </c>
      <c r="F15" t="s">
        <v>1010</v>
      </c>
      <c r="H15" t="s">
        <v>348</v>
      </c>
      <c r="J15" t="s">
        <v>596</v>
      </c>
      <c r="L15" t="s">
        <v>610</v>
      </c>
    </row>
    <row r="16" spans="3:20" x14ac:dyDescent="0.25">
      <c r="D16" t="s">
        <v>733</v>
      </c>
      <c r="F16" t="s">
        <v>1023</v>
      </c>
      <c r="H16" t="s">
        <v>127</v>
      </c>
      <c r="J16" t="s">
        <v>33</v>
      </c>
      <c r="L16" t="s">
        <v>1088</v>
      </c>
    </row>
    <row r="17" spans="4:12" x14ac:dyDescent="0.25">
      <c r="D17" t="s">
        <v>734</v>
      </c>
      <c r="F17" t="s">
        <v>1024</v>
      </c>
      <c r="H17" t="s">
        <v>363</v>
      </c>
      <c r="J17" t="s">
        <v>348</v>
      </c>
      <c r="L17" t="s">
        <v>427</v>
      </c>
    </row>
    <row r="18" spans="4:12" x14ac:dyDescent="0.25">
      <c r="D18" t="s">
        <v>736</v>
      </c>
      <c r="F18" t="s">
        <v>1025</v>
      </c>
      <c r="H18" t="s">
        <v>169</v>
      </c>
      <c r="J18" t="s">
        <v>127</v>
      </c>
      <c r="L18" t="s">
        <v>470</v>
      </c>
    </row>
    <row r="19" spans="4:12" x14ac:dyDescent="0.25">
      <c r="D19" t="s">
        <v>743</v>
      </c>
      <c r="F19" t="s">
        <v>1036</v>
      </c>
      <c r="H19" t="s">
        <v>643</v>
      </c>
      <c r="J19" t="s">
        <v>363</v>
      </c>
      <c r="L19" t="s">
        <v>1002</v>
      </c>
    </row>
    <row r="20" spans="4:12" x14ac:dyDescent="0.25">
      <c r="D20" t="s">
        <v>744</v>
      </c>
      <c r="F20" t="s">
        <v>1026</v>
      </c>
      <c r="H20" t="s">
        <v>394</v>
      </c>
      <c r="J20" t="s">
        <v>151</v>
      </c>
      <c r="L20" t="s">
        <v>474</v>
      </c>
    </row>
    <row r="21" spans="4:12" x14ac:dyDescent="0.25">
      <c r="D21" t="s">
        <v>746</v>
      </c>
      <c r="F21" t="s">
        <v>1027</v>
      </c>
      <c r="H21" t="s">
        <v>161</v>
      </c>
      <c r="J21" t="s">
        <v>394</v>
      </c>
      <c r="L21" t="s">
        <v>1006</v>
      </c>
    </row>
    <row r="22" spans="4:12" x14ac:dyDescent="0.25">
      <c r="D22" t="s">
        <v>754</v>
      </c>
      <c r="F22" t="s">
        <v>1013</v>
      </c>
      <c r="H22" t="s">
        <v>242</v>
      </c>
      <c r="J22" t="s">
        <v>161</v>
      </c>
      <c r="L22" t="s">
        <v>888</v>
      </c>
    </row>
    <row r="23" spans="4:12" x14ac:dyDescent="0.25">
      <c r="D23" t="s">
        <v>755</v>
      </c>
      <c r="F23" t="s">
        <v>6</v>
      </c>
      <c r="H23" t="s">
        <v>236</v>
      </c>
      <c r="J23" t="s">
        <v>242</v>
      </c>
      <c r="L23" t="s">
        <v>537</v>
      </c>
    </row>
    <row r="24" spans="4:12" x14ac:dyDescent="0.25">
      <c r="D24" t="s">
        <v>767</v>
      </c>
      <c r="F24" t="s">
        <v>1028</v>
      </c>
      <c r="H24" t="s">
        <v>17</v>
      </c>
      <c r="J24" t="s">
        <v>236</v>
      </c>
      <c r="L24" t="s">
        <v>386</v>
      </c>
    </row>
    <row r="25" spans="4:12" x14ac:dyDescent="0.25">
      <c r="D25" t="s">
        <v>881</v>
      </c>
      <c r="F25" t="s">
        <v>1029</v>
      </c>
      <c r="H25" t="s">
        <v>291</v>
      </c>
      <c r="J25" t="s">
        <v>17</v>
      </c>
      <c r="L25" t="s">
        <v>540</v>
      </c>
    </row>
    <row r="26" spans="4:12" x14ac:dyDescent="0.25">
      <c r="D26" t="s">
        <v>778</v>
      </c>
      <c r="F26" t="s">
        <v>1030</v>
      </c>
      <c r="H26" t="s">
        <v>54</v>
      </c>
      <c r="J26" t="s">
        <v>291</v>
      </c>
      <c r="L26" t="s">
        <v>582</v>
      </c>
    </row>
    <row r="27" spans="4:12" x14ac:dyDescent="0.25">
      <c r="D27" t="s">
        <v>779</v>
      </c>
      <c r="F27" t="s">
        <v>1014</v>
      </c>
      <c r="H27" t="s">
        <v>140</v>
      </c>
      <c r="J27" t="s">
        <v>54</v>
      </c>
      <c r="L27" t="s">
        <v>567</v>
      </c>
    </row>
    <row r="28" spans="4:12" x14ac:dyDescent="0.25">
      <c r="D28" t="s">
        <v>780</v>
      </c>
      <c r="F28" t="s">
        <v>1015</v>
      </c>
      <c r="H28" t="s">
        <v>27</v>
      </c>
      <c r="J28" t="s">
        <v>140</v>
      </c>
      <c r="L28" t="s">
        <v>419</v>
      </c>
    </row>
    <row r="29" spans="4:12" x14ac:dyDescent="0.25">
      <c r="D29" t="s">
        <v>784</v>
      </c>
      <c r="F29" t="s">
        <v>1031</v>
      </c>
      <c r="H29" t="s">
        <v>238</v>
      </c>
      <c r="J29" t="s">
        <v>27</v>
      </c>
      <c r="L29" t="s">
        <v>1082</v>
      </c>
    </row>
    <row r="30" spans="4:12" x14ac:dyDescent="0.25">
      <c r="D30" t="s">
        <v>785</v>
      </c>
      <c r="F30" t="s">
        <v>4</v>
      </c>
      <c r="H30" t="s">
        <v>134</v>
      </c>
      <c r="J30" t="s">
        <v>238</v>
      </c>
      <c r="L30" t="s">
        <v>556</v>
      </c>
    </row>
    <row r="31" spans="4:12" x14ac:dyDescent="0.25">
      <c r="D31" t="s">
        <v>788</v>
      </c>
      <c r="F31" t="s">
        <v>1035</v>
      </c>
      <c r="H31" t="s">
        <v>326</v>
      </c>
      <c r="J31" t="s">
        <v>134</v>
      </c>
      <c r="L31" t="s">
        <v>639</v>
      </c>
    </row>
    <row r="32" spans="4:12" x14ac:dyDescent="0.25">
      <c r="D32" t="s">
        <v>792</v>
      </c>
      <c r="F32" t="s">
        <v>406</v>
      </c>
      <c r="H32" t="s">
        <v>331</v>
      </c>
      <c r="J32" t="s">
        <v>326</v>
      </c>
      <c r="L32" t="s">
        <v>1089</v>
      </c>
    </row>
    <row r="33" spans="4:12" x14ac:dyDescent="0.25">
      <c r="D33" t="s">
        <v>937</v>
      </c>
      <c r="F33" t="s">
        <v>1032</v>
      </c>
      <c r="H33" t="s">
        <v>220</v>
      </c>
      <c r="J33" t="s">
        <v>331</v>
      </c>
      <c r="L33" t="s">
        <v>463</v>
      </c>
    </row>
    <row r="34" spans="4:12" x14ac:dyDescent="0.25">
      <c r="D34" t="s">
        <v>798</v>
      </c>
      <c r="F34" t="s">
        <v>1011</v>
      </c>
      <c r="H34" t="s">
        <v>156</v>
      </c>
      <c r="J34" t="s">
        <v>32</v>
      </c>
      <c r="L34" t="s">
        <v>1067</v>
      </c>
    </row>
    <row r="35" spans="4:12" x14ac:dyDescent="0.25">
      <c r="D35" t="s">
        <v>799</v>
      </c>
      <c r="F35" t="s">
        <v>1016</v>
      </c>
      <c r="H35" t="s">
        <v>32</v>
      </c>
      <c r="J35" t="s">
        <v>632</v>
      </c>
      <c r="L35" t="s">
        <v>1003</v>
      </c>
    </row>
    <row r="36" spans="4:12" x14ac:dyDescent="0.25">
      <c r="D36" t="s">
        <v>801</v>
      </c>
      <c r="F36" t="s">
        <v>0</v>
      </c>
      <c r="H36" t="s">
        <v>632</v>
      </c>
      <c r="J36" t="s">
        <v>181</v>
      </c>
      <c r="L36" t="s">
        <v>1090</v>
      </c>
    </row>
    <row r="37" spans="4:12" x14ac:dyDescent="0.25">
      <c r="D37" t="s">
        <v>806</v>
      </c>
      <c r="F37" t="s">
        <v>12</v>
      </c>
      <c r="H37" t="s">
        <v>181</v>
      </c>
      <c r="J37" t="s">
        <v>184</v>
      </c>
      <c r="L37" t="s">
        <v>633</v>
      </c>
    </row>
    <row r="38" spans="4:12" x14ac:dyDescent="0.25">
      <c r="D38" t="s">
        <v>807</v>
      </c>
      <c r="F38" t="s">
        <v>407</v>
      </c>
      <c r="H38" t="s">
        <v>184</v>
      </c>
      <c r="J38" t="s">
        <v>356</v>
      </c>
      <c r="L38" t="s">
        <v>473</v>
      </c>
    </row>
    <row r="39" spans="4:12" x14ac:dyDescent="0.25">
      <c r="D39" t="s">
        <v>823</v>
      </c>
      <c r="F39" t="s">
        <v>9</v>
      </c>
      <c r="H39" t="s">
        <v>197</v>
      </c>
      <c r="J39" t="s">
        <v>105</v>
      </c>
      <c r="L39" t="s">
        <v>889</v>
      </c>
    </row>
    <row r="40" spans="4:12" x14ac:dyDescent="0.25">
      <c r="D40" t="s">
        <v>825</v>
      </c>
      <c r="F40" t="s">
        <v>71</v>
      </c>
      <c r="H40" t="s">
        <v>64</v>
      </c>
      <c r="J40" t="s">
        <v>402</v>
      </c>
      <c r="L40" t="s">
        <v>1091</v>
      </c>
    </row>
    <row r="41" spans="4:12" x14ac:dyDescent="0.25">
      <c r="D41" t="s">
        <v>828</v>
      </c>
      <c r="F41" t="s">
        <v>1033</v>
      </c>
      <c r="H41" t="s">
        <v>73</v>
      </c>
      <c r="J41" t="s">
        <v>292</v>
      </c>
      <c r="L41" t="s">
        <v>970</v>
      </c>
    </row>
    <row r="42" spans="4:12" x14ac:dyDescent="0.25">
      <c r="D42" t="s">
        <v>830</v>
      </c>
      <c r="F42" t="s">
        <v>10</v>
      </c>
      <c r="H42" t="s">
        <v>356</v>
      </c>
      <c r="J42" t="s">
        <v>312</v>
      </c>
      <c r="L42" t="s">
        <v>428</v>
      </c>
    </row>
    <row r="43" spans="4:12" x14ac:dyDescent="0.25">
      <c r="D43" t="s">
        <v>831</v>
      </c>
      <c r="F43" t="s">
        <v>614</v>
      </c>
      <c r="H43" t="s">
        <v>105</v>
      </c>
      <c r="J43" t="s">
        <v>645</v>
      </c>
      <c r="L43" t="s">
        <v>521</v>
      </c>
    </row>
    <row r="44" spans="4:12" x14ac:dyDescent="0.25">
      <c r="D44" t="s">
        <v>832</v>
      </c>
      <c r="F44" t="s">
        <v>617</v>
      </c>
      <c r="H44" t="s">
        <v>402</v>
      </c>
      <c r="J44" t="s">
        <v>188</v>
      </c>
      <c r="L44" t="s">
        <v>1092</v>
      </c>
    </row>
    <row r="45" spans="4:12" x14ac:dyDescent="0.25">
      <c r="D45" t="s">
        <v>837</v>
      </c>
      <c r="F45" t="s">
        <v>1017</v>
      </c>
      <c r="H45" t="s">
        <v>292</v>
      </c>
      <c r="J45" t="s">
        <v>78</v>
      </c>
      <c r="L45" t="s">
        <v>1079</v>
      </c>
    </row>
    <row r="46" spans="4:12" x14ac:dyDescent="0.25">
      <c r="D46" t="s">
        <v>838</v>
      </c>
      <c r="F46" t="s">
        <v>1019</v>
      </c>
      <c r="H46" t="s">
        <v>312</v>
      </c>
      <c r="J46" t="s">
        <v>268</v>
      </c>
      <c r="L46" t="s">
        <v>994</v>
      </c>
    </row>
    <row r="47" spans="4:12" x14ac:dyDescent="0.25">
      <c r="D47" t="s">
        <v>843</v>
      </c>
      <c r="F47" t="s">
        <v>11</v>
      </c>
      <c r="H47" t="s">
        <v>645</v>
      </c>
      <c r="J47" t="s">
        <v>319</v>
      </c>
      <c r="L47" t="s">
        <v>495</v>
      </c>
    </row>
    <row r="48" spans="4:12" x14ac:dyDescent="0.25">
      <c r="D48" t="s">
        <v>845</v>
      </c>
      <c r="F48" t="s">
        <v>1034</v>
      </c>
      <c r="H48" t="s">
        <v>188</v>
      </c>
      <c r="J48" t="s">
        <v>148</v>
      </c>
      <c r="L48" t="s">
        <v>499</v>
      </c>
    </row>
    <row r="49" spans="4:12" x14ac:dyDescent="0.25">
      <c r="D49" t="s">
        <v>851</v>
      </c>
      <c r="F49" t="s">
        <v>1</v>
      </c>
      <c r="H49" t="s">
        <v>78</v>
      </c>
      <c r="J49" t="s">
        <v>190</v>
      </c>
      <c r="L49" t="s">
        <v>456</v>
      </c>
    </row>
    <row r="50" spans="4:12" x14ac:dyDescent="0.25">
      <c r="D50" t="s">
        <v>853</v>
      </c>
      <c r="F50" t="s">
        <v>382</v>
      </c>
      <c r="H50" t="s">
        <v>268</v>
      </c>
      <c r="J50" t="s">
        <v>364</v>
      </c>
      <c r="L50" t="s">
        <v>646</v>
      </c>
    </row>
    <row r="51" spans="4:12" x14ac:dyDescent="0.25">
      <c r="D51" t="s">
        <v>856</v>
      </c>
      <c r="F51" t="s">
        <v>1018</v>
      </c>
      <c r="H51" t="s">
        <v>319</v>
      </c>
      <c r="J51" t="s">
        <v>355</v>
      </c>
      <c r="L51" t="s">
        <v>448</v>
      </c>
    </row>
    <row r="52" spans="4:12" x14ac:dyDescent="0.25">
      <c r="D52" t="s">
        <v>862</v>
      </c>
      <c r="F52" t="s">
        <v>13</v>
      </c>
      <c r="H52" t="s">
        <v>148</v>
      </c>
      <c r="J52" t="s">
        <v>183</v>
      </c>
      <c r="L52" t="s">
        <v>553</v>
      </c>
    </row>
    <row r="53" spans="4:12" x14ac:dyDescent="0.25">
      <c r="D53" t="s">
        <v>871</v>
      </c>
      <c r="F53" t="s">
        <v>615</v>
      </c>
      <c r="H53" t="s">
        <v>190</v>
      </c>
      <c r="J53" t="s">
        <v>274</v>
      </c>
      <c r="L53" t="s">
        <v>501</v>
      </c>
    </row>
    <row r="54" spans="4:12" x14ac:dyDescent="0.25">
      <c r="D54" t="s">
        <v>875</v>
      </c>
      <c r="H54" t="s">
        <v>364</v>
      </c>
      <c r="J54" t="s">
        <v>21</v>
      </c>
      <c r="L54" t="s">
        <v>581</v>
      </c>
    </row>
    <row r="55" spans="4:12" x14ac:dyDescent="0.25">
      <c r="D55" t="s">
        <v>876</v>
      </c>
      <c r="H55" t="s">
        <v>355</v>
      </c>
      <c r="J55" t="s">
        <v>72</v>
      </c>
      <c r="L55" t="s">
        <v>613</v>
      </c>
    </row>
    <row r="56" spans="4:12" x14ac:dyDescent="0.25">
      <c r="D56" t="s">
        <v>877</v>
      </c>
      <c r="H56" t="s">
        <v>183</v>
      </c>
      <c r="J56" t="s">
        <v>332</v>
      </c>
      <c r="L56" t="s">
        <v>481</v>
      </c>
    </row>
    <row r="57" spans="4:12" x14ac:dyDescent="0.25">
      <c r="D57" t="s">
        <v>683</v>
      </c>
      <c r="H57" t="s">
        <v>199</v>
      </c>
      <c r="J57" t="s">
        <v>192</v>
      </c>
      <c r="L57" t="s">
        <v>626</v>
      </c>
    </row>
    <row r="58" spans="4:12" x14ac:dyDescent="0.25">
      <c r="D58" t="s">
        <v>686</v>
      </c>
      <c r="H58" t="s">
        <v>274</v>
      </c>
      <c r="J58" t="s">
        <v>119</v>
      </c>
      <c r="L58" t="s">
        <v>507</v>
      </c>
    </row>
    <row r="59" spans="4:12" x14ac:dyDescent="0.25">
      <c r="D59" t="s">
        <v>690</v>
      </c>
      <c r="H59" t="s">
        <v>21</v>
      </c>
      <c r="J59" t="s">
        <v>123</v>
      </c>
      <c r="L59" t="s">
        <v>1047</v>
      </c>
    </row>
    <row r="60" spans="4:12" x14ac:dyDescent="0.25">
      <c r="D60" t="s">
        <v>694</v>
      </c>
      <c r="H60" t="s">
        <v>72</v>
      </c>
      <c r="J60" t="s">
        <v>232</v>
      </c>
      <c r="L60" t="s">
        <v>588</v>
      </c>
    </row>
    <row r="61" spans="4:12" x14ac:dyDescent="0.25">
      <c r="D61" t="s">
        <v>1007</v>
      </c>
      <c r="H61" t="s">
        <v>376</v>
      </c>
      <c r="J61" t="s">
        <v>191</v>
      </c>
      <c r="L61" t="s">
        <v>415</v>
      </c>
    </row>
    <row r="62" spans="4:12" x14ac:dyDescent="0.25">
      <c r="D62" t="s">
        <v>698</v>
      </c>
      <c r="H62" t="s">
        <v>332</v>
      </c>
      <c r="J62" t="s">
        <v>309</v>
      </c>
      <c r="L62" t="s">
        <v>464</v>
      </c>
    </row>
    <row r="63" spans="4:12" x14ac:dyDescent="0.25">
      <c r="D63" t="s">
        <v>700</v>
      </c>
      <c r="H63" t="s">
        <v>192</v>
      </c>
      <c r="J63" t="s">
        <v>182</v>
      </c>
      <c r="L63" t="s">
        <v>564</v>
      </c>
    </row>
    <row r="64" spans="4:12" x14ac:dyDescent="0.25">
      <c r="D64" t="s">
        <v>705</v>
      </c>
      <c r="H64" t="s">
        <v>119</v>
      </c>
      <c r="J64" t="s">
        <v>106</v>
      </c>
      <c r="L64" t="s">
        <v>523</v>
      </c>
    </row>
    <row r="65" spans="4:12" x14ac:dyDescent="0.25">
      <c r="D65" t="s">
        <v>664</v>
      </c>
      <c r="H65" t="s">
        <v>232</v>
      </c>
      <c r="J65" t="s">
        <v>321</v>
      </c>
      <c r="L65" t="s">
        <v>631</v>
      </c>
    </row>
    <row r="66" spans="4:12" x14ac:dyDescent="0.25">
      <c r="D66" t="s">
        <v>713</v>
      </c>
      <c r="H66" t="s">
        <v>182</v>
      </c>
      <c r="J66" t="s">
        <v>91</v>
      </c>
      <c r="L66" t="s">
        <v>590</v>
      </c>
    </row>
    <row r="67" spans="4:12" x14ac:dyDescent="0.25">
      <c r="D67" t="s">
        <v>721</v>
      </c>
      <c r="H67" t="s">
        <v>106</v>
      </c>
      <c r="J67" t="s">
        <v>87</v>
      </c>
      <c r="L67" t="s">
        <v>502</v>
      </c>
    </row>
    <row r="68" spans="4:12" x14ac:dyDescent="0.25">
      <c r="D68" t="s">
        <v>723</v>
      </c>
      <c r="H68" t="s">
        <v>321</v>
      </c>
      <c r="J68" t="s">
        <v>218</v>
      </c>
      <c r="L68" t="s">
        <v>418</v>
      </c>
    </row>
    <row r="69" spans="4:12" x14ac:dyDescent="0.25">
      <c r="D69" t="s">
        <v>728</v>
      </c>
      <c r="H69" t="s">
        <v>243</v>
      </c>
      <c r="J69" t="s">
        <v>255</v>
      </c>
      <c r="L69" t="s">
        <v>629</v>
      </c>
    </row>
    <row r="70" spans="4:12" x14ac:dyDescent="0.25">
      <c r="D70" t="s">
        <v>729</v>
      </c>
      <c r="H70" t="s">
        <v>91</v>
      </c>
      <c r="J70" t="s">
        <v>29</v>
      </c>
      <c r="L70" t="s">
        <v>533</v>
      </c>
    </row>
    <row r="71" spans="4:12" x14ac:dyDescent="0.25">
      <c r="D71" t="s">
        <v>732</v>
      </c>
      <c r="H71" t="s">
        <v>87</v>
      </c>
      <c r="J71" t="s">
        <v>198</v>
      </c>
      <c r="L71" t="s">
        <v>1093</v>
      </c>
    </row>
    <row r="72" spans="4:12" x14ac:dyDescent="0.25">
      <c r="D72" t="s">
        <v>750</v>
      </c>
      <c r="H72" t="s">
        <v>306</v>
      </c>
      <c r="J72" t="s">
        <v>324</v>
      </c>
      <c r="L72" t="s">
        <v>461</v>
      </c>
    </row>
    <row r="73" spans="4:12" x14ac:dyDescent="0.25">
      <c r="D73" t="s">
        <v>751</v>
      </c>
      <c r="H73" t="s">
        <v>218</v>
      </c>
      <c r="J73" t="s">
        <v>141</v>
      </c>
      <c r="L73" t="s">
        <v>546</v>
      </c>
    </row>
    <row r="74" spans="4:12" x14ac:dyDescent="0.25">
      <c r="D74" t="s">
        <v>753</v>
      </c>
      <c r="H74" t="s">
        <v>255</v>
      </c>
      <c r="J74" t="s">
        <v>630</v>
      </c>
      <c r="L74" t="s">
        <v>459</v>
      </c>
    </row>
    <row r="75" spans="4:12" x14ac:dyDescent="0.25">
      <c r="D75" t="s">
        <v>757</v>
      </c>
      <c r="H75" t="s">
        <v>324</v>
      </c>
      <c r="J75" t="s">
        <v>25</v>
      </c>
      <c r="L75" t="s">
        <v>963</v>
      </c>
    </row>
    <row r="76" spans="4:12" x14ac:dyDescent="0.25">
      <c r="D76" t="s">
        <v>758</v>
      </c>
      <c r="H76" t="s">
        <v>141</v>
      </c>
      <c r="J76" t="s">
        <v>101</v>
      </c>
      <c r="L76" t="s">
        <v>918</v>
      </c>
    </row>
    <row r="77" spans="4:12" x14ac:dyDescent="0.25">
      <c r="D77" t="s">
        <v>768</v>
      </c>
      <c r="H77" t="s">
        <v>630</v>
      </c>
      <c r="J77" t="s">
        <v>222</v>
      </c>
      <c r="L77" t="s">
        <v>558</v>
      </c>
    </row>
    <row r="78" spans="4:12" x14ac:dyDescent="0.25">
      <c r="D78" t="s">
        <v>791</v>
      </c>
      <c r="H78" t="s">
        <v>25</v>
      </c>
      <c r="J78" t="s">
        <v>98</v>
      </c>
      <c r="L78" t="s">
        <v>541</v>
      </c>
    </row>
    <row r="79" spans="4:12" x14ac:dyDescent="0.25">
      <c r="D79" t="s">
        <v>793</v>
      </c>
      <c r="H79" t="s">
        <v>101</v>
      </c>
      <c r="J79" t="s">
        <v>77</v>
      </c>
      <c r="L79" t="s">
        <v>962</v>
      </c>
    </row>
    <row r="80" spans="4:12" x14ac:dyDescent="0.25">
      <c r="D80" t="s">
        <v>805</v>
      </c>
      <c r="H80" t="s">
        <v>222</v>
      </c>
      <c r="J80" t="s">
        <v>189</v>
      </c>
      <c r="L80" t="s">
        <v>586</v>
      </c>
    </row>
    <row r="81" spans="4:12" x14ac:dyDescent="0.25">
      <c r="D81" t="s">
        <v>814</v>
      </c>
      <c r="H81" t="s">
        <v>77</v>
      </c>
      <c r="J81" t="s">
        <v>237</v>
      </c>
      <c r="L81" t="s">
        <v>1064</v>
      </c>
    </row>
    <row r="82" spans="4:12" x14ac:dyDescent="0.25">
      <c r="D82" t="s">
        <v>815</v>
      </c>
      <c r="H82" t="s">
        <v>189</v>
      </c>
      <c r="J82" t="s">
        <v>51</v>
      </c>
      <c r="L82" t="s">
        <v>493</v>
      </c>
    </row>
    <row r="83" spans="4:12" x14ac:dyDescent="0.25">
      <c r="D83" t="s">
        <v>821</v>
      </c>
      <c r="H83" t="s">
        <v>237</v>
      </c>
      <c r="J83" t="s">
        <v>276</v>
      </c>
      <c r="L83" t="s">
        <v>476</v>
      </c>
    </row>
    <row r="84" spans="4:12" x14ac:dyDescent="0.25">
      <c r="D84" t="s">
        <v>826</v>
      </c>
      <c r="H84" t="s">
        <v>211</v>
      </c>
      <c r="J84" t="s">
        <v>1036</v>
      </c>
      <c r="L84" t="s">
        <v>532</v>
      </c>
    </row>
    <row r="85" spans="4:12" x14ac:dyDescent="0.25">
      <c r="D85" t="s">
        <v>841</v>
      </c>
      <c r="H85" t="s">
        <v>247</v>
      </c>
      <c r="J85" t="s">
        <v>251</v>
      </c>
      <c r="L85" t="s">
        <v>511</v>
      </c>
    </row>
    <row r="86" spans="4:12" x14ac:dyDescent="0.25">
      <c r="D86" t="s">
        <v>842</v>
      </c>
      <c r="H86" t="s">
        <v>51</v>
      </c>
      <c r="J86" t="s">
        <v>248</v>
      </c>
      <c r="L86" t="s">
        <v>899</v>
      </c>
    </row>
    <row r="87" spans="4:12" x14ac:dyDescent="0.25">
      <c r="D87" t="s">
        <v>855</v>
      </c>
      <c r="H87" t="s">
        <v>1036</v>
      </c>
      <c r="J87" t="s">
        <v>350</v>
      </c>
      <c r="L87" t="s">
        <v>449</v>
      </c>
    </row>
    <row r="88" spans="4:12" x14ac:dyDescent="0.25">
      <c r="D88" t="s">
        <v>859</v>
      </c>
      <c r="H88" t="s">
        <v>251</v>
      </c>
      <c r="J88" t="s">
        <v>378</v>
      </c>
      <c r="L88" t="s">
        <v>964</v>
      </c>
    </row>
    <row r="89" spans="4:12" x14ac:dyDescent="0.25">
      <c r="D89" t="s">
        <v>861</v>
      </c>
      <c r="H89" t="s">
        <v>350</v>
      </c>
      <c r="J89" t="s">
        <v>366</v>
      </c>
      <c r="L89" t="s">
        <v>542</v>
      </c>
    </row>
    <row r="90" spans="4:12" x14ac:dyDescent="0.25">
      <c r="D90" t="s">
        <v>1115</v>
      </c>
      <c r="H90" t="s">
        <v>378</v>
      </c>
      <c r="J90" t="s">
        <v>56</v>
      </c>
      <c r="L90" t="s">
        <v>571</v>
      </c>
    </row>
    <row r="91" spans="4:12" x14ac:dyDescent="0.25">
      <c r="D91" t="s">
        <v>687</v>
      </c>
      <c r="H91" t="s">
        <v>366</v>
      </c>
      <c r="J91" t="s">
        <v>113</v>
      </c>
      <c r="L91" t="s">
        <v>902</v>
      </c>
    </row>
    <row r="92" spans="4:12" x14ac:dyDescent="0.25">
      <c r="D92" t="s">
        <v>702</v>
      </c>
      <c r="H92" t="s">
        <v>56</v>
      </c>
      <c r="J92" t="s">
        <v>137</v>
      </c>
      <c r="L92" t="s">
        <v>445</v>
      </c>
    </row>
    <row r="93" spans="4:12" x14ac:dyDescent="0.25">
      <c r="D93" t="s">
        <v>674</v>
      </c>
      <c r="H93" t="s">
        <v>113</v>
      </c>
      <c r="J93" t="s">
        <v>88</v>
      </c>
      <c r="L93" t="s">
        <v>594</v>
      </c>
    </row>
    <row r="94" spans="4:12" x14ac:dyDescent="0.25">
      <c r="D94" t="s">
        <v>716</v>
      </c>
      <c r="H94" t="s">
        <v>26</v>
      </c>
      <c r="J94" t="s">
        <v>26</v>
      </c>
      <c r="L94" t="s">
        <v>1094</v>
      </c>
    </row>
    <row r="95" spans="4:12" x14ac:dyDescent="0.25">
      <c r="D95" t="s">
        <v>671</v>
      </c>
      <c r="H95" t="s">
        <v>15</v>
      </c>
      <c r="J95" t="s">
        <v>15</v>
      </c>
      <c r="L95" t="s">
        <v>1061</v>
      </c>
    </row>
    <row r="96" spans="4:12" x14ac:dyDescent="0.25">
      <c r="D96" t="s">
        <v>730</v>
      </c>
      <c r="H96" t="s">
        <v>314</v>
      </c>
      <c r="J96" t="s">
        <v>314</v>
      </c>
      <c r="L96" t="s">
        <v>543</v>
      </c>
    </row>
    <row r="97" spans="4:12" x14ac:dyDescent="0.25">
      <c r="D97" t="s">
        <v>737</v>
      </c>
      <c r="H97" t="s">
        <v>339</v>
      </c>
      <c r="J97" t="s">
        <v>339</v>
      </c>
      <c r="L97" t="s">
        <v>924</v>
      </c>
    </row>
    <row r="98" spans="4:12" x14ac:dyDescent="0.25">
      <c r="D98" t="s">
        <v>742</v>
      </c>
      <c r="H98" t="s">
        <v>269</v>
      </c>
      <c r="J98" t="s">
        <v>270</v>
      </c>
      <c r="L98" t="s">
        <v>551</v>
      </c>
    </row>
    <row r="99" spans="4:12" x14ac:dyDescent="0.25">
      <c r="D99" t="s">
        <v>756</v>
      </c>
      <c r="H99" t="s">
        <v>143</v>
      </c>
      <c r="J99" t="s">
        <v>143</v>
      </c>
      <c r="L99" t="s">
        <v>447</v>
      </c>
    </row>
    <row r="100" spans="4:12" x14ac:dyDescent="0.25">
      <c r="D100" t="s">
        <v>817</v>
      </c>
      <c r="H100" t="s">
        <v>354</v>
      </c>
      <c r="J100" t="s">
        <v>354</v>
      </c>
      <c r="L100" t="s">
        <v>411</v>
      </c>
    </row>
    <row r="101" spans="4:12" x14ac:dyDescent="0.25">
      <c r="D101" t="s">
        <v>818</v>
      </c>
      <c r="H101" t="s">
        <v>41</v>
      </c>
      <c r="J101" t="s">
        <v>41</v>
      </c>
      <c r="L101" t="s">
        <v>410</v>
      </c>
    </row>
    <row r="102" spans="4:12" x14ac:dyDescent="0.25">
      <c r="D102" t="s">
        <v>844</v>
      </c>
      <c r="H102" t="s">
        <v>155</v>
      </c>
      <c r="J102" t="s">
        <v>155</v>
      </c>
      <c r="L102" t="s">
        <v>482</v>
      </c>
    </row>
    <row r="103" spans="4:12" x14ac:dyDescent="0.25">
      <c r="D103" t="s">
        <v>865</v>
      </c>
      <c r="H103" t="s">
        <v>14</v>
      </c>
      <c r="J103" t="s">
        <v>14</v>
      </c>
      <c r="L103" t="s">
        <v>604</v>
      </c>
    </row>
    <row r="104" spans="4:12" x14ac:dyDescent="0.25">
      <c r="D104" t="s">
        <v>869</v>
      </c>
      <c r="H104" t="s">
        <v>62</v>
      </c>
      <c r="J104" t="s">
        <v>62</v>
      </c>
      <c r="L104" t="s">
        <v>433</v>
      </c>
    </row>
    <row r="105" spans="4:12" x14ac:dyDescent="0.25">
      <c r="D105" t="s">
        <v>685</v>
      </c>
      <c r="H105" t="s">
        <v>58</v>
      </c>
      <c r="J105" t="s">
        <v>58</v>
      </c>
      <c r="L105" t="s">
        <v>479</v>
      </c>
    </row>
    <row r="106" spans="4:12" x14ac:dyDescent="0.25">
      <c r="D106" t="s">
        <v>675</v>
      </c>
      <c r="H106" t="s">
        <v>177</v>
      </c>
      <c r="J106" t="s">
        <v>177</v>
      </c>
      <c r="L106" t="s">
        <v>494</v>
      </c>
    </row>
    <row r="107" spans="4:12" x14ac:dyDescent="0.25">
      <c r="D107" t="s">
        <v>695</v>
      </c>
      <c r="H107" t="s">
        <v>380</v>
      </c>
      <c r="J107" t="s">
        <v>163</v>
      </c>
      <c r="L107" t="s">
        <v>1095</v>
      </c>
    </row>
    <row r="108" spans="4:12" x14ac:dyDescent="0.25">
      <c r="D108" t="s">
        <v>696</v>
      </c>
      <c r="H108" t="s">
        <v>273</v>
      </c>
      <c r="J108" t="s">
        <v>170</v>
      </c>
      <c r="L108" t="s">
        <v>914</v>
      </c>
    </row>
    <row r="109" spans="4:12" x14ac:dyDescent="0.25">
      <c r="D109" t="s">
        <v>701</v>
      </c>
      <c r="H109" t="s">
        <v>224</v>
      </c>
      <c r="J109" t="s">
        <v>380</v>
      </c>
      <c r="L109" t="s">
        <v>450</v>
      </c>
    </row>
    <row r="110" spans="4:12" x14ac:dyDescent="0.25">
      <c r="D110" t="s">
        <v>706</v>
      </c>
      <c r="H110" t="s">
        <v>303</v>
      </c>
      <c r="J110" t="s">
        <v>266</v>
      </c>
      <c r="L110" t="s">
        <v>1020</v>
      </c>
    </row>
    <row r="111" spans="4:12" x14ac:dyDescent="0.25">
      <c r="D111" t="s">
        <v>710</v>
      </c>
      <c r="H111" t="s">
        <v>215</v>
      </c>
      <c r="J111" t="s">
        <v>205</v>
      </c>
      <c r="L111" t="s">
        <v>903</v>
      </c>
    </row>
    <row r="112" spans="4:12" x14ac:dyDescent="0.25">
      <c r="D112" t="s">
        <v>665</v>
      </c>
      <c r="H112" t="s">
        <v>126</v>
      </c>
      <c r="J112" t="s">
        <v>132</v>
      </c>
      <c r="L112" t="s">
        <v>904</v>
      </c>
    </row>
    <row r="113" spans="4:12" x14ac:dyDescent="0.25">
      <c r="D113" t="s">
        <v>745</v>
      </c>
      <c r="H113" t="s">
        <v>96</v>
      </c>
      <c r="J113" t="s">
        <v>273</v>
      </c>
      <c r="L113" t="s">
        <v>1104</v>
      </c>
    </row>
    <row r="114" spans="4:12" x14ac:dyDescent="0.25">
      <c r="D114" t="s">
        <v>665</v>
      </c>
      <c r="H114" t="s">
        <v>202</v>
      </c>
      <c r="J114" t="s">
        <v>224</v>
      </c>
      <c r="L114" t="s">
        <v>891</v>
      </c>
    </row>
    <row r="115" spans="4:12" x14ac:dyDescent="0.25">
      <c r="D115" t="s">
        <v>666</v>
      </c>
      <c r="H115" t="s">
        <v>57</v>
      </c>
      <c r="J115" t="s">
        <v>215</v>
      </c>
      <c r="L115" t="s">
        <v>524</v>
      </c>
    </row>
    <row r="116" spans="4:12" x14ac:dyDescent="0.25">
      <c r="D116" t="s">
        <v>761</v>
      </c>
      <c r="H116" t="s">
        <v>401</v>
      </c>
      <c r="J116" t="s">
        <v>126</v>
      </c>
      <c r="L116" t="s">
        <v>930</v>
      </c>
    </row>
    <row r="117" spans="4:12" x14ac:dyDescent="0.25">
      <c r="D117" t="s">
        <v>762</v>
      </c>
      <c r="H117" t="s">
        <v>404</v>
      </c>
      <c r="J117" t="s">
        <v>96</v>
      </c>
      <c r="L117" t="s">
        <v>514</v>
      </c>
    </row>
    <row r="118" spans="4:12" x14ac:dyDescent="0.25">
      <c r="D118" t="s">
        <v>763</v>
      </c>
      <c r="H118" t="s">
        <v>362</v>
      </c>
      <c r="J118" t="s">
        <v>202</v>
      </c>
      <c r="L118" t="s">
        <v>469</v>
      </c>
    </row>
    <row r="119" spans="4:12" x14ac:dyDescent="0.25">
      <c r="D119" t="s">
        <v>764</v>
      </c>
      <c r="H119" t="s">
        <v>164</v>
      </c>
      <c r="J119" t="s">
        <v>640</v>
      </c>
      <c r="L119" t="s">
        <v>555</v>
      </c>
    </row>
    <row r="120" spans="4:12" x14ac:dyDescent="0.25">
      <c r="D120" t="s">
        <v>766</v>
      </c>
      <c r="H120" t="s">
        <v>230</v>
      </c>
      <c r="J120" t="s">
        <v>196</v>
      </c>
      <c r="L120" t="s">
        <v>460</v>
      </c>
    </row>
    <row r="121" spans="4:12" x14ac:dyDescent="0.25">
      <c r="D121" t="s">
        <v>669</v>
      </c>
      <c r="H121" t="s">
        <v>233</v>
      </c>
      <c r="J121" t="s">
        <v>57</v>
      </c>
      <c r="L121" t="s">
        <v>478</v>
      </c>
    </row>
    <row r="122" spans="4:12" x14ac:dyDescent="0.25">
      <c r="D122" t="s">
        <v>769</v>
      </c>
      <c r="H122" t="s">
        <v>109</v>
      </c>
      <c r="J122" t="s">
        <v>401</v>
      </c>
      <c r="L122" t="s">
        <v>485</v>
      </c>
    </row>
    <row r="123" spans="4:12" x14ac:dyDescent="0.25">
      <c r="D123" t="s">
        <v>770</v>
      </c>
      <c r="H123" t="s">
        <v>166</v>
      </c>
      <c r="J123" t="s">
        <v>94</v>
      </c>
      <c r="L123" t="s">
        <v>906</v>
      </c>
    </row>
    <row r="124" spans="4:12" x14ac:dyDescent="0.25">
      <c r="D124" t="s">
        <v>772</v>
      </c>
      <c r="H124" t="s">
        <v>107</v>
      </c>
      <c r="J124" t="s">
        <v>186</v>
      </c>
      <c r="L124" t="s">
        <v>942</v>
      </c>
    </row>
    <row r="125" spans="4:12" x14ac:dyDescent="0.25">
      <c r="D125" t="s">
        <v>670</v>
      </c>
      <c r="H125" t="s">
        <v>361</v>
      </c>
      <c r="J125" t="s">
        <v>404</v>
      </c>
      <c r="L125" t="s">
        <v>529</v>
      </c>
    </row>
    <row r="126" spans="4:12" x14ac:dyDescent="0.25">
      <c r="D126" t="s">
        <v>773</v>
      </c>
      <c r="H126" t="s">
        <v>337</v>
      </c>
      <c r="J126" t="s">
        <v>362</v>
      </c>
      <c r="L126" t="s">
        <v>585</v>
      </c>
    </row>
    <row r="127" spans="4:12" x14ac:dyDescent="0.25">
      <c r="D127" t="s">
        <v>774</v>
      </c>
      <c r="H127" t="s">
        <v>47</v>
      </c>
      <c r="J127" t="s">
        <v>164</v>
      </c>
      <c r="L127" t="s">
        <v>490</v>
      </c>
    </row>
    <row r="128" spans="4:12" x14ac:dyDescent="0.25">
      <c r="D128" t="s">
        <v>775</v>
      </c>
      <c r="H128" t="s">
        <v>162</v>
      </c>
      <c r="J128" t="s">
        <v>230</v>
      </c>
      <c r="L128" t="s">
        <v>510</v>
      </c>
    </row>
    <row r="129" spans="4:12" x14ac:dyDescent="0.25">
      <c r="D129" t="s">
        <v>777</v>
      </c>
      <c r="H129" t="s">
        <v>89</v>
      </c>
      <c r="J129" t="s">
        <v>233</v>
      </c>
      <c r="L129" t="s">
        <v>634</v>
      </c>
    </row>
    <row r="130" spans="4:12" x14ac:dyDescent="0.25">
      <c r="D130" t="s">
        <v>786</v>
      </c>
      <c r="H130" t="s">
        <v>68</v>
      </c>
      <c r="J130" t="s">
        <v>109</v>
      </c>
      <c r="L130" t="s">
        <v>960</v>
      </c>
    </row>
    <row r="131" spans="4:12" x14ac:dyDescent="0.25">
      <c r="D131" t="s">
        <v>787</v>
      </c>
      <c r="H131" t="s">
        <v>116</v>
      </c>
      <c r="J131" t="s">
        <v>166</v>
      </c>
      <c r="L131" t="s">
        <v>1046</v>
      </c>
    </row>
    <row r="132" spans="4:12" x14ac:dyDescent="0.25">
      <c r="D132" t="s">
        <v>797</v>
      </c>
      <c r="H132" t="s">
        <v>451</v>
      </c>
      <c r="J132" t="s">
        <v>107</v>
      </c>
      <c r="L132" t="s">
        <v>520</v>
      </c>
    </row>
    <row r="133" spans="4:12" x14ac:dyDescent="0.25">
      <c r="D133" t="s">
        <v>800</v>
      </c>
      <c r="H133" t="s">
        <v>282</v>
      </c>
      <c r="J133" t="s">
        <v>361</v>
      </c>
      <c r="L133" t="s">
        <v>968</v>
      </c>
    </row>
    <row r="134" spans="4:12" x14ac:dyDescent="0.25">
      <c r="D134" t="s">
        <v>803</v>
      </c>
      <c r="H134" t="s">
        <v>259</v>
      </c>
      <c r="J134" t="s">
        <v>337</v>
      </c>
      <c r="L134" t="s">
        <v>965</v>
      </c>
    </row>
    <row r="135" spans="4:12" x14ac:dyDescent="0.25">
      <c r="D135" t="s">
        <v>811</v>
      </c>
      <c r="H135" t="s">
        <v>114</v>
      </c>
      <c r="J135" t="s">
        <v>47</v>
      </c>
      <c r="L135" t="s">
        <v>486</v>
      </c>
    </row>
    <row r="136" spans="4:12" x14ac:dyDescent="0.25">
      <c r="D136" t="s">
        <v>812</v>
      </c>
      <c r="H136" t="s">
        <v>37</v>
      </c>
      <c r="J136" t="s">
        <v>89</v>
      </c>
      <c r="L136" t="s">
        <v>612</v>
      </c>
    </row>
    <row r="137" spans="4:12" x14ac:dyDescent="0.25">
      <c r="D137" t="s">
        <v>816</v>
      </c>
      <c r="H137" t="s">
        <v>398</v>
      </c>
      <c r="J137" t="s">
        <v>68</v>
      </c>
      <c r="L137" t="s">
        <v>1020</v>
      </c>
    </row>
    <row r="138" spans="4:12" x14ac:dyDescent="0.25">
      <c r="D138" t="s">
        <v>819</v>
      </c>
      <c r="H138" t="s">
        <v>655</v>
      </c>
      <c r="J138" t="s">
        <v>116</v>
      </c>
      <c r="L138" t="s">
        <v>1048</v>
      </c>
    </row>
    <row r="139" spans="4:12" x14ac:dyDescent="0.25">
      <c r="D139" t="s">
        <v>822</v>
      </c>
      <c r="H139" t="s">
        <v>467</v>
      </c>
      <c r="J139" t="s">
        <v>451</v>
      </c>
      <c r="L139" t="s">
        <v>966</v>
      </c>
    </row>
    <row r="140" spans="4:12" x14ac:dyDescent="0.25">
      <c r="D140" t="s">
        <v>663</v>
      </c>
      <c r="H140" t="s">
        <v>53</v>
      </c>
      <c r="J140" t="s">
        <v>330</v>
      </c>
      <c r="L140" t="s">
        <v>1038</v>
      </c>
    </row>
    <row r="141" spans="4:12" x14ac:dyDescent="0.25">
      <c r="D141" t="s">
        <v>829</v>
      </c>
      <c r="H141" t="s">
        <v>575</v>
      </c>
      <c r="J141" t="s">
        <v>67</v>
      </c>
      <c r="L141" t="s">
        <v>946</v>
      </c>
    </row>
    <row r="142" spans="4:12" x14ac:dyDescent="0.25">
      <c r="D142" t="s">
        <v>833</v>
      </c>
      <c r="H142" t="s">
        <v>647</v>
      </c>
      <c r="J142" t="s">
        <v>282</v>
      </c>
      <c r="L142" t="s">
        <v>484</v>
      </c>
    </row>
    <row r="143" spans="4:12" x14ac:dyDescent="0.25">
      <c r="D143" t="s">
        <v>840</v>
      </c>
      <c r="H143" t="s">
        <v>124</v>
      </c>
      <c r="J143" t="s">
        <v>114</v>
      </c>
      <c r="L143" t="s">
        <v>1097</v>
      </c>
    </row>
    <row r="144" spans="4:12" x14ac:dyDescent="0.25">
      <c r="D144" t="s">
        <v>848</v>
      </c>
      <c r="H144" t="s">
        <v>172</v>
      </c>
      <c r="J144" t="s">
        <v>37</v>
      </c>
      <c r="L144" t="s">
        <v>595</v>
      </c>
    </row>
    <row r="145" spans="4:12" x14ac:dyDescent="0.25">
      <c r="D145" t="s">
        <v>849</v>
      </c>
      <c r="H145" t="s">
        <v>16</v>
      </c>
      <c r="J145" t="s">
        <v>398</v>
      </c>
      <c r="L145" t="s">
        <v>454</v>
      </c>
    </row>
    <row r="146" spans="4:12" x14ac:dyDescent="0.25">
      <c r="D146" t="s">
        <v>850</v>
      </c>
      <c r="H146" t="s">
        <v>308</v>
      </c>
      <c r="J146" t="s">
        <v>655</v>
      </c>
      <c r="L146" t="s">
        <v>907</v>
      </c>
    </row>
    <row r="147" spans="4:12" x14ac:dyDescent="0.25">
      <c r="D147" t="s">
        <v>852</v>
      </c>
      <c r="H147" t="s">
        <v>19</v>
      </c>
      <c r="J147" t="s">
        <v>467</v>
      </c>
      <c r="L147" t="s">
        <v>1069</v>
      </c>
    </row>
    <row r="148" spans="4:12" x14ac:dyDescent="0.25">
      <c r="D148" t="s">
        <v>858</v>
      </c>
      <c r="H148" t="s">
        <v>325</v>
      </c>
      <c r="J148" t="s">
        <v>279</v>
      </c>
      <c r="L148" t="s">
        <v>1068</v>
      </c>
    </row>
    <row r="149" spans="4:12" x14ac:dyDescent="0.25">
      <c r="D149" t="s">
        <v>673</v>
      </c>
      <c r="H149" t="s">
        <v>49</v>
      </c>
      <c r="J149" t="s">
        <v>260</v>
      </c>
      <c r="L149" t="s">
        <v>656</v>
      </c>
    </row>
    <row r="150" spans="4:12" x14ac:dyDescent="0.25">
      <c r="D150" t="s">
        <v>866</v>
      </c>
      <c r="H150" t="s">
        <v>82</v>
      </c>
      <c r="J150" t="s">
        <v>75</v>
      </c>
      <c r="L150" t="s">
        <v>423</v>
      </c>
    </row>
    <row r="151" spans="4:12" x14ac:dyDescent="0.25">
      <c r="D151" t="s">
        <v>870</v>
      </c>
      <c r="H151" t="s">
        <v>318</v>
      </c>
      <c r="J151" t="s">
        <v>53</v>
      </c>
      <c r="L151" t="s">
        <v>1056</v>
      </c>
    </row>
    <row r="152" spans="4:12" x14ac:dyDescent="0.25">
      <c r="D152" t="s">
        <v>873</v>
      </c>
      <c r="H152" t="s">
        <v>345</v>
      </c>
      <c r="J152" t="s">
        <v>31</v>
      </c>
      <c r="L152" t="s">
        <v>468</v>
      </c>
    </row>
    <row r="153" spans="4:12" x14ac:dyDescent="0.25">
      <c r="D153" t="s">
        <v>672</v>
      </c>
      <c r="H153" t="s">
        <v>48</v>
      </c>
      <c r="J153" t="s">
        <v>575</v>
      </c>
      <c r="L153" t="s">
        <v>576</v>
      </c>
    </row>
    <row r="154" spans="4:12" x14ac:dyDescent="0.25">
      <c r="D154" t="s">
        <v>1117</v>
      </c>
      <c r="H154" t="s">
        <v>392</v>
      </c>
      <c r="J154" t="s">
        <v>647</v>
      </c>
      <c r="L154" t="s">
        <v>1044</v>
      </c>
    </row>
    <row r="155" spans="4:12" x14ac:dyDescent="0.25">
      <c r="D155" t="s">
        <v>677</v>
      </c>
      <c r="H155" t="s">
        <v>76</v>
      </c>
      <c r="J155" t="s">
        <v>111</v>
      </c>
      <c r="L155" t="s">
        <v>1073</v>
      </c>
    </row>
    <row r="156" spans="4:12" x14ac:dyDescent="0.25">
      <c r="D156" t="s">
        <v>681</v>
      </c>
      <c r="H156" t="s">
        <v>115</v>
      </c>
      <c r="J156" t="s">
        <v>16</v>
      </c>
      <c r="L156" t="s">
        <v>1072</v>
      </c>
    </row>
    <row r="157" spans="4:12" x14ac:dyDescent="0.25">
      <c r="D157" t="s">
        <v>689</v>
      </c>
      <c r="H157" t="s">
        <v>22</v>
      </c>
      <c r="J157" t="s">
        <v>250</v>
      </c>
      <c r="L157" t="s">
        <v>1098</v>
      </c>
    </row>
    <row r="158" spans="4:12" x14ac:dyDescent="0.25">
      <c r="D158" t="s">
        <v>691</v>
      </c>
      <c r="H158" t="s">
        <v>253</v>
      </c>
      <c r="J158" t="s">
        <v>19</v>
      </c>
      <c r="L158" t="s">
        <v>1074</v>
      </c>
    </row>
    <row r="159" spans="4:12" x14ac:dyDescent="0.25">
      <c r="D159" t="s">
        <v>692</v>
      </c>
      <c r="H159" t="s">
        <v>245</v>
      </c>
      <c r="J159" t="s">
        <v>325</v>
      </c>
      <c r="L159" t="s">
        <v>984</v>
      </c>
    </row>
    <row r="160" spans="4:12" x14ac:dyDescent="0.25">
      <c r="D160" t="s">
        <v>693</v>
      </c>
      <c r="H160" t="s">
        <v>430</v>
      </c>
      <c r="J160" t="s">
        <v>74</v>
      </c>
      <c r="L160" t="s">
        <v>943</v>
      </c>
    </row>
    <row r="161" spans="4:12" x14ac:dyDescent="0.25">
      <c r="D161" t="s">
        <v>697</v>
      </c>
      <c r="H161" t="s">
        <v>168</v>
      </c>
      <c r="J161" t="s">
        <v>149</v>
      </c>
      <c r="L161" t="s">
        <v>1099</v>
      </c>
    </row>
    <row r="162" spans="4:12" x14ac:dyDescent="0.25">
      <c r="D162" t="s">
        <v>703</v>
      </c>
      <c r="H162" t="s">
        <v>657</v>
      </c>
      <c r="J162" t="s">
        <v>307</v>
      </c>
      <c r="L162" t="s">
        <v>1041</v>
      </c>
    </row>
    <row r="163" spans="4:12" x14ac:dyDescent="0.25">
      <c r="D163" t="s">
        <v>707</v>
      </c>
      <c r="H163" t="s">
        <v>194</v>
      </c>
      <c r="J163" t="s">
        <v>288</v>
      </c>
      <c r="L163" t="s">
        <v>1039</v>
      </c>
    </row>
    <row r="164" spans="4:12" x14ac:dyDescent="0.25">
      <c r="D164" t="s">
        <v>722</v>
      </c>
      <c r="H164" t="s">
        <v>158</v>
      </c>
      <c r="J164" t="s">
        <v>290</v>
      </c>
      <c r="L164" t="s">
        <v>618</v>
      </c>
    </row>
    <row r="165" spans="4:12" x14ac:dyDescent="0.25">
      <c r="D165" t="s">
        <v>724</v>
      </c>
      <c r="H165" t="s">
        <v>120</v>
      </c>
      <c r="J165" t="s">
        <v>49</v>
      </c>
      <c r="L165" t="s">
        <v>1100</v>
      </c>
    </row>
    <row r="166" spans="4:12" x14ac:dyDescent="0.25">
      <c r="D166" t="s">
        <v>725</v>
      </c>
      <c r="H166" t="s">
        <v>336</v>
      </c>
      <c r="J166" t="s">
        <v>125</v>
      </c>
      <c r="L166" t="s">
        <v>412</v>
      </c>
    </row>
    <row r="167" spans="4:12" x14ac:dyDescent="0.25">
      <c r="D167" t="s">
        <v>726</v>
      </c>
      <c r="H167" t="s">
        <v>35</v>
      </c>
      <c r="J167" t="s">
        <v>93</v>
      </c>
      <c r="L167" t="s">
        <v>1060</v>
      </c>
    </row>
    <row r="168" spans="4:12" x14ac:dyDescent="0.25">
      <c r="D168" t="s">
        <v>735</v>
      </c>
      <c r="H168" t="s">
        <v>178</v>
      </c>
      <c r="J168" t="s">
        <v>254</v>
      </c>
      <c r="L168" t="s">
        <v>936</v>
      </c>
    </row>
    <row r="169" spans="4:12" x14ac:dyDescent="0.25">
      <c r="D169" t="s">
        <v>739</v>
      </c>
      <c r="H169" t="s">
        <v>346</v>
      </c>
      <c r="J169" t="s">
        <v>246</v>
      </c>
      <c r="L169" t="s">
        <v>919</v>
      </c>
    </row>
    <row r="170" spans="4:12" x14ac:dyDescent="0.25">
      <c r="D170" t="s">
        <v>740</v>
      </c>
      <c r="H170" t="s">
        <v>171</v>
      </c>
      <c r="J170" t="s">
        <v>360</v>
      </c>
      <c r="L170" t="s">
        <v>605</v>
      </c>
    </row>
    <row r="171" spans="4:12" x14ac:dyDescent="0.25">
      <c r="D171" t="s">
        <v>741</v>
      </c>
      <c r="H171" t="s">
        <v>110</v>
      </c>
      <c r="J171" t="s">
        <v>82</v>
      </c>
      <c r="L171" t="s">
        <v>892</v>
      </c>
    </row>
    <row r="172" spans="4:12" x14ac:dyDescent="0.25">
      <c r="D172" t="s">
        <v>667</v>
      </c>
      <c r="H172" t="s">
        <v>128</v>
      </c>
      <c r="J172" t="s">
        <v>574</v>
      </c>
      <c r="L172" t="s">
        <v>916</v>
      </c>
    </row>
    <row r="173" spans="4:12" x14ac:dyDescent="0.25">
      <c r="D173" t="s">
        <v>747</v>
      </c>
      <c r="H173" t="s">
        <v>152</v>
      </c>
      <c r="J173" t="s">
        <v>318</v>
      </c>
      <c r="L173" t="s">
        <v>439</v>
      </c>
    </row>
    <row r="174" spans="4:12" x14ac:dyDescent="0.25">
      <c r="D174" t="s">
        <v>748</v>
      </c>
      <c r="H174" t="s">
        <v>231</v>
      </c>
      <c r="J174" t="s">
        <v>345</v>
      </c>
      <c r="L174" t="s">
        <v>896</v>
      </c>
    </row>
    <row r="175" spans="4:12" x14ac:dyDescent="0.25">
      <c r="D175" t="s">
        <v>749</v>
      </c>
      <c r="H175" t="s">
        <v>383</v>
      </c>
      <c r="J175" t="s">
        <v>145</v>
      </c>
      <c r="L175" t="s">
        <v>455</v>
      </c>
    </row>
    <row r="176" spans="4:12" x14ac:dyDescent="0.25">
      <c r="D176" t="s">
        <v>759</v>
      </c>
      <c r="H176" t="s">
        <v>223</v>
      </c>
      <c r="J176" t="s">
        <v>258</v>
      </c>
      <c r="L176" t="s">
        <v>913</v>
      </c>
    </row>
    <row r="177" spans="4:12" x14ac:dyDescent="0.25">
      <c r="D177" t="s">
        <v>760</v>
      </c>
      <c r="H177" t="s">
        <v>23</v>
      </c>
      <c r="J177" t="s">
        <v>147</v>
      </c>
      <c r="L177" t="s">
        <v>967</v>
      </c>
    </row>
    <row r="178" spans="4:12" x14ac:dyDescent="0.25">
      <c r="D178" t="s">
        <v>765</v>
      </c>
      <c r="H178" t="s">
        <v>351</v>
      </c>
      <c r="J178" t="s">
        <v>48</v>
      </c>
      <c r="L178" t="s">
        <v>1101</v>
      </c>
    </row>
    <row r="179" spans="4:12" x14ac:dyDescent="0.25">
      <c r="D179" t="s">
        <v>668</v>
      </c>
      <c r="H179" t="s">
        <v>390</v>
      </c>
      <c r="J179" t="s">
        <v>392</v>
      </c>
      <c r="L179" t="s">
        <v>417</v>
      </c>
    </row>
    <row r="180" spans="4:12" x14ac:dyDescent="0.25">
      <c r="D180" t="s">
        <v>776</v>
      </c>
      <c r="H180" t="s">
        <v>333</v>
      </c>
      <c r="J180" t="s">
        <v>76</v>
      </c>
      <c r="L180" t="s">
        <v>422</v>
      </c>
    </row>
    <row r="181" spans="4:12" x14ac:dyDescent="0.25">
      <c r="D181" t="s">
        <v>781</v>
      </c>
      <c r="H181" t="s">
        <v>214</v>
      </c>
      <c r="J181" t="s">
        <v>115</v>
      </c>
      <c r="L181" t="s">
        <v>1054</v>
      </c>
    </row>
    <row r="182" spans="4:12" x14ac:dyDescent="0.25">
      <c r="D182" t="s">
        <v>782</v>
      </c>
      <c r="H182" t="s">
        <v>40</v>
      </c>
      <c r="J182" t="s">
        <v>22</v>
      </c>
      <c r="L182" t="s">
        <v>431</v>
      </c>
    </row>
    <row r="183" spans="4:12" x14ac:dyDescent="0.25">
      <c r="D183" t="s">
        <v>783</v>
      </c>
      <c r="H183" t="s">
        <v>311</v>
      </c>
      <c r="J183" t="s">
        <v>430</v>
      </c>
      <c r="L183" t="s">
        <v>545</v>
      </c>
    </row>
    <row r="184" spans="4:12" x14ac:dyDescent="0.25">
      <c r="D184" t="s">
        <v>789</v>
      </c>
      <c r="H184" t="s">
        <v>577</v>
      </c>
      <c r="J184" t="s">
        <v>168</v>
      </c>
      <c r="L184" t="s">
        <v>600</v>
      </c>
    </row>
    <row r="185" spans="4:12" x14ac:dyDescent="0.25">
      <c r="D185" t="s">
        <v>795</v>
      </c>
      <c r="H185" t="s">
        <v>391</v>
      </c>
      <c r="J185" t="s">
        <v>129</v>
      </c>
      <c r="L185" t="s">
        <v>658</v>
      </c>
    </row>
    <row r="186" spans="4:12" x14ac:dyDescent="0.25">
      <c r="D186" t="s">
        <v>796</v>
      </c>
      <c r="H186" t="s">
        <v>187</v>
      </c>
      <c r="J186" t="s">
        <v>272</v>
      </c>
      <c r="L186" t="s">
        <v>504</v>
      </c>
    </row>
    <row r="187" spans="4:12" x14ac:dyDescent="0.25">
      <c r="D187" t="s">
        <v>804</v>
      </c>
      <c r="H187" t="s">
        <v>28</v>
      </c>
      <c r="J187" t="s">
        <v>133</v>
      </c>
      <c r="L187" t="s">
        <v>483</v>
      </c>
    </row>
    <row r="188" spans="4:12" x14ac:dyDescent="0.25">
      <c r="D188" t="s">
        <v>810</v>
      </c>
      <c r="H188" t="s">
        <v>256</v>
      </c>
      <c r="J188" t="s">
        <v>121</v>
      </c>
      <c r="L188" t="s">
        <v>917</v>
      </c>
    </row>
    <row r="189" spans="4:12" x14ac:dyDescent="0.25">
      <c r="D189" t="s">
        <v>820</v>
      </c>
      <c r="H189" t="s">
        <v>159</v>
      </c>
      <c r="J189" t="s">
        <v>657</v>
      </c>
      <c r="L189" t="s">
        <v>999</v>
      </c>
    </row>
    <row r="190" spans="4:12" x14ac:dyDescent="0.25">
      <c r="D190" t="s">
        <v>824</v>
      </c>
      <c r="H190" t="s">
        <v>619</v>
      </c>
      <c r="J190" t="s">
        <v>194</v>
      </c>
      <c r="L190" t="s">
        <v>1000</v>
      </c>
    </row>
    <row r="191" spans="4:12" x14ac:dyDescent="0.25">
      <c r="D191" t="s">
        <v>827</v>
      </c>
      <c r="H191" t="s">
        <v>295</v>
      </c>
      <c r="J191" t="s">
        <v>387</v>
      </c>
      <c r="L191" t="s">
        <v>1086</v>
      </c>
    </row>
    <row r="192" spans="4:12" x14ac:dyDescent="0.25">
      <c r="D192" t="s">
        <v>834</v>
      </c>
      <c r="H192" t="s">
        <v>573</v>
      </c>
      <c r="J192" t="s">
        <v>158</v>
      </c>
      <c r="L192" t="s">
        <v>1001</v>
      </c>
    </row>
    <row r="193" spans="4:12" x14ac:dyDescent="0.25">
      <c r="D193" t="s">
        <v>835</v>
      </c>
      <c r="H193" t="s">
        <v>353</v>
      </c>
      <c r="J193" t="s">
        <v>375</v>
      </c>
      <c r="L193" t="s">
        <v>1065</v>
      </c>
    </row>
    <row r="194" spans="4:12" x14ac:dyDescent="0.25">
      <c r="D194" t="s">
        <v>839</v>
      </c>
      <c r="H194" t="s">
        <v>84</v>
      </c>
      <c r="J194" t="s">
        <v>336</v>
      </c>
      <c r="L194" t="s">
        <v>531</v>
      </c>
    </row>
    <row r="195" spans="4:12" x14ac:dyDescent="0.25">
      <c r="D195" t="s">
        <v>846</v>
      </c>
      <c r="H195" t="s">
        <v>135</v>
      </c>
      <c r="J195" t="s">
        <v>35</v>
      </c>
      <c r="L195" t="s">
        <v>1086</v>
      </c>
    </row>
    <row r="196" spans="4:12" x14ac:dyDescent="0.25">
      <c r="D196" t="s">
        <v>847</v>
      </c>
      <c r="H196" t="s">
        <v>659</v>
      </c>
      <c r="J196" t="s">
        <v>178</v>
      </c>
      <c r="L196" t="s">
        <v>945</v>
      </c>
    </row>
    <row r="197" spans="4:12" x14ac:dyDescent="0.25">
      <c r="D197" t="s">
        <v>857</v>
      </c>
      <c r="H197" t="s">
        <v>46</v>
      </c>
      <c r="J197" t="s">
        <v>346</v>
      </c>
      <c r="L197" t="s">
        <v>603</v>
      </c>
    </row>
    <row r="198" spans="4:12" x14ac:dyDescent="0.25">
      <c r="D198" t="s">
        <v>863</v>
      </c>
      <c r="H198" t="s">
        <v>267</v>
      </c>
      <c r="J198" t="s">
        <v>171</v>
      </c>
      <c r="L198" t="s">
        <v>435</v>
      </c>
    </row>
    <row r="199" spans="4:12" x14ac:dyDescent="0.25">
      <c r="D199" t="s">
        <v>864</v>
      </c>
      <c r="H199" t="s">
        <v>294</v>
      </c>
      <c r="J199" t="s">
        <v>110</v>
      </c>
      <c r="L199" t="s">
        <v>462</v>
      </c>
    </row>
    <row r="200" spans="4:12" x14ac:dyDescent="0.25">
      <c r="D200" t="s">
        <v>868</v>
      </c>
      <c r="H200" t="s">
        <v>209</v>
      </c>
      <c r="J200" t="s">
        <v>152</v>
      </c>
      <c r="L200" t="s">
        <v>471</v>
      </c>
    </row>
    <row r="201" spans="4:12" x14ac:dyDescent="0.25">
      <c r="D201" t="s">
        <v>874</v>
      </c>
      <c r="H201" t="s">
        <v>130</v>
      </c>
      <c r="J201" t="s">
        <v>231</v>
      </c>
      <c r="L201" t="s">
        <v>1059</v>
      </c>
    </row>
    <row r="202" spans="4:12" x14ac:dyDescent="0.25">
      <c r="D202" t="s">
        <v>878</v>
      </c>
      <c r="H202" t="s">
        <v>635</v>
      </c>
      <c r="J202" t="s">
        <v>383</v>
      </c>
      <c r="L202" t="s">
        <v>487</v>
      </c>
    </row>
    <row r="203" spans="4:12" x14ac:dyDescent="0.25">
      <c r="D203" t="s">
        <v>879</v>
      </c>
      <c r="H203" t="s">
        <v>338</v>
      </c>
      <c r="J203" t="s">
        <v>223</v>
      </c>
      <c r="L203" t="s">
        <v>1102</v>
      </c>
    </row>
    <row r="204" spans="4:12" x14ac:dyDescent="0.25">
      <c r="D204" t="s">
        <v>719</v>
      </c>
      <c r="H204" t="s">
        <v>234</v>
      </c>
      <c r="J204" t="s">
        <v>296</v>
      </c>
      <c r="L204" t="s">
        <v>526</v>
      </c>
    </row>
    <row r="205" spans="4:12" x14ac:dyDescent="0.25">
      <c r="D205" t="s">
        <v>738</v>
      </c>
      <c r="H205" t="s">
        <v>388</v>
      </c>
      <c r="J205" t="s">
        <v>265</v>
      </c>
      <c r="L205" t="s">
        <v>480</v>
      </c>
    </row>
    <row r="206" spans="4:12" x14ac:dyDescent="0.25">
      <c r="D206" t="s">
        <v>938</v>
      </c>
      <c r="H206" t="s">
        <v>377</v>
      </c>
      <c r="J206" t="s">
        <v>23</v>
      </c>
      <c r="L206" t="s">
        <v>457</v>
      </c>
    </row>
    <row r="207" spans="4:12" x14ac:dyDescent="0.25">
      <c r="D207" t="s">
        <v>752</v>
      </c>
      <c r="H207" t="s">
        <v>38</v>
      </c>
      <c r="J207" t="s">
        <v>351</v>
      </c>
      <c r="L207" t="s">
        <v>437</v>
      </c>
    </row>
    <row r="208" spans="4:12" x14ac:dyDescent="0.25">
      <c r="D208" t="s">
        <v>771</v>
      </c>
      <c r="H208" t="s">
        <v>369</v>
      </c>
      <c r="J208" t="s">
        <v>390</v>
      </c>
      <c r="L208" t="s">
        <v>424</v>
      </c>
    </row>
    <row r="209" spans="4:12" x14ac:dyDescent="0.25">
      <c r="D209" t="s">
        <v>790</v>
      </c>
      <c r="H209" t="s">
        <v>175</v>
      </c>
      <c r="J209" t="s">
        <v>333</v>
      </c>
      <c r="L209" t="s">
        <v>1050</v>
      </c>
    </row>
    <row r="210" spans="4:12" x14ac:dyDescent="0.25">
      <c r="D210" t="s">
        <v>794</v>
      </c>
      <c r="H210" t="s">
        <v>385</v>
      </c>
      <c r="J210" t="s">
        <v>214</v>
      </c>
      <c r="L210" t="s">
        <v>438</v>
      </c>
    </row>
    <row r="211" spans="4:12" x14ac:dyDescent="0.25">
      <c r="D211" t="s">
        <v>802</v>
      </c>
      <c r="H211" t="s">
        <v>99</v>
      </c>
      <c r="J211" t="s">
        <v>277</v>
      </c>
      <c r="L211" t="s">
        <v>1103</v>
      </c>
    </row>
    <row r="212" spans="4:12" x14ac:dyDescent="0.25">
      <c r="D212" t="s">
        <v>1118</v>
      </c>
      <c r="H212" t="s">
        <v>396</v>
      </c>
      <c r="J212" t="s">
        <v>40</v>
      </c>
      <c r="L212" t="s">
        <v>517</v>
      </c>
    </row>
    <row r="213" spans="4:12" x14ac:dyDescent="0.25">
      <c r="D213" t="s">
        <v>808</v>
      </c>
      <c r="H213" t="s">
        <v>399</v>
      </c>
      <c r="J213" t="s">
        <v>311</v>
      </c>
      <c r="L213" t="s">
        <v>580</v>
      </c>
    </row>
    <row r="214" spans="4:12" x14ac:dyDescent="0.25">
      <c r="D214" t="s">
        <v>809</v>
      </c>
      <c r="H214" t="s">
        <v>405</v>
      </c>
      <c r="J214" t="s">
        <v>577</v>
      </c>
      <c r="L214" t="s">
        <v>578</v>
      </c>
    </row>
    <row r="215" spans="4:12" x14ac:dyDescent="0.25">
      <c r="D215" t="s">
        <v>813</v>
      </c>
      <c r="H215" t="s">
        <v>365</v>
      </c>
      <c r="J215" t="s">
        <v>391</v>
      </c>
      <c r="L215" t="s">
        <v>498</v>
      </c>
    </row>
    <row r="216" spans="4:12" x14ac:dyDescent="0.25">
      <c r="D216" t="s">
        <v>836</v>
      </c>
      <c r="H216" t="s">
        <v>393</v>
      </c>
      <c r="J216" t="s">
        <v>187</v>
      </c>
      <c r="L216" t="s">
        <v>547</v>
      </c>
    </row>
    <row r="217" spans="4:12" x14ac:dyDescent="0.25">
      <c r="D217" t="s">
        <v>854</v>
      </c>
      <c r="H217" t="s">
        <v>349</v>
      </c>
      <c r="J217" t="s">
        <v>28</v>
      </c>
      <c r="L217" t="s">
        <v>1080</v>
      </c>
    </row>
    <row r="218" spans="4:12" x14ac:dyDescent="0.25">
      <c r="D218" t="s">
        <v>860</v>
      </c>
      <c r="H218" t="s">
        <v>249</v>
      </c>
      <c r="J218" t="s">
        <v>256</v>
      </c>
      <c r="L218" t="s">
        <v>998</v>
      </c>
    </row>
    <row r="219" spans="4:12" x14ac:dyDescent="0.25">
      <c r="D219" t="s">
        <v>867</v>
      </c>
      <c r="H219" t="s">
        <v>293</v>
      </c>
      <c r="J219" t="s">
        <v>619</v>
      </c>
      <c r="L219" t="s">
        <v>1066</v>
      </c>
    </row>
    <row r="220" spans="4:12" x14ac:dyDescent="0.25">
      <c r="D220" t="s">
        <v>872</v>
      </c>
      <c r="H220" t="s">
        <v>104</v>
      </c>
      <c r="J220" t="s">
        <v>353</v>
      </c>
      <c r="L220" t="s">
        <v>1057</v>
      </c>
    </row>
    <row r="221" spans="4:12" x14ac:dyDescent="0.25">
      <c r="H221" t="s">
        <v>322</v>
      </c>
      <c r="J221" t="s">
        <v>84</v>
      </c>
      <c r="L221" t="s">
        <v>550</v>
      </c>
    </row>
    <row r="222" spans="4:12" x14ac:dyDescent="0.25">
      <c r="H222" t="s">
        <v>264</v>
      </c>
      <c r="J222" t="s">
        <v>659</v>
      </c>
      <c r="L222" t="s">
        <v>452</v>
      </c>
    </row>
    <row r="223" spans="4:12" x14ac:dyDescent="0.25">
      <c r="H223" t="s">
        <v>60</v>
      </c>
      <c r="J223" t="s">
        <v>46</v>
      </c>
      <c r="L223" t="s">
        <v>620</v>
      </c>
    </row>
    <row r="224" spans="4:12" x14ac:dyDescent="0.25">
      <c r="H224" t="s">
        <v>92</v>
      </c>
      <c r="J224" t="s">
        <v>267</v>
      </c>
      <c r="L224" t="s">
        <v>525</v>
      </c>
    </row>
    <row r="225" spans="8:12" x14ac:dyDescent="0.25">
      <c r="H225" t="s">
        <v>144</v>
      </c>
      <c r="J225" t="s">
        <v>294</v>
      </c>
      <c r="L225" t="s">
        <v>515</v>
      </c>
    </row>
    <row r="226" spans="8:12" x14ac:dyDescent="0.25">
      <c r="H226" t="s">
        <v>122</v>
      </c>
      <c r="J226" t="s">
        <v>209</v>
      </c>
      <c r="L226" t="s">
        <v>636</v>
      </c>
    </row>
    <row r="227" spans="8:12" x14ac:dyDescent="0.25">
      <c r="H227" t="s">
        <v>328</v>
      </c>
      <c r="J227" t="s">
        <v>130</v>
      </c>
      <c r="L227" t="s">
        <v>563</v>
      </c>
    </row>
    <row r="228" spans="8:12" x14ac:dyDescent="0.25">
      <c r="H228" t="s">
        <v>284</v>
      </c>
      <c r="J228" t="s">
        <v>635</v>
      </c>
      <c r="L228" t="s">
        <v>660</v>
      </c>
    </row>
    <row r="229" spans="8:12" x14ac:dyDescent="0.25">
      <c r="H229" t="s">
        <v>316</v>
      </c>
      <c r="J229" t="s">
        <v>160</v>
      </c>
      <c r="L229" t="s">
        <v>991</v>
      </c>
    </row>
    <row r="230" spans="8:12" x14ac:dyDescent="0.25">
      <c r="H230" t="s">
        <v>442</v>
      </c>
      <c r="J230" t="s">
        <v>338</v>
      </c>
      <c r="L230" t="s">
        <v>992</v>
      </c>
    </row>
    <row r="231" spans="8:12" x14ac:dyDescent="0.25">
      <c r="H231" t="s">
        <v>342</v>
      </c>
      <c r="J231" t="s">
        <v>234</v>
      </c>
      <c r="L231" t="s">
        <v>993</v>
      </c>
    </row>
    <row r="232" spans="8:12" x14ac:dyDescent="0.25">
      <c r="H232" t="s">
        <v>395</v>
      </c>
      <c r="J232" t="s">
        <v>388</v>
      </c>
      <c r="L232" t="s">
        <v>648</v>
      </c>
    </row>
    <row r="233" spans="8:12" x14ac:dyDescent="0.25">
      <c r="H233" t="s">
        <v>271</v>
      </c>
      <c r="J233" t="s">
        <v>377</v>
      </c>
      <c r="L233" t="s">
        <v>893</v>
      </c>
    </row>
    <row r="234" spans="8:12" x14ac:dyDescent="0.25">
      <c r="H234" t="s">
        <v>257</v>
      </c>
      <c r="J234" t="s">
        <v>38</v>
      </c>
      <c r="L234" t="s">
        <v>472</v>
      </c>
    </row>
    <row r="235" spans="8:12" x14ac:dyDescent="0.25">
      <c r="H235" t="s">
        <v>305</v>
      </c>
      <c r="J235" t="s">
        <v>369</v>
      </c>
      <c r="L235" t="s">
        <v>420</v>
      </c>
    </row>
    <row r="236" spans="8:12" x14ac:dyDescent="0.25">
      <c r="H236" t="s">
        <v>334</v>
      </c>
      <c r="J236" t="s">
        <v>175</v>
      </c>
      <c r="L236" t="s">
        <v>1042</v>
      </c>
    </row>
    <row r="237" spans="8:12" x14ac:dyDescent="0.25">
      <c r="H237" t="s">
        <v>357</v>
      </c>
      <c r="J237" t="s">
        <v>385</v>
      </c>
      <c r="L237" t="s">
        <v>593</v>
      </c>
    </row>
    <row r="238" spans="8:12" x14ac:dyDescent="0.25">
      <c r="H238" t="s">
        <v>327</v>
      </c>
      <c r="J238" t="s">
        <v>99</v>
      </c>
      <c r="L238" t="s">
        <v>466</v>
      </c>
    </row>
    <row r="239" spans="8:12" x14ac:dyDescent="0.25">
      <c r="H239" t="s">
        <v>367</v>
      </c>
      <c r="J239" t="s">
        <v>399</v>
      </c>
      <c r="L239" t="s">
        <v>426</v>
      </c>
    </row>
    <row r="240" spans="8:12" x14ac:dyDescent="0.25">
      <c r="H240" t="s">
        <v>59</v>
      </c>
      <c r="J240" t="s">
        <v>405</v>
      </c>
      <c r="L240" t="s">
        <v>1043</v>
      </c>
    </row>
    <row r="241" spans="8:12" x14ac:dyDescent="0.25">
      <c r="H241" t="s">
        <v>146</v>
      </c>
      <c r="J241" t="s">
        <v>365</v>
      </c>
      <c r="L241" t="s">
        <v>969</v>
      </c>
    </row>
    <row r="242" spans="8:12" x14ac:dyDescent="0.25">
      <c r="H242" t="s">
        <v>400</v>
      </c>
      <c r="J242" t="s">
        <v>83</v>
      </c>
      <c r="L242" t="s">
        <v>1051</v>
      </c>
    </row>
    <row r="243" spans="8:12" x14ac:dyDescent="0.25">
      <c r="H243" t="s">
        <v>335</v>
      </c>
      <c r="J243" t="s">
        <v>644</v>
      </c>
      <c r="L243" t="s">
        <v>1049</v>
      </c>
    </row>
    <row r="244" spans="8:12" x14ac:dyDescent="0.25">
      <c r="H244" t="s">
        <v>210</v>
      </c>
      <c r="J244" t="s">
        <v>393</v>
      </c>
      <c r="L244" t="s">
        <v>534</v>
      </c>
    </row>
    <row r="245" spans="8:12" x14ac:dyDescent="0.25">
      <c r="H245" t="s">
        <v>341</v>
      </c>
      <c r="J245" t="s">
        <v>349</v>
      </c>
      <c r="L245" t="s">
        <v>606</v>
      </c>
    </row>
    <row r="246" spans="8:12" x14ac:dyDescent="0.25">
      <c r="H246" t="s">
        <v>235</v>
      </c>
      <c r="J246" t="s">
        <v>397</v>
      </c>
      <c r="L246" t="s">
        <v>570</v>
      </c>
    </row>
    <row r="247" spans="8:12" x14ac:dyDescent="0.25">
      <c r="H247" t="s">
        <v>347</v>
      </c>
      <c r="J247" t="s">
        <v>293</v>
      </c>
      <c r="L247" t="s">
        <v>947</v>
      </c>
    </row>
    <row r="248" spans="8:12" x14ac:dyDescent="0.25">
      <c r="H248" t="s">
        <v>174</v>
      </c>
      <c r="J248" t="s">
        <v>104</v>
      </c>
      <c r="L248" t="s">
        <v>1052</v>
      </c>
    </row>
    <row r="249" spans="8:12" x14ac:dyDescent="0.25">
      <c r="H249" t="s">
        <v>241</v>
      </c>
      <c r="J249" t="s">
        <v>322</v>
      </c>
      <c r="L249" t="s">
        <v>554</v>
      </c>
    </row>
    <row r="250" spans="8:12" x14ac:dyDescent="0.25">
      <c r="H250" t="s">
        <v>206</v>
      </c>
      <c r="J250" t="s">
        <v>244</v>
      </c>
      <c r="L250" t="s">
        <v>1053</v>
      </c>
    </row>
    <row r="251" spans="8:12" x14ac:dyDescent="0.25">
      <c r="H251" t="s">
        <v>216</v>
      </c>
      <c r="J251" t="s">
        <v>60</v>
      </c>
      <c r="L251" t="s">
        <v>599</v>
      </c>
    </row>
    <row r="252" spans="8:12" x14ac:dyDescent="0.25">
      <c r="H252" t="s">
        <v>118</v>
      </c>
      <c r="J252" t="s">
        <v>138</v>
      </c>
      <c r="L252" t="s">
        <v>995</v>
      </c>
    </row>
    <row r="253" spans="8:12" x14ac:dyDescent="0.25">
      <c r="H253" t="s">
        <v>229</v>
      </c>
      <c r="J253" t="s">
        <v>144</v>
      </c>
      <c r="L253" t="s">
        <v>1096</v>
      </c>
    </row>
    <row r="254" spans="8:12" x14ac:dyDescent="0.25">
      <c r="H254" t="s">
        <v>44</v>
      </c>
      <c r="J254" t="s">
        <v>328</v>
      </c>
      <c r="L254" t="s">
        <v>611</v>
      </c>
    </row>
    <row r="255" spans="8:12" x14ac:dyDescent="0.25">
      <c r="H255" t="s">
        <v>641</v>
      </c>
      <c r="J255" t="s">
        <v>284</v>
      </c>
      <c r="L255" t="s">
        <v>1081</v>
      </c>
    </row>
    <row r="256" spans="8:12" x14ac:dyDescent="0.25">
      <c r="H256" t="s">
        <v>298</v>
      </c>
      <c r="J256" t="s">
        <v>65</v>
      </c>
      <c r="L256" t="s">
        <v>566</v>
      </c>
    </row>
    <row r="257" spans="8:12" x14ac:dyDescent="0.25">
      <c r="H257" t="s">
        <v>213</v>
      </c>
      <c r="J257" t="s">
        <v>316</v>
      </c>
      <c r="L257" t="s">
        <v>623</v>
      </c>
    </row>
    <row r="258" spans="8:12" x14ac:dyDescent="0.25">
      <c r="H258" t="s">
        <v>653</v>
      </c>
      <c r="J258" t="s">
        <v>442</v>
      </c>
      <c r="L258" t="s">
        <v>923</v>
      </c>
    </row>
    <row r="259" spans="8:12" x14ac:dyDescent="0.25">
      <c r="H259" t="s">
        <v>195</v>
      </c>
      <c r="J259" t="s">
        <v>342</v>
      </c>
      <c r="L259" t="s">
        <v>569</v>
      </c>
    </row>
    <row r="260" spans="8:12" x14ac:dyDescent="0.25">
      <c r="H260" t="s">
        <v>358</v>
      </c>
      <c r="J260" t="s">
        <v>395</v>
      </c>
      <c r="L260" t="s">
        <v>920</v>
      </c>
    </row>
    <row r="261" spans="8:12" x14ac:dyDescent="0.25">
      <c r="H261" t="s">
        <v>131</v>
      </c>
      <c r="J261" t="s">
        <v>271</v>
      </c>
      <c r="L261" t="s">
        <v>988</v>
      </c>
    </row>
    <row r="262" spans="8:12" x14ac:dyDescent="0.25">
      <c r="H262" t="s">
        <v>18</v>
      </c>
      <c r="J262" t="s">
        <v>305</v>
      </c>
      <c r="L262" t="s">
        <v>989</v>
      </c>
    </row>
    <row r="263" spans="8:12" x14ac:dyDescent="0.25">
      <c r="H263" t="s">
        <v>55</v>
      </c>
      <c r="J263" t="s">
        <v>334</v>
      </c>
      <c r="L263" t="s">
        <v>478</v>
      </c>
    </row>
    <row r="264" spans="8:12" x14ac:dyDescent="0.25">
      <c r="H264" t="s">
        <v>300</v>
      </c>
      <c r="J264" t="s">
        <v>357</v>
      </c>
      <c r="L264" t="s">
        <v>598</v>
      </c>
    </row>
    <row r="265" spans="8:12" x14ac:dyDescent="0.25">
      <c r="H265" t="s">
        <v>379</v>
      </c>
      <c r="J265" t="s">
        <v>327</v>
      </c>
      <c r="L265" t="s">
        <v>625</v>
      </c>
    </row>
    <row r="266" spans="8:12" x14ac:dyDescent="0.25">
      <c r="H266" t="s">
        <v>281</v>
      </c>
      <c r="J266" t="s">
        <v>367</v>
      </c>
      <c r="L266" t="s">
        <v>1063</v>
      </c>
    </row>
    <row r="267" spans="8:12" x14ac:dyDescent="0.25">
      <c r="H267" t="s">
        <v>185</v>
      </c>
      <c r="J267" t="s">
        <v>59</v>
      </c>
      <c r="L267" t="s">
        <v>1105</v>
      </c>
    </row>
    <row r="268" spans="8:12" x14ac:dyDescent="0.25">
      <c r="H268" t="s">
        <v>302</v>
      </c>
      <c r="J268" t="s">
        <v>400</v>
      </c>
      <c r="L268" t="s">
        <v>512</v>
      </c>
    </row>
    <row r="269" spans="8:12" x14ac:dyDescent="0.25">
      <c r="H269" t="s">
        <v>193</v>
      </c>
      <c r="J269" t="s">
        <v>335</v>
      </c>
      <c r="L269" t="s">
        <v>609</v>
      </c>
    </row>
    <row r="270" spans="8:12" x14ac:dyDescent="0.25">
      <c r="H270" t="s">
        <v>226</v>
      </c>
      <c r="J270" t="s">
        <v>210</v>
      </c>
      <c r="L270" t="s">
        <v>602</v>
      </c>
    </row>
    <row r="271" spans="8:12" x14ac:dyDescent="0.25">
      <c r="H271" t="s">
        <v>261</v>
      </c>
      <c r="J271" t="s">
        <v>341</v>
      </c>
      <c r="L271" t="s">
        <v>443</v>
      </c>
    </row>
    <row r="272" spans="8:12" x14ac:dyDescent="0.25">
      <c r="H272" t="s">
        <v>384</v>
      </c>
      <c r="J272" t="s">
        <v>235</v>
      </c>
      <c r="L272" t="s">
        <v>897</v>
      </c>
    </row>
    <row r="273" spans="8:12" x14ac:dyDescent="0.25">
      <c r="H273" t="s">
        <v>252</v>
      </c>
      <c r="J273" t="s">
        <v>347</v>
      </c>
      <c r="L273" t="s">
        <v>996</v>
      </c>
    </row>
    <row r="274" spans="8:12" x14ac:dyDescent="0.25">
      <c r="H274" t="s">
        <v>208</v>
      </c>
      <c r="J274" t="s">
        <v>174</v>
      </c>
      <c r="L274" t="s">
        <v>887</v>
      </c>
    </row>
    <row r="275" spans="8:12" x14ac:dyDescent="0.25">
      <c r="H275" t="s">
        <v>90</v>
      </c>
      <c r="J275" t="s">
        <v>241</v>
      </c>
      <c r="L275" t="s">
        <v>591</v>
      </c>
    </row>
    <row r="276" spans="8:12" x14ac:dyDescent="0.25">
      <c r="H276" t="s">
        <v>69</v>
      </c>
      <c r="J276" t="s">
        <v>206</v>
      </c>
      <c r="L276" t="s">
        <v>583</v>
      </c>
    </row>
    <row r="277" spans="8:12" x14ac:dyDescent="0.25">
      <c r="H277" t="s">
        <v>117</v>
      </c>
      <c r="J277" t="s">
        <v>216</v>
      </c>
      <c r="L277" t="s">
        <v>552</v>
      </c>
    </row>
    <row r="278" spans="8:12" x14ac:dyDescent="0.25">
      <c r="H278" t="s">
        <v>24</v>
      </c>
      <c r="J278" t="s">
        <v>118</v>
      </c>
      <c r="L278" t="s">
        <v>915</v>
      </c>
    </row>
    <row r="279" spans="8:12" x14ac:dyDescent="0.25">
      <c r="H279" t="s">
        <v>85</v>
      </c>
      <c r="J279" t="s">
        <v>70</v>
      </c>
      <c r="L279" t="s">
        <v>465</v>
      </c>
    </row>
    <row r="280" spans="8:12" x14ac:dyDescent="0.25">
      <c r="H280" t="s">
        <v>71</v>
      </c>
      <c r="J280" t="s">
        <v>229</v>
      </c>
      <c r="L280" t="s">
        <v>572</v>
      </c>
    </row>
    <row r="281" spans="8:12" x14ac:dyDescent="0.25">
      <c r="H281" t="s">
        <v>299</v>
      </c>
      <c r="J281" t="s">
        <v>44</v>
      </c>
      <c r="L281" t="s">
        <v>539</v>
      </c>
    </row>
    <row r="282" spans="8:12" x14ac:dyDescent="0.25">
      <c r="H282" t="s">
        <v>227</v>
      </c>
      <c r="J282" t="s">
        <v>641</v>
      </c>
      <c r="L282" t="s">
        <v>592</v>
      </c>
    </row>
    <row r="283" spans="8:12" x14ac:dyDescent="0.25">
      <c r="H283" t="s">
        <v>225</v>
      </c>
      <c r="J283" t="s">
        <v>298</v>
      </c>
      <c r="L283" t="s">
        <v>622</v>
      </c>
    </row>
    <row r="284" spans="8:12" x14ac:dyDescent="0.25">
      <c r="H284" t="s">
        <v>207</v>
      </c>
      <c r="J284" t="s">
        <v>213</v>
      </c>
      <c r="L284" t="s">
        <v>948</v>
      </c>
    </row>
    <row r="285" spans="8:12" x14ac:dyDescent="0.25">
      <c r="H285" t="s">
        <v>278</v>
      </c>
      <c r="J285" t="s">
        <v>653</v>
      </c>
      <c r="L285" t="s">
        <v>929</v>
      </c>
    </row>
    <row r="286" spans="8:12" x14ac:dyDescent="0.25">
      <c r="H286" t="s">
        <v>389</v>
      </c>
      <c r="J286" t="s">
        <v>358</v>
      </c>
      <c r="L286" t="s">
        <v>535</v>
      </c>
    </row>
    <row r="287" spans="8:12" x14ac:dyDescent="0.25">
      <c r="H287" t="s">
        <v>297</v>
      </c>
      <c r="J287" t="s">
        <v>304</v>
      </c>
      <c r="L287" t="s">
        <v>952</v>
      </c>
    </row>
    <row r="288" spans="8:12" x14ac:dyDescent="0.25">
      <c r="H288" t="s">
        <v>340</v>
      </c>
      <c r="J288" t="s">
        <v>18</v>
      </c>
      <c r="L288" t="s">
        <v>562</v>
      </c>
    </row>
    <row r="289" spans="8:12" x14ac:dyDescent="0.25">
      <c r="H289" t="s">
        <v>97</v>
      </c>
      <c r="J289" t="s">
        <v>55</v>
      </c>
      <c r="L289" t="s">
        <v>509</v>
      </c>
    </row>
    <row r="290" spans="8:12" x14ac:dyDescent="0.25">
      <c r="H290" t="s">
        <v>370</v>
      </c>
      <c r="J290" t="s">
        <v>379</v>
      </c>
      <c r="L290" t="s">
        <v>489</v>
      </c>
    </row>
    <row r="291" spans="8:12" x14ac:dyDescent="0.25">
      <c r="H291" t="s">
        <v>329</v>
      </c>
      <c r="J291" t="s">
        <v>281</v>
      </c>
      <c r="L291" t="s">
        <v>536</v>
      </c>
    </row>
    <row r="292" spans="8:12" x14ac:dyDescent="0.25">
      <c r="H292" t="s">
        <v>239</v>
      </c>
      <c r="J292" t="s">
        <v>302</v>
      </c>
      <c r="L292" t="s">
        <v>518</v>
      </c>
    </row>
    <row r="293" spans="8:12" x14ac:dyDescent="0.25">
      <c r="H293" t="s">
        <v>204</v>
      </c>
      <c r="J293" t="s">
        <v>139</v>
      </c>
      <c r="L293" t="s">
        <v>1040</v>
      </c>
    </row>
    <row r="294" spans="8:12" x14ac:dyDescent="0.25">
      <c r="H294" t="s">
        <v>39</v>
      </c>
      <c r="J294" t="s">
        <v>221</v>
      </c>
      <c r="L294" t="s">
        <v>975</v>
      </c>
    </row>
    <row r="295" spans="8:12" x14ac:dyDescent="0.25">
      <c r="H295" t="s">
        <v>530</v>
      </c>
      <c r="J295" t="s">
        <v>212</v>
      </c>
      <c r="L295" t="s">
        <v>601</v>
      </c>
    </row>
    <row r="296" spans="8:12" x14ac:dyDescent="0.25">
      <c r="H296" t="s">
        <v>289</v>
      </c>
      <c r="J296" t="s">
        <v>193</v>
      </c>
      <c r="L296" t="s">
        <v>516</v>
      </c>
    </row>
    <row r="297" spans="8:12" x14ac:dyDescent="0.25">
      <c r="H297" t="s">
        <v>150</v>
      </c>
      <c r="J297" t="s">
        <v>226</v>
      </c>
      <c r="L297" t="s">
        <v>654</v>
      </c>
    </row>
    <row r="298" spans="8:12" x14ac:dyDescent="0.25">
      <c r="H298" t="s">
        <v>180</v>
      </c>
      <c r="J298" t="s">
        <v>203</v>
      </c>
      <c r="L298" t="s">
        <v>568</v>
      </c>
    </row>
    <row r="299" spans="8:12" x14ac:dyDescent="0.25">
      <c r="H299" t="s">
        <v>313</v>
      </c>
      <c r="J299" t="s">
        <v>261</v>
      </c>
      <c r="L299" t="s">
        <v>642</v>
      </c>
    </row>
    <row r="300" spans="8:12" x14ac:dyDescent="0.25">
      <c r="H300" t="s">
        <v>310</v>
      </c>
      <c r="J300" t="s">
        <v>252</v>
      </c>
      <c r="L300" t="s">
        <v>513</v>
      </c>
    </row>
    <row r="301" spans="8:12" x14ac:dyDescent="0.25">
      <c r="H301" t="s">
        <v>108</v>
      </c>
      <c r="J301" t="s">
        <v>208</v>
      </c>
      <c r="L301" t="s">
        <v>1075</v>
      </c>
    </row>
    <row r="302" spans="8:12" x14ac:dyDescent="0.25">
      <c r="H302" t="s">
        <v>50</v>
      </c>
      <c r="J302" t="s">
        <v>90</v>
      </c>
      <c r="L302" t="s">
        <v>1076</v>
      </c>
    </row>
    <row r="303" spans="8:12" x14ac:dyDescent="0.25">
      <c r="H303" t="s">
        <v>79</v>
      </c>
      <c r="J303" t="s">
        <v>117</v>
      </c>
      <c r="L303" t="s">
        <v>413</v>
      </c>
    </row>
    <row r="304" spans="8:12" x14ac:dyDescent="0.25">
      <c r="H304" t="s">
        <v>103</v>
      </c>
      <c r="J304" t="s">
        <v>24</v>
      </c>
      <c r="L304" t="s">
        <v>608</v>
      </c>
    </row>
    <row r="305" spans="8:12" x14ac:dyDescent="0.25">
      <c r="H305" t="s">
        <v>651</v>
      </c>
      <c r="J305" t="s">
        <v>71</v>
      </c>
      <c r="L305" t="s">
        <v>997</v>
      </c>
    </row>
    <row r="306" spans="8:12" x14ac:dyDescent="0.25">
      <c r="H306" t="s">
        <v>63</v>
      </c>
      <c r="J306" t="s">
        <v>299</v>
      </c>
      <c r="L306" t="s">
        <v>933</v>
      </c>
    </row>
    <row r="307" spans="8:12" x14ac:dyDescent="0.25">
      <c r="H307" t="s">
        <v>373</v>
      </c>
      <c r="J307" t="s">
        <v>227</v>
      </c>
      <c r="L307" t="s">
        <v>950</v>
      </c>
    </row>
    <row r="308" spans="8:12" x14ac:dyDescent="0.25">
      <c r="H308" t="s">
        <v>30</v>
      </c>
      <c r="J308" t="s">
        <v>225</v>
      </c>
      <c r="L308" t="s">
        <v>1045</v>
      </c>
    </row>
    <row r="309" spans="8:12" x14ac:dyDescent="0.25">
      <c r="H309" t="s">
        <v>219</v>
      </c>
      <c r="J309" t="s">
        <v>207</v>
      </c>
      <c r="L309" t="s">
        <v>557</v>
      </c>
    </row>
    <row r="310" spans="8:12" x14ac:dyDescent="0.25">
      <c r="H310" t="s">
        <v>368</v>
      </c>
      <c r="J310" t="s">
        <v>278</v>
      </c>
      <c r="L310" t="s">
        <v>505</v>
      </c>
    </row>
    <row r="311" spans="8:12" x14ac:dyDescent="0.25">
      <c r="H311" t="s">
        <v>20</v>
      </c>
      <c r="J311" t="s">
        <v>389</v>
      </c>
      <c r="L311" t="s">
        <v>921</v>
      </c>
    </row>
    <row r="312" spans="8:12" x14ac:dyDescent="0.25">
      <c r="H312" t="s">
        <v>624</v>
      </c>
      <c r="J312" t="s">
        <v>301</v>
      </c>
      <c r="L312" t="s">
        <v>638</v>
      </c>
    </row>
    <row r="313" spans="8:12" x14ac:dyDescent="0.25">
      <c r="H313" t="s">
        <v>649</v>
      </c>
      <c r="J313" t="s">
        <v>297</v>
      </c>
      <c r="L313" t="s">
        <v>560</v>
      </c>
    </row>
    <row r="314" spans="8:12" x14ac:dyDescent="0.25">
      <c r="H314" t="s">
        <v>283</v>
      </c>
      <c r="J314" t="s">
        <v>340</v>
      </c>
      <c r="L314" t="s">
        <v>931</v>
      </c>
    </row>
    <row r="315" spans="8:12" x14ac:dyDescent="0.25">
      <c r="H315" t="s">
        <v>81</v>
      </c>
      <c r="J315" t="s">
        <v>370</v>
      </c>
      <c r="L315" t="s">
        <v>544</v>
      </c>
    </row>
    <row r="316" spans="8:12" x14ac:dyDescent="0.25">
      <c r="H316" t="s">
        <v>352</v>
      </c>
      <c r="J316" t="s">
        <v>329</v>
      </c>
      <c r="L316" t="s">
        <v>528</v>
      </c>
    </row>
    <row r="317" spans="8:12" x14ac:dyDescent="0.25">
      <c r="H317" t="s">
        <v>112</v>
      </c>
      <c r="J317" t="s">
        <v>204</v>
      </c>
      <c r="L317" t="s">
        <v>508</v>
      </c>
    </row>
    <row r="318" spans="8:12" x14ac:dyDescent="0.25">
      <c r="H318" t="s">
        <v>343</v>
      </c>
      <c r="J318" t="s">
        <v>39</v>
      </c>
      <c r="L318" t="s">
        <v>949</v>
      </c>
    </row>
    <row r="319" spans="8:12" x14ac:dyDescent="0.25">
      <c r="H319" t="s">
        <v>42</v>
      </c>
      <c r="J319" t="s">
        <v>530</v>
      </c>
      <c r="L319" t="s">
        <v>959</v>
      </c>
    </row>
    <row r="320" spans="8:12" x14ac:dyDescent="0.25">
      <c r="H320" t="s">
        <v>66</v>
      </c>
      <c r="J320" t="s">
        <v>289</v>
      </c>
      <c r="L320" t="s">
        <v>503</v>
      </c>
    </row>
    <row r="321" spans="8:12" x14ac:dyDescent="0.25">
      <c r="H321" t="s">
        <v>217</v>
      </c>
      <c r="J321" t="s">
        <v>154</v>
      </c>
      <c r="L321" t="s">
        <v>527</v>
      </c>
    </row>
    <row r="322" spans="8:12" x14ac:dyDescent="0.25">
      <c r="H322" t="s">
        <v>317</v>
      </c>
      <c r="J322" t="s">
        <v>180</v>
      </c>
      <c r="L322" t="s">
        <v>973</v>
      </c>
    </row>
    <row r="323" spans="8:12" x14ac:dyDescent="0.25">
      <c r="H323" t="s">
        <v>102</v>
      </c>
      <c r="J323" t="s">
        <v>313</v>
      </c>
      <c r="L323" t="s">
        <v>538</v>
      </c>
    </row>
    <row r="324" spans="8:12" x14ac:dyDescent="0.25">
      <c r="H324" t="s">
        <v>627</v>
      </c>
      <c r="J324" t="s">
        <v>136</v>
      </c>
      <c r="L324" t="s">
        <v>500</v>
      </c>
    </row>
    <row r="325" spans="8:12" x14ac:dyDescent="0.25">
      <c r="H325" t="s">
        <v>153</v>
      </c>
      <c r="J325" t="s">
        <v>310</v>
      </c>
      <c r="L325" t="s">
        <v>497</v>
      </c>
    </row>
    <row r="326" spans="8:12" x14ac:dyDescent="0.25">
      <c r="H326" t="s">
        <v>228</v>
      </c>
      <c r="J326" t="s">
        <v>108</v>
      </c>
      <c r="L326" t="s">
        <v>506</v>
      </c>
    </row>
    <row r="327" spans="8:12" x14ac:dyDescent="0.25">
      <c r="H327" t="s">
        <v>403</v>
      </c>
      <c r="J327" t="s">
        <v>50</v>
      </c>
      <c r="L327" t="s">
        <v>986</v>
      </c>
    </row>
    <row r="328" spans="8:12" x14ac:dyDescent="0.25">
      <c r="H328" t="s">
        <v>275</v>
      </c>
      <c r="J328" t="s">
        <v>79</v>
      </c>
      <c r="L328" t="s">
        <v>549</v>
      </c>
    </row>
    <row r="329" spans="8:12" x14ac:dyDescent="0.25">
      <c r="H329" t="s">
        <v>176</v>
      </c>
      <c r="J329" t="s">
        <v>103</v>
      </c>
      <c r="L329" t="s">
        <v>982</v>
      </c>
    </row>
    <row r="330" spans="8:12" x14ac:dyDescent="0.25">
      <c r="H330" t="s">
        <v>323</v>
      </c>
      <c r="J330" t="s">
        <v>651</v>
      </c>
      <c r="L330" t="s">
        <v>983</v>
      </c>
    </row>
    <row r="331" spans="8:12" x14ac:dyDescent="0.25">
      <c r="H331" t="s">
        <v>100</v>
      </c>
      <c r="J331" t="s">
        <v>63</v>
      </c>
      <c r="L331" t="s">
        <v>981</v>
      </c>
    </row>
    <row r="332" spans="8:12" x14ac:dyDescent="0.25">
      <c r="H332" t="s">
        <v>95</v>
      </c>
      <c r="J332" t="s">
        <v>374</v>
      </c>
      <c r="L332" t="s">
        <v>971</v>
      </c>
    </row>
    <row r="333" spans="8:12" x14ac:dyDescent="0.25">
      <c r="H333" t="s">
        <v>371</v>
      </c>
      <c r="J333" t="s">
        <v>30</v>
      </c>
      <c r="L333" t="s">
        <v>421</v>
      </c>
    </row>
    <row r="334" spans="8:12" x14ac:dyDescent="0.25">
      <c r="H334" t="s">
        <v>285</v>
      </c>
      <c r="J334" t="s">
        <v>219</v>
      </c>
      <c r="L334" t="s">
        <v>425</v>
      </c>
    </row>
    <row r="335" spans="8:12" x14ac:dyDescent="0.25">
      <c r="H335" t="s">
        <v>262</v>
      </c>
      <c r="J335" t="s">
        <v>368</v>
      </c>
      <c r="L335" t="s">
        <v>972</v>
      </c>
    </row>
    <row r="336" spans="8:12" x14ac:dyDescent="0.25">
      <c r="H336" t="s">
        <v>280</v>
      </c>
      <c r="J336" t="s">
        <v>20</v>
      </c>
      <c r="L336" t="s">
        <v>974</v>
      </c>
    </row>
    <row r="337" spans="8:12" x14ac:dyDescent="0.25">
      <c r="H337" t="s">
        <v>287</v>
      </c>
      <c r="J337" t="s">
        <v>624</v>
      </c>
      <c r="L337" t="s">
        <v>441</v>
      </c>
    </row>
    <row r="338" spans="8:12" x14ac:dyDescent="0.25">
      <c r="H338" t="s">
        <v>344</v>
      </c>
      <c r="J338" t="s">
        <v>649</v>
      </c>
      <c r="L338" t="s">
        <v>1037</v>
      </c>
    </row>
    <row r="339" spans="8:12" x14ac:dyDescent="0.25">
      <c r="H339" t="s">
        <v>142</v>
      </c>
      <c r="J339" t="s">
        <v>283</v>
      </c>
      <c r="L339" t="s">
        <v>1062</v>
      </c>
    </row>
    <row r="340" spans="8:12" x14ac:dyDescent="0.25">
      <c r="J340" t="s">
        <v>81</v>
      </c>
      <c r="L340" t="s">
        <v>1085</v>
      </c>
    </row>
    <row r="341" spans="8:12" x14ac:dyDescent="0.25">
      <c r="J341" t="s">
        <v>352</v>
      </c>
      <c r="L341" t="s">
        <v>446</v>
      </c>
    </row>
    <row r="342" spans="8:12" x14ac:dyDescent="0.25">
      <c r="J342" t="s">
        <v>112</v>
      </c>
      <c r="L342" t="s">
        <v>565</v>
      </c>
    </row>
    <row r="343" spans="8:12" x14ac:dyDescent="0.25">
      <c r="J343" t="s">
        <v>343</v>
      </c>
      <c r="L343" t="s">
        <v>488</v>
      </c>
    </row>
    <row r="344" spans="8:12" x14ac:dyDescent="0.25">
      <c r="J344" t="s">
        <v>42</v>
      </c>
      <c r="L344" t="s">
        <v>1084</v>
      </c>
    </row>
    <row r="345" spans="8:12" x14ac:dyDescent="0.25">
      <c r="J345" t="s">
        <v>157</v>
      </c>
      <c r="L345" t="s">
        <v>491</v>
      </c>
    </row>
    <row r="346" spans="8:12" x14ac:dyDescent="0.25">
      <c r="J346" t="s">
        <v>217</v>
      </c>
      <c r="L346" t="s">
        <v>894</v>
      </c>
    </row>
    <row r="347" spans="8:12" x14ac:dyDescent="0.25">
      <c r="J347" t="s">
        <v>317</v>
      </c>
      <c r="L347" t="s">
        <v>895</v>
      </c>
    </row>
    <row r="348" spans="8:12" x14ac:dyDescent="0.25">
      <c r="J348" t="s">
        <v>102</v>
      </c>
      <c r="L348" t="s">
        <v>927</v>
      </c>
    </row>
    <row r="349" spans="8:12" x14ac:dyDescent="0.25">
      <c r="J349" t="s">
        <v>627</v>
      </c>
      <c r="L349" t="s">
        <v>925</v>
      </c>
    </row>
    <row r="350" spans="8:12" x14ac:dyDescent="0.25">
      <c r="J350" t="s">
        <v>201</v>
      </c>
      <c r="L350" t="s">
        <v>901</v>
      </c>
    </row>
    <row r="351" spans="8:12" x14ac:dyDescent="0.25">
      <c r="J351" t="s">
        <v>153</v>
      </c>
      <c r="L351" t="s">
        <v>607</v>
      </c>
    </row>
    <row r="352" spans="8:12" x14ac:dyDescent="0.25">
      <c r="J352" t="s">
        <v>228</v>
      </c>
      <c r="L352" t="s">
        <v>928</v>
      </c>
    </row>
    <row r="353" spans="10:12" x14ac:dyDescent="0.25">
      <c r="J353" t="s">
        <v>165</v>
      </c>
      <c r="L353" t="s">
        <v>589</v>
      </c>
    </row>
    <row r="354" spans="10:12" x14ac:dyDescent="0.25">
      <c r="J354" t="s">
        <v>403</v>
      </c>
      <c r="L354" t="s">
        <v>890</v>
      </c>
    </row>
    <row r="355" spans="10:12" x14ac:dyDescent="0.25">
      <c r="J355" t="s">
        <v>240</v>
      </c>
      <c r="L355" t="s">
        <v>579</v>
      </c>
    </row>
    <row r="356" spans="10:12" x14ac:dyDescent="0.25">
      <c r="J356" t="s">
        <v>176</v>
      </c>
      <c r="L356" t="s">
        <v>935</v>
      </c>
    </row>
    <row r="357" spans="10:12" x14ac:dyDescent="0.25">
      <c r="J357" t="s">
        <v>323</v>
      </c>
      <c r="L357" t="s">
        <v>458</v>
      </c>
    </row>
    <row r="358" spans="10:12" x14ac:dyDescent="0.25">
      <c r="J358" t="s">
        <v>100</v>
      </c>
      <c r="L358" t="s">
        <v>561</v>
      </c>
    </row>
    <row r="359" spans="10:12" x14ac:dyDescent="0.25">
      <c r="J359" t="s">
        <v>86</v>
      </c>
      <c r="L359" t="s">
        <v>932</v>
      </c>
    </row>
    <row r="360" spans="10:12" x14ac:dyDescent="0.25">
      <c r="J360" t="s">
        <v>95</v>
      </c>
      <c r="L360" t="s">
        <v>650</v>
      </c>
    </row>
    <row r="361" spans="10:12" x14ac:dyDescent="0.25">
      <c r="J361" t="s">
        <v>372</v>
      </c>
      <c r="L361" t="s">
        <v>434</v>
      </c>
    </row>
    <row r="362" spans="10:12" x14ac:dyDescent="0.25">
      <c r="J362" t="s">
        <v>286</v>
      </c>
      <c r="L362" t="s">
        <v>416</v>
      </c>
    </row>
    <row r="363" spans="10:12" x14ac:dyDescent="0.25">
      <c r="J363" t="s">
        <v>280</v>
      </c>
      <c r="L363" t="s">
        <v>1083</v>
      </c>
    </row>
    <row r="364" spans="10:12" x14ac:dyDescent="0.25">
      <c r="J364" t="s">
        <v>287</v>
      </c>
      <c r="L364" t="s">
        <v>985</v>
      </c>
    </row>
    <row r="365" spans="10:12" x14ac:dyDescent="0.25">
      <c r="J365" t="s">
        <v>263</v>
      </c>
      <c r="L365" t="s">
        <v>1116</v>
      </c>
    </row>
    <row r="366" spans="10:12" x14ac:dyDescent="0.25">
      <c r="J366" t="s">
        <v>344</v>
      </c>
      <c r="L366" t="s">
        <v>976</v>
      </c>
    </row>
    <row r="367" spans="10:12" x14ac:dyDescent="0.25">
      <c r="J367" t="s">
        <v>142</v>
      </c>
      <c r="L367" t="s">
        <v>519</v>
      </c>
    </row>
    <row r="368" spans="10:12" x14ac:dyDescent="0.25">
      <c r="J368" t="s">
        <v>80</v>
      </c>
      <c r="L368" t="s">
        <v>926</v>
      </c>
    </row>
    <row r="369" spans="12:12" x14ac:dyDescent="0.25">
      <c r="L369" t="s">
        <v>512</v>
      </c>
    </row>
    <row r="370" spans="12:12" x14ac:dyDescent="0.25">
      <c r="L370" t="s">
        <v>987</v>
      </c>
    </row>
    <row r="371" spans="12:12" x14ac:dyDescent="0.25">
      <c r="L371" t="s">
        <v>990</v>
      </c>
    </row>
    <row r="372" spans="12:12" x14ac:dyDescent="0.25">
      <c r="L372" t="s">
        <v>652</v>
      </c>
    </row>
    <row r="373" spans="12:12" x14ac:dyDescent="0.25">
      <c r="L373" t="s">
        <v>548</v>
      </c>
    </row>
    <row r="374" spans="12:12" x14ac:dyDescent="0.25">
      <c r="L374" t="s">
        <v>597</v>
      </c>
    </row>
    <row r="375" spans="12:12" x14ac:dyDescent="0.25">
      <c r="L375" t="s">
        <v>951</v>
      </c>
    </row>
    <row r="376" spans="12:12" x14ac:dyDescent="0.25">
      <c r="L376" t="s">
        <v>432</v>
      </c>
    </row>
    <row r="377" spans="12:12" x14ac:dyDescent="0.25">
      <c r="L377" t="s">
        <v>977</v>
      </c>
    </row>
    <row r="378" spans="12:12" x14ac:dyDescent="0.25">
      <c r="L378" t="s">
        <v>559</v>
      </c>
    </row>
    <row r="379" spans="12:12" x14ac:dyDescent="0.25">
      <c r="L379" t="s">
        <v>628</v>
      </c>
    </row>
    <row r="380" spans="12:12" x14ac:dyDescent="0.25">
      <c r="L380" t="s">
        <v>477</v>
      </c>
    </row>
    <row r="381" spans="12:12" x14ac:dyDescent="0.25">
      <c r="L381" t="s">
        <v>522</v>
      </c>
    </row>
    <row r="382" spans="12:12" x14ac:dyDescent="0.25">
      <c r="L382" t="s">
        <v>492</v>
      </c>
    </row>
    <row r="383" spans="12:12" x14ac:dyDescent="0.25">
      <c r="L383" t="s">
        <v>1078</v>
      </c>
    </row>
    <row r="384" spans="12:12" x14ac:dyDescent="0.25">
      <c r="L384" t="s">
        <v>1077</v>
      </c>
    </row>
    <row r="385" spans="12:12" x14ac:dyDescent="0.25">
      <c r="L385" t="s">
        <v>587</v>
      </c>
    </row>
    <row r="386" spans="12:12" x14ac:dyDescent="0.25">
      <c r="L386" t="s">
        <v>978</v>
      </c>
    </row>
    <row r="387" spans="12:12" x14ac:dyDescent="0.25">
      <c r="L387" t="s">
        <v>978</v>
      </c>
    </row>
    <row r="388" spans="12:12" x14ac:dyDescent="0.25">
      <c r="L388" t="s">
        <v>979</v>
      </c>
    </row>
    <row r="389" spans="12:12" x14ac:dyDescent="0.25">
      <c r="L389" t="s">
        <v>980</v>
      </c>
    </row>
    <row r="390" spans="12:12" x14ac:dyDescent="0.25">
      <c r="L390" t="s">
        <v>1055</v>
      </c>
    </row>
    <row r="391" spans="12:12" x14ac:dyDescent="0.25">
      <c r="L391" t="s">
        <v>961</v>
      </c>
    </row>
    <row r="392" spans="12:12" x14ac:dyDescent="0.25">
      <c r="L392" t="s">
        <v>475</v>
      </c>
    </row>
  </sheetData>
  <pageMargins left="0.7" right="0.7" top="0.75" bottom="0.75" header="0.3" footer="0.3"/>
  <pageSetup paperSize="9" orientation="portrait" horizontalDpi="4294967293" verticalDpi="0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2101</vt:lpstr>
      <vt:lpstr>Menu</vt:lpstr>
      <vt:lpstr>2018</vt:lpstr>
      <vt:lpstr>2015</vt:lpstr>
      <vt:lpstr>2014</vt:lpstr>
      <vt:lpstr>2013</vt:lpstr>
      <vt:lpstr>2012</vt:lpstr>
      <vt:lpstr>2011</vt:lpstr>
      <vt:lpstr>Pays_Continent</vt:lpstr>
      <vt:lpstr>Ville_Pays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Cornet;Christophe ARNOULT</dc:creator>
  <cp:lastModifiedBy>Jean-Eric Pelouas</cp:lastModifiedBy>
  <dcterms:created xsi:type="dcterms:W3CDTF">2019-03-19T15:52:17Z</dcterms:created>
  <dcterms:modified xsi:type="dcterms:W3CDTF">2019-05-10T21:51:23Z</dcterms:modified>
</cp:coreProperties>
</file>