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drawings/drawing1.xml" ContentType="application/vnd.openxmlformats-officedocument.drawing+xml"/>
  <Override PartName="/xl/tables/table4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Jean-Eric\Downloads\"/>
    </mc:Choice>
  </mc:AlternateContent>
  <bookViews>
    <workbookView xWindow="0" yWindow="0" windowWidth="24000" windowHeight="9705" activeTab="3"/>
  </bookViews>
  <sheets>
    <sheet name="200" sheetId="1" r:id="rId1"/>
    <sheet name="201" sheetId="2" r:id="rId2"/>
    <sheet name="202" sheetId="3" r:id="rId3"/>
    <sheet name="Recap" sheetId="4" r:id="rId4"/>
  </sheets>
  <calcPr calcId="162913"/>
</workbook>
</file>

<file path=xl/calcChain.xml><?xml version="1.0" encoding="utf-8"?>
<calcChain xmlns="http://schemas.openxmlformats.org/spreadsheetml/2006/main">
  <c r="E12" i="2" l="1"/>
  <c r="E12" i="3"/>
  <c r="E12" i="1"/>
  <c r="C3" i="4"/>
  <c r="C4" i="4"/>
  <c r="C5" i="4"/>
  <c r="C6" i="4" l="1"/>
  <c r="F11" i="3"/>
  <c r="F10" i="3"/>
  <c r="F9" i="3"/>
  <c r="F8" i="3"/>
  <c r="F7" i="3"/>
  <c r="F6" i="3"/>
  <c r="F5" i="3"/>
  <c r="F4" i="3"/>
  <c r="F3" i="3"/>
  <c r="F12" i="3" s="1"/>
  <c r="F11" i="2"/>
  <c r="F10" i="2"/>
  <c r="F9" i="2"/>
  <c r="F8" i="2"/>
  <c r="F7" i="2"/>
  <c r="F6" i="2"/>
  <c r="F5" i="2"/>
  <c r="F4" i="2"/>
  <c r="F3" i="2"/>
  <c r="F12" i="2" s="1"/>
  <c r="F4" i="1"/>
  <c r="F5" i="1"/>
  <c r="F6" i="1"/>
  <c r="F7" i="1"/>
  <c r="F8" i="1"/>
  <c r="F9" i="1"/>
  <c r="F10" i="1"/>
  <c r="F11" i="1"/>
  <c r="F3" i="1"/>
  <c r="F12" i="1" l="1"/>
</calcChain>
</file>

<file path=xl/sharedStrings.xml><?xml version="1.0" encoding="utf-8"?>
<sst xmlns="http://schemas.openxmlformats.org/spreadsheetml/2006/main" count="76" uniqueCount="26">
  <si>
    <t>type de table</t>
  </si>
  <si>
    <t xml:space="preserve">nombre </t>
  </si>
  <si>
    <t>fournisseur</t>
  </si>
  <si>
    <t>Bois</t>
  </si>
  <si>
    <t>Acier</t>
  </si>
  <si>
    <t>Verre</t>
  </si>
  <si>
    <t>ACier</t>
  </si>
  <si>
    <t>Total</t>
  </si>
  <si>
    <t>prix unitaire</t>
  </si>
  <si>
    <t>Pierre</t>
  </si>
  <si>
    <t xml:space="preserve">Paul </t>
  </si>
  <si>
    <t>Marie</t>
  </si>
  <si>
    <t>Hélène</t>
  </si>
  <si>
    <t>Yves</t>
  </si>
  <si>
    <t>Guy</t>
  </si>
  <si>
    <t>Chantal</t>
  </si>
  <si>
    <t>Yann</t>
  </si>
  <si>
    <t>Julie</t>
  </si>
  <si>
    <t>Lucie</t>
  </si>
  <si>
    <t>Gwladys</t>
  </si>
  <si>
    <t>Claire</t>
  </si>
  <si>
    <t>Julien</t>
  </si>
  <si>
    <t>Christelle</t>
  </si>
  <si>
    <t>Paul</t>
  </si>
  <si>
    <t>Feuille</t>
  </si>
  <si>
    <t>C3 : =SIERREUR(INDIRECT("T_"&amp;B3&amp;"[[#Totaux];[Total]]");0)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</si>
</sst>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#,##0_ ;[Red]\-#,##0\ "/>
  </numFmts>
  <fonts count="3" x14ac:knownFonts="1">
    <font>
      <sz val="11"/>
      <color theme="1"/>
      <name val="Calibri"/>
      <family val="2"/>
      <scheme val="minor"/>
    </font>
    <font>
      <i/>
      <sz val="10"/>
      <color rgb="FF7F7F7F"/>
      <name val="Calibri"/>
      <family val="2"/>
      <scheme val="minor"/>
    </font>
    <font>
      <sz val="11"/>
      <color theme="1"/>
      <name val="Calibri"/>
      <scheme val="minor"/>
    </font>
  </fonts>
  <fills count="2">
    <fill>
      <patternFill patternType="none"/>
    </fill>
    <fill>
      <patternFill patternType="gray125"/>
    </fill>
  </fills>
  <borders count="2">
    <border>
      <left/>
      <right/>
      <top/>
      <bottom/>
      <diagonal/>
    </border>
    <border>
      <left/>
      <right/>
      <top style="thin">
        <color indexed="64"/>
      </top>
      <bottom/>
      <diagonal/>
    </border>
  </borders>
  <cellStyleXfs count="2">
    <xf numFmtId="0" fontId="0" fillId="0" borderId="0"/>
    <xf numFmtId="0" fontId="1" fillId="0" borderId="0" applyNumberFormat="0" applyFill="0" applyBorder="0" applyAlignment="0" applyProtection="0"/>
  </cellStyleXfs>
  <cellXfs count="7">
    <xf numFmtId="0" fontId="0" fillId="0" borderId="0" xfId="0"/>
    <xf numFmtId="0" fontId="0" fillId="0" borderId="1" xfId="0" applyNumberFormat="1" applyFont="1" applyFill="1" applyBorder="1" applyAlignment="1" applyProtection="1"/>
    <xf numFmtId="3" fontId="0" fillId="0" borderId="0" xfId="0" applyNumberFormat="1"/>
    <xf numFmtId="3" fontId="2" fillId="0" borderId="1" xfId="0" applyNumberFormat="1" applyFont="1" applyFill="1" applyBorder="1" applyAlignment="1" applyProtection="1"/>
    <xf numFmtId="164" fontId="0" fillId="0" borderId="0" xfId="0" applyNumberFormat="1"/>
    <xf numFmtId="164" fontId="0" fillId="0" borderId="1" xfId="0" applyNumberFormat="1" applyFont="1" applyFill="1" applyBorder="1" applyAlignment="1" applyProtection="1"/>
    <xf numFmtId="0" fontId="1" fillId="0" borderId="0" xfId="1"/>
  </cellXfs>
  <cellStyles count="2">
    <cellStyle name="Normal" xfId="0" builtinId="0"/>
    <cellStyle name="Texte explicatif" xfId="1" builtinId="53"/>
  </cellStyles>
  <dxfs count="17">
    <dxf>
      <numFmt numFmtId="3" formatCode="#,##0"/>
    </dxf>
    <dxf>
      <numFmt numFmtId="3" formatCode="#,##0"/>
    </dxf>
    <dxf>
      <numFmt numFmtId="164" formatCode="#,##0_ ;[Red]\-#,##0\ "/>
    </dxf>
    <dxf>
      <numFmt numFmtId="164" formatCode="#,##0_ ;[Red]\-#,##0\ "/>
    </dxf>
    <dxf>
      <numFmt numFmtId="3" formatCode="#,##0"/>
    </dxf>
    <dxf>
      <numFmt numFmtId="164" formatCode="#,##0_ ;[Red]\-#,##0\ "/>
    </dxf>
    <dxf>
      <numFmt numFmtId="164" formatCode="#,##0_ ;[Red]\-#,##0\ "/>
    </dxf>
    <dxf>
      <numFmt numFmtId="164" formatCode="#,##0_ ;[Red]\-#,##0\ "/>
    </dxf>
    <dxf>
      <numFmt numFmtId="164" formatCode="#,##0_ ;[Red]\-#,##0\ "/>
    </dxf>
    <dxf>
      <numFmt numFmtId="164" formatCode="#,##0_ ;[Red]\-#,##0\ "/>
    </dxf>
    <dxf>
      <numFmt numFmtId="164" formatCode="#,##0_ ;[Red]\-#,##0\ 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3" formatCode="#,##0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>
        <left/>
        <right/>
        <top style="thin">
          <color indexed="64"/>
        </top>
        <bottom/>
      </border>
      <protection locked="1" hidden="0"/>
    </dxf>
    <dxf>
      <numFmt numFmtId="3" formatCode="#,##0"/>
    </dxf>
    <dxf>
      <numFmt numFmtId="164" formatCode="#,##0_ ;[Red]\-#,##0\ "/>
    </dxf>
    <dxf>
      <border outline="0">
        <top style="thin">
          <color indexed="64"/>
        </top>
      </border>
    </dxf>
    <dxf>
      <border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 outline="0">
        <bottom style="thin">
          <color indexed="64"/>
        </bottom>
      </border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8</xdr:col>
      <xdr:colOff>657225</xdr:colOff>
      <xdr:row>1</xdr:row>
      <xdr:rowOff>133350</xdr:rowOff>
    </xdr:from>
    <xdr:to>
      <xdr:col>14</xdr:col>
      <xdr:colOff>399511</xdr:colOff>
      <xdr:row>18</xdr:row>
      <xdr:rowOff>180564</xdr:rowOff>
    </xdr:to>
    <xdr:pic>
      <xdr:nvPicPr>
        <xdr:cNvPr id="2" name="Image 1"/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6848475" y="323850"/>
          <a:ext cx="4314286" cy="3285714"/>
        </a:xfrm>
        <a:prstGeom prst="rect">
          <a:avLst/>
        </a:prstGeom>
      </xdr:spPr>
    </xdr:pic>
    <xdr:clientData/>
  </xdr:twoCellAnchor>
</xdr:wsDr>
</file>

<file path=xl/tables/table1.xml><?xml version="1.0" encoding="utf-8"?>
<table xmlns="http://schemas.openxmlformats.org/spreadsheetml/2006/main" id="1" name="T_200" displayName="T_200" ref="B2:F12" totalsRowCount="1" headerRowBorderDxfId="16" tableBorderDxfId="15" totalsRowBorderDxfId="14" headerRowCellStyle="Normal" dataCellStyle="Normal">
  <autoFilter ref="B2:F11"/>
  <tableColumns count="5">
    <tableColumn id="1" name="type de table" totalsRowLabel="Total" dataCellStyle="Normal"/>
    <tableColumn id="2" name="fournisseur" dataCellStyle="Normal"/>
    <tableColumn id="3" name="prix unitaire" dataDxfId="13" dataCellStyle="Normal"/>
    <tableColumn id="4" name="nombre " totalsRowFunction="sum" dataDxfId="12" totalsRowDxfId="11" dataCellStyle="Normal"/>
    <tableColumn id="5" name="Total" totalsRowFunction="sum" dataDxfId="10" totalsRowDxfId="9" dataCellStyle="Normal">
      <calculatedColumnFormula>E3*D3</calculatedColumnFormula>
    </tableColumn>
  </tableColumns>
  <tableStyleInfo name="TableStyleLight9" showFirstColumn="0" showLastColumn="0" showRowStripes="1" showColumnStripes="0"/>
</table>
</file>

<file path=xl/tables/table2.xml><?xml version="1.0" encoding="utf-8"?>
<table xmlns="http://schemas.openxmlformats.org/spreadsheetml/2006/main" id="2" name="T_201" displayName="T_201" ref="B2:F12" totalsRowCount="1">
  <autoFilter ref="B2:F11"/>
  <tableColumns count="5">
    <tableColumn id="1" name="type de table" totalsRowLabel="Total"/>
    <tableColumn id="2" name="fournisseur"/>
    <tableColumn id="3" name="prix unitaire" dataDxfId="8"/>
    <tableColumn id="4" name="nombre " totalsRowFunction="sum" dataDxfId="7"/>
    <tableColumn id="5" name="Total" totalsRowFunction="sum" dataDxfId="6">
      <calculatedColumnFormula>E3*D3</calculatedColumnFormula>
    </tableColumn>
  </tableColumns>
  <tableStyleInfo name="TableStyleLight9" showFirstColumn="0" showLastColumn="0" showRowStripes="1" showColumnStripes="0"/>
</table>
</file>

<file path=xl/tables/table3.xml><?xml version="1.0" encoding="utf-8"?>
<table xmlns="http://schemas.openxmlformats.org/spreadsheetml/2006/main" id="3" name="T_202" displayName="T_202" ref="B2:F12" totalsRowCount="1">
  <autoFilter ref="B2:F11"/>
  <tableColumns count="5">
    <tableColumn id="1" name="type de table" totalsRowLabel="Total"/>
    <tableColumn id="2" name="fournisseur"/>
    <tableColumn id="3" name="prix unitaire" dataDxfId="5"/>
    <tableColumn id="4" name="nombre " totalsRowFunction="sum" dataDxfId="4"/>
    <tableColumn id="5" name="Total" totalsRowFunction="sum" dataDxfId="3" totalsRowDxfId="2">
      <calculatedColumnFormula>E3*D3</calculatedColumnFormula>
    </tableColumn>
  </tableColumns>
  <tableStyleInfo name="TableStyleLight9" showFirstColumn="0" showLastColumn="0" showRowStripes="1" showColumnStripes="0"/>
</table>
</file>

<file path=xl/tables/table4.xml><?xml version="1.0" encoding="utf-8"?>
<table xmlns="http://schemas.openxmlformats.org/spreadsheetml/2006/main" id="4" name="T_Total" displayName="T_Total" ref="B2:C6" totalsRowCount="1">
  <autoFilter ref="B2:C5"/>
  <tableColumns count="2">
    <tableColumn id="1" name="Feuille" totalsRowLabel="Total"/>
    <tableColumn id="2" name="Total" totalsRowFunction="sum" dataDxfId="1" totalsRowDxfId="0">
      <calculatedColumnFormula>IFERROR(INDIRECT("T_"&amp;B3&amp;"[[#Totaux];[Total]]"),0)</calculatedColumnFormula>
    </tableColumn>
  </tableColumns>
  <tableStyleInfo name="TableStyleLight10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table" Target="../tables/table2.xm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table" Target="../tables/table3.xml"/></Relationships>
</file>

<file path=xl/worksheets/_rels/sheet4.xml.rels><?xml version="1.0" encoding="UTF-8" standalone="yes"?>
<Relationships xmlns="http://schemas.openxmlformats.org/package/2006/relationships"><Relationship Id="rId3" Type="http://schemas.openxmlformats.org/officeDocument/2006/relationships/table" Target="../tables/table4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B2:F12"/>
  <sheetViews>
    <sheetView showGridLines="0" workbookViewId="0">
      <selection activeCell="D3" sqref="D3:D11"/>
    </sheetView>
  </sheetViews>
  <sheetFormatPr baseColWidth="10" defaultRowHeight="15" x14ac:dyDescent="0.25"/>
  <cols>
    <col min="2" max="2" width="14.85546875" customWidth="1"/>
    <col min="3" max="3" width="13.28515625" customWidth="1"/>
    <col min="4" max="4" width="14" customWidth="1"/>
    <col min="6" max="6" width="11.85546875" bestFit="1" customWidth="1"/>
  </cols>
  <sheetData>
    <row r="2" spans="2:6" x14ac:dyDescent="0.25">
      <c r="B2" t="s">
        <v>0</v>
      </c>
      <c r="C2" t="s">
        <v>2</v>
      </c>
      <c r="D2" t="s">
        <v>8</v>
      </c>
      <c r="E2" s="2" t="s">
        <v>1</v>
      </c>
      <c r="F2" s="4" t="s">
        <v>7</v>
      </c>
    </row>
    <row r="3" spans="2:6" x14ac:dyDescent="0.25">
      <c r="B3" t="s">
        <v>3</v>
      </c>
      <c r="C3" t="s">
        <v>9</v>
      </c>
      <c r="D3" s="4">
        <v>10</v>
      </c>
      <c r="E3" s="2">
        <v>154</v>
      </c>
      <c r="F3" s="4">
        <f>E3*D3</f>
        <v>1540</v>
      </c>
    </row>
    <row r="4" spans="2:6" x14ac:dyDescent="0.25">
      <c r="B4" t="s">
        <v>4</v>
      </c>
      <c r="C4" t="s">
        <v>10</v>
      </c>
      <c r="D4" s="4">
        <v>30</v>
      </c>
      <c r="E4" s="2">
        <v>4</v>
      </c>
      <c r="F4" s="4">
        <f t="shared" ref="F4:F11" si="0">E4*D4</f>
        <v>120</v>
      </c>
    </row>
    <row r="5" spans="2:6" x14ac:dyDescent="0.25">
      <c r="B5" t="s">
        <v>5</v>
      </c>
      <c r="C5" t="s">
        <v>11</v>
      </c>
      <c r="D5" s="4">
        <v>45</v>
      </c>
      <c r="E5" s="2">
        <v>65</v>
      </c>
      <c r="F5" s="4">
        <f t="shared" si="0"/>
        <v>2925</v>
      </c>
    </row>
    <row r="6" spans="2:6" x14ac:dyDescent="0.25">
      <c r="B6" t="s">
        <v>4</v>
      </c>
      <c r="C6" t="s">
        <v>12</v>
      </c>
      <c r="D6" s="4">
        <v>68</v>
      </c>
      <c r="E6" s="2">
        <v>2</v>
      </c>
      <c r="F6" s="4">
        <f t="shared" si="0"/>
        <v>136</v>
      </c>
    </row>
    <row r="7" spans="2:6" x14ac:dyDescent="0.25">
      <c r="B7" t="s">
        <v>3</v>
      </c>
      <c r="C7" t="s">
        <v>13</v>
      </c>
      <c r="D7" s="4">
        <v>68</v>
      </c>
      <c r="E7" s="2">
        <v>3</v>
      </c>
      <c r="F7" s="4">
        <f t="shared" si="0"/>
        <v>204</v>
      </c>
    </row>
    <row r="8" spans="2:6" x14ac:dyDescent="0.25">
      <c r="B8" t="s">
        <v>3</v>
      </c>
      <c r="C8" t="s">
        <v>14</v>
      </c>
      <c r="D8" s="4">
        <v>54</v>
      </c>
      <c r="E8" s="2">
        <v>3</v>
      </c>
      <c r="F8" s="4">
        <f t="shared" si="0"/>
        <v>162</v>
      </c>
    </row>
    <row r="9" spans="2:6" x14ac:dyDescent="0.25">
      <c r="B9" t="s">
        <v>5</v>
      </c>
      <c r="C9" t="s">
        <v>15</v>
      </c>
      <c r="D9" s="4">
        <v>78</v>
      </c>
      <c r="E9" s="2">
        <v>4</v>
      </c>
      <c r="F9" s="4">
        <f t="shared" si="0"/>
        <v>312</v>
      </c>
    </row>
    <row r="10" spans="2:6" x14ac:dyDescent="0.25">
      <c r="B10" t="s">
        <v>3</v>
      </c>
      <c r="C10" t="s">
        <v>16</v>
      </c>
      <c r="D10" s="4">
        <v>658</v>
      </c>
      <c r="E10" s="2">
        <v>78</v>
      </c>
      <c r="F10" s="4">
        <f t="shared" si="0"/>
        <v>51324</v>
      </c>
    </row>
    <row r="11" spans="2:6" x14ac:dyDescent="0.25">
      <c r="B11" t="s">
        <v>6</v>
      </c>
      <c r="C11" t="s">
        <v>9</v>
      </c>
      <c r="D11" s="4">
        <v>56</v>
      </c>
      <c r="E11" s="2">
        <v>9</v>
      </c>
      <c r="F11" s="4">
        <f t="shared" si="0"/>
        <v>504</v>
      </c>
    </row>
    <row r="12" spans="2:6" x14ac:dyDescent="0.25">
      <c r="B12" s="1" t="s">
        <v>7</v>
      </c>
      <c r="C12" s="1"/>
      <c r="D12" s="1"/>
      <c r="E12" s="3">
        <f>SUBTOTAL(109,T_200[[nombre ]])</f>
        <v>322</v>
      </c>
      <c r="F12" s="5">
        <f>SUBTOTAL(109,T_200[Total])</f>
        <v>57227</v>
      </c>
    </row>
  </sheetData>
  <pageMargins left="0.7" right="0.7" top="0.75" bottom="0.75" header="0.3" footer="0.3"/>
  <pageSetup paperSize="9" orientation="portrait" r:id="rId1"/>
  <tableParts count="1">
    <tablePart r:id="rId2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B2:F12"/>
  <sheetViews>
    <sheetView showGridLines="0" workbookViewId="0">
      <selection activeCell="D3" sqref="D3:D11"/>
    </sheetView>
  </sheetViews>
  <sheetFormatPr baseColWidth="10" defaultRowHeight="15" x14ac:dyDescent="0.25"/>
  <cols>
    <col min="2" max="2" width="14.85546875" customWidth="1"/>
    <col min="3" max="3" width="13.28515625" customWidth="1"/>
    <col min="4" max="4" width="14" customWidth="1"/>
    <col min="6" max="6" width="11.85546875" bestFit="1" customWidth="1"/>
  </cols>
  <sheetData>
    <row r="2" spans="2:6" x14ac:dyDescent="0.25">
      <c r="B2" t="s">
        <v>0</v>
      </c>
      <c r="C2" t="s">
        <v>2</v>
      </c>
      <c r="D2" t="s">
        <v>8</v>
      </c>
      <c r="E2" t="s">
        <v>1</v>
      </c>
      <c r="F2" t="s">
        <v>7</v>
      </c>
    </row>
    <row r="3" spans="2:6" x14ac:dyDescent="0.25">
      <c r="B3" t="s">
        <v>3</v>
      </c>
      <c r="C3" t="s">
        <v>11</v>
      </c>
      <c r="D3" s="4">
        <v>547</v>
      </c>
      <c r="E3" s="4">
        <v>45</v>
      </c>
      <c r="F3" s="4">
        <f>E3*D3</f>
        <v>24615</v>
      </c>
    </row>
    <row r="4" spans="2:6" x14ac:dyDescent="0.25">
      <c r="B4" t="s">
        <v>3</v>
      </c>
      <c r="C4" t="s">
        <v>17</v>
      </c>
      <c r="D4" s="4">
        <v>65</v>
      </c>
      <c r="E4" s="4">
        <v>4</v>
      </c>
      <c r="F4" s="4">
        <f t="shared" ref="F4:F11" si="0">E4*D4</f>
        <v>260</v>
      </c>
    </row>
    <row r="5" spans="2:6" x14ac:dyDescent="0.25">
      <c r="B5" t="s">
        <v>5</v>
      </c>
      <c r="C5" t="s">
        <v>18</v>
      </c>
      <c r="D5" s="4">
        <v>3</v>
      </c>
      <c r="E5" s="4">
        <v>5</v>
      </c>
      <c r="F5" s="4">
        <f t="shared" si="0"/>
        <v>15</v>
      </c>
    </row>
    <row r="6" spans="2:6" x14ac:dyDescent="0.25">
      <c r="B6" t="s">
        <v>4</v>
      </c>
      <c r="C6" t="s">
        <v>19</v>
      </c>
      <c r="D6" s="4">
        <v>554</v>
      </c>
      <c r="E6" s="4">
        <v>64</v>
      </c>
      <c r="F6" s="4">
        <f t="shared" si="0"/>
        <v>35456</v>
      </c>
    </row>
    <row r="7" spans="2:6" x14ac:dyDescent="0.25">
      <c r="B7" t="s">
        <v>3</v>
      </c>
      <c r="C7" t="s">
        <v>20</v>
      </c>
      <c r="D7" s="4">
        <v>666</v>
      </c>
      <c r="E7" s="4">
        <v>3</v>
      </c>
      <c r="F7" s="4">
        <f t="shared" si="0"/>
        <v>1998</v>
      </c>
    </row>
    <row r="8" spans="2:6" x14ac:dyDescent="0.25">
      <c r="B8" t="s">
        <v>3</v>
      </c>
      <c r="C8" t="s">
        <v>21</v>
      </c>
      <c r="D8" s="4">
        <v>5325</v>
      </c>
      <c r="E8" s="4">
        <v>3</v>
      </c>
      <c r="F8" s="4">
        <f t="shared" si="0"/>
        <v>15975</v>
      </c>
    </row>
    <row r="9" spans="2:6" x14ac:dyDescent="0.25">
      <c r="B9" t="s">
        <v>3</v>
      </c>
      <c r="C9" t="s">
        <v>22</v>
      </c>
      <c r="D9" s="4">
        <v>53</v>
      </c>
      <c r="E9" s="4">
        <v>5</v>
      </c>
      <c r="F9" s="4">
        <f t="shared" si="0"/>
        <v>265</v>
      </c>
    </row>
    <row r="10" spans="2:6" x14ac:dyDescent="0.25">
      <c r="B10" t="s">
        <v>5</v>
      </c>
      <c r="C10" t="s">
        <v>23</v>
      </c>
      <c r="D10" s="4">
        <v>86</v>
      </c>
      <c r="E10" s="4">
        <v>98</v>
      </c>
      <c r="F10" s="4">
        <f t="shared" si="0"/>
        <v>8428</v>
      </c>
    </row>
    <row r="11" spans="2:6" x14ac:dyDescent="0.25">
      <c r="B11" t="s">
        <v>4</v>
      </c>
      <c r="C11" t="s">
        <v>9</v>
      </c>
      <c r="D11" s="4">
        <v>5</v>
      </c>
      <c r="E11" s="4">
        <v>9</v>
      </c>
      <c r="F11" s="4">
        <f t="shared" si="0"/>
        <v>45</v>
      </c>
    </row>
    <row r="12" spans="2:6" x14ac:dyDescent="0.25">
      <c r="B12" t="s">
        <v>7</v>
      </c>
      <c r="E12" s="4">
        <f>SUBTOTAL(109,T_201[[nombre ]])</f>
        <v>236</v>
      </c>
      <c r="F12" s="4">
        <f>SUBTOTAL(109,T_201[Total])</f>
        <v>87057</v>
      </c>
    </row>
  </sheetData>
  <pageMargins left="0.7" right="0.7" top="0.75" bottom="0.75" header="0.3" footer="0.3"/>
  <tableParts count="1">
    <tablePart r:id="rId1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B2:F12"/>
  <sheetViews>
    <sheetView showGridLines="0" workbookViewId="0">
      <selection activeCell="D18" sqref="D18"/>
    </sheetView>
  </sheetViews>
  <sheetFormatPr baseColWidth="10" defaultRowHeight="15" x14ac:dyDescent="0.25"/>
  <cols>
    <col min="2" max="2" width="14.85546875" customWidth="1"/>
    <col min="3" max="3" width="13.28515625" customWidth="1"/>
    <col min="4" max="4" width="14" customWidth="1"/>
    <col min="6" max="6" width="12.85546875" bestFit="1" customWidth="1"/>
  </cols>
  <sheetData>
    <row r="2" spans="2:6" x14ac:dyDescent="0.25">
      <c r="B2" t="s">
        <v>0</v>
      </c>
      <c r="C2" t="s">
        <v>2</v>
      </c>
      <c r="D2" t="s">
        <v>8</v>
      </c>
      <c r="E2" t="s">
        <v>1</v>
      </c>
      <c r="F2" t="s">
        <v>7</v>
      </c>
    </row>
    <row r="3" spans="2:6" x14ac:dyDescent="0.25">
      <c r="B3" t="s">
        <v>3</v>
      </c>
      <c r="C3" t="s">
        <v>9</v>
      </c>
      <c r="D3" s="4">
        <v>54</v>
      </c>
      <c r="E3" s="2">
        <v>54</v>
      </c>
      <c r="F3" s="4">
        <f>E3*D3</f>
        <v>2916</v>
      </c>
    </row>
    <row r="4" spans="2:6" x14ac:dyDescent="0.25">
      <c r="B4" t="s">
        <v>4</v>
      </c>
      <c r="C4" t="s">
        <v>10</v>
      </c>
      <c r="D4" s="4">
        <v>32</v>
      </c>
      <c r="E4" s="2">
        <v>656</v>
      </c>
      <c r="F4" s="4">
        <f t="shared" ref="F4:F11" si="0">E4*D4</f>
        <v>20992</v>
      </c>
    </row>
    <row r="5" spans="2:6" x14ac:dyDescent="0.25">
      <c r="B5" t="s">
        <v>5</v>
      </c>
      <c r="C5" t="s">
        <v>11</v>
      </c>
      <c r="D5" s="4">
        <v>65</v>
      </c>
      <c r="E5" s="2">
        <v>354</v>
      </c>
      <c r="F5" s="4">
        <f t="shared" si="0"/>
        <v>23010</v>
      </c>
    </row>
    <row r="6" spans="2:6" x14ac:dyDescent="0.25">
      <c r="B6" t="s">
        <v>4</v>
      </c>
      <c r="C6" t="s">
        <v>12</v>
      </c>
      <c r="D6" s="4">
        <v>98</v>
      </c>
      <c r="E6" s="2">
        <v>546</v>
      </c>
      <c r="F6" s="4">
        <f t="shared" si="0"/>
        <v>53508</v>
      </c>
    </row>
    <row r="7" spans="2:6" x14ac:dyDescent="0.25">
      <c r="B7" t="s">
        <v>3</v>
      </c>
      <c r="C7" t="s">
        <v>13</v>
      </c>
      <c r="D7" s="4">
        <v>35</v>
      </c>
      <c r="E7" s="2">
        <v>34</v>
      </c>
      <c r="F7" s="4">
        <f t="shared" si="0"/>
        <v>1190</v>
      </c>
    </row>
    <row r="8" spans="2:6" x14ac:dyDescent="0.25">
      <c r="B8" t="s">
        <v>3</v>
      </c>
      <c r="C8" t="s">
        <v>14</v>
      </c>
      <c r="D8" s="4">
        <v>45</v>
      </c>
      <c r="E8" s="2">
        <v>5465</v>
      </c>
      <c r="F8" s="4">
        <f t="shared" si="0"/>
        <v>245925</v>
      </c>
    </row>
    <row r="9" spans="2:6" x14ac:dyDescent="0.25">
      <c r="B9" t="s">
        <v>5</v>
      </c>
      <c r="C9" t="s">
        <v>15</v>
      </c>
      <c r="D9" s="4">
        <v>78</v>
      </c>
      <c r="E9" s="2">
        <v>54</v>
      </c>
      <c r="F9" s="4">
        <f t="shared" si="0"/>
        <v>4212</v>
      </c>
    </row>
    <row r="10" spans="2:6" x14ac:dyDescent="0.25">
      <c r="B10" t="s">
        <v>3</v>
      </c>
      <c r="C10" t="s">
        <v>16</v>
      </c>
      <c r="D10" s="4">
        <v>21</v>
      </c>
      <c r="E10" s="2">
        <v>54</v>
      </c>
      <c r="F10" s="4">
        <f t="shared" si="0"/>
        <v>1134</v>
      </c>
    </row>
    <row r="11" spans="2:6" x14ac:dyDescent="0.25">
      <c r="B11" t="s">
        <v>6</v>
      </c>
      <c r="C11" t="s">
        <v>9</v>
      </c>
      <c r="D11" s="4">
        <v>658</v>
      </c>
      <c r="E11" s="2">
        <v>88</v>
      </c>
      <c r="F11" s="4">
        <f t="shared" si="0"/>
        <v>57904</v>
      </c>
    </row>
    <row r="12" spans="2:6" x14ac:dyDescent="0.25">
      <c r="B12" t="s">
        <v>7</v>
      </c>
      <c r="E12" s="2">
        <f>SUBTOTAL(109,T_202[[nombre ]])</f>
        <v>7305</v>
      </c>
      <c r="F12" s="4">
        <f>SUBTOTAL(109,T_202[Total])</f>
        <v>410791</v>
      </c>
    </row>
  </sheetData>
  <pageMargins left="0.7" right="0.7" top="0.75" bottom="0.75" header="0.3" footer="0.3"/>
  <tableParts count="1">
    <tablePart r:id="rId1"/>
  </tableParts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B2:E6"/>
  <sheetViews>
    <sheetView showGridLines="0" tabSelected="1" workbookViewId="0">
      <selection activeCell="E4" sqref="E4"/>
    </sheetView>
  </sheetViews>
  <sheetFormatPr baseColWidth="10" defaultRowHeight="15" x14ac:dyDescent="0.25"/>
  <cols>
    <col min="3" max="3" width="12.85546875" bestFit="1" customWidth="1"/>
  </cols>
  <sheetData>
    <row r="2" spans="2:5" x14ac:dyDescent="0.25">
      <c r="B2" t="s">
        <v>24</v>
      </c>
      <c r="C2" t="s">
        <v>7</v>
      </c>
    </row>
    <row r="3" spans="2:5" x14ac:dyDescent="0.25">
      <c r="B3">
        <v>200</v>
      </c>
      <c r="C3" s="2">
        <f t="shared" ref="C3:C5" ca="1" si="0">IFERROR(INDIRECT("T_"&amp;B3&amp;"[[#Totaux];[Total]]"),0)</f>
        <v>57227</v>
      </c>
      <c r="E3" s="6" t="s">
        <v>25</v>
      </c>
    </row>
    <row r="4" spans="2:5" x14ac:dyDescent="0.25">
      <c r="B4">
        <v>201</v>
      </c>
      <c r="C4" s="2">
        <f t="shared" ca="1" si="0"/>
        <v>87057</v>
      </c>
    </row>
    <row r="5" spans="2:5" x14ac:dyDescent="0.25">
      <c r="B5">
        <v>202</v>
      </c>
      <c r="C5" s="2">
        <f t="shared" ca="1" si="0"/>
        <v>410791</v>
      </c>
    </row>
    <row r="6" spans="2:5" x14ac:dyDescent="0.25">
      <c r="B6" t="s">
        <v>7</v>
      </c>
      <c r="C6" s="2">
        <f ca="1">SUBTOTAL(109,T_Total[Total])</f>
        <v>555075</v>
      </c>
    </row>
  </sheetData>
  <pageMargins left="0.7" right="0.7" top="0.75" bottom="0.75" header="0.3" footer="0.3"/>
  <pageSetup paperSize="9" orientation="portrait" r:id="rId1"/>
  <drawing r:id="rId2"/>
  <tableParts count="1">
    <tablePart r:id="rId3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4</vt:i4>
      </vt:variant>
    </vt:vector>
  </HeadingPairs>
  <TitlesOfParts>
    <vt:vector size="4" baseType="lpstr">
      <vt:lpstr>200</vt:lpstr>
      <vt:lpstr>201</vt:lpstr>
      <vt:lpstr>202</vt:lpstr>
      <vt:lpstr>Recap</vt:lpstr>
    </vt:vector>
  </TitlesOfParts>
  <Company>SATAR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Lucie ALARY</dc:creator>
  <cp:lastModifiedBy>Jean-Eric</cp:lastModifiedBy>
  <dcterms:created xsi:type="dcterms:W3CDTF">2019-01-29T15:44:34Z</dcterms:created>
  <dcterms:modified xsi:type="dcterms:W3CDTF">2019-01-29T21:18:37Z</dcterms:modified>
</cp:coreProperties>
</file>