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2" l="1"/>
  <c r="M4" i="2"/>
  <c r="L5" i="2"/>
  <c r="M5" i="2"/>
  <c r="L6" i="2"/>
  <c r="M6" i="2"/>
  <c r="L7" i="2"/>
  <c r="M7" i="2"/>
  <c r="L8" i="2"/>
  <c r="M8" i="2"/>
  <c r="L9" i="2"/>
  <c r="M9" i="2"/>
  <c r="K5" i="2"/>
  <c r="K6" i="2"/>
  <c r="K7" i="2"/>
  <c r="K8" i="2"/>
  <c r="K9" i="2"/>
  <c r="K4" i="2"/>
  <c r="G9" i="2"/>
  <c r="H9" i="2"/>
  <c r="I9" i="2"/>
  <c r="G5" i="2"/>
  <c r="H5" i="2"/>
  <c r="I5" i="2"/>
  <c r="G6" i="2"/>
  <c r="H6" i="2"/>
  <c r="I6" i="2"/>
  <c r="G7" i="2"/>
  <c r="H7" i="2"/>
  <c r="I7" i="2"/>
  <c r="G8" i="2"/>
  <c r="H8" i="2"/>
  <c r="I8" i="2"/>
  <c r="H4" i="2"/>
  <c r="I4" i="2"/>
  <c r="G4" i="2"/>
  <c r="B20" i="1" l="1"/>
  <c r="B21" i="1"/>
  <c r="B22" i="1"/>
  <c r="B23" i="1"/>
  <c r="B24" i="1"/>
  <c r="B19" i="1"/>
  <c r="B13" i="1"/>
  <c r="B14" i="1"/>
  <c r="B15" i="1"/>
  <c r="B16" i="1"/>
  <c r="B17" i="1"/>
  <c r="B12" i="1"/>
  <c r="G9" i="1"/>
  <c r="F9" i="1"/>
  <c r="C20" i="1" l="1"/>
  <c r="C22" i="1"/>
  <c r="C19" i="1"/>
  <c r="C21" i="1"/>
  <c r="C23" i="1"/>
  <c r="D19" i="1"/>
  <c r="D9" i="1"/>
  <c r="C9" i="1"/>
  <c r="C14" i="1" l="1"/>
  <c r="C16" i="1"/>
  <c r="C13" i="1"/>
  <c r="C15" i="1"/>
  <c r="C12" i="1"/>
  <c r="D20" i="1"/>
  <c r="D21" i="1" s="1"/>
  <c r="D22" i="1" s="1"/>
  <c r="D23" i="1" s="1"/>
  <c r="D12" i="1"/>
  <c r="C24" i="1"/>
  <c r="D13" i="1" l="1"/>
  <c r="D14" i="1" s="1"/>
  <c r="D15" i="1" s="1"/>
  <c r="D16" i="1" s="1"/>
  <c r="C17" i="1"/>
</calcChain>
</file>

<file path=xl/sharedStrings.xml><?xml version="1.0" encoding="utf-8"?>
<sst xmlns="http://schemas.openxmlformats.org/spreadsheetml/2006/main" count="25" uniqueCount="21">
  <si>
    <t>Age</t>
  </si>
  <si>
    <t>25 à 29 ans</t>
  </si>
  <si>
    <t>30 à 39 ans</t>
  </si>
  <si>
    <t>40 à 49 ans</t>
  </si>
  <si>
    <t>Total</t>
  </si>
  <si>
    <t>&lt; à 25 ans</t>
  </si>
  <si>
    <t>&gt; à 50 ans</t>
  </si>
  <si>
    <t>&lt; CAP/BEP</t>
  </si>
  <si>
    <t>CAP/BEP</t>
  </si>
  <si>
    <t>BAC</t>
  </si>
  <si>
    <t>&gt; BAC</t>
  </si>
  <si>
    <t>non précisé</t>
  </si>
  <si>
    <t>Invalides</t>
  </si>
  <si>
    <t>Demandeurs d'emplois</t>
  </si>
  <si>
    <t>Par âge</t>
  </si>
  <si>
    <t>Par formation</t>
  </si>
  <si>
    <t>Niveau</t>
  </si>
  <si>
    <t>Demandeurs d'emplois invalides par tranches d'âge</t>
  </si>
  <si>
    <t>Demandeurs d'emplois invalides par formation</t>
  </si>
  <si>
    <t>% cumulé</t>
  </si>
  <si>
    <t>Total Invalides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</si>
</sst>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%"/>
  </numFmts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Continuous"/>
    </xf>
    <xf numFmtId="165" fontId="0" fillId="0" borderId="0" xfId="1" applyNumberFormat="1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/>
    <xf numFmtId="0" fontId="2" fillId="0" borderId="0" xfId="0" applyFont="1"/>
    <xf numFmtId="0" fontId="3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Feuil1!$G$13</c:f>
              <c:strCache>
                <c:ptCount val="1"/>
                <c:pt idx="0">
                  <c:v>Total Invalides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cat>
            <c:strRef>
              <c:f>Feuil1!$B$4:$B$8</c:f>
              <c:strCache>
                <c:ptCount val="5"/>
                <c:pt idx="0">
                  <c:v>&lt; à 25 ans</c:v>
                </c:pt>
                <c:pt idx="1">
                  <c:v>25 à 29 ans</c:v>
                </c:pt>
                <c:pt idx="2">
                  <c:v>30 à 39 ans</c:v>
                </c:pt>
                <c:pt idx="3">
                  <c:v>40 à 49 ans</c:v>
                </c:pt>
                <c:pt idx="4">
                  <c:v>&gt; à 50 ans</c:v>
                </c:pt>
              </c:strCache>
            </c:strRef>
          </c:cat>
          <c:val>
            <c:numRef>
              <c:f>Feuil1!$D$4:$D$8</c:f>
              <c:numCache>
                <c:formatCode>#,##0</c:formatCode>
                <c:ptCount val="5"/>
                <c:pt idx="0">
                  <c:v>12676</c:v>
                </c:pt>
                <c:pt idx="1">
                  <c:v>19622</c:v>
                </c:pt>
                <c:pt idx="2">
                  <c:v>68790</c:v>
                </c:pt>
                <c:pt idx="3">
                  <c:v>97316</c:v>
                </c:pt>
                <c:pt idx="4">
                  <c:v>81351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020480"/>
        <c:axId val="384022016"/>
      </c:barChart>
      <c:lineChart>
        <c:grouping val="standard"/>
        <c:varyColors val="0"/>
        <c:ser>
          <c:idx val="1"/>
          <c:order val="1"/>
          <c:tx>
            <c:strRef>
              <c:f>Feuil1!$G$12</c:f>
              <c:strCache>
                <c:ptCount val="1"/>
                <c:pt idx="0">
                  <c:v>% cumulé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cat>
            <c:strRef>
              <c:f>Feuil1!$B$4:$B$8</c:f>
              <c:strCache>
                <c:ptCount val="5"/>
                <c:pt idx="0">
                  <c:v>&lt; à 25 ans</c:v>
                </c:pt>
                <c:pt idx="1">
                  <c:v>25 à 29 ans</c:v>
                </c:pt>
                <c:pt idx="2">
                  <c:v>30 à 39 ans</c:v>
                </c:pt>
                <c:pt idx="3">
                  <c:v>40 à 49 ans</c:v>
                </c:pt>
                <c:pt idx="4">
                  <c:v>&gt; à 50 ans</c:v>
                </c:pt>
              </c:strCache>
            </c:strRef>
          </c:cat>
          <c:val>
            <c:numRef>
              <c:f>Feuil1!$D$12:$D$16</c:f>
              <c:numCache>
                <c:formatCode>0.0%</c:formatCode>
                <c:ptCount val="5"/>
                <c:pt idx="0">
                  <c:v>4.5311075762720955E-2</c:v>
                </c:pt>
                <c:pt idx="1">
                  <c:v>0.1154510196421869</c:v>
                </c:pt>
                <c:pt idx="2">
                  <c:v>0.36134474808314421</c:v>
                </c:pt>
                <c:pt idx="3">
                  <c:v>0.7092062697717646</c:v>
                </c:pt>
                <c:pt idx="4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4388608"/>
        <c:axId val="384024960"/>
      </c:lineChart>
      <c:catAx>
        <c:axId val="384020480"/>
        <c:scaling>
          <c:orientation val="minMax"/>
        </c:scaling>
        <c:delete val="0"/>
        <c:axPos val="b"/>
        <c:majorTickMark val="out"/>
        <c:minorTickMark val="none"/>
        <c:tickLblPos val="nextTo"/>
        <c:crossAx val="384022016"/>
        <c:crosses val="autoZero"/>
        <c:auto val="1"/>
        <c:lblAlgn val="ctr"/>
        <c:lblOffset val="100"/>
        <c:noMultiLvlLbl val="0"/>
      </c:catAx>
      <c:valAx>
        <c:axId val="384022016"/>
        <c:scaling>
          <c:orientation val="minMax"/>
          <c:max val="140000"/>
        </c:scaling>
        <c:delete val="0"/>
        <c:axPos val="l"/>
        <c:majorGridlines/>
        <c:numFmt formatCode="#,##0," sourceLinked="0"/>
        <c:majorTickMark val="out"/>
        <c:minorTickMark val="none"/>
        <c:tickLblPos val="nextTo"/>
        <c:crossAx val="384020480"/>
        <c:crosses val="autoZero"/>
        <c:crossBetween val="between"/>
      </c:valAx>
      <c:valAx>
        <c:axId val="384024960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crossAx val="414388608"/>
        <c:crosses val="max"/>
        <c:crossBetween val="between"/>
      </c:valAx>
      <c:catAx>
        <c:axId val="41438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384024960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Feuil1!$G$13</c:f>
              <c:strCache>
                <c:ptCount val="1"/>
                <c:pt idx="0">
                  <c:v>Total Invalides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cat>
            <c:strRef>
              <c:f>Feuil1!$E$4:$E$8</c:f>
              <c:strCache>
                <c:ptCount val="5"/>
                <c:pt idx="0">
                  <c:v>&lt; CAP/BEP</c:v>
                </c:pt>
                <c:pt idx="1">
                  <c:v>CAP/BEP</c:v>
                </c:pt>
                <c:pt idx="2">
                  <c:v>BAC</c:v>
                </c:pt>
                <c:pt idx="3">
                  <c:v>&gt; BAC</c:v>
                </c:pt>
                <c:pt idx="4">
                  <c:v>non précisé</c:v>
                </c:pt>
              </c:strCache>
            </c:strRef>
          </c:cat>
          <c:val>
            <c:numRef>
              <c:f>Feuil1!$G$4:$G$8</c:f>
              <c:numCache>
                <c:formatCode>#,##0</c:formatCode>
                <c:ptCount val="5"/>
                <c:pt idx="0">
                  <c:v>101604</c:v>
                </c:pt>
                <c:pt idx="1">
                  <c:v>128027</c:v>
                </c:pt>
                <c:pt idx="2">
                  <c:v>30783</c:v>
                </c:pt>
                <c:pt idx="3">
                  <c:v>18891</c:v>
                </c:pt>
                <c:pt idx="4">
                  <c:v>450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281408"/>
        <c:axId val="214777216"/>
      </c:barChart>
      <c:lineChart>
        <c:grouping val="standard"/>
        <c:varyColors val="0"/>
        <c:ser>
          <c:idx val="1"/>
          <c:order val="1"/>
          <c:tx>
            <c:strRef>
              <c:f>Feuil1!$G$12</c:f>
              <c:strCache>
                <c:ptCount val="1"/>
                <c:pt idx="0">
                  <c:v>% cumulé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cat>
            <c:strRef>
              <c:f>Feuil1!$E$4:$E$8</c:f>
              <c:strCache>
                <c:ptCount val="5"/>
                <c:pt idx="0">
                  <c:v>&lt; CAP/BEP</c:v>
                </c:pt>
                <c:pt idx="1">
                  <c:v>CAP/BEP</c:v>
                </c:pt>
                <c:pt idx="2">
                  <c:v>BAC</c:v>
                </c:pt>
                <c:pt idx="3">
                  <c:v>&gt; BAC</c:v>
                </c:pt>
                <c:pt idx="4">
                  <c:v>non précisé</c:v>
                </c:pt>
              </c:strCache>
            </c:strRef>
          </c:cat>
          <c:val>
            <c:numRef>
              <c:f>Feuil1!$D$19:$D$23</c:f>
              <c:numCache>
                <c:formatCode>0.0%</c:formatCode>
                <c:ptCount val="5"/>
                <c:pt idx="0">
                  <c:v>0.36318921913817448</c:v>
                </c:pt>
                <c:pt idx="1">
                  <c:v>0.82082893960787118</c:v>
                </c:pt>
                <c:pt idx="2">
                  <c:v>0.93086450644313778</c:v>
                </c:pt>
                <c:pt idx="3">
                  <c:v>0.99839144966131088</c:v>
                </c:pt>
                <c:pt idx="4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119360"/>
        <c:axId val="214826368"/>
      </c:lineChart>
      <c:catAx>
        <c:axId val="8528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214777216"/>
        <c:crosses val="autoZero"/>
        <c:auto val="1"/>
        <c:lblAlgn val="ctr"/>
        <c:lblOffset val="100"/>
        <c:noMultiLvlLbl val="0"/>
      </c:catAx>
      <c:valAx>
        <c:axId val="214777216"/>
        <c:scaling>
          <c:orientation val="minMax"/>
          <c:max val="140000"/>
        </c:scaling>
        <c:delete val="0"/>
        <c:axPos val="l"/>
        <c:majorGridlines/>
        <c:numFmt formatCode="#,##0," sourceLinked="0"/>
        <c:majorTickMark val="out"/>
        <c:minorTickMark val="none"/>
        <c:tickLblPos val="nextTo"/>
        <c:crossAx val="85281408"/>
        <c:crosses val="autoZero"/>
        <c:crossBetween val="between"/>
      </c:valAx>
      <c:valAx>
        <c:axId val="214826368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crossAx val="215119360"/>
        <c:crosses val="max"/>
        <c:crossBetween val="between"/>
      </c:valAx>
      <c:catAx>
        <c:axId val="215119360"/>
        <c:scaling>
          <c:orientation val="minMax"/>
        </c:scaling>
        <c:delete val="1"/>
        <c:axPos val="b"/>
        <c:majorTickMark val="out"/>
        <c:minorTickMark val="none"/>
        <c:tickLblPos val="nextTo"/>
        <c:crossAx val="214826368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6</xdr:col>
      <xdr:colOff>733425</xdr:colOff>
      <xdr:row>24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</xdr:colOff>
      <xdr:row>10</xdr:row>
      <xdr:rowOff>0</xdr:rowOff>
    </xdr:from>
    <xdr:to>
      <xdr:col>13</xdr:col>
      <xdr:colOff>9525</xdr:colOff>
      <xdr:row>24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showGridLines="0" workbookViewId="0">
      <selection activeCell="B33" sqref="B33"/>
    </sheetView>
  </sheetViews>
  <sheetFormatPr baseColWidth="10" defaultRowHeight="15" x14ac:dyDescent="0.25"/>
  <cols>
    <col min="2" max="2" width="15" bestFit="1" customWidth="1"/>
    <col min="5" max="5" width="11.28515625" bestFit="1" customWidth="1"/>
    <col min="7" max="7" width="15.5703125" bestFit="1" customWidth="1"/>
  </cols>
  <sheetData>
    <row r="1" spans="2:7" ht="15.75" x14ac:dyDescent="0.25">
      <c r="B1" s="7" t="s">
        <v>13</v>
      </c>
      <c r="C1" s="8"/>
      <c r="D1" s="8"/>
      <c r="E1" s="8"/>
      <c r="F1" s="8"/>
      <c r="G1" s="8"/>
    </row>
    <row r="2" spans="2:7" x14ac:dyDescent="0.25">
      <c r="B2" s="1" t="s">
        <v>14</v>
      </c>
      <c r="C2" s="1"/>
      <c r="D2" s="1"/>
      <c r="E2" s="1" t="s">
        <v>15</v>
      </c>
      <c r="F2" s="1"/>
      <c r="G2" s="1"/>
    </row>
    <row r="3" spans="2:7" x14ac:dyDescent="0.25">
      <c r="B3" s="3" t="s">
        <v>0</v>
      </c>
      <c r="C3" s="3" t="s">
        <v>4</v>
      </c>
      <c r="D3" s="3" t="s">
        <v>12</v>
      </c>
      <c r="E3" s="3" t="s">
        <v>16</v>
      </c>
      <c r="F3" s="3" t="s">
        <v>4</v>
      </c>
      <c r="G3" s="3" t="s">
        <v>12</v>
      </c>
    </row>
    <row r="4" spans="2:7" x14ac:dyDescent="0.25">
      <c r="B4" s="4" t="s">
        <v>5</v>
      </c>
      <c r="C4" s="5">
        <v>714812</v>
      </c>
      <c r="D4" s="5">
        <v>12676</v>
      </c>
      <c r="E4" s="4" t="s">
        <v>7</v>
      </c>
      <c r="F4" s="5">
        <v>834739</v>
      </c>
      <c r="G4" s="5">
        <v>101604</v>
      </c>
    </row>
    <row r="5" spans="2:7" x14ac:dyDescent="0.25">
      <c r="B5" s="4" t="s">
        <v>1</v>
      </c>
      <c r="C5" s="5">
        <v>622270</v>
      </c>
      <c r="D5" s="5">
        <v>19622</v>
      </c>
      <c r="E5" s="4" t="s">
        <v>8</v>
      </c>
      <c r="F5" s="5">
        <v>1458681</v>
      </c>
      <c r="G5" s="5">
        <v>128027</v>
      </c>
    </row>
    <row r="6" spans="2:7" x14ac:dyDescent="0.25">
      <c r="B6" s="4" t="s">
        <v>2</v>
      </c>
      <c r="C6" s="5">
        <v>1126983</v>
      </c>
      <c r="D6" s="5">
        <v>68790</v>
      </c>
      <c r="E6" s="4" t="s">
        <v>9</v>
      </c>
      <c r="F6" s="5">
        <v>726203</v>
      </c>
      <c r="G6" s="5">
        <v>30783</v>
      </c>
    </row>
    <row r="7" spans="2:7" x14ac:dyDescent="0.25">
      <c r="B7" s="4" t="s">
        <v>3</v>
      </c>
      <c r="C7" s="5">
        <v>885019</v>
      </c>
      <c r="D7" s="5">
        <v>97316</v>
      </c>
      <c r="E7" s="4" t="s">
        <v>10</v>
      </c>
      <c r="F7" s="5">
        <v>887379</v>
      </c>
      <c r="G7" s="5">
        <v>18891</v>
      </c>
    </row>
    <row r="8" spans="2:7" x14ac:dyDescent="0.25">
      <c r="B8" s="4" t="s">
        <v>6</v>
      </c>
      <c r="C8" s="5">
        <v>598742</v>
      </c>
      <c r="D8" s="5">
        <v>81351</v>
      </c>
      <c r="E8" s="4" t="s">
        <v>11</v>
      </c>
      <c r="F8" s="5">
        <v>40824</v>
      </c>
      <c r="G8" s="5">
        <v>450</v>
      </c>
    </row>
    <row r="9" spans="2:7" x14ac:dyDescent="0.25">
      <c r="B9" s="4" t="s">
        <v>4</v>
      </c>
      <c r="C9" s="5">
        <f>SUM(C4:C8)</f>
        <v>3947826</v>
      </c>
      <c r="D9" s="5">
        <f>SUM(D4:D8)</f>
        <v>279755</v>
      </c>
      <c r="E9" s="4" t="s">
        <v>4</v>
      </c>
      <c r="F9" s="5">
        <f>SUM(F4:F8)</f>
        <v>3947826</v>
      </c>
      <c r="G9" s="5">
        <f>SUM(G4:G8)</f>
        <v>279755</v>
      </c>
    </row>
    <row r="11" spans="2:7" x14ac:dyDescent="0.25">
      <c r="B11" s="6" t="s">
        <v>17</v>
      </c>
    </row>
    <row r="12" spans="2:7" x14ac:dyDescent="0.25">
      <c r="B12" t="str">
        <f>B4</f>
        <v>&lt; à 25 ans</v>
      </c>
      <c r="C12" s="2">
        <f>D4/$D$9</f>
        <v>4.5311075762720955E-2</v>
      </c>
      <c r="D12" s="2">
        <f>C12</f>
        <v>4.5311075762720955E-2</v>
      </c>
      <c r="E12" s="2"/>
      <c r="F12" s="2"/>
      <c r="G12" s="2" t="s">
        <v>19</v>
      </c>
    </row>
    <row r="13" spans="2:7" x14ac:dyDescent="0.25">
      <c r="B13" t="str">
        <f t="shared" ref="B13:B17" si="0">B5</f>
        <v>25 à 29 ans</v>
      </c>
      <c r="C13" s="2">
        <f t="shared" ref="C13:C16" si="1">D5/$D$9</f>
        <v>7.0139943879465955E-2</v>
      </c>
      <c r="D13" s="2">
        <f>D12+C13</f>
        <v>0.1154510196421869</v>
      </c>
      <c r="E13" s="2"/>
      <c r="F13" s="2"/>
      <c r="G13" s="2" t="s">
        <v>20</v>
      </c>
    </row>
    <row r="14" spans="2:7" x14ac:dyDescent="0.25">
      <c r="B14" t="str">
        <f t="shared" si="0"/>
        <v>30 à 39 ans</v>
      </c>
      <c r="C14" s="2">
        <f t="shared" si="1"/>
        <v>0.24589372844095728</v>
      </c>
      <c r="D14" s="2">
        <f t="shared" ref="D14:D16" si="2">D13+C14</f>
        <v>0.36134474808314421</v>
      </c>
      <c r="E14" s="2"/>
      <c r="F14" s="2"/>
      <c r="G14" s="2"/>
    </row>
    <row r="15" spans="2:7" x14ac:dyDescent="0.25">
      <c r="B15" t="str">
        <f t="shared" si="0"/>
        <v>40 à 49 ans</v>
      </c>
      <c r="C15" s="2">
        <f t="shared" si="1"/>
        <v>0.34786152168862039</v>
      </c>
      <c r="D15" s="2">
        <f t="shared" si="2"/>
        <v>0.7092062697717646</v>
      </c>
      <c r="E15" s="2"/>
      <c r="F15" s="2"/>
      <c r="G15" s="2"/>
    </row>
    <row r="16" spans="2:7" x14ac:dyDescent="0.25">
      <c r="B16" t="str">
        <f t="shared" si="0"/>
        <v>&gt; à 50 ans</v>
      </c>
      <c r="C16" s="2">
        <f t="shared" si="1"/>
        <v>0.2907937302282354</v>
      </c>
      <c r="D16" s="2">
        <f t="shared" si="2"/>
        <v>1</v>
      </c>
      <c r="E16" s="2"/>
      <c r="F16" s="2"/>
      <c r="G16" s="2"/>
    </row>
    <row r="17" spans="2:7" x14ac:dyDescent="0.25">
      <c r="B17" t="str">
        <f t="shared" si="0"/>
        <v>Total</v>
      </c>
      <c r="C17" s="2">
        <f>SUM(C12:C16)</f>
        <v>1</v>
      </c>
      <c r="D17" s="2"/>
      <c r="E17" s="2"/>
      <c r="F17" s="2"/>
      <c r="G17" s="2"/>
    </row>
    <row r="18" spans="2:7" x14ac:dyDescent="0.25">
      <c r="B18" s="6" t="s">
        <v>18</v>
      </c>
    </row>
    <row r="19" spans="2:7" x14ac:dyDescent="0.25">
      <c r="B19" t="str">
        <f>E4</f>
        <v>&lt; CAP/BEP</v>
      </c>
      <c r="C19" s="2">
        <f>G4/$G$9</f>
        <v>0.36318921913817448</v>
      </c>
      <c r="D19" s="2">
        <f>C19</f>
        <v>0.36318921913817448</v>
      </c>
      <c r="E19" s="2"/>
      <c r="F19" s="2"/>
      <c r="G19" s="2"/>
    </row>
    <row r="20" spans="2:7" x14ac:dyDescent="0.25">
      <c r="B20" t="str">
        <f t="shared" ref="B20:B24" si="3">E5</f>
        <v>CAP/BEP</v>
      </c>
      <c r="C20" s="2">
        <f t="shared" ref="C20:C23" si="4">G5/$G$9</f>
        <v>0.4576397204696967</v>
      </c>
      <c r="D20" s="2">
        <f>D19+C20</f>
        <v>0.82082893960787118</v>
      </c>
      <c r="E20" s="2"/>
      <c r="F20" s="2"/>
      <c r="G20" s="2"/>
    </row>
    <row r="21" spans="2:7" x14ac:dyDescent="0.25">
      <c r="B21" t="str">
        <f t="shared" si="3"/>
        <v>BAC</v>
      </c>
      <c r="C21" s="2">
        <f t="shared" si="4"/>
        <v>0.11003556683526658</v>
      </c>
      <c r="D21" s="2">
        <f t="shared" ref="D21:D23" si="5">D20+C21</f>
        <v>0.93086450644313778</v>
      </c>
      <c r="E21" s="2"/>
      <c r="F21" s="2"/>
      <c r="G21" s="2"/>
    </row>
    <row r="22" spans="2:7" x14ac:dyDescent="0.25">
      <c r="B22" t="str">
        <f t="shared" si="3"/>
        <v>&gt; BAC</v>
      </c>
      <c r="C22" s="2">
        <f t="shared" si="4"/>
        <v>6.7526943218173041E-2</v>
      </c>
      <c r="D22" s="2">
        <f t="shared" si="5"/>
        <v>0.99839144966131088</v>
      </c>
      <c r="E22" s="2"/>
      <c r="F22" s="2"/>
      <c r="G22" s="2"/>
    </row>
    <row r="23" spans="2:7" x14ac:dyDescent="0.25">
      <c r="B23" t="str">
        <f t="shared" si="3"/>
        <v>non précisé</v>
      </c>
      <c r="C23" s="2">
        <f t="shared" si="4"/>
        <v>1.6085503386892102E-3</v>
      </c>
      <c r="D23" s="2">
        <f t="shared" si="5"/>
        <v>1</v>
      </c>
      <c r="E23" s="2"/>
      <c r="F23" s="2"/>
      <c r="G23" s="2"/>
    </row>
    <row r="24" spans="2:7" x14ac:dyDescent="0.25">
      <c r="B24" t="str">
        <f t="shared" si="3"/>
        <v>Total</v>
      </c>
      <c r="C24" s="2">
        <f>SUM(C19:C23)</f>
        <v>1</v>
      </c>
      <c r="D24" s="2"/>
      <c r="E24" s="2"/>
      <c r="F24" s="2"/>
      <c r="G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"/>
  <sheetViews>
    <sheetView showGridLines="0" tabSelected="1" workbookViewId="0">
      <selection activeCell="D5" sqref="D5:D6"/>
    </sheetView>
  </sheetViews>
  <sheetFormatPr baseColWidth="10" defaultRowHeight="15" x14ac:dyDescent="0.25"/>
  <sheetData>
    <row r="2" spans="2:13" ht="15.75" x14ac:dyDescent="0.25">
      <c r="B2" s="11"/>
    </row>
    <row r="3" spans="2:13" ht="15.75" x14ac:dyDescent="0.25">
      <c r="B3" s="11"/>
    </row>
    <row r="4" spans="2:13" ht="15" customHeight="1" x14ac:dyDescent="0.25">
      <c r="B4" s="11"/>
      <c r="G4" s="10" t="str">
        <f>Feuil1!B3</f>
        <v>Age</v>
      </c>
      <c r="H4" s="10" t="str">
        <f>Feuil1!C3</f>
        <v>Total</v>
      </c>
      <c r="I4" s="10" t="str">
        <f>Feuil1!D3</f>
        <v>Invalides</v>
      </c>
      <c r="K4" s="10" t="str">
        <f>Feuil1!E3</f>
        <v>Niveau</v>
      </c>
      <c r="L4" s="10" t="str">
        <f>Feuil1!F3</f>
        <v>Total</v>
      </c>
      <c r="M4" s="10" t="str">
        <f>Feuil1!G3</f>
        <v>Invalides</v>
      </c>
    </row>
    <row r="5" spans="2:13" ht="15.75" x14ac:dyDescent="0.25">
      <c r="B5" s="11"/>
      <c r="G5" t="str">
        <f>Feuil1!B4</f>
        <v>&lt; à 25 ans</v>
      </c>
      <c r="H5" s="9">
        <f>Feuil1!C4</f>
        <v>714812</v>
      </c>
      <c r="I5" s="9">
        <f>Feuil1!D4</f>
        <v>12676</v>
      </c>
      <c r="K5" t="str">
        <f>Feuil1!E4</f>
        <v>&lt; CAP/BEP</v>
      </c>
      <c r="L5" s="9">
        <f>Feuil1!F4</f>
        <v>834739</v>
      </c>
      <c r="M5" s="9">
        <f>Feuil1!G4</f>
        <v>101604</v>
      </c>
    </row>
    <row r="6" spans="2:13" ht="15.75" x14ac:dyDescent="0.25">
      <c r="B6" s="11"/>
      <c r="G6" t="str">
        <f>Feuil1!B5</f>
        <v>25 à 29 ans</v>
      </c>
      <c r="H6" s="9">
        <f>Feuil1!C5</f>
        <v>622270</v>
      </c>
      <c r="I6" s="9">
        <f>Feuil1!D5</f>
        <v>19622</v>
      </c>
      <c r="K6" t="str">
        <f>Feuil1!E5</f>
        <v>CAP/BEP</v>
      </c>
      <c r="L6" s="9">
        <f>Feuil1!F5</f>
        <v>1458681</v>
      </c>
      <c r="M6" s="9">
        <f>Feuil1!G5</f>
        <v>128027</v>
      </c>
    </row>
    <row r="7" spans="2:13" ht="15.75" x14ac:dyDescent="0.25">
      <c r="B7" s="11"/>
      <c r="G7" t="str">
        <f>Feuil1!B6</f>
        <v>30 à 39 ans</v>
      </c>
      <c r="H7" s="9">
        <f>Feuil1!C6</f>
        <v>1126983</v>
      </c>
      <c r="I7" s="9">
        <f>Feuil1!D6</f>
        <v>68790</v>
      </c>
      <c r="K7" t="str">
        <f>Feuil1!E6</f>
        <v>BAC</v>
      </c>
      <c r="L7" s="9">
        <f>Feuil1!F6</f>
        <v>726203</v>
      </c>
      <c r="M7" s="9">
        <f>Feuil1!G6</f>
        <v>30783</v>
      </c>
    </row>
    <row r="8" spans="2:13" ht="15.75" x14ac:dyDescent="0.25">
      <c r="B8" s="11"/>
      <c r="G8" t="str">
        <f>Feuil1!B7</f>
        <v>40 à 49 ans</v>
      </c>
      <c r="H8" s="9">
        <f>Feuil1!C7</f>
        <v>885019</v>
      </c>
      <c r="I8" s="9">
        <f>Feuil1!D7</f>
        <v>97316</v>
      </c>
      <c r="K8" t="str">
        <f>Feuil1!E7</f>
        <v>&gt; BAC</v>
      </c>
      <c r="L8" s="9">
        <f>Feuil1!F7</f>
        <v>887379</v>
      </c>
      <c r="M8" s="9">
        <f>Feuil1!G7</f>
        <v>18891</v>
      </c>
    </row>
    <row r="9" spans="2:13" ht="15.75" x14ac:dyDescent="0.25">
      <c r="B9" s="11"/>
      <c r="G9" t="str">
        <f>Feuil1!B8</f>
        <v>&gt; à 50 ans</v>
      </c>
      <c r="H9" s="9">
        <f>Feuil1!C8</f>
        <v>598742</v>
      </c>
      <c r="I9" s="9">
        <f>Feuil1!D8</f>
        <v>81351</v>
      </c>
      <c r="K9" t="str">
        <f>Feuil1!E8</f>
        <v>non précisé</v>
      </c>
      <c r="L9" s="9">
        <f>Feuil1!F8</f>
        <v>40824</v>
      </c>
      <c r="M9" s="9">
        <f>Feuil1!G8</f>
        <v>450</v>
      </c>
    </row>
  </sheetData>
  <conditionalFormatting sqref="H5:I9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{0A2B30BE-A0B8-4FF3-9E7E-EFDECDDADFA7}</x14:id>
        </ext>
      </extLst>
    </cfRule>
  </conditionalFormatting>
  <conditionalFormatting sqref="L5:M9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{8EADF871-2787-487E-A6B5-165C04378F17}</x14:id>
        </ext>
      </extLst>
    </cfRule>
  </conditionalFormatting>
  <conditionalFormatting sqref="I5:I9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{18CC9528-4E24-4029-8EC5-51635C5AF12C}</x14:id>
        </ext>
      </extLst>
    </cfRule>
  </conditionalFormatting>
  <conditionalFormatting sqref="M5:M9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{1365860F-0E30-4A54-B055-9432D68A1510}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A2B30BE-A0B8-4FF3-9E7E-EFDECDDADF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H5:I9</xm:sqref>
        </x14:conditionalFormatting>
        <x14:conditionalFormatting xmlns:xm="http://schemas.microsoft.com/office/excel/2006/main">
          <x14:cfRule type="dataBar" id="{8EADF871-2787-487E-A6B5-165C04378F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L5:M9</xm:sqref>
        </x14:conditionalFormatting>
        <x14:conditionalFormatting xmlns:xm="http://schemas.microsoft.com/office/excel/2006/main">
          <x14:cfRule type="dataBar" id="{18CC9528-4E24-4029-8EC5-51635C5AF12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I5:I9</xm:sqref>
        </x14:conditionalFormatting>
        <x14:conditionalFormatting xmlns:xm="http://schemas.microsoft.com/office/excel/2006/main">
          <x14:cfRule type="dataBar" id="{1365860F-0E30-4A54-B055-9432D68A15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M5:M9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2014-01-04T07:47:43Z</dcterms:created>
  <dcterms:modified xsi:type="dcterms:W3CDTF">2014-01-04T16:58:38Z</dcterms:modified>
</cp:coreProperties>
</file>