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45956D5-5639-4C72-9697-57FE49002D92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Dashboard" sheetId="23" r:id="rId1"/>
    <sheet name="February_2019" sheetId="19" r:id="rId2"/>
    <sheet name="March_2019" sheetId="20" r:id="rId3"/>
    <sheet name="data" sheetId="24" r:id="rId4"/>
  </sheets>
  <definedNames>
    <definedName name="_xlnm._FilterDatabase" localSheetId="1" hidden="1">February_2019!$A$1:$W$23</definedName>
    <definedName name="_xlnm._FilterDatabase" localSheetId="2" hidden="1">March_2019!$A$1:$W$24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4" i="19" l="1"/>
  <c r="E24" i="19"/>
  <c r="S23" i="19"/>
  <c r="E23" i="19"/>
  <c r="S22" i="19"/>
  <c r="E22" i="19"/>
  <c r="S21" i="19"/>
  <c r="E21" i="19"/>
  <c r="S20" i="19"/>
  <c r="E20" i="19"/>
  <c r="S19" i="19"/>
  <c r="E19" i="19"/>
  <c r="S18" i="19"/>
  <c r="E18" i="19"/>
  <c r="S17" i="19"/>
  <c r="E17" i="19"/>
  <c r="S16" i="19"/>
  <c r="E16" i="19"/>
  <c r="S15" i="19"/>
  <c r="E15" i="19"/>
  <c r="S14" i="19"/>
  <c r="E14" i="19"/>
  <c r="S13" i="19"/>
  <c r="E13" i="19"/>
  <c r="S12" i="19"/>
  <c r="E12" i="19"/>
  <c r="S11" i="19"/>
  <c r="E11" i="19"/>
  <c r="S10" i="19"/>
  <c r="E10" i="19"/>
  <c r="S9" i="19"/>
  <c r="E9" i="19"/>
  <c r="S8" i="19"/>
  <c r="E8" i="19"/>
  <c r="S7" i="19"/>
  <c r="E7" i="19"/>
  <c r="S6" i="19"/>
  <c r="E6" i="19"/>
  <c r="S5" i="19"/>
  <c r="E5" i="19"/>
  <c r="S4" i="19"/>
  <c r="E4" i="19"/>
  <c r="S3" i="19"/>
  <c r="E3" i="19"/>
  <c r="S2" i="19"/>
  <c r="E2" i="19"/>
  <c r="E14" i="20"/>
  <c r="E2" i="20"/>
  <c r="E3" i="20"/>
  <c r="E4" i="20"/>
  <c r="E5" i="20"/>
  <c r="E6" i="20"/>
  <c r="E7" i="20"/>
  <c r="E8" i="20"/>
  <c r="E9" i="20"/>
  <c r="E10" i="20"/>
  <c r="E11" i="20"/>
  <c r="E12" i="20"/>
  <c r="E13" i="20"/>
  <c r="E15" i="20"/>
  <c r="E16" i="20"/>
  <c r="E17" i="20"/>
  <c r="E18" i="20"/>
  <c r="E19" i="20"/>
  <c r="E20" i="20"/>
  <c r="E21" i="20"/>
  <c r="E22" i="20"/>
  <c r="E23" i="20"/>
  <c r="E24" i="20"/>
  <c r="S2" i="20"/>
  <c r="S3" i="20"/>
  <c r="S4" i="20"/>
  <c r="S5" i="20"/>
  <c r="S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2" i="20"/>
  <c r="S23" i="20"/>
  <c r="S24" i="20"/>
  <c r="B4" i="24"/>
  <c r="B3" i="24"/>
  <c r="B5" i="24" l="1"/>
  <c r="B6" i="24"/>
  <c r="B7" i="24" l="1"/>
  <c r="B8" i="24" l="1"/>
  <c r="B9" i="24" l="1"/>
  <c r="B10" i="24" l="1"/>
  <c r="B11" i="24" l="1"/>
  <c r="B12" i="24" l="1"/>
  <c r="B13" i="24" l="1"/>
  <c r="B14" i="24" l="1"/>
  <c r="B15" i="24" l="1"/>
  <c r="B16" i="24" l="1"/>
  <c r="B17" i="24" l="1"/>
  <c r="B18" i="24" l="1"/>
  <c r="B19" i="24" l="1"/>
  <c r="B20" i="24" l="1"/>
  <c r="B21" i="24" l="1"/>
  <c r="B22" i="24" l="1"/>
  <c r="B23" i="24" l="1"/>
  <c r="B25" i="24" l="1"/>
  <c r="B24" i="24"/>
</calcChain>
</file>

<file path=xl/sharedStrings.xml><?xml version="1.0" encoding="utf-8"?>
<sst xmlns="http://schemas.openxmlformats.org/spreadsheetml/2006/main" count="541" uniqueCount="99">
  <si>
    <t>Supplier</t>
  </si>
  <si>
    <t>Supplier code</t>
  </si>
  <si>
    <t>Status</t>
  </si>
  <si>
    <t>Comments</t>
  </si>
  <si>
    <t>Buyer</t>
  </si>
  <si>
    <t>Standard</t>
  </si>
  <si>
    <t>On time</t>
  </si>
  <si>
    <t>Late</t>
  </si>
  <si>
    <t>In advance</t>
  </si>
  <si>
    <t>OK</t>
  </si>
  <si>
    <t>NOK</t>
  </si>
  <si>
    <t>Action Status</t>
  </si>
  <si>
    <t>Open</t>
  </si>
  <si>
    <t>Closed</t>
  </si>
  <si>
    <t>Quality</t>
  </si>
  <si>
    <t>Worst</t>
  </si>
  <si>
    <t>Best</t>
  </si>
  <si>
    <t>Procurement</t>
  </si>
  <si>
    <t>Email</t>
  </si>
  <si>
    <t>Supplier Contact</t>
  </si>
  <si>
    <t>Supplier Email</t>
  </si>
  <si>
    <t>Title</t>
  </si>
  <si>
    <t>Ms.</t>
  </si>
  <si>
    <t>Mr.</t>
  </si>
  <si>
    <t>Statut impression lettre</t>
  </si>
  <si>
    <t>Email2</t>
  </si>
  <si>
    <t>Email3</t>
  </si>
  <si>
    <t>Select period</t>
  </si>
  <si>
    <t>Period</t>
  </si>
  <si>
    <t>All</t>
  </si>
  <si>
    <t>Select supplier</t>
  </si>
  <si>
    <t>select status</t>
  </si>
  <si>
    <t>Yes</t>
  </si>
  <si>
    <t>No</t>
  </si>
  <si>
    <t>To send</t>
  </si>
  <si>
    <t>Report to send</t>
  </si>
  <si>
    <t>Actions</t>
  </si>
  <si>
    <t>Letters To send</t>
  </si>
  <si>
    <t>January_2019</t>
  </si>
  <si>
    <t>February_2019</t>
  </si>
  <si>
    <t>March_2019</t>
  </si>
  <si>
    <t>April_2019</t>
  </si>
  <si>
    <t>May_2019</t>
  </si>
  <si>
    <t>June_2019</t>
  </si>
  <si>
    <t>July_2019</t>
  </si>
  <si>
    <t>August_2019</t>
  </si>
  <si>
    <t>September_2019</t>
  </si>
  <si>
    <t>October_2019</t>
  </si>
  <si>
    <t>November_2019</t>
  </si>
  <si>
    <t>December_2019</t>
  </si>
  <si>
    <t>A</t>
  </si>
  <si>
    <t>B</t>
  </si>
  <si>
    <t>C</t>
  </si>
  <si>
    <t>D</t>
  </si>
  <si>
    <t>O</t>
  </si>
  <si>
    <t>R</t>
  </si>
  <si>
    <t>T</t>
  </si>
  <si>
    <t>E</t>
  </si>
  <si>
    <t>1ABC</t>
  </si>
  <si>
    <t>2ABC</t>
  </si>
  <si>
    <t>3ABC</t>
  </si>
  <si>
    <t>4ABC</t>
  </si>
  <si>
    <t>5ABC</t>
  </si>
  <si>
    <t>6ABC</t>
  </si>
  <si>
    <t>7ABC</t>
  </si>
  <si>
    <t>8ABC</t>
  </si>
  <si>
    <t>9ABC</t>
  </si>
  <si>
    <t>10ABC</t>
  </si>
  <si>
    <t>11ABC</t>
  </si>
  <si>
    <t>12ABC</t>
  </si>
  <si>
    <t>13ABC</t>
  </si>
  <si>
    <t>14ABC</t>
  </si>
  <si>
    <t>15ABC</t>
  </si>
  <si>
    <t>16ABC</t>
  </si>
  <si>
    <t>17ABC</t>
  </si>
  <si>
    <t>18ABC</t>
  </si>
  <si>
    <t>19ABC</t>
  </si>
  <si>
    <t>20ABC</t>
  </si>
  <si>
    <t>21ABC</t>
  </si>
  <si>
    <t>22ABC</t>
  </si>
  <si>
    <t>23ABC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</si>
  <si>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</si>
  <si>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</si>
  <si>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</si>
  <si>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</si>
  <si>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</si>
  <si>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</si>
  <si>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</si>
  <si>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</si>
  <si>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</si>
  <si>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</si>
  <si>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</si>
  <si>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</t>
  </si>
  <si>
    <t>U</t>
  </si>
  <si>
    <t>V</t>
  </si>
  <si>
    <t>W</t>
  </si>
  <si>
    <t>à confirmer</t>
  </si>
  <si>
    <t>TBD</t>
  </si>
  <si>
    <t>GlobalQ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</si>
</sst>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name val="Alstom"/>
    </font>
    <font>
      <b/>
      <sz val="11"/>
      <name val="Alstom"/>
    </font>
    <font>
      <b/>
      <sz val="11"/>
      <color theme="0"/>
      <name val="Alstom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9" fontId="1" fillId="0" borderId="1" xfId="1" applyFont="1" applyFill="1" applyBorder="1" applyAlignment="1">
      <alignment horizontal="center" vertical="center" wrapText="1"/>
    </xf>
    <xf numFmtId="0" fontId="5" fillId="0" borderId="1" xfId="2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3" fillId="2" borderId="6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0" fontId="6" fillId="0" borderId="11" xfId="0" applyFont="1" applyBorder="1"/>
    <xf numFmtId="0" fontId="6" fillId="0" borderId="13" xfId="0" applyFont="1" applyBorder="1"/>
    <xf numFmtId="17" fontId="7" fillId="0" borderId="12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6" fillId="0" borderId="0" xfId="0" applyFont="1"/>
    <xf numFmtId="0" fontId="0" fillId="0" borderId="1" xfId="0" applyFill="1" applyBorder="1"/>
    <xf numFmtId="0" fontId="1" fillId="0" borderId="1" xfId="0" applyNumberFormat="1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lstom"/>
        <scheme val="none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5"/>
      </font>
    </dxf>
    <dxf>
      <font>
        <b/>
        <i val="0"/>
        <strike val="0"/>
        <color theme="6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stom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lstom"/>
        <scheme val="none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5"/>
      </font>
    </dxf>
    <dxf>
      <font>
        <b/>
        <i val="0"/>
        <strike val="0"/>
        <color theme="6" tint="-0.499984740745262"/>
      </font>
    </dxf>
    <dxf>
      <font>
        <strike/>
        <color rgb="FFFF0000"/>
      </font>
    </dxf>
    <dxf>
      <font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47626</xdr:colOff>
          <xdr:row>5</xdr:row>
          <xdr:rowOff>66675</xdr:rowOff>
        </xdr:from>
        <xdr:to>
          <xdr:col>2</xdr:col>
          <xdr:colOff>1609726</xdr:colOff>
          <xdr:row>7</xdr:row>
          <xdr:rowOff>104775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645061-2DDD-43B2-B22B-5E43DD00040A}" name="TBL_Feb19" displayName="TBL_Feb19" ref="A1:W24" totalsRowShown="0" headerRowDxfId="55" dataDxfId="53" headerRowBorderDxfId="54" tableBorderDxfId="52">
  <autoFilter ref="A1:W24" xr:uid="{D906E12D-4688-4A19-A50E-889AA8FD86BA}"/>
  <tableColumns count="23">
    <tableColumn id="1" xr3:uid="{57D40913-5B6C-421B-B57C-E7EBA438503D}" name="Supplier" dataDxfId="51"/>
    <tableColumn id="2" xr3:uid="{7C6CD4B2-C619-4DBB-9F8F-37330D6DFB6A}" name="Supplier code" dataDxfId="50"/>
    <tableColumn id="3" xr3:uid="{2FE51DFF-EB6A-4173-85A0-36E6EE2AA25A}" name="Title" dataDxfId="49"/>
    <tableColumn id="4" xr3:uid="{B9CD3462-5CDF-4F16-B3A2-F465B9F1B14A}" name="Supplier Contact" dataDxfId="48"/>
    <tableColumn id="5" xr3:uid="{7870598C-BDA6-4010-B7C1-238C74697336}" name="Supplier Email" dataDxfId="47" dataCellStyle="Lien hypertexte">
      <calculatedColumnFormula>CONCATENATE(TBL_Feb19[[#This Row],[Supplier Contact]],"Test@gmail.com")</calculatedColumnFormula>
    </tableColumn>
    <tableColumn id="6" xr3:uid="{AA63FC8B-D888-4A29-9615-30CDF426BCE6}" name="Buyer" dataDxfId="46"/>
    <tableColumn id="7" xr3:uid="{E2452B82-B4D2-418A-8D20-0B7266AC02F3}" name="Email" dataDxfId="45" dataCellStyle="Lien hypertexte"/>
    <tableColumn id="8" xr3:uid="{08458905-67F3-4844-BA42-987AEAF1D79C}" name="Quality" dataDxfId="44"/>
    <tableColumn id="9" xr3:uid="{95F1F89E-9719-4202-8C34-48FA45882A4F}" name="Email2" dataDxfId="43" dataCellStyle="Lien hypertexte"/>
    <tableColumn id="10" xr3:uid="{01B7998D-E8A6-4731-BFD1-007C5C613D87}" name="Procurement" dataDxfId="42"/>
    <tableColumn id="11" xr3:uid="{38403A8C-98E6-42A2-B72E-A38787A0474C}" name="Email3" dataDxfId="41" dataCellStyle="Lien hypertexte"/>
    <tableColumn id="12" xr3:uid="{397810D2-8877-4CCF-AD40-18DCCEF7270E}" name="D" dataDxfId="40" dataCellStyle="Pourcentage"/>
    <tableColumn id="13" xr3:uid="{4D17E925-87BF-4D2F-9688-25145CC842A8}" name="TBD" dataDxfId="39"/>
    <tableColumn id="14" xr3:uid="{902671D0-3143-4B04-A5C5-0E7AC3924B17}" name="On time" dataDxfId="38"/>
    <tableColumn id="15" xr3:uid="{B840F5E9-F7C9-4965-9682-4231FD50758F}" name="Late" dataDxfId="37"/>
    <tableColumn id="16" xr3:uid="{79A48635-7C81-457F-A61E-F9DF02DCBFA2}" name="In advance" dataDxfId="36"/>
    <tableColumn id="17" xr3:uid="{B2E6B081-C8A2-41A9-AC68-CDBFD65F9932}" name="Q" dataDxfId="35"/>
    <tableColumn id="23" xr3:uid="{A1E7E367-3DCD-4C54-A930-7396DA68E241}" name="GlobalQ" dataDxfId="34"/>
    <tableColumn id="18" xr3:uid="{40CEACBC-3F78-47A6-AF91-6A7E8A47D57B}" name="Status" dataDxfId="33">
      <calculatedColumnFormula>IF(TBL_Feb19[[#This Row],[D]]="NA","NA",IF(OR(TBL_Feb19[[#This Row],[D]]&lt;85%,TBL_Feb19[[#This Row],[GlobalQ]]&gt;2.7),"Worst",IF(AND(TBL_Feb19[[#This Row],[D]]&gt;=95%,TBL_Feb19[[#This Row],[GlobalQ]]&lt;1.5),"Best","Standard")))</calculatedColumnFormula>
    </tableColumn>
    <tableColumn id="19" xr3:uid="{587D5605-AEE8-415C-9D95-C15312DB255D}" name="Comments" dataDxfId="32"/>
    <tableColumn id="20" xr3:uid="{D3C1CCEB-3607-416E-9BB4-5161522A9426}" name="Action Status" dataDxfId="31"/>
    <tableColumn id="21" xr3:uid="{E8812358-606C-47BE-8A3B-8FDD131E5731}" name="Statut impression lettre" dataDxfId="30"/>
    <tableColumn id="22" xr3:uid="{0C5BC223-3B74-44E4-A6A5-D9F480CA6D4E}" name="To send" dataDxfId="2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60BC7C-5B8B-4DF2-8A9A-C287383A4A1D}" name="TBL_Mar19" displayName="TBL_Mar19" ref="A1:W24" totalsRowShown="0" headerRowDxfId="26" dataDxfId="24" headerRowBorderDxfId="25" tableBorderDxfId="23">
  <autoFilter ref="A1:W24" xr:uid="{582A9418-4FFF-4EA8-A76B-BE971A8D0FCF}"/>
  <tableColumns count="23">
    <tableColumn id="1" xr3:uid="{B70D48E5-8A76-4DE5-AC6C-85141FEC740C}" name="Supplier" dataDxfId="22"/>
    <tableColumn id="2" xr3:uid="{5D55C4D8-C011-48A4-BD47-64FD0D0FF4C0}" name="Supplier code" dataDxfId="21"/>
    <tableColumn id="3" xr3:uid="{CC4E7BD2-DB95-4461-B619-B4D4D35FFAA4}" name="Title" dataDxfId="20"/>
    <tableColumn id="4" xr3:uid="{0A7157B0-C009-4949-BC55-30E47E01F2F0}" name="Supplier Contact" dataDxfId="19"/>
    <tableColumn id="5" xr3:uid="{31662BF8-A7B1-4D1B-B0B9-C17171DC625D}" name="Supplier Email" dataDxfId="18" dataCellStyle="Lien hypertexte">
      <calculatedColumnFormula>CONCATENATE(TBL_Mar19[[#This Row],[Supplier Contact]],"Test@gmail.com")</calculatedColumnFormula>
    </tableColumn>
    <tableColumn id="6" xr3:uid="{01196354-7C73-4E98-A021-26388603EDCC}" name="Buyer" dataDxfId="17"/>
    <tableColumn id="7" xr3:uid="{0FF2983E-3CF7-4358-B002-04F2A053058D}" name="Email" dataDxfId="16" dataCellStyle="Lien hypertexte"/>
    <tableColumn id="8" xr3:uid="{ABCF1BE2-F1A7-4F9D-93B3-8A3D4895BA92}" name="Quality" dataDxfId="15"/>
    <tableColumn id="9" xr3:uid="{57AEA099-6097-4B99-9292-C510DDFA43B5}" name="Email2" dataDxfId="14" dataCellStyle="Lien hypertexte"/>
    <tableColumn id="10" xr3:uid="{8F5A7617-3BEE-4F03-A99A-7E9263B8C8CB}" name="Procurement" dataDxfId="13"/>
    <tableColumn id="11" xr3:uid="{E765E91E-5CEA-4197-B007-E0A6C5BCB13D}" name="Email3" dataDxfId="12" dataCellStyle="Lien hypertexte"/>
    <tableColumn id="12" xr3:uid="{CA893170-A4A8-4415-8CE0-BD0A3C83CDB7}" name="D" dataDxfId="11" dataCellStyle="Pourcentage"/>
    <tableColumn id="13" xr3:uid="{7A9635C2-C853-4F21-A890-153F78F38E54}" name="TBD" dataDxfId="10"/>
    <tableColumn id="14" xr3:uid="{E63739D5-31D5-40DB-A114-A43D9A5B8FE3}" name="On time" dataDxfId="9"/>
    <tableColumn id="15" xr3:uid="{319AA3A4-A453-4969-9214-6FD9A31D2C10}" name="Late" dataDxfId="8"/>
    <tableColumn id="16" xr3:uid="{CA883A79-ADA5-47C2-B0EE-6CFB7060AC8C}" name="In advance" dataDxfId="7"/>
    <tableColumn id="17" xr3:uid="{CC383845-2E58-475C-B47B-99E98F92C3C5}" name="Q" dataDxfId="6"/>
    <tableColumn id="23" xr3:uid="{C0A73EE7-6815-4B66-AE20-6A6AAFB7A730}" name="GlobalQ" dataDxfId="5"/>
    <tableColumn id="18" xr3:uid="{D6F20933-AA12-4901-BC1B-E5AE505D6F61}" name="Status" dataDxfId="4">
      <calculatedColumnFormula>IF(TBL_Mar19[[#This Row],[D]]="NA","NA",IF(OR(TBL_Mar19[[#This Row],[D]]&lt;85%,TBL_Mar19[[#This Row],[GlobalQ]]&gt;2.7),"Worst",IF(AND(TBL_Mar19[[#This Row],[D]]&gt;=95%,TBL_Mar19[[#This Row],[GlobalQ]]&lt;1.5),"Best","Standard")))</calculatedColumnFormula>
    </tableColumn>
    <tableColumn id="19" xr3:uid="{6543CF48-00CE-4E08-95D4-E7C51B7EE74C}" name="Comments" dataDxfId="3"/>
    <tableColumn id="20" xr3:uid="{2A691D6C-2708-4581-8405-4EDDEC228D5F}" name="Action Status" dataDxfId="2"/>
    <tableColumn id="21" xr3:uid="{FCB6DAAD-F581-44F2-AEFD-D9C377F2AE37}" name="Statut impression lettre" dataDxfId="1"/>
    <tableColumn id="22" xr3:uid="{AC8F1A7B-7E55-4F37-A21E-45AD9313414F}" name="To send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4F2BC-D84E-40F5-8BD8-5BB1DEE33A8A}">
  <sheetPr codeName="Feuil6"/>
  <dimension ref="B1:C8"/>
  <sheetViews>
    <sheetView tabSelected="1" workbookViewId="0">
      <selection activeCell="G6" sqref="G6"/>
    </sheetView>
  </sheetViews>
  <sheetFormatPr baseColWidth="10" defaultRowHeight="15"/>
  <cols>
    <col min="1" max="1" width="2.5703125" customWidth="1"/>
    <col min="2" max="2" width="23.140625" customWidth="1"/>
    <col min="3" max="3" width="25.140625" customWidth="1"/>
  </cols>
  <sheetData>
    <row r="1" spans="2:3" ht="15.75" thickBot="1"/>
    <row r="2" spans="2:3">
      <c r="B2" s="22" t="s">
        <v>27</v>
      </c>
      <c r="C2" s="24" t="s">
        <v>39</v>
      </c>
    </row>
    <row r="3" spans="2:3">
      <c r="B3" s="23" t="s">
        <v>30</v>
      </c>
      <c r="C3" s="25">
        <v>9</v>
      </c>
    </row>
    <row r="4" spans="2:3">
      <c r="B4" s="26" t="s">
        <v>31</v>
      </c>
      <c r="C4" s="25" t="s">
        <v>16</v>
      </c>
    </row>
    <row r="5" spans="2:3">
      <c r="B5" s="23" t="s">
        <v>35</v>
      </c>
      <c r="C5" s="25" t="s">
        <v>32</v>
      </c>
    </row>
    <row r="6" spans="2:3">
      <c r="B6" s="17"/>
      <c r="C6" s="18"/>
    </row>
    <row r="7" spans="2:3">
      <c r="B7" s="17"/>
      <c r="C7" s="18"/>
    </row>
    <row r="8" spans="2:3" ht="15.75" thickBot="1">
      <c r="B8" s="19"/>
      <c r="C8" s="20"/>
    </row>
  </sheetData>
  <conditionalFormatting sqref="C4">
    <cfRule type="expression" dxfId="59" priority="2">
      <formula>$C$3="All"</formula>
    </cfRule>
  </conditionalFormatting>
  <conditionalFormatting sqref="B4">
    <cfRule type="expression" dxfId="58" priority="1">
      <formula>$C$3="All"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altText="" r:id="rId5">
            <anchor moveWithCells="1">
              <from>
                <xdr:col>1</xdr:col>
                <xdr:colOff>47625</xdr:colOff>
                <xdr:row>5</xdr:row>
                <xdr:rowOff>66675</xdr:rowOff>
              </from>
              <to>
                <xdr:col>2</xdr:col>
                <xdr:colOff>1609725</xdr:colOff>
                <xdr:row>7</xdr:row>
                <xdr:rowOff>104775</xdr:rowOff>
              </to>
            </anchor>
          </controlPr>
        </control>
      </mc:Choice>
      <mc:Fallback>
        <control shapeId="7172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B07B5AC-18C6-4D45-A6A8-EA5545C0000E}">
          <x14:formula1>
            <xm:f>data!$A$2:$A$13</xm:f>
          </x14:formula1>
          <xm:sqref>C2</xm:sqref>
        </x14:dataValidation>
        <x14:dataValidation type="list" allowBlank="1" showInputMessage="1" showErrorMessage="1" xr:uid="{313F8AE2-9DBF-4B43-B9F8-659CC4905209}">
          <x14:formula1>
            <xm:f>data!$B$2:$B$25</xm:f>
          </x14:formula1>
          <xm:sqref>C3</xm:sqref>
        </x14:dataValidation>
        <x14:dataValidation type="list" allowBlank="1" showInputMessage="1" showErrorMessage="1" xr:uid="{07B710E9-E0EF-4ED2-8500-C4C985F5AB08}">
          <x14:formula1>
            <xm:f>data!$C$2:$C$4</xm:f>
          </x14:formula1>
          <xm:sqref>C4</xm:sqref>
        </x14:dataValidation>
        <x14:dataValidation type="list" allowBlank="1" showInputMessage="1" showErrorMessage="1" xr:uid="{FD8428FE-6EAF-42DF-BDAD-519514698386}">
          <x14:formula1>
            <xm:f>data!$F$2:$F$3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9E92E-5970-4E60-8674-C7B8ADCFBD68}">
  <sheetPr codeName="Feuil4"/>
  <dimension ref="A1:W24"/>
  <sheetViews>
    <sheetView zoomScale="90" zoomScaleNormal="90" workbookViewId="0">
      <selection activeCell="B10" sqref="B10"/>
    </sheetView>
  </sheetViews>
  <sheetFormatPr baseColWidth="10" defaultRowHeight="15" outlineLevelCol="1"/>
  <cols>
    <col min="1" max="1" width="38.28515625" customWidth="1"/>
    <col min="2" max="2" width="20.28515625" bestFit="1" customWidth="1"/>
    <col min="3" max="3" width="6.28515625" customWidth="1" outlineLevel="1"/>
    <col min="4" max="4" width="20.7109375" customWidth="1" outlineLevel="1"/>
    <col min="5" max="5" width="33" customWidth="1" outlineLevel="1"/>
    <col min="6" max="6" width="16.7109375" bestFit="1" customWidth="1"/>
    <col min="7" max="7" width="16.7109375" customWidth="1" outlineLevel="1"/>
    <col min="8" max="9" width="14.42578125" customWidth="1" outlineLevel="1"/>
    <col min="10" max="11" width="18.5703125" customWidth="1" outlineLevel="1"/>
    <col min="12" max="12" width="15.42578125" bestFit="1" customWidth="1"/>
    <col min="13" max="13" width="15.28515625" customWidth="1"/>
    <col min="14" max="14" width="10.85546875" customWidth="1"/>
    <col min="15" max="15" width="10.42578125" customWidth="1"/>
    <col min="16" max="16" width="11.5703125" customWidth="1"/>
    <col min="17" max="17" width="8.140625" bestFit="1" customWidth="1"/>
    <col min="18" max="18" width="12.7109375" bestFit="1" customWidth="1"/>
    <col min="19" max="19" width="73.140625" bestFit="1" customWidth="1"/>
    <col min="20" max="20" width="13.42578125" customWidth="1" outlineLevel="1"/>
    <col min="21" max="21" width="24.7109375" bestFit="1" customWidth="1" outlineLevel="1"/>
    <col min="22" max="22" width="14.28515625" customWidth="1"/>
  </cols>
  <sheetData>
    <row r="1" spans="1:23">
      <c r="A1" s="10" t="s">
        <v>0</v>
      </c>
      <c r="B1" s="11" t="s">
        <v>1</v>
      </c>
      <c r="C1" s="11" t="s">
        <v>21</v>
      </c>
      <c r="D1" s="11" t="s">
        <v>19</v>
      </c>
      <c r="E1" s="11" t="s">
        <v>20</v>
      </c>
      <c r="F1" s="11" t="s">
        <v>4</v>
      </c>
      <c r="G1" s="11" t="s">
        <v>18</v>
      </c>
      <c r="H1" s="11" t="s">
        <v>14</v>
      </c>
      <c r="I1" s="11" t="s">
        <v>25</v>
      </c>
      <c r="J1" s="11" t="s">
        <v>17</v>
      </c>
      <c r="K1" s="11" t="s">
        <v>26</v>
      </c>
      <c r="L1" s="11" t="s">
        <v>53</v>
      </c>
      <c r="M1" s="11" t="s">
        <v>97</v>
      </c>
      <c r="N1" s="11" t="s">
        <v>6</v>
      </c>
      <c r="O1" s="11" t="s">
        <v>7</v>
      </c>
      <c r="P1" s="11" t="s">
        <v>8</v>
      </c>
      <c r="Q1" s="11" t="s">
        <v>91</v>
      </c>
      <c r="R1" s="14" t="s">
        <v>98</v>
      </c>
      <c r="S1" s="11" t="s">
        <v>2</v>
      </c>
      <c r="T1" s="12" t="s">
        <v>3</v>
      </c>
      <c r="U1" s="12" t="s">
        <v>11</v>
      </c>
      <c r="V1" s="11" t="s">
        <v>24</v>
      </c>
      <c r="W1" s="13" t="s">
        <v>34</v>
      </c>
    </row>
    <row r="2" spans="1:23">
      <c r="A2" s="8">
        <v>1</v>
      </c>
      <c r="B2" s="29" t="s">
        <v>58</v>
      </c>
      <c r="C2" s="2" t="s">
        <v>23</v>
      </c>
      <c r="D2" s="2" t="s">
        <v>50</v>
      </c>
      <c r="E2" s="7" t="str">
        <f>CONCATENATE(TBL_Feb19[[#This Row],[Supplier Contact]],"Test@gmail.com")</f>
        <v>ATest@gmail.com</v>
      </c>
      <c r="F2" s="2" t="s">
        <v>96</v>
      </c>
      <c r="G2" s="2" t="s">
        <v>96</v>
      </c>
      <c r="H2" s="2" t="s">
        <v>96</v>
      </c>
      <c r="I2" s="2" t="s">
        <v>96</v>
      </c>
      <c r="J2" s="2" t="s">
        <v>96</v>
      </c>
      <c r="K2" s="2" t="s">
        <v>96</v>
      </c>
      <c r="L2" s="3">
        <v>0.95</v>
      </c>
      <c r="M2" s="3"/>
      <c r="N2" s="2"/>
      <c r="O2" s="2"/>
      <c r="P2" s="2"/>
      <c r="Q2" s="2"/>
      <c r="R2" s="2">
        <v>0</v>
      </c>
      <c r="S2" s="5" t="str">
        <f>IF(TBL_Feb19[[#This Row],[D]]="NA","NA",IF(OR(TBL_Feb19[[#This Row],[D]]&lt;85%,TBL_Feb19[[#This Row],[GlobalQ]]&gt;2.7),"Worst",IF(AND(TBL_Feb19[[#This Row],[D]]&gt;=95%,TBL_Feb19[[#This Row],[GlobalQ]]&lt;1.5),"Best","Standard")))</f>
        <v>Best</v>
      </c>
      <c r="T2" s="4"/>
      <c r="U2" s="2"/>
      <c r="V2" s="2"/>
      <c r="W2" s="9" t="s">
        <v>32</v>
      </c>
    </row>
    <row r="3" spans="1:23">
      <c r="A3" s="8">
        <v>2</v>
      </c>
      <c r="B3" s="29" t="s">
        <v>59</v>
      </c>
      <c r="C3" s="2" t="s">
        <v>23</v>
      </c>
      <c r="D3" s="2" t="s">
        <v>51</v>
      </c>
      <c r="E3" s="7" t="str">
        <f>CONCATENATE(TBL_Feb19[[#This Row],[Supplier Contact]],"Test@gmail.com")</f>
        <v>BTest@gmail.com</v>
      </c>
      <c r="F3" s="2" t="s">
        <v>96</v>
      </c>
      <c r="G3" s="2" t="s">
        <v>96</v>
      </c>
      <c r="H3" s="2" t="s">
        <v>96</v>
      </c>
      <c r="I3" s="2" t="s">
        <v>96</v>
      </c>
      <c r="J3" s="2" t="s">
        <v>96</v>
      </c>
      <c r="K3" s="2" t="s">
        <v>96</v>
      </c>
      <c r="L3" s="3">
        <v>0.78</v>
      </c>
      <c r="M3" s="3"/>
      <c r="N3" s="2"/>
      <c r="O3" s="2"/>
      <c r="P3" s="2"/>
      <c r="Q3" s="2"/>
      <c r="R3" s="2">
        <v>2</v>
      </c>
      <c r="S3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3" s="4"/>
      <c r="U3" s="2"/>
      <c r="V3" s="2"/>
      <c r="W3" s="9" t="s">
        <v>32</v>
      </c>
    </row>
    <row r="4" spans="1:23">
      <c r="A4" s="8">
        <v>3</v>
      </c>
      <c r="B4" s="29" t="s">
        <v>60</v>
      </c>
      <c r="C4" s="2" t="s">
        <v>23</v>
      </c>
      <c r="D4" s="2" t="s">
        <v>52</v>
      </c>
      <c r="E4" s="7" t="str">
        <f>CONCATENATE(TBL_Feb19[[#This Row],[Supplier Contact]],"Test@gmail.com")</f>
        <v>CTest@gmail.com</v>
      </c>
      <c r="F4" s="2" t="s">
        <v>96</v>
      </c>
      <c r="G4" s="2" t="s">
        <v>96</v>
      </c>
      <c r="H4" s="2" t="s">
        <v>96</v>
      </c>
      <c r="I4" s="2" t="s">
        <v>96</v>
      </c>
      <c r="J4" s="2" t="s">
        <v>96</v>
      </c>
      <c r="K4" s="2" t="s">
        <v>96</v>
      </c>
      <c r="L4" s="3">
        <v>0.86</v>
      </c>
      <c r="M4" s="3"/>
      <c r="N4" s="2"/>
      <c r="O4" s="2"/>
      <c r="P4" s="2"/>
      <c r="Q4" s="2"/>
      <c r="R4" s="2">
        <v>2.8</v>
      </c>
      <c r="S4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4" s="4"/>
      <c r="U4" s="2"/>
      <c r="V4" s="2"/>
      <c r="W4" s="9" t="s">
        <v>32</v>
      </c>
    </row>
    <row r="5" spans="1:23">
      <c r="A5" s="8">
        <v>4</v>
      </c>
      <c r="B5" s="29" t="s">
        <v>61</v>
      </c>
      <c r="C5" s="2" t="s">
        <v>23</v>
      </c>
      <c r="D5" s="2" t="s">
        <v>53</v>
      </c>
      <c r="E5" s="7" t="str">
        <f>CONCATENATE(TBL_Feb19[[#This Row],[Supplier Contact]],"Test@gmail.com")</f>
        <v>DTest@gmail.com</v>
      </c>
      <c r="F5" s="2" t="s">
        <v>96</v>
      </c>
      <c r="G5" s="2" t="s">
        <v>96</v>
      </c>
      <c r="H5" s="2" t="s">
        <v>96</v>
      </c>
      <c r="I5" s="2" t="s">
        <v>96</v>
      </c>
      <c r="J5" s="2" t="s">
        <v>96</v>
      </c>
      <c r="K5" s="2" t="s">
        <v>96</v>
      </c>
      <c r="L5" s="3">
        <v>0.87</v>
      </c>
      <c r="M5" s="2"/>
      <c r="N5" s="2"/>
      <c r="O5" s="2"/>
      <c r="P5" s="2"/>
      <c r="Q5" s="2"/>
      <c r="R5" s="2">
        <v>1</v>
      </c>
      <c r="S5" s="5" t="str">
        <f>IF(TBL_Feb19[[#This Row],[D]]="NA","NA",IF(OR(TBL_Feb19[[#This Row],[D]]&lt;85%,TBL_Feb19[[#This Row],[GlobalQ]]&gt;2.7),"Worst",IF(AND(TBL_Feb19[[#This Row],[D]]&gt;=95%,TBL_Feb19[[#This Row],[GlobalQ]]&lt;1.5),"Best","Standard")))</f>
        <v>Standard</v>
      </c>
      <c r="T5" s="4"/>
      <c r="U5" s="2"/>
      <c r="V5" s="2"/>
      <c r="W5" s="9" t="s">
        <v>32</v>
      </c>
    </row>
    <row r="6" spans="1:23">
      <c r="A6" s="8">
        <v>5</v>
      </c>
      <c r="B6" s="29" t="s">
        <v>62</v>
      </c>
      <c r="C6" s="2" t="s">
        <v>22</v>
      </c>
      <c r="D6" s="2" t="s">
        <v>57</v>
      </c>
      <c r="E6" s="7" t="str">
        <f>CONCATENATE(TBL_Feb19[[#This Row],[Supplier Contact]],"Test@gmail.com")</f>
        <v>ETest@gmail.com</v>
      </c>
      <c r="F6" s="2" t="s">
        <v>96</v>
      </c>
      <c r="G6" s="2" t="s">
        <v>96</v>
      </c>
      <c r="H6" s="2" t="s">
        <v>96</v>
      </c>
      <c r="I6" s="2" t="s">
        <v>96</v>
      </c>
      <c r="J6" s="2" t="s">
        <v>96</v>
      </c>
      <c r="K6" s="2" t="s">
        <v>96</v>
      </c>
      <c r="L6" s="3"/>
      <c r="M6" s="3"/>
      <c r="N6" s="2"/>
      <c r="O6" s="2"/>
      <c r="P6" s="2"/>
      <c r="Q6" s="2"/>
      <c r="R6" s="2"/>
      <c r="S6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6" s="4"/>
      <c r="U6" s="2"/>
      <c r="V6" s="2"/>
      <c r="W6" s="9" t="s">
        <v>32</v>
      </c>
    </row>
    <row r="7" spans="1:23">
      <c r="A7" s="8">
        <v>6</v>
      </c>
      <c r="B7" s="29" t="s">
        <v>63</v>
      </c>
      <c r="C7" s="2" t="s">
        <v>23</v>
      </c>
      <c r="D7" s="2" t="s">
        <v>81</v>
      </c>
      <c r="E7" s="7" t="str">
        <f>CONCATENATE(TBL_Feb19[[#This Row],[Supplier Contact]],"Test@gmail.com")</f>
        <v>FTest@gmail.com</v>
      </c>
      <c r="F7" s="2" t="s">
        <v>96</v>
      </c>
      <c r="G7" s="2" t="s">
        <v>96</v>
      </c>
      <c r="H7" s="2" t="s">
        <v>96</v>
      </c>
      <c r="I7" s="2" t="s">
        <v>96</v>
      </c>
      <c r="J7" s="2" t="s">
        <v>96</v>
      </c>
      <c r="K7" s="2" t="s">
        <v>96</v>
      </c>
      <c r="L7" s="3"/>
      <c r="M7" s="3"/>
      <c r="N7" s="2"/>
      <c r="O7" s="2"/>
      <c r="P7" s="2"/>
      <c r="Q7" s="2"/>
      <c r="R7" s="2"/>
      <c r="S7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7" s="4"/>
      <c r="U7" s="2"/>
      <c r="V7" s="2"/>
      <c r="W7" s="9" t="s">
        <v>32</v>
      </c>
    </row>
    <row r="8" spans="1:23">
      <c r="A8" s="8">
        <v>7</v>
      </c>
      <c r="B8" s="29" t="s">
        <v>64</v>
      </c>
      <c r="C8" s="2" t="s">
        <v>22</v>
      </c>
      <c r="D8" s="2" t="s">
        <v>82</v>
      </c>
      <c r="E8" s="7" t="str">
        <f>CONCATENATE(TBL_Feb19[[#This Row],[Supplier Contact]],"Test@gmail.com")</f>
        <v>GTest@gmail.com</v>
      </c>
      <c r="F8" s="2" t="s">
        <v>96</v>
      </c>
      <c r="G8" s="2" t="s">
        <v>96</v>
      </c>
      <c r="H8" s="2" t="s">
        <v>96</v>
      </c>
      <c r="I8" s="2" t="s">
        <v>96</v>
      </c>
      <c r="J8" s="2" t="s">
        <v>96</v>
      </c>
      <c r="K8" s="2" t="s">
        <v>96</v>
      </c>
      <c r="L8" s="2"/>
      <c r="M8" s="2"/>
      <c r="N8" s="2"/>
      <c r="O8" s="2"/>
      <c r="P8" s="2"/>
      <c r="Q8" s="2"/>
      <c r="R8" s="2"/>
      <c r="S8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8" s="4"/>
      <c r="U8" s="2"/>
      <c r="V8" s="1"/>
      <c r="W8" s="9" t="s">
        <v>33</v>
      </c>
    </row>
    <row r="9" spans="1:23">
      <c r="A9" s="8">
        <v>8</v>
      </c>
      <c r="B9" s="29" t="s">
        <v>65</v>
      </c>
      <c r="C9" s="2" t="s">
        <v>23</v>
      </c>
      <c r="D9" s="2" t="s">
        <v>83</v>
      </c>
      <c r="E9" s="7" t="str">
        <f>CONCATENATE(TBL_Feb19[[#This Row],[Supplier Contact]],"Test@gmail.com")</f>
        <v>HTest@gmail.com</v>
      </c>
      <c r="F9" s="2" t="s">
        <v>96</v>
      </c>
      <c r="G9" s="2" t="s">
        <v>96</v>
      </c>
      <c r="H9" s="2" t="s">
        <v>96</v>
      </c>
      <c r="I9" s="2" t="s">
        <v>96</v>
      </c>
      <c r="J9" s="2" t="s">
        <v>96</v>
      </c>
      <c r="K9" s="2" t="s">
        <v>96</v>
      </c>
      <c r="L9" s="3"/>
      <c r="M9" s="3"/>
      <c r="N9" s="3"/>
      <c r="O9" s="3"/>
      <c r="P9" s="3"/>
      <c r="Q9" s="3"/>
      <c r="R9" s="2"/>
      <c r="S9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9" s="4"/>
      <c r="U9" s="2"/>
      <c r="V9" s="1"/>
      <c r="W9" s="9" t="s">
        <v>33</v>
      </c>
    </row>
    <row r="10" spans="1:23">
      <c r="A10" s="8">
        <v>9</v>
      </c>
      <c r="B10" s="29" t="s">
        <v>66</v>
      </c>
      <c r="C10" s="2" t="s">
        <v>23</v>
      </c>
      <c r="D10" s="2" t="s">
        <v>84</v>
      </c>
      <c r="E10" s="7" t="str">
        <f>CONCATENATE(TBL_Feb19[[#This Row],[Supplier Contact]],"Test@gmail.com")</f>
        <v>ITest@gmail.com</v>
      </c>
      <c r="F10" s="2" t="s">
        <v>96</v>
      </c>
      <c r="G10" s="2" t="s">
        <v>96</v>
      </c>
      <c r="H10" s="2" t="s">
        <v>96</v>
      </c>
      <c r="I10" s="2" t="s">
        <v>96</v>
      </c>
      <c r="J10" s="2" t="s">
        <v>96</v>
      </c>
      <c r="K10" s="2" t="s">
        <v>96</v>
      </c>
      <c r="L10" s="3"/>
      <c r="M10" s="3"/>
      <c r="N10" s="2"/>
      <c r="O10" s="2"/>
      <c r="P10" s="2"/>
      <c r="Q10" s="2"/>
      <c r="R10" s="2"/>
      <c r="S10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0" s="4"/>
      <c r="U10" s="2"/>
      <c r="V10" s="2"/>
      <c r="W10" s="9" t="s">
        <v>32</v>
      </c>
    </row>
    <row r="11" spans="1:23">
      <c r="A11" s="8">
        <v>10</v>
      </c>
      <c r="B11" s="29" t="s">
        <v>67</v>
      </c>
      <c r="C11" s="2" t="s">
        <v>23</v>
      </c>
      <c r="D11" s="2" t="s">
        <v>85</v>
      </c>
      <c r="E11" s="7" t="str">
        <f>CONCATENATE(TBL_Feb19[[#This Row],[Supplier Contact]],"Test@gmail.com")</f>
        <v>JTest@gmail.com</v>
      </c>
      <c r="F11" s="2" t="s">
        <v>96</v>
      </c>
      <c r="G11" s="2" t="s">
        <v>96</v>
      </c>
      <c r="H11" s="2" t="s">
        <v>96</v>
      </c>
      <c r="I11" s="2" t="s">
        <v>96</v>
      </c>
      <c r="J11" s="2" t="s">
        <v>96</v>
      </c>
      <c r="K11" s="2" t="s">
        <v>96</v>
      </c>
      <c r="L11" s="3"/>
      <c r="M11" s="3"/>
      <c r="N11" s="2"/>
      <c r="O11" s="2"/>
      <c r="P11" s="2"/>
      <c r="Q11" s="2"/>
      <c r="R11" s="2"/>
      <c r="S11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1" s="4"/>
      <c r="U11" s="2"/>
      <c r="V11" s="2"/>
      <c r="W11" s="9" t="s">
        <v>32</v>
      </c>
    </row>
    <row r="12" spans="1:23">
      <c r="A12" s="8">
        <v>11</v>
      </c>
      <c r="B12" s="29" t="s">
        <v>68</v>
      </c>
      <c r="C12" s="2" t="s">
        <v>22</v>
      </c>
      <c r="D12" s="2" t="s">
        <v>86</v>
      </c>
      <c r="E12" s="7" t="str">
        <f>CONCATENATE(TBL_Feb19[[#This Row],[Supplier Contact]],"Test@gmail.com")</f>
        <v>KTest@gmail.com</v>
      </c>
      <c r="F12" s="2" t="s">
        <v>96</v>
      </c>
      <c r="G12" s="2" t="s">
        <v>96</v>
      </c>
      <c r="H12" s="2" t="s">
        <v>96</v>
      </c>
      <c r="I12" s="2" t="s">
        <v>96</v>
      </c>
      <c r="J12" s="2" t="s">
        <v>96</v>
      </c>
      <c r="K12" s="2" t="s">
        <v>96</v>
      </c>
      <c r="L12" s="3"/>
      <c r="M12" s="3"/>
      <c r="N12" s="2"/>
      <c r="O12" s="2"/>
      <c r="P12" s="2"/>
      <c r="Q12" s="2"/>
      <c r="R12" s="2"/>
      <c r="S12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2" s="4"/>
      <c r="U12" s="2"/>
      <c r="V12" s="2"/>
      <c r="W12" s="9" t="s">
        <v>32</v>
      </c>
    </row>
    <row r="13" spans="1:23">
      <c r="A13" s="8">
        <v>12</v>
      </c>
      <c r="B13" s="29" t="s">
        <v>69</v>
      </c>
      <c r="C13" s="2" t="s">
        <v>22</v>
      </c>
      <c r="D13" s="2" t="s">
        <v>87</v>
      </c>
      <c r="E13" s="7" t="str">
        <f>CONCATENATE(TBL_Feb19[[#This Row],[Supplier Contact]],"Test@gmail.com")</f>
        <v>LTest@gmail.com</v>
      </c>
      <c r="F13" s="2" t="s">
        <v>96</v>
      </c>
      <c r="G13" s="2" t="s">
        <v>96</v>
      </c>
      <c r="H13" s="2" t="s">
        <v>96</v>
      </c>
      <c r="I13" s="2" t="s">
        <v>96</v>
      </c>
      <c r="J13" s="2" t="s">
        <v>96</v>
      </c>
      <c r="K13" s="2" t="s">
        <v>96</v>
      </c>
      <c r="L13" s="3"/>
      <c r="M13" s="3"/>
      <c r="N13" s="2"/>
      <c r="O13" s="2"/>
      <c r="P13" s="2"/>
      <c r="Q13" s="2"/>
      <c r="R13" s="2"/>
      <c r="S13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3" s="4"/>
      <c r="U13" s="2"/>
      <c r="V13" s="1"/>
      <c r="W13" s="9" t="s">
        <v>32</v>
      </c>
    </row>
    <row r="14" spans="1:23">
      <c r="A14" s="8">
        <v>13</v>
      </c>
      <c r="B14" s="29" t="s">
        <v>70</v>
      </c>
      <c r="C14" s="2" t="s">
        <v>22</v>
      </c>
      <c r="D14" s="2" t="s">
        <v>88</v>
      </c>
      <c r="E14" s="7" t="str">
        <f>CONCATENATE(TBL_Feb19[[#This Row],[Supplier Contact]],"Test@gmail.com")</f>
        <v>MTest@gmail.com</v>
      </c>
      <c r="F14" s="2" t="s">
        <v>96</v>
      </c>
      <c r="G14" s="2" t="s">
        <v>96</v>
      </c>
      <c r="H14" s="2" t="s">
        <v>96</v>
      </c>
      <c r="I14" s="2" t="s">
        <v>96</v>
      </c>
      <c r="J14" s="2" t="s">
        <v>96</v>
      </c>
      <c r="K14" s="2" t="s">
        <v>96</v>
      </c>
      <c r="L14" s="3"/>
      <c r="M14" s="3"/>
      <c r="N14" s="2"/>
      <c r="O14" s="2"/>
      <c r="P14" s="2"/>
      <c r="Q14" s="2"/>
      <c r="R14" s="2"/>
      <c r="S14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4" s="4"/>
      <c r="U14" s="2"/>
      <c r="V14" s="2"/>
      <c r="W14" s="9" t="s">
        <v>32</v>
      </c>
    </row>
    <row r="15" spans="1:23">
      <c r="A15" s="8">
        <v>14</v>
      </c>
      <c r="B15" s="29" t="s">
        <v>71</v>
      </c>
      <c r="C15" s="2" t="s">
        <v>23</v>
      </c>
      <c r="D15" s="2" t="s">
        <v>89</v>
      </c>
      <c r="E15" s="7" t="str">
        <f>CONCATENATE(TBL_Feb19[[#This Row],[Supplier Contact]],"Test@gmail.com")</f>
        <v>NTest@gmail.com</v>
      </c>
      <c r="F15" s="2" t="s">
        <v>96</v>
      </c>
      <c r="G15" s="2" t="s">
        <v>96</v>
      </c>
      <c r="H15" s="2" t="s">
        <v>96</v>
      </c>
      <c r="I15" s="2" t="s">
        <v>96</v>
      </c>
      <c r="J15" s="2" t="s">
        <v>96</v>
      </c>
      <c r="K15" s="2" t="s">
        <v>96</v>
      </c>
      <c r="L15" s="3"/>
      <c r="M15" s="3"/>
      <c r="N15" s="2"/>
      <c r="O15" s="2"/>
      <c r="P15" s="2"/>
      <c r="Q15" s="2"/>
      <c r="R15" s="2"/>
      <c r="S15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5" s="4"/>
      <c r="U15" s="2"/>
      <c r="V15" s="2"/>
      <c r="W15" s="9" t="s">
        <v>32</v>
      </c>
    </row>
    <row r="16" spans="1:23">
      <c r="A16" s="8">
        <v>15</v>
      </c>
      <c r="B16" s="29" t="s">
        <v>72</v>
      </c>
      <c r="C16" s="2" t="s">
        <v>23</v>
      </c>
      <c r="D16" s="2" t="s">
        <v>54</v>
      </c>
      <c r="E16" s="7" t="str">
        <f>CONCATENATE(TBL_Feb19[[#This Row],[Supplier Contact]],"Test@gmail.com")</f>
        <v>OTest@gmail.com</v>
      </c>
      <c r="F16" s="2" t="s">
        <v>96</v>
      </c>
      <c r="G16" s="2" t="s">
        <v>96</v>
      </c>
      <c r="H16" s="2" t="s">
        <v>96</v>
      </c>
      <c r="I16" s="2" t="s">
        <v>96</v>
      </c>
      <c r="J16" s="2" t="s">
        <v>96</v>
      </c>
      <c r="K16" s="2" t="s">
        <v>96</v>
      </c>
      <c r="L16" s="3"/>
      <c r="M16" s="3"/>
      <c r="N16" s="2"/>
      <c r="O16" s="2"/>
      <c r="P16" s="2"/>
      <c r="Q16" s="2"/>
      <c r="R16" s="2"/>
      <c r="S16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6" s="4"/>
      <c r="U16" s="2"/>
      <c r="V16" s="2"/>
      <c r="W16" s="9" t="s">
        <v>32</v>
      </c>
    </row>
    <row r="17" spans="1:23">
      <c r="A17" s="8">
        <v>16</v>
      </c>
      <c r="B17" s="29" t="s">
        <v>73</v>
      </c>
      <c r="C17" s="2" t="s">
        <v>23</v>
      </c>
      <c r="D17" s="2" t="s">
        <v>90</v>
      </c>
      <c r="E17" s="7" t="str">
        <f>CONCATENATE(TBL_Feb19[[#This Row],[Supplier Contact]],"Test@gmail.com")</f>
        <v>PTest@gmail.com</v>
      </c>
      <c r="F17" s="2" t="s">
        <v>96</v>
      </c>
      <c r="G17" s="2" t="s">
        <v>96</v>
      </c>
      <c r="H17" s="2" t="s">
        <v>96</v>
      </c>
      <c r="I17" s="2" t="s">
        <v>96</v>
      </c>
      <c r="J17" s="2" t="s">
        <v>96</v>
      </c>
      <c r="K17" s="2" t="s">
        <v>96</v>
      </c>
      <c r="L17" s="3"/>
      <c r="M17" s="3"/>
      <c r="N17" s="2"/>
      <c r="O17" s="2"/>
      <c r="P17" s="2"/>
      <c r="Q17" s="2"/>
      <c r="R17" s="2"/>
      <c r="S17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7" s="4"/>
      <c r="U17" s="2"/>
      <c r="V17" s="2"/>
      <c r="W17" s="9" t="s">
        <v>32</v>
      </c>
    </row>
    <row r="18" spans="1:23">
      <c r="A18" s="8">
        <v>17</v>
      </c>
      <c r="B18" s="29" t="s">
        <v>74</v>
      </c>
      <c r="C18" s="2" t="s">
        <v>23</v>
      </c>
      <c r="D18" s="2" t="s">
        <v>91</v>
      </c>
      <c r="E18" s="7" t="str">
        <f>CONCATENATE(TBL_Feb19[[#This Row],[Supplier Contact]],"Test@gmail.com")</f>
        <v>QTest@gmail.com</v>
      </c>
      <c r="F18" s="2" t="s">
        <v>96</v>
      </c>
      <c r="G18" s="2" t="s">
        <v>96</v>
      </c>
      <c r="H18" s="2" t="s">
        <v>96</v>
      </c>
      <c r="I18" s="2" t="s">
        <v>96</v>
      </c>
      <c r="J18" s="2" t="s">
        <v>96</v>
      </c>
      <c r="K18" s="2" t="s">
        <v>96</v>
      </c>
      <c r="L18" s="3"/>
      <c r="M18" s="3"/>
      <c r="N18" s="2"/>
      <c r="O18" s="2"/>
      <c r="P18" s="2"/>
      <c r="Q18" s="2"/>
      <c r="R18" s="2"/>
      <c r="S18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8" s="4"/>
      <c r="U18" s="2"/>
      <c r="V18" s="2"/>
      <c r="W18" s="9" t="s">
        <v>32</v>
      </c>
    </row>
    <row r="19" spans="1:23">
      <c r="A19" s="8">
        <v>18</v>
      </c>
      <c r="B19" s="29" t="s">
        <v>75</v>
      </c>
      <c r="C19" s="2" t="s">
        <v>23</v>
      </c>
      <c r="D19" s="2" t="s">
        <v>55</v>
      </c>
      <c r="E19" s="7" t="str">
        <f>CONCATENATE(TBL_Feb19[[#This Row],[Supplier Contact]],"Test@gmail.com")</f>
        <v>RTest@gmail.com</v>
      </c>
      <c r="F19" s="2" t="s">
        <v>96</v>
      </c>
      <c r="G19" s="2" t="s">
        <v>96</v>
      </c>
      <c r="H19" s="2" t="s">
        <v>96</v>
      </c>
      <c r="I19" s="2" t="s">
        <v>96</v>
      </c>
      <c r="J19" s="2" t="s">
        <v>96</v>
      </c>
      <c r="K19" s="2" t="s">
        <v>96</v>
      </c>
      <c r="L19" s="6"/>
      <c r="M19" s="3"/>
      <c r="N19" s="2"/>
      <c r="O19" s="2"/>
      <c r="P19" s="2"/>
      <c r="Q19" s="2"/>
      <c r="R19" s="2"/>
      <c r="S19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19" s="4"/>
      <c r="U19" s="2"/>
      <c r="V19" s="2"/>
      <c r="W19" s="9" t="s">
        <v>32</v>
      </c>
    </row>
    <row r="20" spans="1:23">
      <c r="A20" s="8">
        <v>19</v>
      </c>
      <c r="B20" s="29" t="s">
        <v>76</v>
      </c>
      <c r="C20" s="2" t="s">
        <v>23</v>
      </c>
      <c r="D20" s="2" t="s">
        <v>92</v>
      </c>
      <c r="E20" s="7" t="str">
        <f>CONCATENATE(TBL_Feb19[[#This Row],[Supplier Contact]],"Test@gmail.com")</f>
        <v>STest@gmail.com</v>
      </c>
      <c r="F20" s="2" t="s">
        <v>96</v>
      </c>
      <c r="G20" s="2" t="s">
        <v>96</v>
      </c>
      <c r="H20" s="2" t="s">
        <v>96</v>
      </c>
      <c r="I20" s="2" t="s">
        <v>96</v>
      </c>
      <c r="J20" s="2" t="s">
        <v>96</v>
      </c>
      <c r="K20" s="2" t="s">
        <v>96</v>
      </c>
      <c r="L20" s="6"/>
      <c r="M20" s="3"/>
      <c r="N20" s="2"/>
      <c r="O20" s="2"/>
      <c r="P20" s="2"/>
      <c r="Q20" s="2"/>
      <c r="R20" s="2"/>
      <c r="S20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20" s="4"/>
      <c r="U20" s="2"/>
      <c r="V20" s="2"/>
      <c r="W20" s="9" t="s">
        <v>33</v>
      </c>
    </row>
    <row r="21" spans="1:23">
      <c r="A21" s="8">
        <v>20</v>
      </c>
      <c r="B21" s="29" t="s">
        <v>77</v>
      </c>
      <c r="C21" s="2" t="s">
        <v>23</v>
      </c>
      <c r="D21" s="2" t="s">
        <v>56</v>
      </c>
      <c r="E21" s="7" t="str">
        <f>CONCATENATE(TBL_Feb19[[#This Row],[Supplier Contact]],"Test@gmail.com")</f>
        <v>TTest@gmail.com</v>
      </c>
      <c r="F21" s="2" t="s">
        <v>96</v>
      </c>
      <c r="G21" s="2" t="s">
        <v>96</v>
      </c>
      <c r="H21" s="2" t="s">
        <v>96</v>
      </c>
      <c r="I21" s="2" t="s">
        <v>96</v>
      </c>
      <c r="J21" s="2" t="s">
        <v>96</v>
      </c>
      <c r="K21" s="2" t="s">
        <v>96</v>
      </c>
      <c r="L21" s="6"/>
      <c r="M21" s="3"/>
      <c r="N21" s="2"/>
      <c r="O21" s="2"/>
      <c r="P21" s="2"/>
      <c r="Q21" s="2"/>
      <c r="R21" s="2"/>
      <c r="S21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21" s="4"/>
      <c r="U21" s="2"/>
      <c r="V21" s="2"/>
      <c r="W21" s="9" t="s">
        <v>32</v>
      </c>
    </row>
    <row r="22" spans="1:23">
      <c r="A22" s="8">
        <v>21</v>
      </c>
      <c r="B22" s="29" t="s">
        <v>78</v>
      </c>
      <c r="C22" s="2" t="s">
        <v>23</v>
      </c>
      <c r="D22" s="2" t="s">
        <v>93</v>
      </c>
      <c r="E22" s="7" t="str">
        <f>CONCATENATE(TBL_Feb19[[#This Row],[Supplier Contact]],"Test@gmail.com")</f>
        <v>UTest@gmail.com</v>
      </c>
      <c r="F22" s="2" t="s">
        <v>96</v>
      </c>
      <c r="G22" s="2" t="s">
        <v>96</v>
      </c>
      <c r="H22" s="2" t="s">
        <v>96</v>
      </c>
      <c r="I22" s="2" t="s">
        <v>96</v>
      </c>
      <c r="J22" s="2" t="s">
        <v>96</v>
      </c>
      <c r="K22" s="2" t="s">
        <v>96</v>
      </c>
      <c r="L22" s="6"/>
      <c r="M22" s="3"/>
      <c r="N22" s="2"/>
      <c r="O22" s="2"/>
      <c r="P22" s="2"/>
      <c r="Q22" s="2"/>
      <c r="R22" s="2"/>
      <c r="S22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22" s="4"/>
      <c r="U22" s="2"/>
      <c r="V22" s="2"/>
      <c r="W22" s="9" t="s">
        <v>32</v>
      </c>
    </row>
    <row r="23" spans="1:23">
      <c r="A23" s="8">
        <v>22</v>
      </c>
      <c r="B23" s="29" t="s">
        <v>79</v>
      </c>
      <c r="C23" s="2" t="s">
        <v>23</v>
      </c>
      <c r="D23" s="2" t="s">
        <v>94</v>
      </c>
      <c r="E23" s="7" t="str">
        <f>CONCATENATE(TBL_Feb19[[#This Row],[Supplier Contact]],"Test@gmail.com")</f>
        <v>VTest@gmail.com</v>
      </c>
      <c r="F23" s="2" t="s">
        <v>96</v>
      </c>
      <c r="G23" s="2" t="s">
        <v>96</v>
      </c>
      <c r="H23" s="2" t="s">
        <v>96</v>
      </c>
      <c r="I23" s="2" t="s">
        <v>96</v>
      </c>
      <c r="J23" s="2" t="s">
        <v>96</v>
      </c>
      <c r="K23" s="2" t="s">
        <v>96</v>
      </c>
      <c r="L23" s="6"/>
      <c r="M23" s="3"/>
      <c r="N23" s="2"/>
      <c r="O23" s="2"/>
      <c r="P23" s="2"/>
      <c r="Q23" s="2"/>
      <c r="R23" s="2"/>
      <c r="S23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23" s="4"/>
      <c r="U23" s="2"/>
      <c r="V23" s="2"/>
      <c r="W23" s="9" t="s">
        <v>32</v>
      </c>
    </row>
    <row r="24" spans="1:23">
      <c r="A24" s="8">
        <v>23</v>
      </c>
      <c r="B24" s="29" t="s">
        <v>80</v>
      </c>
      <c r="C24" s="2" t="s">
        <v>22</v>
      </c>
      <c r="D24" s="2" t="s">
        <v>95</v>
      </c>
      <c r="E24" s="7" t="str">
        <f>CONCATENATE(TBL_Feb19[[#This Row],[Supplier Contact]],"Test@gmail.com")</f>
        <v>WTest@gmail.com</v>
      </c>
      <c r="F24" s="2" t="s">
        <v>96</v>
      </c>
      <c r="G24" s="2" t="s">
        <v>96</v>
      </c>
      <c r="H24" s="2" t="s">
        <v>96</v>
      </c>
      <c r="I24" s="2" t="s">
        <v>96</v>
      </c>
      <c r="J24" s="2" t="s">
        <v>96</v>
      </c>
      <c r="K24" s="2" t="s">
        <v>96</v>
      </c>
      <c r="L24" s="3"/>
      <c r="M24" s="3"/>
      <c r="N24" s="28"/>
      <c r="O24" s="28"/>
      <c r="P24" s="28"/>
      <c r="Q24" s="2"/>
      <c r="R24" s="2"/>
      <c r="S24" s="5" t="str">
        <f>IF(TBL_Feb19[[#This Row],[D]]="NA","NA",IF(OR(TBL_Feb19[[#This Row],[D]]&lt;85%,TBL_Feb19[[#This Row],[GlobalQ]]&gt;2.7),"Worst",IF(AND(TBL_Feb19[[#This Row],[D]]&gt;=95%,TBL_Feb19[[#This Row],[GlobalQ]]&lt;1.5),"Best","Standard")))</f>
        <v>Worst</v>
      </c>
      <c r="T24" s="4"/>
      <c r="U24" s="28"/>
      <c r="V24" s="28"/>
      <c r="W24" s="9" t="s">
        <v>32</v>
      </c>
    </row>
  </sheetData>
  <conditionalFormatting sqref="S2:S24">
    <cfRule type="cellIs" dxfId="57" priority="1" operator="equal">
      <formula>"Best"</formula>
    </cfRule>
    <cfRule type="cellIs" dxfId="56" priority="2" operator="equal">
      <formula>"Worst"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A0A5E81-3CF9-49D5-BC45-06F190E610D1}">
          <x14:formula1>
            <xm:f>data!$D$2:$D$3</xm:f>
          </x14:formula1>
          <xm:sqref>U2:U23</xm:sqref>
        </x14:dataValidation>
        <x14:dataValidation type="list" allowBlank="1" showInputMessage="1" showErrorMessage="1" xr:uid="{7708344B-257C-406A-8AD1-FEB27E8FD02C}">
          <x14:formula1>
            <xm:f>data!$F$2:$F$3</xm:f>
          </x14:formula1>
          <xm:sqref>W2:W24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3721-DAA7-4285-88A9-D022C65F2D4B}">
  <sheetPr codeName="Feuil5"/>
  <dimension ref="A1:W24"/>
  <sheetViews>
    <sheetView zoomScale="90" zoomScaleNormal="90" workbookViewId="0">
      <selection activeCell="D4" sqref="D4"/>
    </sheetView>
  </sheetViews>
  <sheetFormatPr baseColWidth="10" defaultRowHeight="15" outlineLevelCol="1"/>
  <cols>
    <col min="1" max="1" width="31.140625" customWidth="1"/>
    <col min="2" max="2" width="14.7109375" customWidth="1"/>
    <col min="3" max="3" width="5.42578125" customWidth="1" outlineLevel="1"/>
    <col min="4" max="4" width="20.7109375" customWidth="1" outlineLevel="1"/>
    <col min="5" max="5" width="33" customWidth="1" outlineLevel="1"/>
    <col min="6" max="6" width="16.7109375" bestFit="1" customWidth="1"/>
    <col min="7" max="7" width="16.7109375" customWidth="1" outlineLevel="1"/>
    <col min="8" max="9" width="14.42578125" customWidth="1" outlineLevel="1"/>
    <col min="10" max="11" width="18.5703125" customWidth="1" outlineLevel="1"/>
    <col min="12" max="12" width="15.42578125" bestFit="1" customWidth="1"/>
    <col min="13" max="13" width="15.28515625" hidden="1" customWidth="1" outlineLevel="1"/>
    <col min="14" max="14" width="10.85546875" hidden="1" customWidth="1" outlineLevel="1"/>
    <col min="15" max="15" width="10.42578125" hidden="1" customWidth="1" outlineLevel="1"/>
    <col min="16" max="16" width="10.85546875" hidden="1" customWidth="1" outlineLevel="1"/>
    <col min="17" max="17" width="8.140625" bestFit="1" customWidth="1" collapsed="1"/>
    <col min="18" max="18" width="12.5703125" bestFit="1" customWidth="1"/>
    <col min="19" max="19" width="12.7109375" bestFit="1" customWidth="1"/>
    <col min="20" max="20" width="73.140625" bestFit="1" customWidth="1"/>
    <col min="21" max="21" width="14.42578125" customWidth="1" outlineLevel="1"/>
    <col min="22" max="22" width="24.7109375" customWidth="1" outlineLevel="1"/>
    <col min="23" max="23" width="15.140625" customWidth="1"/>
  </cols>
  <sheetData>
    <row r="1" spans="1:23">
      <c r="A1" s="10" t="s">
        <v>0</v>
      </c>
      <c r="B1" s="11" t="s">
        <v>1</v>
      </c>
      <c r="C1" s="11" t="s">
        <v>21</v>
      </c>
      <c r="D1" s="11" t="s">
        <v>19</v>
      </c>
      <c r="E1" s="11" t="s">
        <v>20</v>
      </c>
      <c r="F1" s="11" t="s">
        <v>4</v>
      </c>
      <c r="G1" s="11" t="s">
        <v>18</v>
      </c>
      <c r="H1" s="11" t="s">
        <v>14</v>
      </c>
      <c r="I1" s="11" t="s">
        <v>25</v>
      </c>
      <c r="J1" s="11" t="s">
        <v>17</v>
      </c>
      <c r="K1" s="11" t="s">
        <v>26</v>
      </c>
      <c r="L1" s="11" t="s">
        <v>53</v>
      </c>
      <c r="M1" s="11" t="s">
        <v>97</v>
      </c>
      <c r="N1" s="11" t="s">
        <v>6</v>
      </c>
      <c r="O1" s="11" t="s">
        <v>7</v>
      </c>
      <c r="P1" s="11" t="s">
        <v>8</v>
      </c>
      <c r="Q1" s="11" t="s">
        <v>91</v>
      </c>
      <c r="R1" s="14" t="s">
        <v>98</v>
      </c>
      <c r="S1" s="11" t="s">
        <v>2</v>
      </c>
      <c r="T1" s="12" t="s">
        <v>3</v>
      </c>
      <c r="U1" s="12" t="s">
        <v>11</v>
      </c>
      <c r="V1" s="11" t="s">
        <v>24</v>
      </c>
      <c r="W1" s="13" t="s">
        <v>34</v>
      </c>
    </row>
    <row r="2" spans="1:23">
      <c r="A2" s="8">
        <v>1</v>
      </c>
      <c r="B2" s="29" t="s">
        <v>58</v>
      </c>
      <c r="C2" s="2" t="s">
        <v>23</v>
      </c>
      <c r="D2" s="2" t="s">
        <v>50</v>
      </c>
      <c r="E2" s="7" t="str">
        <f>CONCATENATE(TBL_Mar19[[#This Row],[Supplier Contact]],"Test@gmail.com")</f>
        <v>ATest@gmail.com</v>
      </c>
      <c r="F2" s="2" t="s">
        <v>96</v>
      </c>
      <c r="G2" s="2" t="s">
        <v>96</v>
      </c>
      <c r="H2" s="2" t="s">
        <v>96</v>
      </c>
      <c r="I2" s="2" t="s">
        <v>96</v>
      </c>
      <c r="J2" s="2" t="s">
        <v>96</v>
      </c>
      <c r="K2" s="2" t="s">
        <v>96</v>
      </c>
      <c r="L2" s="3">
        <v>0.95</v>
      </c>
      <c r="M2" s="3"/>
      <c r="N2" s="2"/>
      <c r="O2" s="2"/>
      <c r="P2" s="2"/>
      <c r="Q2" s="2"/>
      <c r="R2" s="2">
        <v>0</v>
      </c>
      <c r="S2" s="5" t="str">
        <f>IF(TBL_Mar19[[#This Row],[D]]="NA","NA",IF(OR(TBL_Mar19[[#This Row],[D]]&lt;85%,TBL_Mar19[[#This Row],[GlobalQ]]&gt;2.7),"Worst",IF(AND(TBL_Mar19[[#This Row],[D]]&gt;=95%,TBL_Mar19[[#This Row],[GlobalQ]]&lt;1.5),"Best","Standard")))</f>
        <v>Best</v>
      </c>
      <c r="T2" s="4"/>
      <c r="U2" s="2"/>
      <c r="V2" s="2"/>
      <c r="W2" s="9" t="s">
        <v>32</v>
      </c>
    </row>
    <row r="3" spans="1:23">
      <c r="A3" s="8">
        <v>2</v>
      </c>
      <c r="B3" s="29" t="s">
        <v>59</v>
      </c>
      <c r="C3" s="2" t="s">
        <v>23</v>
      </c>
      <c r="D3" s="2" t="s">
        <v>51</v>
      </c>
      <c r="E3" s="7" t="str">
        <f>CONCATENATE(TBL_Mar19[[#This Row],[Supplier Contact]],"Test@gmail.com")</f>
        <v>BTest@gmail.com</v>
      </c>
      <c r="F3" s="2" t="s">
        <v>96</v>
      </c>
      <c r="G3" s="2" t="s">
        <v>96</v>
      </c>
      <c r="H3" s="2" t="s">
        <v>96</v>
      </c>
      <c r="I3" s="2" t="s">
        <v>96</v>
      </c>
      <c r="J3" s="2" t="s">
        <v>96</v>
      </c>
      <c r="K3" s="2" t="s">
        <v>96</v>
      </c>
      <c r="L3" s="3">
        <v>0.78</v>
      </c>
      <c r="M3" s="3"/>
      <c r="N3" s="2"/>
      <c r="O3" s="2"/>
      <c r="P3" s="2"/>
      <c r="Q3" s="2"/>
      <c r="R3" s="2">
        <v>2</v>
      </c>
      <c r="S3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3" s="4"/>
      <c r="U3" s="2"/>
      <c r="V3" s="2"/>
      <c r="W3" s="9" t="s">
        <v>32</v>
      </c>
    </row>
    <row r="4" spans="1:23">
      <c r="A4" s="8">
        <v>3</v>
      </c>
      <c r="B4" s="29" t="s">
        <v>60</v>
      </c>
      <c r="C4" s="2" t="s">
        <v>23</v>
      </c>
      <c r="D4" s="2" t="s">
        <v>52</v>
      </c>
      <c r="E4" s="7" t="str">
        <f>CONCATENATE(TBL_Mar19[[#This Row],[Supplier Contact]],"Test@gmail.com")</f>
        <v>CTest@gmail.com</v>
      </c>
      <c r="F4" s="2" t="s">
        <v>96</v>
      </c>
      <c r="G4" s="2" t="s">
        <v>96</v>
      </c>
      <c r="H4" s="2" t="s">
        <v>96</v>
      </c>
      <c r="I4" s="2" t="s">
        <v>96</v>
      </c>
      <c r="J4" s="2" t="s">
        <v>96</v>
      </c>
      <c r="K4" s="2" t="s">
        <v>96</v>
      </c>
      <c r="L4" s="3">
        <v>0.86</v>
      </c>
      <c r="M4" s="3"/>
      <c r="N4" s="2"/>
      <c r="O4" s="2"/>
      <c r="P4" s="2"/>
      <c r="Q4" s="2"/>
      <c r="R4" s="2">
        <v>2.8</v>
      </c>
      <c r="S4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4" s="4"/>
      <c r="U4" s="2"/>
      <c r="V4" s="2"/>
      <c r="W4" s="9" t="s">
        <v>32</v>
      </c>
    </row>
    <row r="5" spans="1:23">
      <c r="A5" s="8">
        <v>4</v>
      </c>
      <c r="B5" s="29" t="s">
        <v>61</v>
      </c>
      <c r="C5" s="2" t="s">
        <v>23</v>
      </c>
      <c r="D5" s="2" t="s">
        <v>53</v>
      </c>
      <c r="E5" s="7" t="str">
        <f>CONCATENATE(TBL_Mar19[[#This Row],[Supplier Contact]],"Test@gmail.com")</f>
        <v>DTest@gmail.com</v>
      </c>
      <c r="F5" s="2" t="s">
        <v>96</v>
      </c>
      <c r="G5" s="2" t="s">
        <v>96</v>
      </c>
      <c r="H5" s="2" t="s">
        <v>96</v>
      </c>
      <c r="I5" s="2" t="s">
        <v>96</v>
      </c>
      <c r="J5" s="2" t="s">
        <v>96</v>
      </c>
      <c r="K5" s="2" t="s">
        <v>96</v>
      </c>
      <c r="L5" s="3">
        <v>0.87</v>
      </c>
      <c r="M5" s="2"/>
      <c r="N5" s="2"/>
      <c r="O5" s="2"/>
      <c r="P5" s="2"/>
      <c r="Q5" s="2"/>
      <c r="R5" s="2">
        <v>1</v>
      </c>
      <c r="S5" s="5" t="str">
        <f>IF(TBL_Mar19[[#This Row],[D]]="NA","NA",IF(OR(TBL_Mar19[[#This Row],[D]]&lt;85%,TBL_Mar19[[#This Row],[GlobalQ]]&gt;2.7),"Worst",IF(AND(TBL_Mar19[[#This Row],[D]]&gt;=95%,TBL_Mar19[[#This Row],[GlobalQ]]&lt;1.5),"Best","Standard")))</f>
        <v>Standard</v>
      </c>
      <c r="T5" s="4"/>
      <c r="U5" s="2"/>
      <c r="V5" s="2"/>
      <c r="W5" s="9" t="s">
        <v>32</v>
      </c>
    </row>
    <row r="6" spans="1:23">
      <c r="A6" s="8">
        <v>5</v>
      </c>
      <c r="B6" s="29" t="s">
        <v>62</v>
      </c>
      <c r="C6" s="2" t="s">
        <v>22</v>
      </c>
      <c r="D6" s="2" t="s">
        <v>57</v>
      </c>
      <c r="E6" s="7" t="str">
        <f>CONCATENATE(TBL_Mar19[[#This Row],[Supplier Contact]],"Test@gmail.com")</f>
        <v>ETest@gmail.com</v>
      </c>
      <c r="F6" s="2" t="s">
        <v>96</v>
      </c>
      <c r="G6" s="2" t="s">
        <v>96</v>
      </c>
      <c r="H6" s="2" t="s">
        <v>96</v>
      </c>
      <c r="I6" s="2" t="s">
        <v>96</v>
      </c>
      <c r="J6" s="2" t="s">
        <v>96</v>
      </c>
      <c r="K6" s="2" t="s">
        <v>96</v>
      </c>
      <c r="L6" s="3"/>
      <c r="M6" s="3"/>
      <c r="N6" s="2"/>
      <c r="O6" s="2"/>
      <c r="P6" s="2"/>
      <c r="Q6" s="2"/>
      <c r="R6" s="2"/>
      <c r="S6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6" s="4"/>
      <c r="U6" s="2"/>
      <c r="V6" s="2"/>
      <c r="W6" s="9" t="s">
        <v>32</v>
      </c>
    </row>
    <row r="7" spans="1:23">
      <c r="A7" s="8">
        <v>6</v>
      </c>
      <c r="B7" s="29" t="s">
        <v>63</v>
      </c>
      <c r="C7" s="2" t="s">
        <v>23</v>
      </c>
      <c r="D7" s="2" t="s">
        <v>81</v>
      </c>
      <c r="E7" s="7" t="str">
        <f>CONCATENATE(TBL_Mar19[[#This Row],[Supplier Contact]],"Test@gmail.com")</f>
        <v>FTest@gmail.com</v>
      </c>
      <c r="F7" s="2" t="s">
        <v>96</v>
      </c>
      <c r="G7" s="2" t="s">
        <v>96</v>
      </c>
      <c r="H7" s="2" t="s">
        <v>96</v>
      </c>
      <c r="I7" s="2" t="s">
        <v>96</v>
      </c>
      <c r="J7" s="2" t="s">
        <v>96</v>
      </c>
      <c r="K7" s="2" t="s">
        <v>96</v>
      </c>
      <c r="L7" s="3"/>
      <c r="M7" s="3"/>
      <c r="N7" s="2"/>
      <c r="O7" s="2"/>
      <c r="P7" s="2"/>
      <c r="Q7" s="2"/>
      <c r="R7" s="2"/>
      <c r="S7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7" s="4"/>
      <c r="U7" s="2"/>
      <c r="V7" s="2"/>
      <c r="W7" s="9" t="s">
        <v>32</v>
      </c>
    </row>
    <row r="8" spans="1:23">
      <c r="A8" s="8">
        <v>7</v>
      </c>
      <c r="B8" s="29" t="s">
        <v>64</v>
      </c>
      <c r="C8" s="2" t="s">
        <v>22</v>
      </c>
      <c r="D8" s="2" t="s">
        <v>82</v>
      </c>
      <c r="E8" s="7" t="str">
        <f>CONCATENATE(TBL_Mar19[[#This Row],[Supplier Contact]],"Test@gmail.com")</f>
        <v>GTest@gmail.com</v>
      </c>
      <c r="F8" s="2" t="s">
        <v>96</v>
      </c>
      <c r="G8" s="2" t="s">
        <v>96</v>
      </c>
      <c r="H8" s="2" t="s">
        <v>96</v>
      </c>
      <c r="I8" s="2" t="s">
        <v>96</v>
      </c>
      <c r="J8" s="2" t="s">
        <v>96</v>
      </c>
      <c r="K8" s="2" t="s">
        <v>96</v>
      </c>
      <c r="L8" s="2"/>
      <c r="M8" s="2"/>
      <c r="N8" s="2"/>
      <c r="O8" s="2"/>
      <c r="P8" s="2"/>
      <c r="Q8" s="2"/>
      <c r="R8" s="2"/>
      <c r="S8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8" s="4"/>
      <c r="U8" s="2"/>
      <c r="V8" s="1"/>
      <c r="W8" s="9" t="s">
        <v>33</v>
      </c>
    </row>
    <row r="9" spans="1:23">
      <c r="A9" s="8">
        <v>8</v>
      </c>
      <c r="B9" s="29" t="s">
        <v>65</v>
      </c>
      <c r="C9" s="2" t="s">
        <v>23</v>
      </c>
      <c r="D9" s="2" t="s">
        <v>83</v>
      </c>
      <c r="E9" s="7" t="str">
        <f>CONCATENATE(TBL_Mar19[[#This Row],[Supplier Contact]],"Test@gmail.com")</f>
        <v>HTest@gmail.com</v>
      </c>
      <c r="F9" s="2" t="s">
        <v>96</v>
      </c>
      <c r="G9" s="2" t="s">
        <v>96</v>
      </c>
      <c r="H9" s="2" t="s">
        <v>96</v>
      </c>
      <c r="I9" s="2" t="s">
        <v>96</v>
      </c>
      <c r="J9" s="2" t="s">
        <v>96</v>
      </c>
      <c r="K9" s="2" t="s">
        <v>96</v>
      </c>
      <c r="L9" s="3"/>
      <c r="M9" s="3"/>
      <c r="N9" s="3"/>
      <c r="O9" s="3"/>
      <c r="P9" s="3"/>
      <c r="Q9" s="3"/>
      <c r="R9" s="2"/>
      <c r="S9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9" s="4"/>
      <c r="U9" s="2"/>
      <c r="V9" s="1"/>
      <c r="W9" s="9" t="s">
        <v>33</v>
      </c>
    </row>
    <row r="10" spans="1:23">
      <c r="A10" s="8">
        <v>9</v>
      </c>
      <c r="B10" s="29" t="s">
        <v>66</v>
      </c>
      <c r="C10" s="2" t="s">
        <v>23</v>
      </c>
      <c r="D10" s="2" t="s">
        <v>84</v>
      </c>
      <c r="E10" s="7" t="str">
        <f>CONCATENATE(TBL_Mar19[[#This Row],[Supplier Contact]],"Test@gmail.com")</f>
        <v>ITest@gmail.com</v>
      </c>
      <c r="F10" s="2" t="s">
        <v>96</v>
      </c>
      <c r="G10" s="2" t="s">
        <v>96</v>
      </c>
      <c r="H10" s="2" t="s">
        <v>96</v>
      </c>
      <c r="I10" s="2" t="s">
        <v>96</v>
      </c>
      <c r="J10" s="2" t="s">
        <v>96</v>
      </c>
      <c r="K10" s="2" t="s">
        <v>96</v>
      </c>
      <c r="L10" s="3"/>
      <c r="M10" s="3"/>
      <c r="N10" s="2"/>
      <c r="O10" s="2"/>
      <c r="P10" s="2"/>
      <c r="Q10" s="2"/>
      <c r="R10" s="2"/>
      <c r="S10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0" s="4"/>
      <c r="U10" s="2"/>
      <c r="V10" s="2"/>
      <c r="W10" s="9" t="s">
        <v>32</v>
      </c>
    </row>
    <row r="11" spans="1:23">
      <c r="A11" s="8">
        <v>10</v>
      </c>
      <c r="B11" s="29" t="s">
        <v>67</v>
      </c>
      <c r="C11" s="2" t="s">
        <v>23</v>
      </c>
      <c r="D11" s="2" t="s">
        <v>85</v>
      </c>
      <c r="E11" s="7" t="str">
        <f>CONCATENATE(TBL_Mar19[[#This Row],[Supplier Contact]],"Test@gmail.com")</f>
        <v>JTest@gmail.com</v>
      </c>
      <c r="F11" s="2" t="s">
        <v>96</v>
      </c>
      <c r="G11" s="2" t="s">
        <v>96</v>
      </c>
      <c r="H11" s="2" t="s">
        <v>96</v>
      </c>
      <c r="I11" s="2" t="s">
        <v>96</v>
      </c>
      <c r="J11" s="2" t="s">
        <v>96</v>
      </c>
      <c r="K11" s="2" t="s">
        <v>96</v>
      </c>
      <c r="L11" s="3"/>
      <c r="M11" s="3"/>
      <c r="N11" s="2"/>
      <c r="O11" s="2"/>
      <c r="P11" s="2"/>
      <c r="Q11" s="2"/>
      <c r="R11" s="2"/>
      <c r="S11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1" s="4"/>
      <c r="U11" s="2"/>
      <c r="V11" s="2"/>
      <c r="W11" s="9" t="s">
        <v>32</v>
      </c>
    </row>
    <row r="12" spans="1:23">
      <c r="A12" s="8">
        <v>11</v>
      </c>
      <c r="B12" s="29" t="s">
        <v>68</v>
      </c>
      <c r="C12" s="2" t="s">
        <v>22</v>
      </c>
      <c r="D12" s="2" t="s">
        <v>86</v>
      </c>
      <c r="E12" s="7" t="str">
        <f>CONCATENATE(TBL_Mar19[[#This Row],[Supplier Contact]],"Test@gmail.com")</f>
        <v>KTest@gmail.com</v>
      </c>
      <c r="F12" s="2" t="s">
        <v>96</v>
      </c>
      <c r="G12" s="2" t="s">
        <v>96</v>
      </c>
      <c r="H12" s="2" t="s">
        <v>96</v>
      </c>
      <c r="I12" s="2" t="s">
        <v>96</v>
      </c>
      <c r="J12" s="2" t="s">
        <v>96</v>
      </c>
      <c r="K12" s="2" t="s">
        <v>96</v>
      </c>
      <c r="L12" s="3"/>
      <c r="M12" s="3"/>
      <c r="N12" s="2"/>
      <c r="O12" s="2"/>
      <c r="P12" s="2"/>
      <c r="Q12" s="2"/>
      <c r="R12" s="2"/>
      <c r="S12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2" s="4"/>
      <c r="U12" s="2"/>
      <c r="V12" s="2"/>
      <c r="W12" s="9" t="s">
        <v>32</v>
      </c>
    </row>
    <row r="13" spans="1:23">
      <c r="A13" s="8">
        <v>12</v>
      </c>
      <c r="B13" s="29" t="s">
        <v>69</v>
      </c>
      <c r="C13" s="2" t="s">
        <v>22</v>
      </c>
      <c r="D13" s="2" t="s">
        <v>87</v>
      </c>
      <c r="E13" s="7" t="str">
        <f>CONCATENATE(TBL_Mar19[[#This Row],[Supplier Contact]],"Test@gmail.com")</f>
        <v>LTest@gmail.com</v>
      </c>
      <c r="F13" s="2" t="s">
        <v>96</v>
      </c>
      <c r="G13" s="2" t="s">
        <v>96</v>
      </c>
      <c r="H13" s="2" t="s">
        <v>96</v>
      </c>
      <c r="I13" s="2" t="s">
        <v>96</v>
      </c>
      <c r="J13" s="2" t="s">
        <v>96</v>
      </c>
      <c r="K13" s="2" t="s">
        <v>96</v>
      </c>
      <c r="L13" s="3"/>
      <c r="M13" s="3"/>
      <c r="N13" s="2"/>
      <c r="O13" s="2"/>
      <c r="P13" s="2"/>
      <c r="Q13" s="2"/>
      <c r="R13" s="2"/>
      <c r="S13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3" s="4"/>
      <c r="U13" s="2"/>
      <c r="V13" s="1"/>
      <c r="W13" s="9" t="s">
        <v>32</v>
      </c>
    </row>
    <row r="14" spans="1:23">
      <c r="A14" s="8">
        <v>13</v>
      </c>
      <c r="B14" s="29" t="s">
        <v>70</v>
      </c>
      <c r="C14" s="2" t="s">
        <v>22</v>
      </c>
      <c r="D14" s="2" t="s">
        <v>88</v>
      </c>
      <c r="E14" s="7" t="str">
        <f>CONCATENATE(TBL_Mar19[[#This Row],[Supplier Contact]],"Test@gmail.com")</f>
        <v>MTest@gmail.com</v>
      </c>
      <c r="F14" s="2" t="s">
        <v>96</v>
      </c>
      <c r="G14" s="2" t="s">
        <v>96</v>
      </c>
      <c r="H14" s="2" t="s">
        <v>96</v>
      </c>
      <c r="I14" s="2" t="s">
        <v>96</v>
      </c>
      <c r="J14" s="2" t="s">
        <v>96</v>
      </c>
      <c r="K14" s="2" t="s">
        <v>96</v>
      </c>
      <c r="L14" s="3"/>
      <c r="M14" s="3"/>
      <c r="N14" s="2"/>
      <c r="O14" s="2"/>
      <c r="P14" s="2"/>
      <c r="Q14" s="2"/>
      <c r="R14" s="2"/>
      <c r="S14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4" s="4"/>
      <c r="U14" s="2"/>
      <c r="V14" s="2"/>
      <c r="W14" s="9" t="s">
        <v>32</v>
      </c>
    </row>
    <row r="15" spans="1:23">
      <c r="A15" s="8">
        <v>14</v>
      </c>
      <c r="B15" s="29" t="s">
        <v>71</v>
      </c>
      <c r="C15" s="2" t="s">
        <v>23</v>
      </c>
      <c r="D15" s="2" t="s">
        <v>89</v>
      </c>
      <c r="E15" s="7" t="str">
        <f>CONCATENATE(TBL_Mar19[[#This Row],[Supplier Contact]],"Test@gmail.com")</f>
        <v>NTest@gmail.com</v>
      </c>
      <c r="F15" s="2" t="s">
        <v>96</v>
      </c>
      <c r="G15" s="2" t="s">
        <v>96</v>
      </c>
      <c r="H15" s="2" t="s">
        <v>96</v>
      </c>
      <c r="I15" s="2" t="s">
        <v>96</v>
      </c>
      <c r="J15" s="2" t="s">
        <v>96</v>
      </c>
      <c r="K15" s="2" t="s">
        <v>96</v>
      </c>
      <c r="L15" s="3"/>
      <c r="M15" s="3"/>
      <c r="N15" s="2"/>
      <c r="O15" s="2"/>
      <c r="P15" s="2"/>
      <c r="Q15" s="2"/>
      <c r="R15" s="2"/>
      <c r="S15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5" s="4"/>
      <c r="U15" s="2"/>
      <c r="V15" s="2"/>
      <c r="W15" s="9" t="s">
        <v>32</v>
      </c>
    </row>
    <row r="16" spans="1:23">
      <c r="A16" s="8">
        <v>15</v>
      </c>
      <c r="B16" s="29" t="s">
        <v>72</v>
      </c>
      <c r="C16" s="2" t="s">
        <v>23</v>
      </c>
      <c r="D16" s="2" t="s">
        <v>54</v>
      </c>
      <c r="E16" s="7" t="str">
        <f>CONCATENATE(TBL_Mar19[[#This Row],[Supplier Contact]],"Test@gmail.com")</f>
        <v>OTest@gmail.com</v>
      </c>
      <c r="F16" s="2" t="s">
        <v>96</v>
      </c>
      <c r="G16" s="2" t="s">
        <v>96</v>
      </c>
      <c r="H16" s="2" t="s">
        <v>96</v>
      </c>
      <c r="I16" s="2" t="s">
        <v>96</v>
      </c>
      <c r="J16" s="2" t="s">
        <v>96</v>
      </c>
      <c r="K16" s="2" t="s">
        <v>96</v>
      </c>
      <c r="L16" s="3"/>
      <c r="M16" s="3"/>
      <c r="N16" s="2"/>
      <c r="O16" s="2"/>
      <c r="P16" s="2"/>
      <c r="Q16" s="2"/>
      <c r="R16" s="2"/>
      <c r="S16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6" s="4"/>
      <c r="U16" s="2"/>
      <c r="V16" s="2"/>
      <c r="W16" s="9" t="s">
        <v>32</v>
      </c>
    </row>
    <row r="17" spans="1:23">
      <c r="A17" s="8">
        <v>16</v>
      </c>
      <c r="B17" s="29" t="s">
        <v>73</v>
      </c>
      <c r="C17" s="2" t="s">
        <v>23</v>
      </c>
      <c r="D17" s="2" t="s">
        <v>90</v>
      </c>
      <c r="E17" s="7" t="str">
        <f>CONCATENATE(TBL_Mar19[[#This Row],[Supplier Contact]],"Test@gmail.com")</f>
        <v>PTest@gmail.com</v>
      </c>
      <c r="F17" s="2" t="s">
        <v>96</v>
      </c>
      <c r="G17" s="2" t="s">
        <v>96</v>
      </c>
      <c r="H17" s="2" t="s">
        <v>96</v>
      </c>
      <c r="I17" s="2" t="s">
        <v>96</v>
      </c>
      <c r="J17" s="2" t="s">
        <v>96</v>
      </c>
      <c r="K17" s="2" t="s">
        <v>96</v>
      </c>
      <c r="L17" s="3"/>
      <c r="M17" s="3"/>
      <c r="N17" s="2"/>
      <c r="O17" s="2"/>
      <c r="P17" s="2"/>
      <c r="Q17" s="2"/>
      <c r="R17" s="2"/>
      <c r="S17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7" s="4"/>
      <c r="U17" s="2"/>
      <c r="V17" s="2"/>
      <c r="W17" s="9" t="s">
        <v>32</v>
      </c>
    </row>
    <row r="18" spans="1:23">
      <c r="A18" s="8">
        <v>17</v>
      </c>
      <c r="B18" s="29" t="s">
        <v>74</v>
      </c>
      <c r="C18" s="2" t="s">
        <v>23</v>
      </c>
      <c r="D18" s="2" t="s">
        <v>91</v>
      </c>
      <c r="E18" s="7" t="str">
        <f>CONCATENATE(TBL_Mar19[[#This Row],[Supplier Contact]],"Test@gmail.com")</f>
        <v>QTest@gmail.com</v>
      </c>
      <c r="F18" s="2" t="s">
        <v>96</v>
      </c>
      <c r="G18" s="2" t="s">
        <v>96</v>
      </c>
      <c r="H18" s="2" t="s">
        <v>96</v>
      </c>
      <c r="I18" s="2" t="s">
        <v>96</v>
      </c>
      <c r="J18" s="2" t="s">
        <v>96</v>
      </c>
      <c r="K18" s="2" t="s">
        <v>96</v>
      </c>
      <c r="L18" s="3"/>
      <c r="M18" s="3"/>
      <c r="N18" s="2"/>
      <c r="O18" s="2"/>
      <c r="P18" s="2"/>
      <c r="Q18" s="2"/>
      <c r="R18" s="2"/>
      <c r="S18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8" s="4"/>
      <c r="U18" s="2"/>
      <c r="V18" s="2"/>
      <c r="W18" s="9" t="s">
        <v>32</v>
      </c>
    </row>
    <row r="19" spans="1:23">
      <c r="A19" s="8">
        <v>18</v>
      </c>
      <c r="B19" s="29" t="s">
        <v>75</v>
      </c>
      <c r="C19" s="2" t="s">
        <v>23</v>
      </c>
      <c r="D19" s="2" t="s">
        <v>55</v>
      </c>
      <c r="E19" s="7" t="str">
        <f>CONCATENATE(TBL_Mar19[[#This Row],[Supplier Contact]],"Test@gmail.com")</f>
        <v>RTest@gmail.com</v>
      </c>
      <c r="F19" s="2" t="s">
        <v>96</v>
      </c>
      <c r="G19" s="2" t="s">
        <v>96</v>
      </c>
      <c r="H19" s="2" t="s">
        <v>96</v>
      </c>
      <c r="I19" s="2" t="s">
        <v>96</v>
      </c>
      <c r="J19" s="2" t="s">
        <v>96</v>
      </c>
      <c r="K19" s="2" t="s">
        <v>96</v>
      </c>
      <c r="L19" s="6"/>
      <c r="M19" s="3"/>
      <c r="N19" s="2"/>
      <c r="O19" s="2"/>
      <c r="P19" s="2"/>
      <c r="Q19" s="2"/>
      <c r="R19" s="2"/>
      <c r="S19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19" s="4"/>
      <c r="U19" s="2"/>
      <c r="V19" s="2"/>
      <c r="W19" s="9" t="s">
        <v>32</v>
      </c>
    </row>
    <row r="20" spans="1:23">
      <c r="A20" s="8">
        <v>19</v>
      </c>
      <c r="B20" s="29" t="s">
        <v>76</v>
      </c>
      <c r="C20" s="2" t="s">
        <v>23</v>
      </c>
      <c r="D20" s="2" t="s">
        <v>92</v>
      </c>
      <c r="E20" s="7" t="str">
        <f>CONCATENATE(TBL_Mar19[[#This Row],[Supplier Contact]],"Test@gmail.com")</f>
        <v>STest@gmail.com</v>
      </c>
      <c r="F20" s="2" t="s">
        <v>96</v>
      </c>
      <c r="G20" s="2" t="s">
        <v>96</v>
      </c>
      <c r="H20" s="2" t="s">
        <v>96</v>
      </c>
      <c r="I20" s="2" t="s">
        <v>96</v>
      </c>
      <c r="J20" s="2" t="s">
        <v>96</v>
      </c>
      <c r="K20" s="2" t="s">
        <v>96</v>
      </c>
      <c r="L20" s="6"/>
      <c r="M20" s="3"/>
      <c r="N20" s="2"/>
      <c r="O20" s="2"/>
      <c r="P20" s="2"/>
      <c r="Q20" s="2"/>
      <c r="R20" s="2"/>
      <c r="S20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20" s="4"/>
      <c r="U20" s="2"/>
      <c r="V20" s="2"/>
      <c r="W20" s="9" t="s">
        <v>33</v>
      </c>
    </row>
    <row r="21" spans="1:23">
      <c r="A21" s="8">
        <v>20</v>
      </c>
      <c r="B21" s="29" t="s">
        <v>77</v>
      </c>
      <c r="C21" s="2" t="s">
        <v>23</v>
      </c>
      <c r="D21" s="2" t="s">
        <v>56</v>
      </c>
      <c r="E21" s="7" t="str">
        <f>CONCATENATE(TBL_Mar19[[#This Row],[Supplier Contact]],"Test@gmail.com")</f>
        <v>TTest@gmail.com</v>
      </c>
      <c r="F21" s="2" t="s">
        <v>96</v>
      </c>
      <c r="G21" s="2" t="s">
        <v>96</v>
      </c>
      <c r="H21" s="2" t="s">
        <v>96</v>
      </c>
      <c r="I21" s="2" t="s">
        <v>96</v>
      </c>
      <c r="J21" s="2" t="s">
        <v>96</v>
      </c>
      <c r="K21" s="2" t="s">
        <v>96</v>
      </c>
      <c r="L21" s="6"/>
      <c r="M21" s="3"/>
      <c r="N21" s="2"/>
      <c r="O21" s="2"/>
      <c r="P21" s="2"/>
      <c r="Q21" s="2"/>
      <c r="R21" s="2"/>
      <c r="S21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21" s="4"/>
      <c r="U21" s="2"/>
      <c r="V21" s="2"/>
      <c r="W21" s="9" t="s">
        <v>32</v>
      </c>
    </row>
    <row r="22" spans="1:23">
      <c r="A22" s="8">
        <v>21</v>
      </c>
      <c r="B22" s="29" t="s">
        <v>78</v>
      </c>
      <c r="C22" s="2" t="s">
        <v>23</v>
      </c>
      <c r="D22" s="2" t="s">
        <v>93</v>
      </c>
      <c r="E22" s="7" t="str">
        <f>CONCATENATE(TBL_Mar19[[#This Row],[Supplier Contact]],"Test@gmail.com")</f>
        <v>UTest@gmail.com</v>
      </c>
      <c r="F22" s="2" t="s">
        <v>96</v>
      </c>
      <c r="G22" s="2" t="s">
        <v>96</v>
      </c>
      <c r="H22" s="2" t="s">
        <v>96</v>
      </c>
      <c r="I22" s="2" t="s">
        <v>96</v>
      </c>
      <c r="J22" s="2" t="s">
        <v>96</v>
      </c>
      <c r="K22" s="2" t="s">
        <v>96</v>
      </c>
      <c r="L22" s="6"/>
      <c r="M22" s="3"/>
      <c r="N22" s="2"/>
      <c r="O22" s="2"/>
      <c r="P22" s="2"/>
      <c r="Q22" s="2"/>
      <c r="R22" s="2"/>
      <c r="S22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22" s="4"/>
      <c r="U22" s="2"/>
      <c r="V22" s="2"/>
      <c r="W22" s="9" t="s">
        <v>32</v>
      </c>
    </row>
    <row r="23" spans="1:23">
      <c r="A23" s="8">
        <v>22</v>
      </c>
      <c r="B23" s="29" t="s">
        <v>79</v>
      </c>
      <c r="C23" s="2" t="s">
        <v>23</v>
      </c>
      <c r="D23" s="2" t="s">
        <v>94</v>
      </c>
      <c r="E23" s="7" t="str">
        <f>CONCATENATE(TBL_Mar19[[#This Row],[Supplier Contact]],"Test@gmail.com")</f>
        <v>VTest@gmail.com</v>
      </c>
      <c r="F23" s="2" t="s">
        <v>96</v>
      </c>
      <c r="G23" s="2" t="s">
        <v>96</v>
      </c>
      <c r="H23" s="2" t="s">
        <v>96</v>
      </c>
      <c r="I23" s="2" t="s">
        <v>96</v>
      </c>
      <c r="J23" s="2" t="s">
        <v>96</v>
      </c>
      <c r="K23" s="2" t="s">
        <v>96</v>
      </c>
      <c r="L23" s="6"/>
      <c r="M23" s="3"/>
      <c r="N23" s="2"/>
      <c r="O23" s="2"/>
      <c r="P23" s="2"/>
      <c r="Q23" s="2"/>
      <c r="R23" s="2"/>
      <c r="S23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23" s="4"/>
      <c r="U23" s="2"/>
      <c r="V23" s="2"/>
      <c r="W23" s="9" t="s">
        <v>32</v>
      </c>
    </row>
    <row r="24" spans="1:23">
      <c r="A24" s="8">
        <v>23</v>
      </c>
      <c r="B24" s="29" t="s">
        <v>80</v>
      </c>
      <c r="C24" s="2" t="s">
        <v>22</v>
      </c>
      <c r="D24" s="2" t="s">
        <v>95</v>
      </c>
      <c r="E24" s="7" t="str">
        <f>CONCATENATE(TBL_Mar19[[#This Row],[Supplier Contact]],"Test@gmail.com")</f>
        <v>WTest@gmail.com</v>
      </c>
      <c r="F24" s="2" t="s">
        <v>96</v>
      </c>
      <c r="G24" s="2" t="s">
        <v>96</v>
      </c>
      <c r="H24" s="2" t="s">
        <v>96</v>
      </c>
      <c r="I24" s="2" t="s">
        <v>96</v>
      </c>
      <c r="J24" s="2" t="s">
        <v>96</v>
      </c>
      <c r="K24" s="2" t="s">
        <v>96</v>
      </c>
      <c r="L24" s="3"/>
      <c r="M24" s="3"/>
      <c r="N24" s="28"/>
      <c r="O24" s="28"/>
      <c r="P24" s="28"/>
      <c r="Q24" s="2"/>
      <c r="R24" s="2"/>
      <c r="S24" s="5" t="str">
        <f>IF(TBL_Mar19[[#This Row],[D]]="NA","NA",IF(OR(TBL_Mar19[[#This Row],[D]]&lt;85%,TBL_Mar19[[#This Row],[GlobalQ]]&gt;2.7),"Worst",IF(AND(TBL_Mar19[[#This Row],[D]]&gt;=95%,TBL_Mar19[[#This Row],[GlobalQ]]&lt;1.5),"Best","Standard")))</f>
        <v>Worst</v>
      </c>
      <c r="T24" s="4"/>
      <c r="U24" s="28"/>
      <c r="V24" s="28"/>
      <c r="W24" s="9" t="s">
        <v>32</v>
      </c>
    </row>
  </sheetData>
  <conditionalFormatting sqref="S2:S24">
    <cfRule type="cellIs" dxfId="28" priority="1" operator="equal">
      <formula>"Best"</formula>
    </cfRule>
    <cfRule type="cellIs" dxfId="27" priority="2" operator="equal">
      <formula>"Worst"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B499126-7D37-4489-95B9-1FB96D83D2D3}">
          <x14:formula1>
            <xm:f>data!$D$2:$D$3</xm:f>
          </x14:formula1>
          <xm:sqref>U2:U23</xm:sqref>
        </x14:dataValidation>
        <x14:dataValidation type="list" allowBlank="1" showInputMessage="1" showErrorMessage="1" xr:uid="{B6BAE074-469B-415F-B594-4A423B0E41EC}">
          <x14:formula1>
            <xm:f>data!$F$2:$F$3</xm:f>
          </x14:formula1>
          <xm:sqref>W2:W24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E15AC-6BE1-4EF3-9504-C94C1BBAEEA3}">
  <sheetPr codeName="Feuil7"/>
  <dimension ref="A1:F28"/>
  <sheetViews>
    <sheetView workbookViewId="0">
      <selection activeCell="A6" sqref="A6"/>
    </sheetView>
  </sheetViews>
  <sheetFormatPr baseColWidth="10" defaultRowHeight="15"/>
  <cols>
    <col min="1" max="1" width="15.85546875" bestFit="1" customWidth="1"/>
    <col min="2" max="2" width="23.28515625" bestFit="1" customWidth="1"/>
    <col min="6" max="6" width="13.42578125" bestFit="1" customWidth="1"/>
  </cols>
  <sheetData>
    <row r="1" spans="1:6">
      <c r="A1" s="27" t="s">
        <v>28</v>
      </c>
      <c r="B1" s="27" t="s">
        <v>0</v>
      </c>
      <c r="C1" s="27" t="s">
        <v>2</v>
      </c>
      <c r="D1" s="27" t="s">
        <v>36</v>
      </c>
      <c r="E1" s="27" t="s">
        <v>2</v>
      </c>
      <c r="F1" s="27" t="s">
        <v>37</v>
      </c>
    </row>
    <row r="2" spans="1:6">
      <c r="A2" s="15" t="s">
        <v>38</v>
      </c>
      <c r="B2" s="16" t="s">
        <v>29</v>
      </c>
      <c r="C2" t="s">
        <v>16</v>
      </c>
      <c r="D2" t="s">
        <v>12</v>
      </c>
      <c r="E2" t="s">
        <v>9</v>
      </c>
      <c r="F2" t="s">
        <v>32</v>
      </c>
    </row>
    <row r="3" spans="1:6">
      <c r="A3" s="15" t="s">
        <v>39</v>
      </c>
      <c r="B3">
        <f>March_2019!A2</f>
        <v>1</v>
      </c>
      <c r="C3" t="s">
        <v>5</v>
      </c>
      <c r="D3" t="s">
        <v>13</v>
      </c>
      <c r="E3" t="s">
        <v>10</v>
      </c>
      <c r="F3" t="s">
        <v>33</v>
      </c>
    </row>
    <row r="4" spans="1:6">
      <c r="A4" s="15" t="s">
        <v>40</v>
      </c>
      <c r="B4">
        <f>March_2019!A3</f>
        <v>2</v>
      </c>
      <c r="C4" t="s">
        <v>15</v>
      </c>
    </row>
    <row r="5" spans="1:6">
      <c r="A5" s="15" t="s">
        <v>41</v>
      </c>
      <c r="B5">
        <f>March_2019!A4</f>
        <v>3</v>
      </c>
    </row>
    <row r="6" spans="1:6">
      <c r="A6" s="15" t="s">
        <v>42</v>
      </c>
      <c r="B6">
        <f>March_2019!A5</f>
        <v>4</v>
      </c>
    </row>
    <row r="7" spans="1:6">
      <c r="A7" s="15" t="s">
        <v>43</v>
      </c>
      <c r="B7">
        <f>March_2019!A6</f>
        <v>5</v>
      </c>
    </row>
    <row r="8" spans="1:6">
      <c r="A8" s="15" t="s">
        <v>44</v>
      </c>
      <c r="B8">
        <f>March_2019!A7</f>
        <v>6</v>
      </c>
    </row>
    <row r="9" spans="1:6">
      <c r="A9" s="15" t="s">
        <v>45</v>
      </c>
      <c r="B9">
        <f>March_2019!A8</f>
        <v>7</v>
      </c>
    </row>
    <row r="10" spans="1:6">
      <c r="A10" s="15" t="s">
        <v>46</v>
      </c>
      <c r="B10">
        <f>March_2019!A9</f>
        <v>8</v>
      </c>
    </row>
    <row r="11" spans="1:6">
      <c r="A11" s="15" t="s">
        <v>47</v>
      </c>
      <c r="B11">
        <f>March_2019!A10</f>
        <v>9</v>
      </c>
    </row>
    <row r="12" spans="1:6">
      <c r="A12" s="15" t="s">
        <v>48</v>
      </c>
      <c r="B12">
        <f>March_2019!A11</f>
        <v>10</v>
      </c>
    </row>
    <row r="13" spans="1:6">
      <c r="A13" s="15" t="s">
        <v>49</v>
      </c>
      <c r="B13">
        <f>March_2019!A12</f>
        <v>11</v>
      </c>
    </row>
    <row r="14" spans="1:6">
      <c r="A14" s="21"/>
      <c r="B14">
        <f>March_2019!A13</f>
        <v>12</v>
      </c>
    </row>
    <row r="15" spans="1:6">
      <c r="A15" s="21"/>
      <c r="B15">
        <f>March_2019!A14</f>
        <v>13</v>
      </c>
    </row>
    <row r="16" spans="1:6">
      <c r="A16" s="21"/>
      <c r="B16">
        <f>March_2019!A15</f>
        <v>14</v>
      </c>
    </row>
    <row r="17" spans="1:2">
      <c r="A17" s="21"/>
      <c r="B17">
        <f>March_2019!A16</f>
        <v>15</v>
      </c>
    </row>
    <row r="18" spans="1:2">
      <c r="A18" s="21"/>
      <c r="B18">
        <f>March_2019!A17</f>
        <v>16</v>
      </c>
    </row>
    <row r="19" spans="1:2">
      <c r="A19" s="21"/>
      <c r="B19">
        <f>March_2019!A18</f>
        <v>17</v>
      </c>
    </row>
    <row r="20" spans="1:2">
      <c r="A20" s="21"/>
      <c r="B20">
        <f>March_2019!A19</f>
        <v>18</v>
      </c>
    </row>
    <row r="21" spans="1:2">
      <c r="A21" s="21"/>
      <c r="B21">
        <f>March_2019!A20</f>
        <v>19</v>
      </c>
    </row>
    <row r="22" spans="1:2">
      <c r="A22" s="21"/>
      <c r="B22">
        <f>March_2019!A21</f>
        <v>20</v>
      </c>
    </row>
    <row r="23" spans="1:2">
      <c r="A23" s="21"/>
      <c r="B23">
        <f>March_2019!A22</f>
        <v>21</v>
      </c>
    </row>
    <row r="24" spans="1:2">
      <c r="A24" s="21"/>
      <c r="B24">
        <f>March_2019!A23</f>
        <v>22</v>
      </c>
    </row>
    <row r="25" spans="1:2">
      <c r="A25" s="21"/>
      <c r="B25">
        <f>March_2019!A24</f>
        <v>23</v>
      </c>
    </row>
    <row r="26" spans="1:2">
      <c r="A26" s="21"/>
    </row>
    <row r="27" spans="1:2">
      <c r="A27" s="21"/>
    </row>
    <row r="28" spans="1:2">
      <c r="A28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Dashboard</vt:lpstr>
      <vt:lpstr>February_2019</vt:lpstr>
      <vt:lpstr>March_2019</vt:lpstr>
      <vt:lpstr>data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2017-09-07T13:22:46Z</dcterms:created>
  <dcterms:modified xsi:type="dcterms:W3CDTF">2019-05-15T18:14:47Z</dcterms:modified>
</cp:coreProperties>
</file>