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emande de transport" sheetId="1" r:id="rId1"/>
    <sheet name="Bordereau" sheetId="3" r:id="rId2"/>
    <sheet name="Adresse BU" sheetId="4" r:id="rId3"/>
    <sheet name="Demandeur Interne" sheetId="5" r:id="rId4"/>
  </sheets>
  <definedNames>
    <definedName name="_xlnm._FilterDatabase" localSheetId="2" hidden="1">'Adresse BU'!$A$1:$E$100</definedName>
    <definedName name="_xlnm._FilterDatabase" localSheetId="0" hidden="1">'Demande de transport'!#REF!</definedName>
    <definedName name="BU">#REF!</definedName>
    <definedName name="Etablissements">#REF!</definedName>
    <definedName name="Nom">#REF!</definedName>
    <definedName name="_xlnm.Print_Area" localSheetId="1">Bordereau!$A$1:$J$50</definedName>
    <definedName name="_xlnm.Print_Area" localSheetId="0">'Demande de transport'!$A$1:$L$65</definedName>
  </definedNames>
  <calcPr calcId="162913"/>
</workbook>
</file>

<file path=xl/calcChain.xml><?xml version="1.0" encoding="utf-8"?>
<calcChain xmlns="http://schemas.openxmlformats.org/spreadsheetml/2006/main">
  <c r="J13" i="1" l="1"/>
  <c r="J10" i="1"/>
  <c r="B15" i="1"/>
  <c r="F17" i="1"/>
  <c r="G10" i="1" l="1"/>
  <c r="E10" i="1"/>
  <c r="G14" i="3" l="1"/>
  <c r="E14" i="3"/>
  <c r="C14" i="3"/>
  <c r="F3" i="3"/>
  <c r="F30" i="3" s="1"/>
  <c r="E3" i="3"/>
  <c r="E30" i="3" s="1"/>
  <c r="C4" i="3"/>
  <c r="C31" i="3" s="1"/>
  <c r="B29" i="1" l="1"/>
  <c r="B27" i="1"/>
  <c r="D7" i="1"/>
  <c r="C5" i="3" l="1"/>
  <c r="C32" i="3" s="1"/>
  <c r="G41" i="3" l="1"/>
  <c r="A17" i="3"/>
  <c r="A44" i="3" s="1"/>
  <c r="E41" i="3"/>
  <c r="C41" i="3"/>
  <c r="A14" i="3"/>
  <c r="A41" i="3" s="1"/>
  <c r="F29" i="1" l="1"/>
  <c r="J25" i="1"/>
  <c r="E6" i="3"/>
  <c r="E33" i="3" s="1"/>
  <c r="B17" i="1"/>
  <c r="C6" i="3" s="1"/>
  <c r="C33" i="3" s="1"/>
  <c r="A21" i="3" l="1"/>
  <c r="A48" i="3" s="1"/>
  <c r="E21" i="3"/>
  <c r="E48" i="3" s="1"/>
  <c r="A19" i="3"/>
  <c r="A46" i="3" s="1"/>
  <c r="C3" i="3"/>
  <c r="C30" i="3" s="1"/>
</calcChain>
</file>

<file path=xl/sharedStrings.xml><?xml version="1.0" encoding="utf-8"?>
<sst xmlns="http://schemas.openxmlformats.org/spreadsheetml/2006/main" count="623" uniqueCount="570">
  <si>
    <t>CONDITIONNEMENT</t>
  </si>
  <si>
    <t>Adresse :</t>
  </si>
  <si>
    <t>Code Postal :</t>
  </si>
  <si>
    <t>Contact :</t>
  </si>
  <si>
    <t>Observation :</t>
  </si>
  <si>
    <t>Ville :</t>
  </si>
  <si>
    <t>Date de la demande :</t>
  </si>
  <si>
    <t>Quantité</t>
  </si>
  <si>
    <t xml:space="preserve">Concerne opération amiante : </t>
  </si>
  <si>
    <t>Si prêt, date de retour prévue au préteur :</t>
  </si>
  <si>
    <t>EXPEDITEUR (Enlèvement ou réception)</t>
  </si>
  <si>
    <t>Expéditeur :</t>
  </si>
  <si>
    <t>Destinataire :</t>
  </si>
  <si>
    <t>TECHNICENTRE AQUITAINE - UO VOITURE/TGV</t>
  </si>
  <si>
    <t>1 rue Gravelotte</t>
  </si>
  <si>
    <t>BORDEAUX</t>
  </si>
  <si>
    <t>DESTINATAIRE (Enlèvement ou réception)</t>
  </si>
  <si>
    <t>Code ES</t>
  </si>
  <si>
    <t>Nom du site</t>
  </si>
  <si>
    <t>Adresse 1</t>
  </si>
  <si>
    <t>Code Postal</t>
  </si>
  <si>
    <t>Ville</t>
  </si>
  <si>
    <t>00000</t>
  </si>
  <si>
    <t>PARIS GARE DE LYON</t>
  </si>
  <si>
    <t>SNCF - MAGASIN DES IMPRIMES
A l'attention de TSEE PARIS GARE DE LYON 190, rue de Bercy</t>
  </si>
  <si>
    <t>75012</t>
  </si>
  <si>
    <t>PARIS</t>
  </si>
  <si>
    <t>0217S</t>
  </si>
  <si>
    <t>SNCB Forest Dépôt HST Werkplaats Gerijstraat, 20</t>
  </si>
  <si>
    <t>20 rue du Charroi</t>
  </si>
  <si>
    <t>1190</t>
  </si>
  <si>
    <t>BRUXELLE</t>
  </si>
  <si>
    <t>00683</t>
  </si>
  <si>
    <t>TECHNICENTRE AQUITAINE - UM HENDAYE</t>
  </si>
  <si>
    <t>46 bis Bd du Général de Gaulle</t>
  </si>
  <si>
    <t>64700</t>
  </si>
  <si>
    <t>HENDAYE</t>
  </si>
  <si>
    <t>00909</t>
  </si>
  <si>
    <t>TECHNICENTRE ALSACE - UP VOITURE</t>
  </si>
  <si>
    <t>15 rue Georges Wodli</t>
  </si>
  <si>
    <t>67000</t>
  </si>
  <si>
    <t>STRASBOURG</t>
  </si>
  <si>
    <t>00910</t>
  </si>
  <si>
    <t>TECHNICENTRE ALSACE - UP FRET MULHOUSE</t>
  </si>
  <si>
    <t>Chemin de la Doller</t>
  </si>
  <si>
    <t>68200</t>
  </si>
  <si>
    <t>MULHOUSE</t>
  </si>
  <si>
    <t>00991</t>
  </si>
  <si>
    <t>TECHNICENTRE NORD PAS DE CALAIS - UP FRET DUNKERQUE</t>
  </si>
  <si>
    <t>Quai frecynet n°13 Port Est</t>
  </si>
  <si>
    <t>59379</t>
  </si>
  <si>
    <t>DUNKERQUE</t>
  </si>
  <si>
    <t>00992</t>
  </si>
  <si>
    <t>TECHNICENTRE NORD PAS DE CALAIS - UO DE LILLE 2000</t>
  </si>
  <si>
    <t>115 rue du professeur Langevin</t>
  </si>
  <si>
    <t>59800</t>
  </si>
  <si>
    <t>LILLE</t>
  </si>
  <si>
    <t>00993</t>
  </si>
  <si>
    <t>TECHNICENTRE NORD PAS DE CALAIS - UO DE LENS (LOCOMOTIVES)</t>
  </si>
  <si>
    <t>Rue du Petit Chemin Vert</t>
  </si>
  <si>
    <t>62680</t>
  </si>
  <si>
    <t>MERICOURT</t>
  </si>
  <si>
    <t>00994</t>
  </si>
  <si>
    <t>TECHNICENTRE NORD PAS DE CALAIS - UO FRET SOMAIN</t>
  </si>
  <si>
    <t>Rue André Denimal</t>
  </si>
  <si>
    <t>59490</t>
  </si>
  <si>
    <t>SOMAIN</t>
  </si>
  <si>
    <t>10263</t>
  </si>
  <si>
    <t>TECHNICENTRE DE PERIGUEUX</t>
  </si>
  <si>
    <t>85 rue Louis Blanc</t>
  </si>
  <si>
    <t>24000</t>
  </si>
  <si>
    <t>PERIGUEUX</t>
  </si>
  <si>
    <t>10462</t>
  </si>
  <si>
    <t>33800</t>
  </si>
  <si>
    <t>10463</t>
  </si>
  <si>
    <t>TECHNICENTRE AQUITAINE - UOMM</t>
  </si>
  <si>
    <t>194 bis boulevard Albert 1er</t>
  </si>
  <si>
    <t>33280</t>
  </si>
  <si>
    <t>10580</t>
  </si>
  <si>
    <t>TECHNICENTRE EST EUROPEEN</t>
  </si>
  <si>
    <t>Chemin latéral</t>
  </si>
  <si>
    <t>93500</t>
  </si>
  <si>
    <t>PANTIN</t>
  </si>
  <si>
    <t>11272</t>
  </si>
  <si>
    <t>TECHNICENTRE LORRAINE - POSTE MR THIONVILLE</t>
  </si>
  <si>
    <t>1 rue du chemin de fer</t>
  </si>
  <si>
    <t>57100</t>
  </si>
  <si>
    <t>THIONVILLE</t>
  </si>
  <si>
    <t>11573</t>
  </si>
  <si>
    <t>TECHNICENTRE PACA - UP NICE ST ROCH</t>
  </si>
  <si>
    <t>1 bld semard</t>
  </si>
  <si>
    <t>06300</t>
  </si>
  <si>
    <t>NICE</t>
  </si>
  <si>
    <t>11578</t>
  </si>
  <si>
    <t>EMT PARIS EST - UP NOISY LE SEC</t>
  </si>
  <si>
    <t>132 rue de Paris</t>
  </si>
  <si>
    <t>93130</t>
  </si>
  <si>
    <t>NOISY LE SEC</t>
  </si>
  <si>
    <t>11889</t>
  </si>
  <si>
    <t>TECHNICENTRE DE PARIS NORD - UP PARIS LA CHAPELLE</t>
  </si>
  <si>
    <t>122 rue des poissonniers</t>
  </si>
  <si>
    <t>75018</t>
  </si>
  <si>
    <t>12313</t>
  </si>
  <si>
    <t>EMT CHALINDREY</t>
  </si>
  <si>
    <t>6 avenue Gambetta</t>
  </si>
  <si>
    <t>52600</t>
  </si>
  <si>
    <t>CHALINDREY</t>
  </si>
  <si>
    <t>12429</t>
  </si>
  <si>
    <t>TECHNICENTRE CHAMPAGNE ARDENNE - POSTE MR CHARLEVILLE</t>
  </si>
  <si>
    <t>48 rue des Forges St-Charles</t>
  </si>
  <si>
    <t>08000</t>
  </si>
  <si>
    <t>CHARLEVILLE MEZIERES</t>
  </si>
  <si>
    <t>12710</t>
  </si>
  <si>
    <t>TECHNICENTRE LORRAINE - UPM DE METZ SABLON</t>
  </si>
  <si>
    <t>1 rue de Castelnau</t>
  </si>
  <si>
    <t>57000</t>
  </si>
  <si>
    <t>METZ</t>
  </si>
  <si>
    <t>12711</t>
  </si>
  <si>
    <t>TECHNICENTRE LORRAINE - UPM THIONVILLE</t>
  </si>
  <si>
    <t>5 rue du chemin de fer</t>
  </si>
  <si>
    <t>12744</t>
  </si>
  <si>
    <t>TECHNICENTRE LORRAINE - UP MONTIGNY</t>
  </si>
  <si>
    <t>20 rue saint Victor</t>
  </si>
  <si>
    <t>57950</t>
  </si>
  <si>
    <t>MONTIGNY LES METZ</t>
  </si>
  <si>
    <t>12756</t>
  </si>
  <si>
    <t>TECHNICENTRE LORRAINE - UP METZ VILLE</t>
  </si>
  <si>
    <t>2 avenue de l'Amphithéatre</t>
  </si>
  <si>
    <t>12757</t>
  </si>
  <si>
    <t>TECHNICENTRE LORRAINE - POSTE MR WOIPPY</t>
  </si>
  <si>
    <t>Triage SNCF - Pont de Sémécourt</t>
  </si>
  <si>
    <t>57280</t>
  </si>
  <si>
    <t>MAIZIERES LES METZ</t>
  </si>
  <si>
    <t>12810</t>
  </si>
  <si>
    <t>TECHNICENTRE ALSACE - UP MOTEUR</t>
  </si>
  <si>
    <t>26 rue des remparts</t>
  </si>
  <si>
    <t>13221</t>
  </si>
  <si>
    <t>TECHNICENTRE DE ROMILLY</t>
  </si>
  <si>
    <t>2 rue Aristide Briand</t>
  </si>
  <si>
    <t>10100</t>
  </si>
  <si>
    <t>ROMILLY SUR SEINE</t>
  </si>
  <si>
    <t>13242</t>
  </si>
  <si>
    <t>TECHNICENTRE DE PARIS NORD - UP LE BOURGET</t>
  </si>
  <si>
    <t>19 Avenue Joffre</t>
  </si>
  <si>
    <t>93700</t>
  </si>
  <si>
    <t>DRANCY</t>
  </si>
  <si>
    <t>13620</t>
  </si>
  <si>
    <t>TECHNICENTRE CHAMPAGNE-ARDENNE - UP EPERNAY</t>
  </si>
  <si>
    <t>11 quai de Marne</t>
  </si>
  <si>
    <t>51200</t>
  </si>
  <si>
    <t>EPERNAY</t>
  </si>
  <si>
    <t>13820</t>
  </si>
  <si>
    <t>TECHNICENTRE DE BISCHHEIM</t>
  </si>
  <si>
    <t>48 Avenue de Périgueux</t>
  </si>
  <si>
    <t>67800</t>
  </si>
  <si>
    <t>BISCHHEIM</t>
  </si>
  <si>
    <t>15767</t>
  </si>
  <si>
    <t>TECHNICENTRE DE CHAMBERY - UP CHAMBERY</t>
  </si>
  <si>
    <t>791 Chemin de la Rotonde</t>
  </si>
  <si>
    <t>73000</t>
  </si>
  <si>
    <t>CHAMBERY</t>
  </si>
  <si>
    <t>16664</t>
  </si>
  <si>
    <t>TECHNICENTRE CHAMPAGNE ARDENNE - UP FRET CHALONS</t>
  </si>
  <si>
    <t>Chemin du pont aux Vaches</t>
  </si>
  <si>
    <t>51510</t>
  </si>
  <si>
    <t>FAGNIERES</t>
  </si>
  <si>
    <t>22157</t>
  </si>
  <si>
    <t>TECHNICENTRE DE PARIS NORD - UP JONCHEROLLES</t>
  </si>
  <si>
    <t>Rue Marcel Sembat</t>
  </si>
  <si>
    <t>93430</t>
  </si>
  <si>
    <t>VILLETANEUSE</t>
  </si>
  <si>
    <t>22412</t>
  </si>
  <si>
    <t>EMT HAUTE-PICARDIE</t>
  </si>
  <si>
    <t>2 rue Pierre Sémard</t>
  </si>
  <si>
    <t>80330</t>
  </si>
  <si>
    <t>LONGUEAU</t>
  </si>
  <si>
    <t>22421</t>
  </si>
  <si>
    <t>TECHNICENTRE PICARDIE - SITE DE TERGNIER</t>
  </si>
  <si>
    <t>Boulevard Stephenson</t>
  </si>
  <si>
    <t>02700</t>
  </si>
  <si>
    <t>TERGNIER</t>
  </si>
  <si>
    <t>22443</t>
  </si>
  <si>
    <t>TECHNICENTRE PICARDIE - SITE DE LONGUEAU</t>
  </si>
  <si>
    <t>1 rue du cimetière</t>
  </si>
  <si>
    <t>22482</t>
  </si>
  <si>
    <t>TECHNICENTRE NORD PAS DE CALAIS - UO DE CALAIS (TER)</t>
  </si>
  <si>
    <t>Rue Colbert</t>
  </si>
  <si>
    <t>62100</t>
  </si>
  <si>
    <t>CALAIS</t>
  </si>
  <si>
    <t>23621</t>
  </si>
  <si>
    <t>TECHNICENTRE LE LANDY</t>
  </si>
  <si>
    <t>147 rue du Landy</t>
  </si>
  <si>
    <t>93210</t>
  </si>
  <si>
    <t>LA PLAINE ST DENIS</t>
  </si>
  <si>
    <t>23721</t>
  </si>
  <si>
    <t>TECHNICENTRE D'HELLEMMES</t>
  </si>
  <si>
    <t>332 rue Roger Salengro</t>
  </si>
  <si>
    <t>59260</t>
  </si>
  <si>
    <t>HELLEMMES</t>
  </si>
  <si>
    <t>32110</t>
  </si>
  <si>
    <t>TECHNICENTRE DE PARIS ST LAZARE - UP ACHERES</t>
  </si>
  <si>
    <t>Route forestière des Papillons</t>
  </si>
  <si>
    <t>78260</t>
  </si>
  <si>
    <t>ACHERES</t>
  </si>
  <si>
    <t>32111</t>
  </si>
  <si>
    <t>TECHNICENTRE DE PARIS ST LAZARE - UO LEVALLOIS</t>
  </si>
  <si>
    <t>2 place du 8 Mai 1945</t>
  </si>
  <si>
    <t>92300</t>
  </si>
  <si>
    <t>LEVALLOIS</t>
  </si>
  <si>
    <t>32204</t>
  </si>
  <si>
    <t>TECHNICENTRE LANGUEDOC ROUSSILLON - UP COURBESSAC</t>
  </si>
  <si>
    <t>481 rue max Chabaud</t>
  </si>
  <si>
    <t>30000</t>
  </si>
  <si>
    <t>NIMES</t>
  </si>
  <si>
    <t>32205</t>
  </si>
  <si>
    <t>TECHNICENTRE LANGUEDOC ROUSSILLON - UP BEZIERS</t>
  </si>
  <si>
    <t>Cour B, Pont-Noir</t>
  </si>
  <si>
    <t>34500</t>
  </si>
  <si>
    <t>BEZIERS</t>
  </si>
  <si>
    <t>32206</t>
  </si>
  <si>
    <t>TECHNICENTRE LANGUEDOC ROUSSILLON - UP CERBERE</t>
  </si>
  <si>
    <t>Chemin des Oliviers</t>
  </si>
  <si>
    <t>66290</t>
  </si>
  <si>
    <t>CERBERE</t>
  </si>
  <si>
    <t>32212</t>
  </si>
  <si>
    <t>TECHNICENTRE DE PARIS RIVE GAUCHE - UO MONTROUGE</t>
  </si>
  <si>
    <t>103 avenue Max Dormoy</t>
  </si>
  <si>
    <t>92220</t>
  </si>
  <si>
    <t>BAGNEUX</t>
  </si>
  <si>
    <t>32220</t>
  </si>
  <si>
    <t>TECHNICENTRE PAYS DE LA LOIRE - UP LE MANS</t>
  </si>
  <si>
    <t>2 Avenue de Bretagne</t>
  </si>
  <si>
    <t>72100</t>
  </si>
  <si>
    <t>LE MANS</t>
  </si>
  <si>
    <t>32226</t>
  </si>
  <si>
    <t>TECHNICENTRE PAYS DE LA LOIRE - UO MATERIEL REMORQUE</t>
  </si>
  <si>
    <t>2 rue du pont de l'Arche</t>
  </si>
  <si>
    <t>44000</t>
  </si>
  <si>
    <t>NANTES</t>
  </si>
  <si>
    <t>32240</t>
  </si>
  <si>
    <t>TECHNICENTRE ATLANTIQUE</t>
  </si>
  <si>
    <t>60 rue Etienne Desforges</t>
  </si>
  <si>
    <t>92320</t>
  </si>
  <si>
    <t>CHATILLON</t>
  </si>
  <si>
    <t>32321</t>
  </si>
  <si>
    <t>TECHNICENTRE NORMANDIE - UP MMV</t>
  </si>
  <si>
    <t>1 rue Gaston Contremoulins</t>
  </si>
  <si>
    <t>76302</t>
  </si>
  <si>
    <t>SOTTEVILLE LES ROUEN</t>
  </si>
  <si>
    <t>32341</t>
  </si>
  <si>
    <t>TECHNICENTRE NORMANDIE - UP FRET</t>
  </si>
  <si>
    <t>1 rue d'Eauplet</t>
  </si>
  <si>
    <t>32411</t>
  </si>
  <si>
    <t>TECHNICENTRE NORMANDIE - UP CAEN</t>
  </si>
  <si>
    <t>Rue Roger Bastion</t>
  </si>
  <si>
    <t>14000</t>
  </si>
  <si>
    <t>CAEN</t>
  </si>
  <si>
    <t>32614</t>
  </si>
  <si>
    <t>TECHNICENTRE DE RENNES - UP LOC</t>
  </si>
  <si>
    <t>43 rue auguste Pavie</t>
  </si>
  <si>
    <t>35100</t>
  </si>
  <si>
    <t>RENNES</t>
  </si>
  <si>
    <t>32620</t>
  </si>
  <si>
    <t>TECHNICENTRE INDUSTRIEL DE RENNES - ZA mi- voie</t>
  </si>
  <si>
    <t>Rue des champs ruffaux</t>
  </si>
  <si>
    <t>35136</t>
  </si>
  <si>
    <t>Saint Jacques de la Lande</t>
  </si>
  <si>
    <t>32671</t>
  </si>
  <si>
    <t>TECHNICENTRE DE RENNES - POSTE MR DE BREST</t>
  </si>
  <si>
    <t>Place du 19ème RI</t>
  </si>
  <si>
    <t>29271</t>
  </si>
  <si>
    <t>BREST</t>
  </si>
  <si>
    <t>32672</t>
  </si>
  <si>
    <t>TECHNICENTRE DE RENNES - POSTE MR DE QUIMPER</t>
  </si>
  <si>
    <t>52 impasse de l'Odet</t>
  </si>
  <si>
    <t>29000</t>
  </si>
  <si>
    <t>QUIMPER</t>
  </si>
  <si>
    <t>32725</t>
  </si>
  <si>
    <t>TECHNICENTRE PAYS DE LA LOIRE - UO MM</t>
  </si>
  <si>
    <t>Rue de la Bonnetière</t>
  </si>
  <si>
    <t>44300</t>
  </si>
  <si>
    <t>32743</t>
  </si>
  <si>
    <t>TECHNICENTRE PAYS DE LA LOIRE -THOUARS UP FRET</t>
  </si>
  <si>
    <t>Boulevard Diepholz</t>
  </si>
  <si>
    <t>79100</t>
  </si>
  <si>
    <t>THOUARS</t>
  </si>
  <si>
    <t>33608</t>
  </si>
  <si>
    <t>TECHNICENTRE DE PARIS RIVE GAUCHE - UP TRAPPES</t>
  </si>
  <si>
    <t>Route Nationale 10</t>
  </si>
  <si>
    <t>78190</t>
  </si>
  <si>
    <t>TRAPPES</t>
  </si>
  <si>
    <t>33920</t>
  </si>
  <si>
    <t>TECHNICENTRE DE QUATRE MARES</t>
  </si>
  <si>
    <t>1 rue de Paris</t>
  </si>
  <si>
    <t>76800</t>
  </si>
  <si>
    <t>ST ETIENNE DU ROUVRAY</t>
  </si>
  <si>
    <t>34036</t>
  </si>
  <si>
    <t>EMF MONT BLANC</t>
  </si>
  <si>
    <t>Rue du stade - BP 25</t>
  </si>
  <si>
    <t>74190</t>
  </si>
  <si>
    <t>LE FAYET</t>
  </si>
  <si>
    <t>34585</t>
  </si>
  <si>
    <t>TECHNICENTRE DE PARIS ST LAZARE - UPM CLICHY</t>
  </si>
  <si>
    <t>38 bis rue de Neuilly</t>
  </si>
  <si>
    <t>92110</t>
  </si>
  <si>
    <t>CLICHY</t>
  </si>
  <si>
    <t>35394</t>
  </si>
  <si>
    <t>TECHNICENTRE MIDI PYRENEES - UP MM</t>
  </si>
  <si>
    <t>11 rue de Périole</t>
  </si>
  <si>
    <t>31500</t>
  </si>
  <si>
    <t>TOULOUSE</t>
  </si>
  <si>
    <t>40480</t>
  </si>
  <si>
    <t>TECHNICENTRE NORMANDIE - AMRV LE HAVRE</t>
  </si>
  <si>
    <t>1 rue de Turgot</t>
  </si>
  <si>
    <t>76600</t>
  </si>
  <si>
    <t>LE HAVRE</t>
  </si>
  <si>
    <t>42111</t>
  </si>
  <si>
    <t>TECHNICENTRE DE PARIS RIVE GAUCHE - UP D'IVRY</t>
  </si>
  <si>
    <t>82 rue Victor Hugo</t>
  </si>
  <si>
    <t>94200</t>
  </si>
  <si>
    <t>IVRY SUR SEINE</t>
  </si>
  <si>
    <t>42141</t>
  </si>
  <si>
    <t>TECHNICENTRE DE PARIS RIVE GAUCHE - UP MASSENA</t>
  </si>
  <si>
    <t>20 avenue de la porte de Vitry</t>
  </si>
  <si>
    <t>75013</t>
  </si>
  <si>
    <t>42161</t>
  </si>
  <si>
    <t>TECHNICENTRE DE PARIS RIVE GAUCHE - UO ARDOINES</t>
  </si>
  <si>
    <t>5 rue Léon Mauvais</t>
  </si>
  <si>
    <t>94400</t>
  </si>
  <si>
    <t>VITRY SUR SEINE</t>
  </si>
  <si>
    <t>42211</t>
  </si>
  <si>
    <t>TECHNICENTRE DE ST PIERRE DES CORPS - UOM</t>
  </si>
  <si>
    <t>269 avenue de Stalingrad</t>
  </si>
  <si>
    <t>37700</t>
  </si>
  <si>
    <t>ST PIERRE DES CORPS</t>
  </si>
  <si>
    <t>42290</t>
  </si>
  <si>
    <t>TECHNICENTRE DE ST PIERRE DES CORPS (CC)</t>
  </si>
  <si>
    <t>11 rue des Ateliers</t>
  </si>
  <si>
    <t>42322</t>
  </si>
  <si>
    <t>TECHNICENTRE DE SAINTES</t>
  </si>
  <si>
    <t>19 avenue jules Dufaure</t>
  </si>
  <si>
    <t>17107</t>
  </si>
  <si>
    <t>SAINTES</t>
  </si>
  <si>
    <t>42351</t>
  </si>
  <si>
    <t>TECHNICENTRE AQUITAINE - UP FRET HOURCADE</t>
  </si>
  <si>
    <t>Triage d'Hourcade, rue Karl Marx</t>
  </si>
  <si>
    <t>33130</t>
  </si>
  <si>
    <t>BEGLES</t>
  </si>
  <si>
    <t>42411</t>
  </si>
  <si>
    <t>EMT LIMOUSIN - SECTION MONTPLAISIR</t>
  </si>
  <si>
    <t>72 rue Aristide Briand</t>
  </si>
  <si>
    <t>87000</t>
  </si>
  <si>
    <t>LIMOGES</t>
  </si>
  <si>
    <t>EMT LIMOUSIN - TECHNICENTRE LIMOUSIN</t>
  </si>
  <si>
    <t>46 rue du Quai Militaire</t>
  </si>
  <si>
    <t>87100</t>
  </si>
  <si>
    <t>42541</t>
  </si>
  <si>
    <t>TECHNICENTRE MIDI PYRENEES - UP RAYNAL - UP ERM</t>
  </si>
  <si>
    <t>37 avenue de Lyon - Suivre fléchage ERM</t>
  </si>
  <si>
    <t>31200</t>
  </si>
  <si>
    <t>42561</t>
  </si>
  <si>
    <t>TECHNICENTRE MIDI PYRENEES - UP LOURDES</t>
  </si>
  <si>
    <t>Rue Mozart prolongée</t>
  </si>
  <si>
    <t>65100</t>
  </si>
  <si>
    <t>LOURDES</t>
  </si>
  <si>
    <t>42931</t>
  </si>
  <si>
    <t>TECHNICENTRE DE ST PIERRE DES CORPS (LGQ)</t>
  </si>
  <si>
    <t>Rue de la pichotière (ex Yves Farges)</t>
  </si>
  <si>
    <t>52111</t>
  </si>
  <si>
    <t>EMT VILLENEUVE - LAROCHE</t>
  </si>
  <si>
    <t>14 vieux chemin de Paris</t>
  </si>
  <si>
    <t>94190</t>
  </si>
  <si>
    <t>VILLENEUVE SAINT GEORGES</t>
  </si>
  <si>
    <t>52120</t>
  </si>
  <si>
    <t>TECHNICENTRE SUD EST EUROPEEN - SITE DE VILLENEUVE</t>
  </si>
  <si>
    <t>1 rue du TGV</t>
  </si>
  <si>
    <t>52121</t>
  </si>
  <si>
    <t>TECHNICENTRE SUD EST EUROPEEN - SITE DE CONFLANS</t>
  </si>
  <si>
    <t>320 rue de Charenton</t>
  </si>
  <si>
    <t>52141</t>
  </si>
  <si>
    <t>TECHNICENTRE DE VILLENEUVE - UO VOYAGEUR</t>
  </si>
  <si>
    <t>1 chemin des vaches</t>
  </si>
  <si>
    <t>94600</t>
  </si>
  <si>
    <t>CHOISY LE ROI</t>
  </si>
  <si>
    <t>52210</t>
  </si>
  <si>
    <t>TECHNICENTRE AUVERGNE NIVERNAIS - UOM NEVERS</t>
  </si>
  <si>
    <t>2 rue hubert Giraud</t>
  </si>
  <si>
    <t>58000</t>
  </si>
  <si>
    <t>NEVERS</t>
  </si>
  <si>
    <t>52322</t>
  </si>
  <si>
    <t>TECHNICENTRE BOURGOGNE FRANCHE COMTE - UPM LOCOMOTIVES</t>
  </si>
  <si>
    <t>32 rue J.B. Peincede</t>
  </si>
  <si>
    <t>21000</t>
  </si>
  <si>
    <t>DIJON</t>
  </si>
  <si>
    <t>52328</t>
  </si>
  <si>
    <t>TECHNICENTRE BOURGOGNE FRANCHE COMTE - UP BESANCON</t>
  </si>
  <si>
    <t>1 Rue Resal</t>
  </si>
  <si>
    <t>25000</t>
  </si>
  <si>
    <t>BESANCON</t>
  </si>
  <si>
    <t>52340</t>
  </si>
  <si>
    <t>TECHNICENTRE BOURGOGNE FRANCHE COMTE - UP FRET</t>
  </si>
  <si>
    <t>Route des Etangs (accès 5)</t>
  </si>
  <si>
    <t>21200</t>
  </si>
  <si>
    <t>GEVREY-CHAMBERTIN</t>
  </si>
  <si>
    <t>52360</t>
  </si>
  <si>
    <t>TECHNICENTRE BOURGOGNE FRANCHE COMTE - UPM VOITURE DIJON VILLE</t>
  </si>
  <si>
    <t>8 cours de la gare</t>
  </si>
  <si>
    <t>52411</t>
  </si>
  <si>
    <t>TECHNICENTRE DE LYON - UP LYON VAISE</t>
  </si>
  <si>
    <t>60 rue de Bourgogne</t>
  </si>
  <si>
    <t>69009</t>
  </si>
  <si>
    <t>LYON 9</t>
  </si>
  <si>
    <t>52414</t>
  </si>
  <si>
    <t>TECHNICENTRE DE LYON - UP VENISSIEUX</t>
  </si>
  <si>
    <t>10 avenue pierre Sémard</t>
  </si>
  <si>
    <t>69200</t>
  </si>
  <si>
    <t>VENISSIEUX</t>
  </si>
  <si>
    <t>52771</t>
  </si>
  <si>
    <t>TECHNICENTRE DE CHAMBERY - UP AMBERIEU</t>
  </si>
  <si>
    <t>Chemin de la Grange Badin</t>
  </si>
  <si>
    <t>01500</t>
  </si>
  <si>
    <t>AMBERIEU EN BUGEY</t>
  </si>
  <si>
    <t>53220</t>
  </si>
  <si>
    <t>TECHNICENTRE DE NEVERS</t>
  </si>
  <si>
    <t>1 rue benoit Frachon</t>
  </si>
  <si>
    <t>58641</t>
  </si>
  <si>
    <t>VARENNES VAUZELLES</t>
  </si>
  <si>
    <t>53441</t>
  </si>
  <si>
    <t>TECHNICENTRE DE LYON GERLAND</t>
  </si>
  <si>
    <t>80 rue de la croix Barret</t>
  </si>
  <si>
    <t>69007</t>
  </si>
  <si>
    <t>LYON 7</t>
  </si>
  <si>
    <t>53455</t>
  </si>
  <si>
    <t>TECHNICENTRE DE LYON - UP FRET (SIBELIN)</t>
  </si>
  <si>
    <t>Rue du 8 mai 1945</t>
  </si>
  <si>
    <t>69320</t>
  </si>
  <si>
    <t>FEYZIN</t>
  </si>
  <si>
    <t>53820</t>
  </si>
  <si>
    <t>TECHNICENTRE D'OULLINS</t>
  </si>
  <si>
    <t>25 ter quai pierre semard</t>
  </si>
  <si>
    <t>69350</t>
  </si>
  <si>
    <t>LA MULATIERE</t>
  </si>
  <si>
    <t>62113</t>
  </si>
  <si>
    <t>TECHNICENTRE PACA - UPM BLANCARDE</t>
  </si>
  <si>
    <t>201 chemin St Jean du désert (Chemin de la Trevaresse)</t>
  </si>
  <si>
    <t>13012</t>
  </si>
  <si>
    <t>MARSEILLE</t>
  </si>
  <si>
    <t>62114</t>
  </si>
  <si>
    <t>TECHNICENTRE PACA - UP LOC AVIGNON</t>
  </si>
  <si>
    <t>67 Avenue Pierre Sémard</t>
  </si>
  <si>
    <t>84000</t>
  </si>
  <si>
    <t>AVIGNON</t>
  </si>
  <si>
    <t>TECHNICENTRE PACA - UPM WAGON AVIGNON</t>
  </si>
  <si>
    <t>Chemin de champsfleury</t>
  </si>
  <si>
    <t>62121</t>
  </si>
  <si>
    <t>TECHNICENTRE PACA - UPMMR ST CHARLES</t>
  </si>
  <si>
    <t>38 rue Guibal</t>
  </si>
  <si>
    <t>13001</t>
  </si>
  <si>
    <t>62140</t>
  </si>
  <si>
    <t>TECHNICENTRE PACA - UP WAGON MIRAMAS</t>
  </si>
  <si>
    <t>Rue G Falabrègues</t>
  </si>
  <si>
    <t>13140</t>
  </si>
  <si>
    <t>MIRAMAS</t>
  </si>
  <si>
    <t>TECHNICENTRE MASSENA EMT</t>
  </si>
  <si>
    <t>Paris</t>
  </si>
  <si>
    <t>TECHNICENTRE SAINTES</t>
  </si>
  <si>
    <t>Nom du Site :</t>
  </si>
  <si>
    <t>Code :</t>
  </si>
  <si>
    <t>NOM</t>
  </si>
  <si>
    <t xml:space="preserve">BERGÉ </t>
  </si>
  <si>
    <t>TEL</t>
  </si>
  <si>
    <t>JEAN</t>
  </si>
  <si>
    <t>IO M</t>
  </si>
  <si>
    <t>MAIL</t>
  </si>
  <si>
    <t>jean.berge@sncf.fr</t>
  </si>
  <si>
    <t>LOUISON FRANCOIS</t>
  </si>
  <si>
    <t>PATRICE</t>
  </si>
  <si>
    <t>patrice.louison-francois@sncf.fr</t>
  </si>
  <si>
    <t>BOUCART</t>
  </si>
  <si>
    <t>RÉMY</t>
  </si>
  <si>
    <t>IO APPRO</t>
  </si>
  <si>
    <t>IO METROLOGIE</t>
  </si>
  <si>
    <t>Palette EUR 120x80cm</t>
  </si>
  <si>
    <t>Palette carré 120x120cm</t>
  </si>
  <si>
    <t xml:space="preserve">Mail : </t>
  </si>
  <si>
    <t>N°  tél:</t>
  </si>
  <si>
    <t>UO / UP :</t>
  </si>
  <si>
    <r>
      <t xml:space="preserve">Poids </t>
    </r>
    <r>
      <rPr>
        <b/>
        <i/>
        <sz val="10"/>
        <rFont val="Arial"/>
        <family val="2"/>
      </rPr>
      <t>(en Kg)</t>
    </r>
  </si>
  <si>
    <t>Colis</t>
  </si>
  <si>
    <t>Cocher la case</t>
  </si>
  <si>
    <t>PARIS VERT</t>
  </si>
  <si>
    <t>32 Rue Damrémont</t>
  </si>
  <si>
    <t>SOCIETE SATEC</t>
  </si>
  <si>
    <t>Paris Vert</t>
  </si>
  <si>
    <t>Satec</t>
  </si>
  <si>
    <t>8/10 RUE J-B SEMENAZ</t>
  </si>
  <si>
    <t>LE PRE SAINT GERVAIS</t>
  </si>
  <si>
    <r>
      <rPr>
        <b/>
        <sz val="16"/>
        <color rgb="FFFF0000"/>
        <rFont val="Trebuchet MS"/>
        <family val="2"/>
      </rPr>
      <t xml:space="preserve">ATTENTION. </t>
    </r>
    <r>
      <rPr>
        <b/>
        <sz val="11"/>
        <rFont val="Trebuchet MS"/>
        <family val="2"/>
      </rPr>
      <t>Pour toutes demandes d'enlèvements ou livraisons entre 16 heures et 8 heures les WE et Fériés , utiliser le "Mode Opératoire Course RP"  et prévenir le CCO et le poste de garde</t>
    </r>
  </si>
  <si>
    <t>à la Cellule Transport Plateforme
Tel : 01 64 88 25 65   /   Fax : 01 64 88 25 42</t>
  </si>
  <si>
    <t>à envoyer aux adresses suivantes (entre 08h00 et 18h00 en semaine) :</t>
  </si>
  <si>
    <t>Remarque</t>
  </si>
  <si>
    <t>L mm</t>
  </si>
  <si>
    <t>l mm</t>
  </si>
  <si>
    <t>H mm</t>
  </si>
  <si>
    <t>INFORMATION INTERNE (à compléter par le service FLUX)</t>
  </si>
  <si>
    <t xml:space="preserve">Date jour d'arrivée : </t>
  </si>
  <si>
    <t xml:space="preserve">Numéro de rame : </t>
  </si>
  <si>
    <t xml:space="preserve">Heure d'arrivée : </t>
  </si>
  <si>
    <t xml:space="preserve">Equipe demandeur : </t>
  </si>
  <si>
    <t>Réception ERP effectuée :</t>
  </si>
  <si>
    <t>Livré en production :</t>
  </si>
  <si>
    <t>REPONSE DE LA CELLULE TRANSPORT PLATEFORME</t>
  </si>
  <si>
    <t>Date d'enlevement prévue :</t>
  </si>
  <si>
    <t>Heure d'enlevement prévue :</t>
  </si>
  <si>
    <t>Nom du Transporteur :</t>
  </si>
  <si>
    <t>Heure de livraison prévue :</t>
  </si>
  <si>
    <t>Téléphone du Transporteur :</t>
  </si>
  <si>
    <t>INFORMATION INTERNE (à compléter par le service demandeur) Attention en cas de prêt de matériel d'un autre établissement, EVRP obligatoire  pour tous outillages spécifiques</t>
  </si>
  <si>
    <t>TOUTES LES EXPÉDITIONS ET RÉCEPTIONS SE FONT DEPUIS LA GARE LOGISTIQUE</t>
  </si>
  <si>
    <t xml:space="preserve">Envoi Automatique Par Mail </t>
  </si>
  <si>
    <t>Type de demande</t>
  </si>
  <si>
    <t>Validation fichier</t>
  </si>
  <si>
    <t>Date/Heure d'enlevement demandé :</t>
  </si>
  <si>
    <t>DEMANDE DE COURSE URGENTE</t>
  </si>
  <si>
    <t>AGENT QUI FAIT LE DEMANDE :</t>
  </si>
  <si>
    <t>remy.boucart@sncf.fr</t>
  </si>
  <si>
    <t>PRÉNOM</t>
  </si>
  <si>
    <t>ÉQUIPE</t>
  </si>
  <si>
    <t>ESM / ÉQUIPEMENTS</t>
  </si>
  <si>
    <t>a</t>
  </si>
  <si>
    <t>h</t>
  </si>
  <si>
    <t>pli.geoparts.moissy-cramayel@geodis.com;philippe.goudey@geodis.com;yves.bouquet@sncf.fr;charles.trabi@sncf.fr;karim.dabaj@sncf.fr;jean-luc.hallin@sncf.fr;vvv</t>
  </si>
  <si>
    <t>DEMANDE DE COURSE STANDARD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</si>
  <si>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</si>
  <si>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</si>
  <si>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</si>
  <si>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</si>
  <si>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</si>
  <si>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</si>
  <si>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</si>
  <si>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</si>
  <si>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</si>
  <si>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</si>
  <si>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</si>
  <si>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</si>
  <si>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o</t>
  </si>
  <si>
    <t>ii</t>
  </si>
  <si>
    <t>jj</t>
  </si>
  <si>
    <t>kk</t>
  </si>
  <si>
    <t>ll</t>
  </si>
  <si>
    <t>mm</t>
  </si>
  <si>
    <t>nn</t>
  </si>
  <si>
    <t>oo</t>
  </si>
  <si>
    <t>iii</t>
  </si>
  <si>
    <t>jjj</t>
  </si>
  <si>
    <t>kkk</t>
  </si>
  <si>
    <t>lll</t>
  </si>
  <si>
    <t>mmm</t>
  </si>
  <si>
    <t>nnn</t>
  </si>
  <si>
    <t>ooo</t>
  </si>
  <si>
    <t>iiii</t>
  </si>
  <si>
    <t>jjjj</t>
  </si>
  <si>
    <t>kkkk</t>
  </si>
  <si>
    <t>llll</t>
  </si>
  <si>
    <t>mmmm</t>
  </si>
  <si>
    <t>nnnn</t>
  </si>
  <si>
    <t>oooo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</si>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</sst>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#&quot; &quot;##&quot; &quot;##&quot; &quot;##&quot; &quot;##"/>
    <numFmt numFmtId="165" formatCode="[$-40C]d\ mmmm\ yyyy;@"/>
    <numFmt numFmtId="166" formatCode="00\.00\.00\.00\.00"/>
    <numFmt numFmtId="167" formatCode="h:mm;@"/>
  </numFmts>
  <fonts count="38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8"/>
      <color indexed="10"/>
      <name val="Arial"/>
      <family val="2"/>
    </font>
    <font>
      <sz val="10"/>
      <name val="Arial Unicode MS"/>
      <family val="2"/>
    </font>
    <font>
      <b/>
      <sz val="11"/>
      <name val="Trebuchet MS"/>
      <family val="2"/>
    </font>
    <font>
      <b/>
      <sz val="14"/>
      <name val="Arial"/>
      <family val="2"/>
    </font>
    <font>
      <b/>
      <sz val="24"/>
      <name val="Arial"/>
      <family val="2"/>
    </font>
    <font>
      <b/>
      <sz val="20"/>
      <name val="Arial"/>
      <family val="2"/>
    </font>
    <font>
      <b/>
      <sz val="16"/>
      <color rgb="FFFF0000"/>
      <name val="Trebuchet MS"/>
      <family val="2"/>
    </font>
    <font>
      <b/>
      <sz val="9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b/>
      <sz val="22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  <font>
      <sz val="8"/>
      <color rgb="FF000000"/>
      <name val="Tahoma"/>
      <family val="2"/>
    </font>
    <font>
      <sz val="10"/>
      <color rgb="FFFF0000"/>
      <name val="Arial"/>
      <family val="2"/>
    </font>
    <font>
      <b/>
      <sz val="20"/>
      <color rgb="FFFF0000"/>
      <name val="Arial Unicode MS"/>
      <family val="2"/>
    </font>
    <font>
      <b/>
      <sz val="12"/>
      <name val="Trebuchet MS"/>
      <family val="2"/>
    </font>
    <font>
      <b/>
      <sz val="11"/>
      <color indexed="9"/>
      <name val="Trebuchet MS"/>
      <family val="2"/>
    </font>
    <font>
      <b/>
      <i/>
      <sz val="12"/>
      <name val="Trebuchet MS"/>
      <family val="2"/>
    </font>
    <font>
      <b/>
      <sz val="14"/>
      <color rgb="FFFF0000"/>
      <name val="Arial"/>
      <family val="2"/>
    </font>
    <font>
      <b/>
      <sz val="18"/>
      <color rgb="FFFF0000"/>
      <name val="Trebuchet MS"/>
      <family val="2"/>
    </font>
    <font>
      <sz val="18"/>
      <color rgb="FFFF0000"/>
      <name val="Arial"/>
      <family val="2"/>
    </font>
    <font>
      <b/>
      <sz val="12"/>
      <color indexed="10"/>
      <name val="Arial"/>
      <family val="2"/>
    </font>
    <font>
      <b/>
      <sz val="20"/>
      <name val="Arial Unicode MS"/>
      <family val="2"/>
    </font>
    <font>
      <b/>
      <sz val="26"/>
      <color rgb="FFFF0000"/>
      <name val="Trebuchet MS"/>
      <family val="2"/>
    </font>
    <font>
      <sz val="26"/>
      <name val="Trebuchet MS"/>
      <family val="2"/>
    </font>
    <font>
      <u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u/>
      <sz val="1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</cellStyleXfs>
  <cellXfs count="232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0" fillId="0" borderId="2" xfId="0" quotePrefix="1" applyNumberFormat="1" applyBorder="1"/>
    <xf numFmtId="0" fontId="1" fillId="0" borderId="2" xfId="0" quotePrefix="1" applyNumberFormat="1" applyFont="1" applyBorder="1" applyAlignment="1">
      <alignment wrapText="1"/>
    </xf>
    <xf numFmtId="0" fontId="0" fillId="0" borderId="2" xfId="0" applyNumberFormat="1" applyBorder="1"/>
    <xf numFmtId="0" fontId="0" fillId="0" borderId="2" xfId="0" applyNumberFormat="1" applyBorder="1" applyAlignment="1">
      <alignment wrapText="1"/>
    </xf>
    <xf numFmtId="49" fontId="0" fillId="0" borderId="2" xfId="0" applyNumberFormat="1" applyBorder="1"/>
    <xf numFmtId="0" fontId="0" fillId="0" borderId="2" xfId="0" applyNumberFormat="1" applyBorder="1" applyAlignment="1">
      <alignment horizontal="left"/>
    </xf>
    <xf numFmtId="0" fontId="1" fillId="0" borderId="2" xfId="0" quotePrefix="1" applyNumberFormat="1" applyFont="1" applyBorder="1"/>
    <xf numFmtId="0" fontId="10" fillId="0" borderId="0" xfId="0" applyFont="1"/>
    <xf numFmtId="0" fontId="11" fillId="0" borderId="0" xfId="0" applyFont="1"/>
    <xf numFmtId="0" fontId="0" fillId="0" borderId="2" xfId="0" quotePrefix="1" applyNumberFormat="1" applyBorder="1" applyProtection="1"/>
    <xf numFmtId="0" fontId="0" fillId="0" borderId="2" xfId="0" quotePrefix="1" applyNumberFormat="1" applyBorder="1" applyAlignment="1">
      <alignment horizontal="left" vertical="center"/>
    </xf>
    <xf numFmtId="0" fontId="2" fillId="0" borderId="0" xfId="1" applyAlignment="1" applyProtection="1"/>
    <xf numFmtId="0" fontId="0" fillId="0" borderId="2" xfId="0" applyBorder="1"/>
    <xf numFmtId="0" fontId="11" fillId="0" borderId="0" xfId="0" applyFont="1" applyAlignment="1">
      <alignment horizontal="center"/>
    </xf>
    <xf numFmtId="0" fontId="16" fillId="0" borderId="0" xfId="0" applyFont="1"/>
    <xf numFmtId="0" fontId="11" fillId="0" borderId="0" xfId="0" applyFont="1" applyAlignment="1">
      <alignment horizontal="center"/>
    </xf>
    <xf numFmtId="0" fontId="3" fillId="0" borderId="0" xfId="0" applyFont="1" applyFill="1" applyAlignment="1" applyProtection="1">
      <alignment vertical="center"/>
      <protection locked="0"/>
    </xf>
    <xf numFmtId="0" fontId="0" fillId="0" borderId="2" xfId="0" quotePrefix="1" applyNumberFormat="1" applyBorder="1" applyAlignment="1">
      <alignment horizontal="left"/>
    </xf>
    <xf numFmtId="0" fontId="1" fillId="0" borderId="2" xfId="2" quotePrefix="1" applyNumberFormat="1" applyFont="1" applyBorder="1"/>
    <xf numFmtId="0" fontId="1" fillId="0" borderId="2" xfId="2" quotePrefix="1" applyNumberFormat="1" applyBorder="1"/>
    <xf numFmtId="0" fontId="1" fillId="0" borderId="2" xfId="2" quotePrefix="1" applyNumberFormat="1" applyFont="1" applyBorder="1"/>
    <xf numFmtId="0" fontId="1" fillId="0" borderId="2" xfId="2" quotePrefix="1" applyNumberFormat="1" applyBorder="1" applyAlignment="1">
      <alignment horizontal="left"/>
    </xf>
    <xf numFmtId="0" fontId="1" fillId="0" borderId="2" xfId="2" quotePrefix="1" applyNumberFormat="1" applyFont="1" applyBorder="1"/>
    <xf numFmtId="0" fontId="1" fillId="0" borderId="2" xfId="2" quotePrefix="1" applyNumberFormat="1" applyFont="1" applyBorder="1"/>
    <xf numFmtId="0" fontId="1" fillId="0" borderId="2" xfId="2" quotePrefix="1" applyNumberFormat="1" applyBorder="1" applyAlignment="1">
      <alignment horizontal="left"/>
    </xf>
    <xf numFmtId="22" fontId="3" fillId="0" borderId="0" xfId="0" applyNumberFormat="1" applyFont="1" applyFill="1" applyBorder="1" applyAlignment="1" applyProtection="1">
      <alignment vertical="center"/>
    </xf>
    <xf numFmtId="0" fontId="1" fillId="0" borderId="0" xfId="0" applyFont="1" applyProtection="1"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22" fillId="0" borderId="0" xfId="0" applyFont="1" applyAlignment="1"/>
    <xf numFmtId="0" fontId="25" fillId="2" borderId="0" xfId="2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 shrinkToFit="1"/>
    </xf>
    <xf numFmtId="0" fontId="25" fillId="2" borderId="19" xfId="2" applyFont="1" applyFill="1" applyBorder="1" applyAlignment="1" applyProtection="1">
      <alignment horizontal="center" vertical="center"/>
    </xf>
    <xf numFmtId="0" fontId="25" fillId="2" borderId="23" xfId="2" applyFont="1" applyFill="1" applyBorder="1" applyAlignment="1" applyProtection="1">
      <alignment horizontal="center" vertical="center"/>
    </xf>
    <xf numFmtId="0" fontId="29" fillId="0" borderId="0" xfId="0" applyFont="1" applyProtection="1">
      <protection locked="0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9" fillId="2" borderId="19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23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/>
    <xf numFmtId="0" fontId="0" fillId="2" borderId="23" xfId="0" applyFill="1" applyBorder="1" applyAlignment="1" applyProtection="1"/>
    <xf numFmtId="0" fontId="3" fillId="2" borderId="19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left" vertical="center"/>
    </xf>
    <xf numFmtId="0" fontId="0" fillId="2" borderId="0" xfId="0" applyFill="1" applyBorder="1" applyProtection="1"/>
    <xf numFmtId="0" fontId="0" fillId="2" borderId="23" xfId="0" applyFill="1" applyBorder="1" applyProtection="1"/>
    <xf numFmtId="0" fontId="1" fillId="2" borderId="23" xfId="0" applyFont="1" applyFill="1" applyBorder="1" applyProtection="1"/>
    <xf numFmtId="0" fontId="3" fillId="2" borderId="19" xfId="2" applyNumberFormat="1" applyFont="1" applyFill="1" applyBorder="1" applyAlignment="1" applyProtection="1">
      <alignment horizontal="center" vertical="center"/>
    </xf>
    <xf numFmtId="0" fontId="3" fillId="2" borderId="0" xfId="2" applyNumberFormat="1" applyFont="1" applyFill="1" applyBorder="1" applyAlignment="1" applyProtection="1">
      <alignment horizontal="center" vertical="center"/>
    </xf>
    <xf numFmtId="0" fontId="15" fillId="2" borderId="23" xfId="2" applyNumberFormat="1" applyFont="1" applyFill="1" applyBorder="1" applyAlignment="1" applyProtection="1">
      <alignment horizontal="center" vertical="center"/>
    </xf>
    <xf numFmtId="0" fontId="3" fillId="2" borderId="19" xfId="2" applyFont="1" applyFill="1" applyBorder="1" applyAlignment="1" applyProtection="1">
      <alignment vertical="center"/>
    </xf>
    <xf numFmtId="0" fontId="3" fillId="2" borderId="0" xfId="2" applyFont="1" applyFill="1" applyBorder="1" applyAlignment="1" applyProtection="1">
      <alignment horizontal="center" vertical="center"/>
    </xf>
    <xf numFmtId="0" fontId="15" fillId="2" borderId="23" xfId="2" applyNumberFormat="1" applyFont="1" applyFill="1" applyBorder="1" applyAlignment="1" applyProtection="1">
      <alignment horizontal="left" vertical="center"/>
    </xf>
    <xf numFmtId="0" fontId="3" fillId="2" borderId="0" xfId="2" applyFont="1" applyFill="1" applyBorder="1" applyAlignment="1" applyProtection="1">
      <alignment vertical="center"/>
    </xf>
    <xf numFmtId="0" fontId="5" fillId="2" borderId="0" xfId="2" applyNumberFormat="1" applyFont="1" applyFill="1" applyBorder="1" applyAlignment="1" applyProtection="1">
      <alignment horizontal="left" vertical="center"/>
    </xf>
    <xf numFmtId="0" fontId="3" fillId="2" borderId="0" xfId="2" applyNumberFormat="1" applyFont="1" applyFill="1" applyBorder="1" applyAlignment="1" applyProtection="1">
      <alignment vertical="center"/>
    </xf>
    <xf numFmtId="22" fontId="6" fillId="2" borderId="0" xfId="2" applyNumberFormat="1" applyFont="1" applyFill="1" applyBorder="1" applyAlignment="1" applyProtection="1">
      <alignment horizontal="center" vertical="center"/>
    </xf>
    <xf numFmtId="0" fontId="3" fillId="2" borderId="23" xfId="2" applyFont="1" applyFill="1" applyBorder="1" applyAlignment="1" applyProtection="1">
      <alignment vertical="center"/>
    </xf>
    <xf numFmtId="0" fontId="6" fillId="2" borderId="0" xfId="2" applyFont="1" applyFill="1" applyBorder="1" applyAlignment="1" applyProtection="1">
      <alignment vertical="center"/>
    </xf>
    <xf numFmtId="0" fontId="6" fillId="2" borderId="23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horizontal="center" vertical="center"/>
    </xf>
    <xf numFmtId="0" fontId="6" fillId="2" borderId="0" xfId="2" applyFont="1" applyFill="1" applyBorder="1" applyAlignment="1" applyProtection="1">
      <alignment horizontal="center" vertical="center"/>
    </xf>
    <xf numFmtId="0" fontId="3" fillId="2" borderId="26" xfId="2" applyFont="1" applyFill="1" applyBorder="1" applyAlignment="1" applyProtection="1">
      <alignment vertical="center"/>
    </xf>
    <xf numFmtId="0" fontId="3" fillId="2" borderId="10" xfId="2" applyFont="1" applyFill="1" applyBorder="1" applyAlignment="1" applyProtection="1">
      <alignment vertical="center"/>
    </xf>
    <xf numFmtId="0" fontId="3" fillId="2" borderId="27" xfId="2" applyFont="1" applyFill="1" applyBorder="1" applyAlignment="1" applyProtection="1">
      <alignment vertical="center"/>
    </xf>
    <xf numFmtId="0" fontId="0" fillId="2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23" xfId="0" applyFill="1" applyBorder="1" applyProtection="1">
      <protection locked="0"/>
    </xf>
    <xf numFmtId="0" fontId="0" fillId="4" borderId="26" xfId="0" applyFill="1" applyBorder="1" applyProtection="1">
      <protection locked="0"/>
    </xf>
    <xf numFmtId="0" fontId="0" fillId="4" borderId="27" xfId="0" applyFill="1" applyBorder="1" applyProtection="1">
      <protection locked="0"/>
    </xf>
    <xf numFmtId="0" fontId="22" fillId="2" borderId="0" xfId="0" applyFont="1" applyFill="1" applyAlignment="1"/>
    <xf numFmtId="0" fontId="5" fillId="2" borderId="0" xfId="0" applyFont="1" applyFill="1" applyAlignment="1" applyProtection="1">
      <alignment vertical="center"/>
      <protection locked="0"/>
    </xf>
    <xf numFmtId="167" fontId="3" fillId="5" borderId="35" xfId="0" applyNumberFormat="1" applyFont="1" applyFill="1" applyBorder="1" applyAlignment="1" applyProtection="1">
      <alignment horizontal="center" vertical="center"/>
      <protection locked="0"/>
    </xf>
    <xf numFmtId="14" fontId="3" fillId="3" borderId="35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11" fillId="0" borderId="0" xfId="0" applyFont="1" applyAlignment="1">
      <alignment vertical="center"/>
    </xf>
    <xf numFmtId="0" fontId="37" fillId="0" borderId="0" xfId="0" applyFont="1"/>
    <xf numFmtId="0" fontId="5" fillId="0" borderId="4" xfId="0" applyFont="1" applyBorder="1" applyAlignment="1">
      <alignment horizontal="center" vertical="center" wrapText="1" shrinkToFit="1"/>
    </xf>
    <xf numFmtId="0" fontId="3" fillId="2" borderId="19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left" vertical="center"/>
    </xf>
    <xf numFmtId="0" fontId="3" fillId="2" borderId="2" xfId="2" applyFont="1" applyFill="1" applyBorder="1" applyAlignment="1" applyProtection="1">
      <alignment horizontal="center" vertical="center"/>
    </xf>
    <xf numFmtId="0" fontId="3" fillId="2" borderId="0" xfId="2" applyNumberFormat="1" applyFont="1" applyFill="1" applyBorder="1" applyAlignment="1" applyProtection="1">
      <alignment horizontal="right" vertical="center"/>
    </xf>
    <xf numFmtId="0" fontId="3" fillId="2" borderId="19" xfId="2" applyNumberFormat="1" applyFont="1" applyFill="1" applyBorder="1" applyAlignment="1" applyProtection="1">
      <alignment horizontal="right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3" fillId="2" borderId="2" xfId="2" applyNumberFormat="1" applyFont="1" applyFill="1" applyBorder="1" applyAlignment="1" applyProtection="1">
      <alignment horizontal="center" vertical="center"/>
    </xf>
    <xf numFmtId="0" fontId="10" fillId="3" borderId="17" xfId="2" applyNumberFormat="1" applyFont="1" applyFill="1" applyBorder="1" applyAlignment="1" applyProtection="1">
      <alignment horizontal="center" vertical="center"/>
      <protection locked="0"/>
    </xf>
    <xf numFmtId="0" fontId="10" fillId="3" borderId="13" xfId="2" applyNumberFormat="1" applyFont="1" applyFill="1" applyBorder="1" applyAlignment="1" applyProtection="1">
      <alignment horizontal="center" vertical="center"/>
      <protection locked="0"/>
    </xf>
    <xf numFmtId="0" fontId="10" fillId="3" borderId="15" xfId="2" applyNumberFormat="1" applyFont="1" applyFill="1" applyBorder="1" applyAlignment="1" applyProtection="1">
      <alignment horizontal="center" vertical="center"/>
      <protection locked="0"/>
    </xf>
    <xf numFmtId="0" fontId="3" fillId="3" borderId="2" xfId="2" applyNumberFormat="1" applyFont="1" applyFill="1" applyBorder="1" applyAlignment="1" applyProtection="1">
      <alignment horizontal="center" vertical="center"/>
      <protection locked="0"/>
    </xf>
    <xf numFmtId="0" fontId="9" fillId="2" borderId="38" xfId="0" applyFont="1" applyFill="1" applyBorder="1" applyAlignment="1" applyProtection="1">
      <alignment horizontal="center" vertical="center" wrapText="1"/>
    </xf>
    <xf numFmtId="0" fontId="9" fillId="2" borderId="37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20" xfId="0" applyFont="1" applyFill="1" applyBorder="1" applyAlignment="1" applyProtection="1">
      <alignment horizontal="center" vertical="center" wrapText="1"/>
    </xf>
    <xf numFmtId="0" fontId="5" fillId="4" borderId="21" xfId="0" applyFont="1" applyFill="1" applyBorder="1" applyAlignment="1" applyProtection="1">
      <alignment horizontal="center"/>
      <protection locked="0"/>
    </xf>
    <xf numFmtId="0" fontId="5" fillId="4" borderId="22" xfId="0" applyFont="1" applyFill="1" applyBorder="1" applyAlignment="1" applyProtection="1">
      <alignment horizontal="center"/>
      <protection locked="0"/>
    </xf>
    <xf numFmtId="0" fontId="16" fillId="2" borderId="0" xfId="0" applyFont="1" applyFill="1" applyBorder="1" applyAlignment="1" applyProtection="1">
      <alignment horizontal="center" vertical="top"/>
      <protection locked="0"/>
    </xf>
    <xf numFmtId="0" fontId="1" fillId="2" borderId="0" xfId="0" applyFont="1" applyFill="1" applyBorder="1" applyAlignment="1" applyProtection="1">
      <alignment horizontal="center" vertical="top"/>
      <protection locked="0"/>
    </xf>
    <xf numFmtId="0" fontId="3" fillId="2" borderId="17" xfId="0" applyFont="1" applyFill="1" applyBorder="1" applyAlignment="1" applyProtection="1">
      <alignment horizontal="left" vertical="center"/>
    </xf>
    <xf numFmtId="0" fontId="3" fillId="2" borderId="18" xfId="0" applyFont="1" applyFill="1" applyBorder="1" applyAlignment="1" applyProtection="1">
      <alignment horizontal="left" vertical="center"/>
    </xf>
    <xf numFmtId="0" fontId="3" fillId="2" borderId="6" xfId="0" applyFont="1" applyFill="1" applyBorder="1" applyAlignment="1" applyProtection="1">
      <alignment horizontal="left" vertical="center"/>
    </xf>
    <xf numFmtId="0" fontId="3" fillId="3" borderId="17" xfId="0" applyFont="1" applyFill="1" applyBorder="1" applyAlignment="1" applyProtection="1">
      <alignment horizontal="left" vertical="center"/>
      <protection locked="0"/>
    </xf>
    <xf numFmtId="0" fontId="3" fillId="3" borderId="18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left" vertical="center"/>
      <protection locked="0"/>
    </xf>
    <xf numFmtId="164" fontId="3" fillId="3" borderId="17" xfId="0" applyNumberFormat="1" applyFont="1" applyFill="1" applyBorder="1" applyAlignment="1" applyProtection="1">
      <alignment horizontal="left" vertical="center"/>
      <protection locked="0"/>
    </xf>
    <xf numFmtId="164" fontId="3" fillId="2" borderId="6" xfId="0" applyNumberFormat="1" applyFont="1" applyFill="1" applyBorder="1" applyAlignment="1" applyProtection="1">
      <alignment horizontal="left" vertical="center"/>
      <protection locked="0"/>
    </xf>
    <xf numFmtId="0" fontId="9" fillId="2" borderId="24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2" borderId="20" xfId="0" applyFont="1" applyFill="1" applyBorder="1" applyAlignment="1" applyProtection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2" fillId="3" borderId="17" xfId="1" applyNumberFormat="1" applyFill="1" applyBorder="1" applyAlignment="1" applyProtection="1">
      <alignment horizontal="left" vertical="center"/>
      <protection locked="0"/>
    </xf>
    <xf numFmtId="0" fontId="2" fillId="2" borderId="18" xfId="1" applyNumberFormat="1" applyFill="1" applyBorder="1" applyAlignment="1" applyProtection="1">
      <alignment horizontal="left" vertical="center"/>
      <protection locked="0"/>
    </xf>
    <xf numFmtId="0" fontId="2" fillId="2" borderId="28" xfId="1" applyNumberForma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left" vertical="center"/>
    </xf>
    <xf numFmtId="0" fontId="9" fillId="3" borderId="17" xfId="0" applyFont="1" applyFill="1" applyBorder="1" applyAlignment="1" applyProtection="1">
      <alignment horizontal="left" vertical="top"/>
      <protection locked="0"/>
    </xf>
    <xf numFmtId="0" fontId="9" fillId="3" borderId="18" xfId="0" applyFont="1" applyFill="1" applyBorder="1" applyAlignment="1" applyProtection="1">
      <alignment horizontal="left" vertical="top"/>
      <protection locked="0"/>
    </xf>
    <xf numFmtId="0" fontId="9" fillId="3" borderId="6" xfId="0" applyFont="1" applyFill="1" applyBorder="1" applyAlignment="1" applyProtection="1">
      <alignment horizontal="left" vertical="top"/>
      <protection locked="0"/>
    </xf>
    <xf numFmtId="0" fontId="22" fillId="0" borderId="0" xfId="0" applyFont="1" applyAlignment="1">
      <alignment horizontal="left"/>
    </xf>
    <xf numFmtId="0" fontId="3" fillId="2" borderId="17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14" fillId="2" borderId="0" xfId="2" applyFont="1" applyFill="1" applyBorder="1" applyAlignment="1" applyProtection="1">
      <alignment horizontal="right" vertical="center"/>
    </xf>
    <xf numFmtId="49" fontId="3" fillId="2" borderId="0" xfId="2" applyNumberFormat="1" applyFont="1" applyFill="1" applyBorder="1" applyAlignment="1" applyProtection="1">
      <alignment horizontal="left" vertical="center"/>
    </xf>
    <xf numFmtId="49" fontId="3" fillId="2" borderId="23" xfId="2" applyNumberFormat="1" applyFont="1" applyFill="1" applyBorder="1" applyAlignment="1" applyProtection="1">
      <alignment horizontal="left" vertical="center"/>
    </xf>
    <xf numFmtId="0" fontId="3" fillId="2" borderId="17" xfId="0" applyFont="1" applyFill="1" applyBorder="1" applyAlignment="1" applyProtection="1">
      <alignment horizontal="left" vertical="center" wrapText="1"/>
    </xf>
    <xf numFmtId="164" fontId="3" fillId="5" borderId="6" xfId="0" applyNumberFormat="1" applyFont="1" applyFill="1" applyBorder="1" applyAlignment="1" applyProtection="1">
      <alignment horizontal="left" vertical="center"/>
      <protection locked="0"/>
    </xf>
    <xf numFmtId="0" fontId="14" fillId="2" borderId="14" xfId="2" applyNumberFormat="1" applyFont="1" applyFill="1" applyBorder="1" applyAlignment="1" applyProtection="1">
      <alignment horizontal="center" vertical="center" wrapText="1"/>
    </xf>
    <xf numFmtId="0" fontId="14" fillId="2" borderId="2" xfId="2" applyNumberFormat="1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center" vertical="center"/>
    </xf>
    <xf numFmtId="0" fontId="9" fillId="2" borderId="24" xfId="2" applyFont="1" applyFill="1" applyBorder="1" applyAlignment="1" applyProtection="1">
      <alignment horizontal="center" vertical="center"/>
    </xf>
    <xf numFmtId="0" fontId="9" fillId="2" borderId="8" xfId="2" applyFont="1" applyFill="1" applyBorder="1" applyAlignment="1" applyProtection="1">
      <alignment horizontal="center" vertical="center"/>
    </xf>
    <xf numFmtId="0" fontId="9" fillId="2" borderId="20" xfId="2" applyFont="1" applyFill="1" applyBorder="1" applyAlignment="1" applyProtection="1">
      <alignment horizontal="center" vertical="center"/>
    </xf>
    <xf numFmtId="0" fontId="2" fillId="5" borderId="18" xfId="1" applyNumberFormat="1" applyFill="1" applyBorder="1" applyAlignment="1" applyProtection="1">
      <alignment horizontal="left" vertical="center"/>
      <protection locked="0"/>
    </xf>
    <xf numFmtId="0" fontId="2" fillId="5" borderId="28" xfId="1" applyNumberFormat="1" applyFill="1" applyBorder="1" applyAlignment="1" applyProtection="1">
      <alignment horizontal="left" vertical="center"/>
      <protection locked="0"/>
    </xf>
    <xf numFmtId="0" fontId="9" fillId="2" borderId="19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30" fillId="2" borderId="17" xfId="0" applyFont="1" applyFill="1" applyBorder="1" applyAlignment="1" applyProtection="1">
      <alignment horizontal="center" vertical="center"/>
    </xf>
    <xf numFmtId="0" fontId="20" fillId="2" borderId="18" xfId="0" applyFont="1" applyFill="1" applyBorder="1" applyAlignment="1" applyProtection="1">
      <alignment horizontal="center" vertical="center"/>
    </xf>
    <xf numFmtId="0" fontId="20" fillId="2" borderId="6" xfId="0" applyFont="1" applyFill="1" applyBorder="1" applyAlignment="1" applyProtection="1">
      <alignment horizontal="center" vertical="center"/>
    </xf>
    <xf numFmtId="0" fontId="28" fillId="2" borderId="21" xfId="2" applyFont="1" applyFill="1" applyBorder="1" applyAlignment="1" applyProtection="1">
      <alignment horizontal="center" vertical="center"/>
    </xf>
    <xf numFmtId="0" fontId="28" fillId="2" borderId="7" xfId="2" applyFont="1" applyFill="1" applyBorder="1" applyAlignment="1" applyProtection="1">
      <alignment horizontal="center" vertical="center"/>
    </xf>
    <xf numFmtId="0" fontId="28" fillId="2" borderId="22" xfId="2" applyFont="1" applyFill="1" applyBorder="1" applyAlignment="1" applyProtection="1">
      <alignment horizontal="center" vertical="center"/>
    </xf>
    <xf numFmtId="0" fontId="24" fillId="2" borderId="19" xfId="2" applyFont="1" applyFill="1" applyBorder="1" applyAlignment="1" applyProtection="1">
      <alignment horizontal="center" vertical="center" wrapText="1"/>
    </xf>
    <xf numFmtId="0" fontId="24" fillId="2" borderId="0" xfId="2" applyFont="1" applyFill="1" applyBorder="1" applyAlignment="1" applyProtection="1">
      <alignment horizontal="center" vertical="center"/>
    </xf>
    <xf numFmtId="0" fontId="24" fillId="2" borderId="23" xfId="2" applyFont="1" applyFill="1" applyBorder="1" applyAlignment="1" applyProtection="1">
      <alignment horizontal="center" vertical="center"/>
    </xf>
    <xf numFmtId="0" fontId="26" fillId="2" borderId="19" xfId="2" applyFont="1" applyFill="1" applyBorder="1" applyAlignment="1" applyProtection="1">
      <alignment horizontal="center" vertical="center" wrapText="1"/>
    </xf>
    <xf numFmtId="0" fontId="26" fillId="2" borderId="0" xfId="2" applyFont="1" applyFill="1" applyBorder="1" applyAlignment="1" applyProtection="1">
      <alignment horizontal="center" vertical="center"/>
    </xf>
    <xf numFmtId="0" fontId="26" fillId="2" borderId="23" xfId="2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 wrapText="1"/>
    </xf>
    <xf numFmtId="0" fontId="2" fillId="2" borderId="24" xfId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20" xfId="0" applyFont="1" applyFill="1" applyBorder="1" applyAlignment="1" applyProtection="1">
      <alignment horizontal="center" vertical="center" wrapText="1"/>
    </xf>
    <xf numFmtId="0" fontId="31" fillId="2" borderId="24" xfId="0" applyFont="1" applyFill="1" applyBorder="1" applyAlignment="1" applyProtection="1">
      <alignment horizontal="center" vertical="center"/>
    </xf>
    <xf numFmtId="0" fontId="31" fillId="2" borderId="8" xfId="0" applyFont="1" applyFill="1" applyBorder="1" applyAlignment="1" applyProtection="1">
      <alignment horizontal="center" vertical="center"/>
    </xf>
    <xf numFmtId="0" fontId="31" fillId="2" borderId="20" xfId="0" applyFont="1" applyFill="1" applyBorder="1" applyAlignment="1" applyProtection="1">
      <alignment horizontal="center" vertical="center"/>
    </xf>
    <xf numFmtId="22" fontId="27" fillId="2" borderId="0" xfId="0" applyNumberFormat="1" applyFont="1" applyFill="1" applyBorder="1" applyAlignment="1" applyProtection="1">
      <alignment horizontal="center" vertical="center" wrapText="1"/>
    </xf>
    <xf numFmtId="22" fontId="27" fillId="2" borderId="23" xfId="0" applyNumberFormat="1" applyFont="1" applyFill="1" applyBorder="1" applyAlignment="1" applyProtection="1">
      <alignment horizontal="center" vertical="center" wrapText="1"/>
    </xf>
    <xf numFmtId="22" fontId="3" fillId="2" borderId="3" xfId="0" applyNumberFormat="1" applyFont="1" applyFill="1" applyBorder="1" applyAlignment="1" applyProtection="1">
      <alignment horizontal="center" vertical="center"/>
    </xf>
    <xf numFmtId="22" fontId="3" fillId="2" borderId="1" xfId="0" applyNumberFormat="1" applyFont="1" applyFill="1" applyBorder="1" applyAlignment="1" applyProtection="1">
      <alignment horizontal="center" vertical="center"/>
    </xf>
    <xf numFmtId="0" fontId="9" fillId="2" borderId="36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9" fillId="2" borderId="34" xfId="0" applyFont="1" applyFill="1" applyBorder="1" applyAlignment="1" applyProtection="1">
      <alignment horizontal="center" vertical="center"/>
    </xf>
    <xf numFmtId="0" fontId="3" fillId="2" borderId="2" xfId="2" applyNumberFormat="1" applyFont="1" applyFill="1" applyBorder="1" applyAlignment="1" applyProtection="1">
      <alignment horizontal="center" vertical="center"/>
    </xf>
    <xf numFmtId="0" fontId="3" fillId="2" borderId="15" xfId="2" applyNumberFormat="1" applyFont="1" applyFill="1" applyBorder="1" applyAlignment="1" applyProtection="1">
      <alignment horizontal="center" vertical="center"/>
    </xf>
    <xf numFmtId="0" fontId="14" fillId="3" borderId="14" xfId="2" applyNumberFormat="1" applyFont="1" applyFill="1" applyBorder="1" applyAlignment="1" applyProtection="1">
      <alignment horizontal="center" vertical="center" wrapText="1"/>
      <protection locked="0"/>
    </xf>
    <xf numFmtId="0" fontId="14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15" xfId="2" applyFont="1" applyFill="1" applyBorder="1" applyAlignment="1" applyProtection="1">
      <alignment horizontal="center" vertical="center"/>
    </xf>
    <xf numFmtId="0" fontId="3" fillId="3" borderId="2" xfId="2" applyNumberFormat="1" applyFont="1" applyFill="1" applyBorder="1" applyAlignment="1" applyProtection="1">
      <alignment horizontal="center" vertical="center"/>
      <protection locked="0"/>
    </xf>
    <xf numFmtId="0" fontId="3" fillId="2" borderId="2" xfId="2" applyNumberFormat="1" applyFont="1" applyFill="1" applyBorder="1" applyAlignment="1" applyProtection="1">
      <alignment horizontal="center" vertical="center"/>
      <protection locked="0"/>
    </xf>
    <xf numFmtId="0" fontId="3" fillId="2" borderId="15" xfId="2" applyNumberFormat="1" applyFont="1" applyFill="1" applyBorder="1" applyAlignment="1" applyProtection="1">
      <alignment horizontal="center" vertical="center"/>
      <protection locked="0"/>
    </xf>
    <xf numFmtId="0" fontId="3" fillId="2" borderId="19" xfId="2" applyFont="1" applyFill="1" applyBorder="1" applyAlignment="1" applyProtection="1">
      <alignment horizontal="right" vertical="center"/>
    </xf>
    <xf numFmtId="0" fontId="3" fillId="2" borderId="0" xfId="2" applyFont="1" applyFill="1" applyBorder="1" applyAlignment="1" applyProtection="1">
      <alignment horizontal="right" vertical="center"/>
    </xf>
    <xf numFmtId="166" fontId="6" fillId="2" borderId="17" xfId="2" applyNumberFormat="1" applyFont="1" applyFill="1" applyBorder="1" applyAlignment="1" applyProtection="1">
      <alignment horizontal="center" vertical="center"/>
      <protection locked="0"/>
    </xf>
    <xf numFmtId="166" fontId="6" fillId="2" borderId="6" xfId="2" applyNumberFormat="1" applyFont="1" applyFill="1" applyBorder="1" applyAlignment="1" applyProtection="1">
      <alignment horizontal="center" vertical="center"/>
      <protection locked="0"/>
    </xf>
    <xf numFmtId="0" fontId="6" fillId="2" borderId="17" xfId="2" applyFont="1" applyFill="1" applyBorder="1" applyAlignment="1" applyProtection="1">
      <alignment horizontal="center" vertical="center"/>
      <protection locked="0"/>
    </xf>
    <xf numFmtId="0" fontId="6" fillId="2" borderId="6" xfId="2" applyFont="1" applyFill="1" applyBorder="1" applyAlignment="1" applyProtection="1">
      <alignment horizontal="center" vertical="center"/>
      <protection locked="0"/>
    </xf>
    <xf numFmtId="20" fontId="6" fillId="2" borderId="17" xfId="2" applyNumberFormat="1" applyFont="1" applyFill="1" applyBorder="1" applyAlignment="1" applyProtection="1">
      <alignment horizontal="left" vertical="center"/>
      <protection locked="0"/>
    </xf>
    <xf numFmtId="20" fontId="6" fillId="2" borderId="18" xfId="2" applyNumberFormat="1" applyFont="1" applyFill="1" applyBorder="1" applyAlignment="1" applyProtection="1">
      <alignment horizontal="left" vertical="center"/>
      <protection locked="0"/>
    </xf>
    <xf numFmtId="20" fontId="6" fillId="2" borderId="28" xfId="2" applyNumberFormat="1" applyFont="1" applyFill="1" applyBorder="1" applyAlignment="1" applyProtection="1">
      <alignment horizontal="left" vertical="center"/>
      <protection locked="0"/>
    </xf>
    <xf numFmtId="165" fontId="6" fillId="2" borderId="17" xfId="2" applyNumberFormat="1" applyFont="1" applyFill="1" applyBorder="1" applyAlignment="1" applyProtection="1">
      <alignment horizontal="center" vertical="center"/>
      <protection locked="0"/>
    </xf>
    <xf numFmtId="165" fontId="6" fillId="2" borderId="6" xfId="2" applyNumberFormat="1" applyFont="1" applyFill="1" applyBorder="1" applyAlignment="1" applyProtection="1">
      <alignment horizontal="center" vertical="center"/>
      <protection locked="0"/>
    </xf>
    <xf numFmtId="0" fontId="3" fillId="2" borderId="17" xfId="2" applyNumberFormat="1" applyFont="1" applyFill="1" applyBorder="1" applyAlignment="1" applyProtection="1">
      <alignment horizontal="center" vertical="center"/>
      <protection locked="0"/>
    </xf>
    <xf numFmtId="0" fontId="3" fillId="2" borderId="18" xfId="2" applyNumberFormat="1" applyFont="1" applyFill="1" applyBorder="1" applyAlignment="1" applyProtection="1">
      <alignment horizontal="center" vertical="center"/>
      <protection locked="0"/>
    </xf>
    <xf numFmtId="0" fontId="3" fillId="2" borderId="6" xfId="2" applyNumberFormat="1" applyFont="1" applyFill="1" applyBorder="1" applyAlignment="1" applyProtection="1">
      <alignment horizontal="center" vertical="center"/>
      <protection locked="0"/>
    </xf>
    <xf numFmtId="0" fontId="3" fillId="2" borderId="28" xfId="2" applyNumberFormat="1" applyFont="1" applyFill="1" applyBorder="1" applyAlignment="1" applyProtection="1">
      <alignment horizontal="center" vertical="center"/>
      <protection locked="0"/>
    </xf>
    <xf numFmtId="0" fontId="3" fillId="2" borderId="0" xfId="2" applyNumberFormat="1" applyFont="1" applyFill="1" applyBorder="1" applyAlignment="1" applyProtection="1">
      <alignment horizontal="right" vertical="center"/>
    </xf>
    <xf numFmtId="0" fontId="3" fillId="2" borderId="19" xfId="2" applyNumberFormat="1" applyFont="1" applyFill="1" applyBorder="1" applyAlignment="1" applyProtection="1">
      <alignment horizontal="right" vertical="center"/>
    </xf>
    <xf numFmtId="0" fontId="5" fillId="4" borderId="21" xfId="0" applyFont="1" applyFill="1" applyBorder="1" applyAlignment="1" applyProtection="1">
      <alignment horizontal="center" vertical="top"/>
      <protection locked="0"/>
    </xf>
    <xf numFmtId="0" fontId="1" fillId="4" borderId="22" xfId="0" applyFont="1" applyFill="1" applyBorder="1" applyAlignment="1" applyProtection="1">
      <alignment horizontal="center" vertical="top"/>
      <protection locked="0"/>
    </xf>
    <xf numFmtId="14" fontId="3" fillId="2" borderId="17" xfId="0" applyNumberFormat="1" applyFont="1" applyFill="1" applyBorder="1" applyAlignment="1" applyProtection="1">
      <alignment horizontal="center" vertical="center"/>
      <protection locked="0"/>
    </xf>
    <xf numFmtId="0" fontId="3" fillId="2" borderId="6" xfId="0" applyNumberFormat="1" applyFont="1" applyFill="1" applyBorder="1" applyAlignment="1" applyProtection="1">
      <alignment horizontal="center" vertical="center"/>
      <protection locked="0"/>
    </xf>
    <xf numFmtId="0" fontId="19" fillId="2" borderId="19" xfId="0" applyNumberFormat="1" applyFont="1" applyFill="1" applyBorder="1" applyAlignment="1" applyProtection="1">
      <alignment horizontal="right" vertical="center"/>
    </xf>
    <xf numFmtId="0" fontId="19" fillId="2" borderId="0" xfId="0" applyNumberFormat="1" applyFont="1" applyFill="1" applyBorder="1" applyAlignment="1" applyProtection="1">
      <alignment horizontal="right" vertical="center"/>
    </xf>
    <xf numFmtId="0" fontId="3" fillId="2" borderId="19" xfId="0" applyNumberFormat="1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4" fillId="2" borderId="25" xfId="0" applyNumberFormat="1" applyFont="1" applyFill="1" applyBorder="1" applyAlignment="1" applyProtection="1">
      <alignment horizontal="center" vertical="center" wrapText="1"/>
    </xf>
    <xf numFmtId="0" fontId="14" fillId="2" borderId="9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right" vertical="center"/>
    </xf>
    <xf numFmtId="0" fontId="3" fillId="2" borderId="6" xfId="2" applyNumberFormat="1" applyFont="1" applyFill="1" applyBorder="1" applyAlignment="1" applyProtection="1">
      <alignment horizontal="center" vertical="center"/>
    </xf>
    <xf numFmtId="0" fontId="3" fillId="2" borderId="14" xfId="2" applyNumberFormat="1" applyFont="1" applyFill="1" applyBorder="1" applyAlignment="1" applyProtection="1">
      <alignment horizontal="center" vertical="center"/>
    </xf>
    <xf numFmtId="0" fontId="3" fillId="2" borderId="16" xfId="2" applyNumberFormat="1" applyFont="1" applyFill="1" applyBorder="1" applyAlignment="1" applyProtection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6" fillId="0" borderId="31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6" fillId="0" borderId="29" xfId="0" applyFont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 wrapText="1" shrinkToFit="1"/>
    </xf>
    <xf numFmtId="0" fontId="6" fillId="0" borderId="30" xfId="0" applyFont="1" applyBorder="1" applyAlignment="1">
      <alignment horizontal="center" vertical="center" wrapText="1" shrinkToFi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 shrinkToFit="1"/>
    </xf>
    <xf numFmtId="0" fontId="5" fillId="0" borderId="18" xfId="0" applyFont="1" applyBorder="1" applyAlignment="1">
      <alignment horizontal="center" vertical="center" wrapText="1" shrinkToFit="1"/>
    </xf>
    <xf numFmtId="0" fontId="5" fillId="0" borderId="30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 shrinkToFit="1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Radio" firstButton="1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46</xdr:row>
          <xdr:rowOff>76200</xdr:rowOff>
        </xdr:from>
        <xdr:to>
          <xdr:col>9</xdr:col>
          <xdr:colOff>19050</xdr:colOff>
          <xdr:row>48</xdr:row>
          <xdr:rowOff>0</xdr:rowOff>
        </xdr:to>
        <xdr:sp macro="" textlink="">
          <xdr:nvSpPr>
            <xdr:cNvPr id="9500" name="Check Box 2332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46</xdr:row>
          <xdr:rowOff>38100</xdr:rowOff>
        </xdr:from>
        <xdr:to>
          <xdr:col>9</xdr:col>
          <xdr:colOff>571500</xdr:colOff>
          <xdr:row>48</xdr:row>
          <xdr:rowOff>28575</xdr:rowOff>
        </xdr:to>
        <xdr:sp macro="" textlink="">
          <xdr:nvSpPr>
            <xdr:cNvPr id="9501" name="Check Box 2333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80598</xdr:colOff>
      <xdr:row>0</xdr:row>
      <xdr:rowOff>109175</xdr:rowOff>
    </xdr:from>
    <xdr:to>
      <xdr:col>1</xdr:col>
      <xdr:colOff>161193</xdr:colOff>
      <xdr:row>1</xdr:row>
      <xdr:rowOff>361154</xdr:rowOff>
    </xdr:to>
    <xdr:pic>
      <xdr:nvPicPr>
        <xdr:cNvPr id="7" name="Picture 46" descr="logo31m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98" y="109175"/>
          <a:ext cx="908537" cy="501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23446</xdr:colOff>
      <xdr:row>1</xdr:row>
      <xdr:rowOff>112102</xdr:rowOff>
    </xdr:from>
    <xdr:to>
      <xdr:col>11</xdr:col>
      <xdr:colOff>594946</xdr:colOff>
      <xdr:row>2</xdr:row>
      <xdr:rowOff>199292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232"/>
        <a:stretch>
          <a:fillRect/>
        </a:stretch>
      </xdr:blipFill>
      <xdr:spPr bwMode="auto">
        <a:xfrm>
          <a:off x="7606811" y="361217"/>
          <a:ext cx="1333500" cy="5561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45</xdr:row>
          <xdr:rowOff>333375</xdr:rowOff>
        </xdr:from>
        <xdr:to>
          <xdr:col>14</xdr:col>
          <xdr:colOff>590550</xdr:colOff>
          <xdr:row>47</xdr:row>
          <xdr:rowOff>66675</xdr:rowOff>
        </xdr:to>
        <xdr:sp macro="" textlink="">
          <xdr:nvSpPr>
            <xdr:cNvPr id="9522" name="Button 2354" hidden="1">
              <a:extLst>
                <a:ext uri="{63B3BB69-23CF-44E3-9099-C40C66FF867C}">
                  <a14:compatExt spid="_x0000_s9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0</xdr:row>
          <xdr:rowOff>238125</xdr:rowOff>
        </xdr:from>
        <xdr:to>
          <xdr:col>14</xdr:col>
          <xdr:colOff>523875</xdr:colOff>
          <xdr:row>2</xdr:row>
          <xdr:rowOff>19050</xdr:rowOff>
        </xdr:to>
        <xdr:sp macro="" textlink="">
          <xdr:nvSpPr>
            <xdr:cNvPr id="9523" name="Option Button 2355" hidden="1">
              <a:extLst>
                <a:ext uri="{63B3BB69-23CF-44E3-9099-C40C66FF867C}">
                  <a14:compatExt spid="_x0000_s9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Demande urgente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</xdr:row>
          <xdr:rowOff>285750</xdr:rowOff>
        </xdr:from>
        <xdr:to>
          <xdr:col>14</xdr:col>
          <xdr:colOff>609600</xdr:colOff>
          <xdr:row>3</xdr:row>
          <xdr:rowOff>0</xdr:rowOff>
        </xdr:to>
        <xdr:sp macro="" textlink="">
          <xdr:nvSpPr>
            <xdr:cNvPr id="9524" name="Option Button 2356" hidden="1">
              <a:extLst>
                <a:ext uri="{63B3BB69-23CF-44E3-9099-C40C66FF867C}">
                  <a14:compatExt spid="_x0000_s9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Demande standard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170348</xdr:colOff>
      <xdr:row>0</xdr:row>
      <xdr:rowOff>65942</xdr:rowOff>
    </xdr:from>
    <xdr:to>
      <xdr:col>11</xdr:col>
      <xdr:colOff>601276</xdr:colOff>
      <xdr:row>1</xdr:row>
      <xdr:rowOff>21980</xdr:rowOff>
    </xdr:to>
    <xdr:pic>
      <xdr:nvPicPr>
        <xdr:cNvPr id="10" name="Image 9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4271" y="65942"/>
          <a:ext cx="2592370" cy="205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44824</xdr:colOff>
      <xdr:row>2</xdr:row>
      <xdr:rowOff>19051</xdr:rowOff>
    </xdr:from>
    <xdr:to>
      <xdr:col>9</xdr:col>
      <xdr:colOff>11206</xdr:colOff>
      <xdr:row>5</xdr:row>
      <xdr:rowOff>235324</xdr:rowOff>
    </xdr:to>
    <xdr:sp macro="" textlink="">
      <xdr:nvSpPr>
        <xdr:cNvPr id="10393" name="Line 4"/>
        <xdr:cNvSpPr>
          <a:spLocks noChangeShapeType="1"/>
        </xdr:cNvSpPr>
      </xdr:nvSpPr>
      <xdr:spPr bwMode="auto">
        <a:xfrm>
          <a:off x="1658471" y="937933"/>
          <a:ext cx="4740088" cy="1090332"/>
        </a:xfrm>
        <a:prstGeom prst="line">
          <a:avLst/>
        </a:prstGeom>
        <a:noFill/>
        <a:ln w="952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2</xdr:col>
      <xdr:colOff>291353</xdr:colOff>
      <xdr:row>0</xdr:row>
      <xdr:rowOff>80684</xdr:rowOff>
    </xdr:from>
    <xdr:to>
      <xdr:col>9</xdr:col>
      <xdr:colOff>1445558</xdr:colOff>
      <xdr:row>0</xdr:row>
      <xdr:rowOff>656665</xdr:rowOff>
    </xdr:to>
    <xdr:pic>
      <xdr:nvPicPr>
        <xdr:cNvPr id="15" name="Image 14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80684"/>
          <a:ext cx="5927911" cy="575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44824</xdr:colOff>
      <xdr:row>29</xdr:row>
      <xdr:rowOff>19051</xdr:rowOff>
    </xdr:from>
    <xdr:ext cx="4717676" cy="1090332"/>
    <xdr:sp macro="" textlink="">
      <xdr:nvSpPr>
        <xdr:cNvPr id="19" name="Line 4"/>
        <xdr:cNvSpPr>
          <a:spLocks noChangeShapeType="1"/>
        </xdr:cNvSpPr>
      </xdr:nvSpPr>
      <xdr:spPr bwMode="auto">
        <a:xfrm>
          <a:off x="1658471" y="8188139"/>
          <a:ext cx="4717676" cy="1090332"/>
        </a:xfrm>
        <a:prstGeom prst="line">
          <a:avLst/>
        </a:prstGeom>
        <a:noFill/>
        <a:ln w="952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oneCellAnchor>
  <xdr:twoCellAnchor editAs="oneCell">
    <xdr:from>
      <xdr:col>0</xdr:col>
      <xdr:colOff>156884</xdr:colOff>
      <xdr:row>0</xdr:row>
      <xdr:rowOff>123266</xdr:rowOff>
    </xdr:from>
    <xdr:to>
      <xdr:col>1</xdr:col>
      <xdr:colOff>280147</xdr:colOff>
      <xdr:row>0</xdr:row>
      <xdr:rowOff>612680</xdr:rowOff>
    </xdr:to>
    <xdr:pic>
      <xdr:nvPicPr>
        <xdr:cNvPr id="21" name="Picture 1" descr="logo31mm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84" y="123266"/>
          <a:ext cx="885263" cy="489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201705</xdr:colOff>
      <xdr:row>26</xdr:row>
      <xdr:rowOff>134470</xdr:rowOff>
    </xdr:from>
    <xdr:to>
      <xdr:col>1</xdr:col>
      <xdr:colOff>324968</xdr:colOff>
      <xdr:row>26</xdr:row>
      <xdr:rowOff>623884</xdr:rowOff>
    </xdr:to>
    <xdr:pic>
      <xdr:nvPicPr>
        <xdr:cNvPr id="9" name="Picture 1" descr="logo31mm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5" y="7126941"/>
          <a:ext cx="885263" cy="489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302559</xdr:colOff>
      <xdr:row>26</xdr:row>
      <xdr:rowOff>89647</xdr:rowOff>
    </xdr:from>
    <xdr:to>
      <xdr:col>9</xdr:col>
      <xdr:colOff>1456764</xdr:colOff>
      <xdr:row>26</xdr:row>
      <xdr:rowOff>665628</xdr:rowOff>
    </xdr:to>
    <xdr:pic>
      <xdr:nvPicPr>
        <xdr:cNvPr id="10" name="Image 9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6206" y="7082118"/>
          <a:ext cx="5927911" cy="575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mailto:jean.berge@sncf.fr" TargetMode="External"/><Relationship Id="rId1" Type="http://schemas.openxmlformats.org/officeDocument/2006/relationships/hyperlink" Target="mailto:pli.geoparts.moissy-cramayel@geodis.com;philippe.goudey@geodis.com;yves.bouquet@sncf.fr;charles.trabi@sncf.fr;karim.dabaj@sncf.fr;jean-luc.hallin@sncf.fr;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remy.boucart@sncf.fr" TargetMode="External"/><Relationship Id="rId2" Type="http://schemas.openxmlformats.org/officeDocument/2006/relationships/hyperlink" Target="mailto:patrice.louison-francois@sncf.fr" TargetMode="External"/><Relationship Id="rId1" Type="http://schemas.openxmlformats.org/officeDocument/2006/relationships/hyperlink" Target="mailto:jean.berge@snc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66"/>
  <sheetViews>
    <sheetView showGridLines="0" tabSelected="1" topLeftCell="A11" zoomScale="130" zoomScaleNormal="130" zoomScaleSheetLayoutView="100" workbookViewId="0">
      <selection activeCell="B25" sqref="B25:H25"/>
    </sheetView>
  </sheetViews>
  <sheetFormatPr baseColWidth="10" defaultRowHeight="12.75" x14ac:dyDescent="0.2"/>
  <cols>
    <col min="1" max="1" width="12.42578125" style="19" customWidth="1"/>
    <col min="2" max="2" width="16.85546875" style="19" customWidth="1"/>
    <col min="3" max="3" width="6.28515625" style="19" customWidth="1"/>
    <col min="4" max="5" width="12.7109375" style="19" customWidth="1"/>
    <col min="6" max="6" width="16.42578125" style="19" customWidth="1"/>
    <col min="7" max="7" width="9.7109375" style="19" customWidth="1"/>
    <col min="8" max="8" width="5.5703125" style="19" bestFit="1" customWidth="1"/>
    <col min="9" max="9" width="9.7109375" style="19" customWidth="1"/>
    <col min="10" max="10" width="11.28515625" style="19" customWidth="1"/>
    <col min="11" max="18" width="11.42578125" style="1"/>
    <col min="19" max="19" width="5.28515625" style="1" customWidth="1"/>
    <col min="20" max="16384" width="11.42578125" style="1"/>
  </cols>
  <sheetData>
    <row r="1" spans="1:19" s="37" customFormat="1" ht="19.5" customHeight="1" thickTop="1" x14ac:dyDescent="0.35">
      <c r="A1" s="147" t="s">
        <v>532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9"/>
      <c r="N1" s="100" t="s">
        <v>520</v>
      </c>
      <c r="O1" s="101"/>
    </row>
    <row r="2" spans="1:19" ht="36.75" customHeight="1" x14ac:dyDescent="0.2">
      <c r="A2" s="150" t="s">
        <v>498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2"/>
      <c r="N2" s="71"/>
      <c r="O2" s="72"/>
    </row>
    <row r="3" spans="1:19" ht="24.75" customHeight="1" thickBot="1" x14ac:dyDescent="0.25">
      <c r="A3" s="153" t="s">
        <v>499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5"/>
      <c r="N3" s="73"/>
      <c r="O3" s="74"/>
    </row>
    <row r="4" spans="1:19" ht="49.5" customHeight="1" thickTop="1" thickBot="1" x14ac:dyDescent="0.25">
      <c r="A4" s="160" t="s">
        <v>519</v>
      </c>
      <c r="B4" s="161"/>
      <c r="C4" s="161"/>
      <c r="D4" s="161"/>
      <c r="E4" s="162"/>
      <c r="F4" s="157" t="s">
        <v>531</v>
      </c>
      <c r="G4" s="158"/>
      <c r="H4" s="158"/>
      <c r="I4" s="158"/>
      <c r="J4" s="158"/>
      <c r="K4" s="158"/>
      <c r="L4" s="159"/>
      <c r="N4" s="29"/>
      <c r="O4" s="29"/>
    </row>
    <row r="5" spans="1:19" ht="54" customHeight="1" thickTop="1" thickBot="1" x14ac:dyDescent="0.25">
      <c r="A5" s="156" t="s">
        <v>497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N5" s="102"/>
      <c r="O5" s="103"/>
    </row>
    <row r="6" spans="1:19" ht="3.75" customHeight="1" thickTop="1" thickBot="1" x14ac:dyDescent="0.25">
      <c r="A6" s="39"/>
      <c r="B6" s="40"/>
      <c r="C6" s="40"/>
      <c r="D6" s="40"/>
      <c r="E6" s="40"/>
      <c r="F6" s="40"/>
      <c r="G6" s="40"/>
      <c r="H6" s="40"/>
      <c r="I6" s="40"/>
      <c r="J6" s="40"/>
      <c r="K6" s="40"/>
      <c r="L6" s="41"/>
    </row>
    <row r="7" spans="1:19" ht="20.100000000000001" customHeight="1" thickBot="1" x14ac:dyDescent="0.25">
      <c r="A7" s="42" t="s">
        <v>6</v>
      </c>
      <c r="B7" s="43"/>
      <c r="C7" s="43"/>
      <c r="D7" s="165">
        <f ca="1">NOW()</f>
        <v>43153.371806134259</v>
      </c>
      <c r="E7" s="166"/>
      <c r="F7" s="163" t="s">
        <v>518</v>
      </c>
      <c r="G7" s="163"/>
      <c r="H7" s="163"/>
      <c r="I7" s="163"/>
      <c r="J7" s="163"/>
      <c r="K7" s="163"/>
      <c r="L7" s="164"/>
      <c r="M7" s="28"/>
      <c r="N7" s="28"/>
      <c r="O7" s="28"/>
      <c r="P7" s="28"/>
      <c r="Q7" s="28"/>
      <c r="R7" s="28"/>
      <c r="S7" s="28"/>
    </row>
    <row r="8" spans="1:19" ht="20.100000000000001" customHeight="1" thickBot="1" x14ac:dyDescent="0.25">
      <c r="A8" s="42" t="s">
        <v>522</v>
      </c>
      <c r="B8" s="43"/>
      <c r="C8" s="43"/>
      <c r="D8" s="78">
        <v>43055</v>
      </c>
      <c r="E8" s="77">
        <v>1235</v>
      </c>
      <c r="F8" s="163"/>
      <c r="G8" s="163"/>
      <c r="H8" s="163"/>
      <c r="I8" s="163"/>
      <c r="J8" s="163"/>
      <c r="K8" s="163"/>
      <c r="L8" s="164"/>
      <c r="M8" s="28"/>
      <c r="N8" s="28"/>
      <c r="O8" s="28"/>
      <c r="P8" s="28"/>
      <c r="Q8" s="28"/>
      <c r="R8" s="28"/>
      <c r="S8" s="28"/>
    </row>
    <row r="9" spans="1:19" ht="6" customHeight="1" thickBot="1" x14ac:dyDescent="0.25">
      <c r="A9" s="42"/>
      <c r="B9" s="43"/>
      <c r="C9" s="43"/>
      <c r="D9" s="43"/>
      <c r="E9" s="90"/>
      <c r="F9" s="163"/>
      <c r="G9" s="163"/>
      <c r="H9" s="163"/>
      <c r="I9" s="163"/>
      <c r="J9" s="163"/>
      <c r="K9" s="163"/>
      <c r="L9" s="164"/>
    </row>
    <row r="10" spans="1:19" ht="32.25" customHeight="1" thickTop="1" thickBot="1" x14ac:dyDescent="0.25">
      <c r="A10" s="156" t="s">
        <v>524</v>
      </c>
      <c r="B10" s="98"/>
      <c r="C10" s="96" t="s">
        <v>475</v>
      </c>
      <c r="D10" s="96"/>
      <c r="E10" s="96" t="str">
        <f>VLOOKUP(C10,'Demandeur Interne'!A:B,2,FALSE)</f>
        <v>PATRICE</v>
      </c>
      <c r="F10" s="96"/>
      <c r="G10" s="96">
        <f>VLOOKUP(C10,'Demandeur Interne'!A:D,4,FALSE)</f>
        <v>213014</v>
      </c>
      <c r="H10" s="96"/>
      <c r="I10" s="96"/>
      <c r="J10" s="97" t="str">
        <f>VLOOKUP(C10,'Demandeur Interne'!A:E,5,FALSE)</f>
        <v>patrice.louison-francois@sncf.fr</v>
      </c>
      <c r="K10" s="98"/>
      <c r="L10" s="99"/>
    </row>
    <row r="11" spans="1:19" ht="21" customHeight="1" thickTop="1" thickBot="1" x14ac:dyDescent="0.25">
      <c r="A11" s="167" t="s">
        <v>10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9"/>
    </row>
    <row r="12" spans="1:19" ht="9" customHeight="1" thickTop="1" x14ac:dyDescent="0.2">
      <c r="A12" s="115"/>
      <c r="B12" s="116"/>
      <c r="C12" s="116"/>
      <c r="D12" s="116"/>
      <c r="E12" s="116"/>
      <c r="F12" s="116"/>
      <c r="G12" s="116"/>
      <c r="H12" s="116"/>
      <c r="I12" s="116"/>
      <c r="J12" s="116"/>
      <c r="K12" s="44"/>
      <c r="L12" s="45"/>
    </row>
    <row r="13" spans="1:19" ht="15" customHeight="1" x14ac:dyDescent="0.2">
      <c r="A13" s="46" t="s">
        <v>466</v>
      </c>
      <c r="B13" s="107" t="s">
        <v>172</v>
      </c>
      <c r="C13" s="108"/>
      <c r="D13" s="108"/>
      <c r="E13" s="108"/>
      <c r="F13" s="108"/>
      <c r="G13" s="108"/>
      <c r="H13" s="109"/>
      <c r="I13" s="47" t="s">
        <v>467</v>
      </c>
      <c r="J13" s="126" t="str">
        <f>VLOOKUP(B13,'Adresse BU'!A:B,2,FALSE)</f>
        <v>22412</v>
      </c>
      <c r="K13" s="127"/>
      <c r="L13" s="45"/>
    </row>
    <row r="14" spans="1:19" x14ac:dyDescent="0.2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44"/>
      <c r="L14" s="45"/>
    </row>
    <row r="15" spans="1:19" ht="15" customHeight="1" x14ac:dyDescent="0.2">
      <c r="A15" s="46" t="s">
        <v>1</v>
      </c>
      <c r="B15" s="121" t="str">
        <f>VLOOKUP(B13,'Adresse BU'!A:C,3,FALSE)</f>
        <v>2 rue Pierre Sémard</v>
      </c>
      <c r="C15" s="121"/>
      <c r="D15" s="121"/>
      <c r="E15" s="121"/>
      <c r="F15" s="121"/>
      <c r="G15" s="121"/>
      <c r="H15" s="128"/>
      <c r="I15" s="128"/>
      <c r="J15" s="128"/>
      <c r="K15" s="129"/>
      <c r="L15" s="130"/>
    </row>
    <row r="16" spans="1:19" x14ac:dyDescent="0.2">
      <c r="A16" s="115"/>
      <c r="B16" s="116"/>
      <c r="C16" s="116"/>
      <c r="D16" s="116"/>
      <c r="E16" s="116"/>
      <c r="F16" s="116"/>
      <c r="G16" s="116"/>
      <c r="H16" s="116"/>
      <c r="I16" s="116"/>
      <c r="J16" s="116"/>
      <c r="K16" s="44"/>
      <c r="L16" s="45"/>
    </row>
    <row r="17" spans="1:12" ht="15" customHeight="1" x14ac:dyDescent="0.2">
      <c r="A17" s="46" t="s">
        <v>2</v>
      </c>
      <c r="B17" s="86" t="str">
        <f>VLOOKUP(B13,'Adresse BU'!A:D,4,FALSE)</f>
        <v>80330</v>
      </c>
      <c r="C17" s="48"/>
      <c r="D17" s="43"/>
      <c r="E17" s="47" t="s">
        <v>5</v>
      </c>
      <c r="F17" s="104" t="str">
        <f>VLOOKUP(B13,'Adresse BU'!A:E,5,FALSE)</f>
        <v>LONGUEAU</v>
      </c>
      <c r="G17" s="105"/>
      <c r="H17" s="105"/>
      <c r="I17" s="106"/>
      <c r="J17" s="48"/>
      <c r="K17" s="44"/>
      <c r="L17" s="45"/>
    </row>
    <row r="18" spans="1:12" x14ac:dyDescent="0.2">
      <c r="A18" s="115"/>
      <c r="B18" s="116"/>
      <c r="C18" s="116"/>
      <c r="D18" s="116"/>
      <c r="E18" s="116"/>
      <c r="F18" s="116"/>
      <c r="G18" s="116"/>
      <c r="H18" s="116"/>
      <c r="I18" s="116"/>
      <c r="J18" s="116"/>
      <c r="K18" s="44"/>
      <c r="L18" s="45"/>
    </row>
    <row r="19" spans="1:12" ht="15" customHeight="1" x14ac:dyDescent="0.2">
      <c r="A19" s="46" t="s">
        <v>3</v>
      </c>
      <c r="B19" s="38" t="s">
        <v>529</v>
      </c>
      <c r="C19" s="47"/>
      <c r="D19" s="47" t="s">
        <v>486</v>
      </c>
      <c r="E19" s="38" t="s">
        <v>533</v>
      </c>
      <c r="F19" s="47" t="s">
        <v>485</v>
      </c>
      <c r="G19" s="110" t="s">
        <v>534</v>
      </c>
      <c r="H19" s="111"/>
      <c r="I19" s="47" t="s">
        <v>484</v>
      </c>
      <c r="J19" s="117" t="s">
        <v>535</v>
      </c>
      <c r="K19" s="118"/>
      <c r="L19" s="119"/>
    </row>
    <row r="20" spans="1:12" x14ac:dyDescent="0.2">
      <c r="A20" s="115"/>
      <c r="B20" s="116"/>
      <c r="C20" s="116"/>
      <c r="D20" s="116"/>
      <c r="E20" s="116"/>
      <c r="F20" s="116"/>
      <c r="G20" s="116"/>
      <c r="H20" s="116"/>
      <c r="I20" s="116"/>
      <c r="J20" s="116"/>
      <c r="K20" s="44"/>
      <c r="L20" s="45"/>
    </row>
    <row r="21" spans="1:12" ht="25.5" customHeight="1" x14ac:dyDescent="0.2">
      <c r="A21" s="85" t="s">
        <v>4</v>
      </c>
      <c r="B21" s="144"/>
      <c r="C21" s="145"/>
      <c r="D21" s="145"/>
      <c r="E21" s="145"/>
      <c r="F21" s="145"/>
      <c r="G21" s="146"/>
      <c r="H21" s="120"/>
      <c r="I21" s="120"/>
      <c r="J21" s="120"/>
      <c r="K21" s="44"/>
      <c r="L21" s="45"/>
    </row>
    <row r="22" spans="1:12" ht="9" customHeight="1" thickBot="1" x14ac:dyDescent="0.25">
      <c r="A22" s="115"/>
      <c r="B22" s="116"/>
      <c r="C22" s="116"/>
      <c r="D22" s="116"/>
      <c r="E22" s="116"/>
      <c r="F22" s="116"/>
      <c r="G22" s="116"/>
      <c r="H22" s="116"/>
      <c r="I22" s="116"/>
      <c r="J22" s="116"/>
      <c r="K22" s="44"/>
      <c r="L22" s="45"/>
    </row>
    <row r="23" spans="1:12" ht="21" customHeight="1" thickTop="1" thickBot="1" x14ac:dyDescent="0.25">
      <c r="A23" s="112" t="s">
        <v>16</v>
      </c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4"/>
    </row>
    <row r="24" spans="1:12" ht="9" customHeight="1" thickTop="1" x14ac:dyDescent="0.2">
      <c r="A24" s="142"/>
      <c r="B24" s="143"/>
      <c r="C24" s="143"/>
      <c r="D24" s="143"/>
      <c r="E24" s="143"/>
      <c r="F24" s="143"/>
      <c r="G24" s="143"/>
      <c r="H24" s="143"/>
      <c r="I24" s="143"/>
      <c r="J24" s="143"/>
      <c r="K24" s="44"/>
      <c r="L24" s="45"/>
    </row>
    <row r="25" spans="1:12" ht="15" customHeight="1" x14ac:dyDescent="0.2">
      <c r="A25" s="46" t="s">
        <v>466</v>
      </c>
      <c r="B25" s="122" t="s">
        <v>126</v>
      </c>
      <c r="C25" s="123"/>
      <c r="D25" s="123"/>
      <c r="E25" s="123"/>
      <c r="F25" s="123"/>
      <c r="G25" s="123"/>
      <c r="H25" s="124"/>
      <c r="I25" s="47" t="s">
        <v>467</v>
      </c>
      <c r="J25" s="126" t="str">
        <f>VLOOKUP(B25,'Adresse BU'!A:B,2,FALSE)</f>
        <v>12756</v>
      </c>
      <c r="K25" s="127"/>
      <c r="L25" s="45"/>
    </row>
    <row r="26" spans="1:12" x14ac:dyDescent="0.2">
      <c r="A26" s="115"/>
      <c r="B26" s="116"/>
      <c r="C26" s="116"/>
      <c r="D26" s="116"/>
      <c r="E26" s="116"/>
      <c r="F26" s="116"/>
      <c r="G26" s="116"/>
      <c r="H26" s="116"/>
      <c r="I26" s="116"/>
      <c r="J26" s="116"/>
      <c r="K26" s="44"/>
      <c r="L26" s="45"/>
    </row>
    <row r="27" spans="1:12" ht="15" customHeight="1" x14ac:dyDescent="0.2">
      <c r="A27" s="46" t="s">
        <v>1</v>
      </c>
      <c r="B27" s="131" t="str">
        <f>VLOOKUP(B25,'Adresse BU'!A:C,3,FALSE)</f>
        <v>2 avenue de l'Amphithéatre</v>
      </c>
      <c r="C27" s="105"/>
      <c r="D27" s="105"/>
      <c r="E27" s="105"/>
      <c r="F27" s="105"/>
      <c r="G27" s="106"/>
      <c r="H27" s="43"/>
      <c r="I27" s="43"/>
      <c r="J27" s="43"/>
      <c r="K27" s="44"/>
      <c r="L27" s="45"/>
    </row>
    <row r="28" spans="1:12" x14ac:dyDescent="0.2">
      <c r="A28" s="115"/>
      <c r="B28" s="116"/>
      <c r="C28" s="116"/>
      <c r="D28" s="116"/>
      <c r="E28" s="116"/>
      <c r="F28" s="116"/>
      <c r="G28" s="116"/>
      <c r="H28" s="116"/>
      <c r="I28" s="116"/>
      <c r="J28" s="116"/>
      <c r="K28" s="44"/>
      <c r="L28" s="45"/>
    </row>
    <row r="29" spans="1:12" ht="15" customHeight="1" x14ac:dyDescent="0.2">
      <c r="A29" s="46" t="s">
        <v>2</v>
      </c>
      <c r="B29" s="86" t="str">
        <f>VLOOKUP(B25,'Adresse BU'!A:D,4,FALSE)</f>
        <v>57000</v>
      </c>
      <c r="C29" s="48"/>
      <c r="D29" s="43"/>
      <c r="E29" s="47" t="s">
        <v>5</v>
      </c>
      <c r="F29" s="104" t="str">
        <f>VLOOKUP(B25,'Adresse BU'!A:E,5,FALSE)</f>
        <v>METZ</v>
      </c>
      <c r="G29" s="105"/>
      <c r="H29" s="105"/>
      <c r="I29" s="106"/>
      <c r="J29" s="48"/>
      <c r="K29" s="44"/>
      <c r="L29" s="45"/>
    </row>
    <row r="30" spans="1:12" x14ac:dyDescent="0.2">
      <c r="A30" s="115"/>
      <c r="B30" s="116"/>
      <c r="C30" s="116"/>
      <c r="D30" s="116"/>
      <c r="E30" s="116"/>
      <c r="F30" s="116"/>
      <c r="G30" s="116"/>
      <c r="H30" s="116"/>
      <c r="I30" s="116"/>
      <c r="J30" s="116"/>
      <c r="K30" s="44"/>
      <c r="L30" s="45"/>
    </row>
    <row r="31" spans="1:12" ht="15" customHeight="1" x14ac:dyDescent="0.2">
      <c r="A31" s="46" t="s">
        <v>3</v>
      </c>
      <c r="B31" s="38" t="s">
        <v>536</v>
      </c>
      <c r="C31" s="47"/>
      <c r="D31" s="47" t="s">
        <v>486</v>
      </c>
      <c r="E31" s="38" t="s">
        <v>537</v>
      </c>
      <c r="F31" s="47" t="s">
        <v>485</v>
      </c>
      <c r="G31" s="110" t="s">
        <v>538</v>
      </c>
      <c r="H31" s="132"/>
      <c r="I31" s="47" t="s">
        <v>484</v>
      </c>
      <c r="J31" s="117" t="s">
        <v>530</v>
      </c>
      <c r="K31" s="140"/>
      <c r="L31" s="141"/>
    </row>
    <row r="32" spans="1:12" x14ac:dyDescent="0.2">
      <c r="A32" s="115"/>
      <c r="B32" s="116"/>
      <c r="C32" s="116"/>
      <c r="D32" s="116"/>
      <c r="E32" s="116"/>
      <c r="F32" s="116"/>
      <c r="G32" s="116"/>
      <c r="H32" s="116"/>
      <c r="I32" s="116"/>
      <c r="J32" s="116"/>
      <c r="K32" s="49"/>
      <c r="L32" s="50"/>
    </row>
    <row r="33" spans="1:21" ht="25.5" customHeight="1" x14ac:dyDescent="0.2">
      <c r="A33" s="85" t="s">
        <v>4</v>
      </c>
      <c r="B33" s="144"/>
      <c r="C33" s="145"/>
      <c r="D33" s="145"/>
      <c r="E33" s="145"/>
      <c r="F33" s="145"/>
      <c r="G33" s="146"/>
      <c r="H33" s="120"/>
      <c r="I33" s="120"/>
      <c r="J33" s="120"/>
      <c r="K33" s="49"/>
      <c r="L33" s="50"/>
    </row>
    <row r="34" spans="1:21" ht="9" customHeight="1" thickBot="1" x14ac:dyDescent="0.25">
      <c r="A34" s="115"/>
      <c r="B34" s="116"/>
      <c r="C34" s="116"/>
      <c r="D34" s="116"/>
      <c r="E34" s="116"/>
      <c r="F34" s="116"/>
      <c r="G34" s="116"/>
      <c r="H34" s="116"/>
      <c r="I34" s="116"/>
      <c r="J34" s="116"/>
      <c r="K34" s="49"/>
      <c r="L34" s="50"/>
    </row>
    <row r="35" spans="1:21" ht="21" customHeight="1" thickTop="1" thickBot="1" x14ac:dyDescent="0.25">
      <c r="A35" s="137" t="s">
        <v>0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9"/>
    </row>
    <row r="36" spans="1:21" ht="9" customHeight="1" thickTop="1" x14ac:dyDescent="0.2">
      <c r="A36" s="35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6"/>
    </row>
    <row r="37" spans="1:21" x14ac:dyDescent="0.2">
      <c r="A37" s="135" t="s">
        <v>528</v>
      </c>
      <c r="B37" s="136"/>
      <c r="C37" s="136"/>
      <c r="D37" s="136"/>
      <c r="E37" s="136" t="s">
        <v>7</v>
      </c>
      <c r="F37" s="136" t="s">
        <v>487</v>
      </c>
      <c r="G37" s="136" t="s">
        <v>0</v>
      </c>
      <c r="H37" s="136"/>
      <c r="I37" s="136"/>
      <c r="J37" s="136" t="s">
        <v>500</v>
      </c>
      <c r="K37" s="136"/>
      <c r="L37" s="174"/>
    </row>
    <row r="38" spans="1:21" x14ac:dyDescent="0.2">
      <c r="A38" s="135"/>
      <c r="B38" s="136"/>
      <c r="C38" s="136"/>
      <c r="D38" s="136"/>
      <c r="E38" s="136"/>
      <c r="F38" s="136"/>
      <c r="G38" s="87" t="s">
        <v>501</v>
      </c>
      <c r="H38" s="87" t="s">
        <v>502</v>
      </c>
      <c r="I38" s="87" t="s">
        <v>503</v>
      </c>
      <c r="J38" s="136"/>
      <c r="K38" s="136"/>
      <c r="L38" s="174"/>
    </row>
    <row r="39" spans="1:21" ht="15" customHeight="1" x14ac:dyDescent="0.2">
      <c r="A39" s="172" t="s">
        <v>539</v>
      </c>
      <c r="B39" s="173"/>
      <c r="C39" s="173"/>
      <c r="D39" s="173"/>
      <c r="E39" s="95" t="s">
        <v>540</v>
      </c>
      <c r="F39" s="95" t="s">
        <v>541</v>
      </c>
      <c r="G39" s="95" t="s">
        <v>542</v>
      </c>
      <c r="H39" s="95" t="s">
        <v>543</v>
      </c>
      <c r="I39" s="95" t="s">
        <v>544</v>
      </c>
      <c r="J39" s="175" t="s">
        <v>545</v>
      </c>
      <c r="K39" s="176"/>
      <c r="L39" s="177"/>
    </row>
    <row r="40" spans="1:21" ht="15" customHeight="1" x14ac:dyDescent="0.2">
      <c r="A40" s="133" t="s">
        <v>546</v>
      </c>
      <c r="B40" s="134"/>
      <c r="C40" s="134"/>
      <c r="D40" s="134"/>
      <c r="E40" s="91" t="s">
        <v>547</v>
      </c>
      <c r="F40" s="91" t="s">
        <v>548</v>
      </c>
      <c r="G40" s="91" t="s">
        <v>549</v>
      </c>
      <c r="H40" s="91" t="s">
        <v>550</v>
      </c>
      <c r="I40" s="91" t="s">
        <v>551</v>
      </c>
      <c r="J40" s="170" t="s">
        <v>552</v>
      </c>
      <c r="K40" s="170"/>
      <c r="L40" s="171"/>
    </row>
    <row r="41" spans="1:21" ht="15" customHeight="1" x14ac:dyDescent="0.2">
      <c r="A41" s="133" t="s">
        <v>553</v>
      </c>
      <c r="B41" s="134"/>
      <c r="C41" s="134"/>
      <c r="D41" s="134"/>
      <c r="E41" s="91" t="s">
        <v>554</v>
      </c>
      <c r="F41" s="91" t="s">
        <v>555</v>
      </c>
      <c r="G41" s="91" t="s">
        <v>556</v>
      </c>
      <c r="H41" s="91" t="s">
        <v>557</v>
      </c>
      <c r="I41" s="91" t="s">
        <v>558</v>
      </c>
      <c r="J41" s="170" t="s">
        <v>559</v>
      </c>
      <c r="K41" s="170"/>
      <c r="L41" s="171"/>
      <c r="N41" s="125"/>
      <c r="O41" s="125"/>
      <c r="P41" s="125"/>
      <c r="Q41" s="125"/>
      <c r="R41" s="125"/>
      <c r="S41" s="125"/>
      <c r="T41" s="125"/>
      <c r="U41" s="125"/>
    </row>
    <row r="42" spans="1:21" ht="15" customHeight="1" x14ac:dyDescent="0.2">
      <c r="A42" s="133" t="s">
        <v>560</v>
      </c>
      <c r="B42" s="134"/>
      <c r="C42" s="134"/>
      <c r="D42" s="134"/>
      <c r="E42" s="91" t="s">
        <v>561</v>
      </c>
      <c r="F42" s="91" t="s">
        <v>562</v>
      </c>
      <c r="G42" s="91" t="s">
        <v>563</v>
      </c>
      <c r="H42" s="91" t="s">
        <v>564</v>
      </c>
      <c r="I42" s="91" t="s">
        <v>565</v>
      </c>
      <c r="J42" s="170" t="s">
        <v>566</v>
      </c>
      <c r="K42" s="170"/>
      <c r="L42" s="171"/>
      <c r="M42" s="31"/>
      <c r="N42" s="75"/>
      <c r="O42" s="75"/>
      <c r="P42" s="75"/>
      <c r="Q42" s="75"/>
      <c r="R42" s="75"/>
      <c r="S42" s="75"/>
      <c r="T42" s="70"/>
    </row>
    <row r="43" spans="1:21" ht="16.5" customHeight="1" x14ac:dyDescent="0.2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49"/>
      <c r="L43" s="50"/>
      <c r="N43" s="76"/>
      <c r="O43" s="70"/>
      <c r="P43" s="70"/>
      <c r="Q43" s="70"/>
      <c r="R43" s="70"/>
      <c r="S43" s="70"/>
      <c r="T43" s="70"/>
      <c r="U43" s="70"/>
    </row>
    <row r="44" spans="1:21" ht="29.25" customHeight="1" x14ac:dyDescent="0.2">
      <c r="A44" s="207" t="s">
        <v>488</v>
      </c>
      <c r="B44" s="170"/>
      <c r="C44" s="170"/>
      <c r="D44" s="92" t="s">
        <v>567</v>
      </c>
      <c r="E44" s="208" t="s">
        <v>482</v>
      </c>
      <c r="F44" s="170"/>
      <c r="G44" s="170"/>
      <c r="H44" s="93" t="s">
        <v>568</v>
      </c>
      <c r="I44" s="206" t="s">
        <v>483</v>
      </c>
      <c r="J44" s="170"/>
      <c r="K44" s="170"/>
      <c r="L44" s="94" t="s">
        <v>569</v>
      </c>
      <c r="M44" s="30"/>
      <c r="N44" s="76"/>
      <c r="O44" s="70"/>
      <c r="P44" s="70"/>
      <c r="Q44" s="70"/>
      <c r="R44" s="70"/>
      <c r="S44" s="70"/>
      <c r="T44" s="70"/>
      <c r="U44" s="70"/>
    </row>
    <row r="45" spans="1:21" ht="9" customHeight="1" thickBot="1" x14ac:dyDescent="0.25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49"/>
      <c r="L45" s="50"/>
      <c r="N45" s="29"/>
    </row>
    <row r="46" spans="1:21" ht="34.5" customHeight="1" thickTop="1" thickBot="1" x14ac:dyDescent="0.25">
      <c r="A46" s="156" t="s">
        <v>517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9"/>
      <c r="N46" s="195" t="s">
        <v>521</v>
      </c>
      <c r="O46" s="196"/>
    </row>
    <row r="47" spans="1:21" ht="9" customHeight="1" thickTop="1" x14ac:dyDescent="0.2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49"/>
      <c r="L47" s="51"/>
      <c r="N47" s="71"/>
      <c r="O47" s="72"/>
    </row>
    <row r="48" spans="1:21" ht="15" customHeight="1" thickBot="1" x14ac:dyDescent="0.25">
      <c r="A48" s="199" t="s">
        <v>9</v>
      </c>
      <c r="B48" s="200"/>
      <c r="C48" s="200"/>
      <c r="D48" s="197"/>
      <c r="E48" s="198"/>
      <c r="F48" s="205" t="s">
        <v>8</v>
      </c>
      <c r="G48" s="205"/>
      <c r="H48" s="205"/>
      <c r="I48" s="90"/>
      <c r="J48" s="90"/>
      <c r="K48" s="43" t="s">
        <v>489</v>
      </c>
      <c r="L48" s="50"/>
      <c r="M48" s="29"/>
      <c r="N48" s="73"/>
      <c r="O48" s="74"/>
    </row>
    <row r="49" spans="1:12" ht="9" customHeight="1" thickTop="1" thickBot="1" x14ac:dyDescent="0.25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49"/>
      <c r="L49" s="50"/>
    </row>
    <row r="50" spans="1:12" ht="21" customHeight="1" thickTop="1" thickBot="1" x14ac:dyDescent="0.25">
      <c r="A50" s="137" t="s">
        <v>504</v>
      </c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9"/>
    </row>
    <row r="51" spans="1:12" ht="9" customHeight="1" thickTop="1" x14ac:dyDescent="0.2">
      <c r="A51" s="5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4"/>
    </row>
    <row r="52" spans="1:12" ht="15" customHeight="1" x14ac:dyDescent="0.2">
      <c r="A52" s="194" t="s">
        <v>505</v>
      </c>
      <c r="B52" s="193"/>
      <c r="C52" s="189"/>
      <c r="D52" s="190"/>
      <c r="E52" s="191"/>
      <c r="F52" s="193" t="s">
        <v>506</v>
      </c>
      <c r="G52" s="193"/>
      <c r="H52" s="193"/>
      <c r="I52" s="193"/>
      <c r="J52" s="193"/>
      <c r="K52" s="189"/>
      <c r="L52" s="192"/>
    </row>
    <row r="53" spans="1:12" x14ac:dyDescent="0.2">
      <c r="A53" s="55"/>
      <c r="B53" s="53"/>
      <c r="C53" s="53"/>
      <c r="D53" s="53"/>
      <c r="E53" s="88"/>
      <c r="F53" s="56"/>
      <c r="G53" s="56"/>
      <c r="H53" s="56"/>
      <c r="I53" s="56"/>
      <c r="J53" s="56"/>
      <c r="K53" s="53"/>
      <c r="L53" s="57"/>
    </row>
    <row r="54" spans="1:12" ht="15" customHeight="1" x14ac:dyDescent="0.2">
      <c r="A54" s="194" t="s">
        <v>507</v>
      </c>
      <c r="B54" s="193"/>
      <c r="C54" s="189"/>
      <c r="D54" s="190"/>
      <c r="E54" s="191"/>
      <c r="F54" s="193" t="s">
        <v>508</v>
      </c>
      <c r="G54" s="193"/>
      <c r="H54" s="193"/>
      <c r="I54" s="193"/>
      <c r="J54" s="193"/>
      <c r="K54" s="189"/>
      <c r="L54" s="192"/>
    </row>
    <row r="55" spans="1:12" ht="15.75" x14ac:dyDescent="0.2">
      <c r="A55" s="89"/>
      <c r="B55" s="58"/>
      <c r="C55" s="59"/>
      <c r="D55" s="59"/>
      <c r="E55" s="58"/>
      <c r="F55" s="60"/>
      <c r="G55" s="60"/>
      <c r="H55" s="60"/>
      <c r="I55" s="60"/>
      <c r="J55" s="58"/>
      <c r="K55" s="58"/>
      <c r="L55" s="57"/>
    </row>
    <row r="56" spans="1:12" ht="15" customHeight="1" x14ac:dyDescent="0.2">
      <c r="A56" s="194" t="s">
        <v>509</v>
      </c>
      <c r="B56" s="193"/>
      <c r="C56" s="189"/>
      <c r="D56" s="190"/>
      <c r="E56" s="191"/>
      <c r="F56" s="88"/>
      <c r="G56" s="88"/>
      <c r="H56" s="193" t="s">
        <v>510</v>
      </c>
      <c r="I56" s="193"/>
      <c r="J56" s="193"/>
      <c r="K56" s="189"/>
      <c r="L56" s="192"/>
    </row>
    <row r="57" spans="1:12" ht="9" customHeight="1" thickBot="1" x14ac:dyDescent="0.25">
      <c r="A57" s="89"/>
      <c r="B57" s="88"/>
      <c r="C57" s="61"/>
      <c r="D57" s="61"/>
      <c r="E57" s="88"/>
      <c r="F57" s="88"/>
      <c r="G57" s="88"/>
      <c r="H57" s="88"/>
      <c r="I57" s="88"/>
      <c r="J57" s="53"/>
      <c r="K57" s="53"/>
      <c r="L57" s="57"/>
    </row>
    <row r="58" spans="1:12" ht="21" customHeight="1" thickTop="1" thickBot="1" x14ac:dyDescent="0.25">
      <c r="A58" s="137" t="s">
        <v>511</v>
      </c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9"/>
    </row>
    <row r="59" spans="1:12" ht="9" customHeight="1" thickTop="1" x14ac:dyDescent="0.2">
      <c r="A59" s="55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62"/>
    </row>
    <row r="60" spans="1:12" ht="15" customHeight="1" x14ac:dyDescent="0.2">
      <c r="A60" s="178" t="s">
        <v>512</v>
      </c>
      <c r="B60" s="179"/>
      <c r="C60" s="187"/>
      <c r="D60" s="188"/>
      <c r="E60" s="179" t="s">
        <v>513</v>
      </c>
      <c r="F60" s="179"/>
      <c r="G60" s="179"/>
      <c r="H60" s="179"/>
      <c r="I60" s="179"/>
      <c r="J60" s="184"/>
      <c r="K60" s="185"/>
      <c r="L60" s="186"/>
    </row>
    <row r="61" spans="1:12" ht="15" x14ac:dyDescent="0.2">
      <c r="A61" s="55"/>
      <c r="B61" s="58"/>
      <c r="C61" s="63"/>
      <c r="D61" s="63"/>
      <c r="E61" s="58"/>
      <c r="F61" s="58"/>
      <c r="G61" s="58"/>
      <c r="H61" s="58"/>
      <c r="I61" s="58"/>
      <c r="J61" s="63"/>
      <c r="K61" s="63"/>
      <c r="L61" s="64"/>
    </row>
    <row r="62" spans="1:12" ht="15" x14ac:dyDescent="0.2">
      <c r="A62" s="178" t="s">
        <v>514</v>
      </c>
      <c r="B62" s="179"/>
      <c r="C62" s="182"/>
      <c r="D62" s="183"/>
      <c r="E62" s="179" t="s">
        <v>515</v>
      </c>
      <c r="F62" s="179"/>
      <c r="G62" s="179"/>
      <c r="H62" s="179"/>
      <c r="I62" s="179"/>
      <c r="J62" s="184"/>
      <c r="K62" s="185"/>
      <c r="L62" s="186"/>
    </row>
    <row r="63" spans="1:12" ht="15" x14ac:dyDescent="0.2">
      <c r="A63" s="65"/>
      <c r="B63" s="56"/>
      <c r="C63" s="66"/>
      <c r="D63" s="66"/>
      <c r="E63" s="56"/>
      <c r="F63" s="58"/>
      <c r="G63" s="58"/>
      <c r="H63" s="58"/>
      <c r="I63" s="58"/>
      <c r="J63" s="58"/>
      <c r="K63" s="58"/>
      <c r="L63" s="62"/>
    </row>
    <row r="64" spans="1:12" ht="15" x14ac:dyDescent="0.2">
      <c r="A64" s="178" t="s">
        <v>516</v>
      </c>
      <c r="B64" s="179"/>
      <c r="C64" s="180"/>
      <c r="D64" s="181"/>
      <c r="E64" s="58"/>
      <c r="F64" s="58"/>
      <c r="G64" s="58"/>
      <c r="H64" s="58"/>
      <c r="I64" s="58"/>
      <c r="J64" s="58"/>
      <c r="K64" s="58"/>
      <c r="L64" s="62"/>
    </row>
    <row r="65" spans="1:12" ht="9" customHeight="1" thickBot="1" x14ac:dyDescent="0.25">
      <c r="A65" s="67"/>
      <c r="B65" s="68"/>
      <c r="C65" s="68"/>
      <c r="D65" s="68"/>
      <c r="E65" s="68"/>
      <c r="F65" s="68"/>
      <c r="G65" s="68"/>
      <c r="H65" s="68"/>
      <c r="I65" s="68"/>
      <c r="J65" s="68"/>
      <c r="K65" s="68"/>
      <c r="L65" s="69"/>
    </row>
    <row r="66" spans="1:12" ht="13.5" thickTop="1" x14ac:dyDescent="0.2"/>
  </sheetData>
  <sheetProtection formatCells="0" selectLockedCells="1"/>
  <mergeCells count="98">
    <mergeCell ref="N46:O46"/>
    <mergeCell ref="D48:E48"/>
    <mergeCell ref="A48:C48"/>
    <mergeCell ref="A45:J45"/>
    <mergeCell ref="A43:J43"/>
    <mergeCell ref="F48:H48"/>
    <mergeCell ref="I44:K44"/>
    <mergeCell ref="A46:L46"/>
    <mergeCell ref="A44:C44"/>
    <mergeCell ref="E44:G44"/>
    <mergeCell ref="A47:J47"/>
    <mergeCell ref="C56:E56"/>
    <mergeCell ref="K54:L54"/>
    <mergeCell ref="F52:J52"/>
    <mergeCell ref="A49:J49"/>
    <mergeCell ref="A52:B52"/>
    <mergeCell ref="A54:B54"/>
    <mergeCell ref="A56:B56"/>
    <mergeCell ref="H56:J56"/>
    <mergeCell ref="K56:L56"/>
    <mergeCell ref="A50:L50"/>
    <mergeCell ref="F54:J54"/>
    <mergeCell ref="C52:E52"/>
    <mergeCell ref="K52:L52"/>
    <mergeCell ref="C54:E54"/>
    <mergeCell ref="A64:B64"/>
    <mergeCell ref="C64:D64"/>
    <mergeCell ref="A62:B62"/>
    <mergeCell ref="C62:D62"/>
    <mergeCell ref="A58:L58"/>
    <mergeCell ref="J62:L62"/>
    <mergeCell ref="A60:B60"/>
    <mergeCell ref="E60:I60"/>
    <mergeCell ref="E62:I62"/>
    <mergeCell ref="C60:D60"/>
    <mergeCell ref="J60:L60"/>
    <mergeCell ref="H33:J33"/>
    <mergeCell ref="J42:L42"/>
    <mergeCell ref="A42:D42"/>
    <mergeCell ref="J40:L40"/>
    <mergeCell ref="A39:D39"/>
    <mergeCell ref="J37:L38"/>
    <mergeCell ref="F37:F38"/>
    <mergeCell ref="B33:G33"/>
    <mergeCell ref="A34:J34"/>
    <mergeCell ref="J39:L39"/>
    <mergeCell ref="J41:L41"/>
    <mergeCell ref="A30:J30"/>
    <mergeCell ref="A20:J20"/>
    <mergeCell ref="B21:G21"/>
    <mergeCell ref="A1:L1"/>
    <mergeCell ref="A2:L2"/>
    <mergeCell ref="A3:L3"/>
    <mergeCell ref="A5:L5"/>
    <mergeCell ref="F4:L4"/>
    <mergeCell ref="A4:E4"/>
    <mergeCell ref="F7:L9"/>
    <mergeCell ref="D7:E7"/>
    <mergeCell ref="A12:J12"/>
    <mergeCell ref="A11:L11"/>
    <mergeCell ref="A10:B10"/>
    <mergeCell ref="C10:D10"/>
    <mergeCell ref="A28:J28"/>
    <mergeCell ref="N41:U41"/>
    <mergeCell ref="J13:K13"/>
    <mergeCell ref="H15:J15"/>
    <mergeCell ref="K15:L15"/>
    <mergeCell ref="B27:G27"/>
    <mergeCell ref="G31:H31"/>
    <mergeCell ref="A40:D40"/>
    <mergeCell ref="A41:D41"/>
    <mergeCell ref="A37:D38"/>
    <mergeCell ref="G37:I37"/>
    <mergeCell ref="E37:E38"/>
    <mergeCell ref="A35:L35"/>
    <mergeCell ref="J25:K25"/>
    <mergeCell ref="J31:L31"/>
    <mergeCell ref="A24:J24"/>
    <mergeCell ref="A32:J32"/>
    <mergeCell ref="F29:I29"/>
    <mergeCell ref="B13:H13"/>
    <mergeCell ref="G19:H19"/>
    <mergeCell ref="F17:I17"/>
    <mergeCell ref="A23:L23"/>
    <mergeCell ref="A14:J14"/>
    <mergeCell ref="A16:J16"/>
    <mergeCell ref="A18:J18"/>
    <mergeCell ref="J19:L19"/>
    <mergeCell ref="A22:J22"/>
    <mergeCell ref="H21:J21"/>
    <mergeCell ref="B15:G15"/>
    <mergeCell ref="B25:H25"/>
    <mergeCell ref="A26:J26"/>
    <mergeCell ref="E10:F10"/>
    <mergeCell ref="G10:I10"/>
    <mergeCell ref="J10:L10"/>
    <mergeCell ref="N1:O1"/>
    <mergeCell ref="N5:O5"/>
  </mergeCells>
  <phoneticPr fontId="4" type="noConversion"/>
  <hyperlinks>
    <hyperlink ref="F4" r:id="rId1" display="pli.geoparts.moissy-cramayel@geodis.com;philippe.goudey@geodis.com;yves.bouquet@sncf.fr;charles.trabi@sncf.fr;karim.dabaj@sncf.fr;jean-luc.hallin@sncf.fr;"/>
    <hyperlink ref="J31" r:id="rId2" display="jean.berge@sncf.fr"/>
  </hyperlinks>
  <printOptions horizontalCentered="1"/>
  <pageMargins left="0.23622047244094491" right="0.23622047244094491" top="0" bottom="0" header="0.31496062992125984" footer="0.31496062992125984"/>
  <pageSetup paperSize="9" scale="74" orientation="portrait" r:id="rId3"/>
  <headerFooter alignWithMargins="0"/>
  <colBreaks count="1" manualBreakCount="1">
    <brk id="10" max="64" man="1"/>
  </col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6" name="Check Box 2332">
              <controlPr defaultSize="0" autoFill="0" autoLine="0" autoPict="0">
                <anchor moveWithCells="1">
                  <from>
                    <xdr:col>8</xdr:col>
                    <xdr:colOff>142875</xdr:colOff>
                    <xdr:row>46</xdr:row>
                    <xdr:rowOff>76200</xdr:rowOff>
                  </from>
                  <to>
                    <xdr:col>9</xdr:col>
                    <xdr:colOff>19050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1" r:id="rId7" name="Check Box 2333">
              <controlPr defaultSize="0" autoFill="0" autoLine="0" autoPict="0">
                <anchor moveWithCells="1">
                  <from>
                    <xdr:col>9</xdr:col>
                    <xdr:colOff>76200</xdr:colOff>
                    <xdr:row>46</xdr:row>
                    <xdr:rowOff>38100</xdr:rowOff>
                  </from>
                  <to>
                    <xdr:col>9</xdr:col>
                    <xdr:colOff>571500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2" r:id="rId8" name="Button 2354">
              <controlPr defaultSize="0" print="0" autoFill="0" autoPict="0" macro="[0]!verification_cellules_vides">
                <anchor moveWithCells="1" sizeWithCells="1">
                  <from>
                    <xdr:col>13</xdr:col>
                    <xdr:colOff>161925</xdr:colOff>
                    <xdr:row>45</xdr:row>
                    <xdr:rowOff>333375</xdr:rowOff>
                  </from>
                  <to>
                    <xdr:col>14</xdr:col>
                    <xdr:colOff>590550</xdr:colOff>
                    <xdr:row>47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3" r:id="rId9" name="Option Button 2355">
              <controlPr defaultSize="0" autoFill="0" autoLine="0" autoPict="0" macro="[0]!Casdoption2355_Cliquer">
                <anchor moveWithCells="1">
                  <from>
                    <xdr:col>13</xdr:col>
                    <xdr:colOff>190500</xdr:colOff>
                    <xdr:row>0</xdr:row>
                    <xdr:rowOff>238125</xdr:rowOff>
                  </from>
                  <to>
                    <xdr:col>14</xdr:col>
                    <xdr:colOff>523875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4" r:id="rId10" name="Option Button 2356">
              <controlPr defaultSize="0" autoFill="0" autoLine="0" autoPict="0" macro="[0]!Casdoption2356_Cliquer">
                <anchor moveWithCells="1">
                  <from>
                    <xdr:col>13</xdr:col>
                    <xdr:colOff>180975</xdr:colOff>
                    <xdr:row>1</xdr:row>
                    <xdr:rowOff>285750</xdr:rowOff>
                  </from>
                  <to>
                    <xdr:col>14</xdr:col>
                    <xdr:colOff>609600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'Adresse BU'!$A$1:$A$109</xm:f>
          </x14:formula1>
          <xm:sqref>B13 B25</xm:sqref>
        </x14:dataValidation>
        <x14:dataValidation type="list" allowBlank="1" showInputMessage="1" showErrorMessage="1">
          <x14:formula1>
            <xm:f>'Demandeur Interne'!$A$1:$A$15</xm:f>
          </x14:formula1>
          <xm:sqref>C10:D10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8"/>
  <sheetViews>
    <sheetView view="pageBreakPreview" topLeftCell="A21" zoomScale="85" zoomScaleNormal="85" zoomScaleSheetLayoutView="85" workbookViewId="0">
      <selection activeCell="A34" sqref="A34:J38"/>
    </sheetView>
  </sheetViews>
  <sheetFormatPr baseColWidth="10" defaultRowHeight="12.75" x14ac:dyDescent="0.2"/>
  <cols>
    <col min="2" max="2" width="12.7109375" customWidth="1"/>
    <col min="4" max="4" width="14.85546875" customWidth="1"/>
    <col min="5" max="6" width="17" customWidth="1"/>
    <col min="7" max="7" width="11.42578125" customWidth="1"/>
    <col min="8" max="8" width="10.5703125" hidden="1" customWidth="1"/>
    <col min="9" max="9" width="0.5703125" hidden="1" customWidth="1"/>
    <col min="10" max="10" width="22.85546875" customWidth="1"/>
    <col min="11" max="11" width="10.7109375" customWidth="1"/>
  </cols>
  <sheetData>
    <row r="1" spans="1:10" ht="54" customHeight="1" x14ac:dyDescent="0.2"/>
    <row r="2" spans="1:10" ht="18.75" thickBot="1" x14ac:dyDescent="0.3">
      <c r="A2" s="80" t="s">
        <v>11</v>
      </c>
      <c r="C2" s="10"/>
    </row>
    <row r="3" spans="1:10" ht="30" customHeight="1" thickTop="1" x14ac:dyDescent="0.2">
      <c r="C3" s="231" t="str">
        <f>'Demande de transport'!B19</f>
        <v>a</v>
      </c>
      <c r="D3" s="229"/>
      <c r="E3" s="84" t="str">
        <f>'Demande de transport'!E19</f>
        <v>b</v>
      </c>
      <c r="F3" s="229" t="str">
        <f>'Demande de transport'!G19</f>
        <v>c</v>
      </c>
      <c r="G3" s="230"/>
    </row>
    <row r="4" spans="1:10" s="17" customFormat="1" ht="20.100000000000001" customHeight="1" x14ac:dyDescent="0.2">
      <c r="C4" s="226" t="str">
        <f>'Demande de transport'!B13</f>
        <v>EMT HAUTE-PICARDIE</v>
      </c>
      <c r="D4" s="227"/>
      <c r="E4" s="227"/>
      <c r="F4" s="227"/>
      <c r="G4" s="228"/>
    </row>
    <row r="5" spans="1:10" s="17" customFormat="1" ht="20.100000000000001" customHeight="1" x14ac:dyDescent="0.2">
      <c r="C5" s="221" t="str">
        <f>'Demande de transport'!B15</f>
        <v>2 rue Pierre Sémard</v>
      </c>
      <c r="D5" s="222"/>
      <c r="E5" s="222"/>
      <c r="F5" s="222"/>
      <c r="G5" s="223"/>
    </row>
    <row r="6" spans="1:10" s="17" customFormat="1" ht="20.100000000000001" customHeight="1" thickBot="1" x14ac:dyDescent="0.25">
      <c r="C6" s="216" t="str">
        <f>'Demande de transport'!B17</f>
        <v>80330</v>
      </c>
      <c r="D6" s="217"/>
      <c r="E6" s="224" t="str">
        <f>'Demande de transport'!F17</f>
        <v>LONGUEAU</v>
      </c>
      <c r="F6" s="224"/>
      <c r="G6" s="225"/>
    </row>
    <row r="7" spans="1:10" ht="13.5" thickTop="1" x14ac:dyDescent="0.2"/>
    <row r="8" spans="1:10" x14ac:dyDescent="0.2">
      <c r="A8" s="209" t="s">
        <v>532</v>
      </c>
      <c r="B8" s="210"/>
      <c r="C8" s="210"/>
      <c r="D8" s="210"/>
      <c r="E8" s="210"/>
      <c r="F8" s="210"/>
      <c r="G8" s="210"/>
      <c r="H8" s="210"/>
      <c r="I8" s="210"/>
      <c r="J8" s="210"/>
    </row>
    <row r="9" spans="1:10" x14ac:dyDescent="0.2">
      <c r="A9" s="210"/>
      <c r="B9" s="210"/>
      <c r="C9" s="210"/>
      <c r="D9" s="210"/>
      <c r="E9" s="210"/>
      <c r="F9" s="210"/>
      <c r="G9" s="210"/>
      <c r="H9" s="210"/>
      <c r="I9" s="210"/>
      <c r="J9" s="210"/>
    </row>
    <row r="10" spans="1:10" x14ac:dyDescent="0.2">
      <c r="A10" s="210"/>
      <c r="B10" s="210"/>
      <c r="C10" s="210"/>
      <c r="D10" s="210"/>
      <c r="E10" s="210"/>
      <c r="F10" s="210"/>
      <c r="G10" s="210"/>
      <c r="H10" s="210"/>
      <c r="I10" s="210"/>
      <c r="J10" s="210"/>
    </row>
    <row r="11" spans="1:10" x14ac:dyDescent="0.2">
      <c r="A11" s="210"/>
      <c r="B11" s="210"/>
      <c r="C11" s="210"/>
      <c r="D11" s="210"/>
      <c r="E11" s="210"/>
      <c r="F11" s="210"/>
      <c r="G11" s="210"/>
      <c r="H11" s="210"/>
      <c r="I11" s="210"/>
      <c r="J11" s="210"/>
    </row>
    <row r="12" spans="1:10" ht="23.25" x14ac:dyDescent="0.35">
      <c r="A12" s="83" t="s">
        <v>12</v>
      </c>
      <c r="B12" s="79"/>
    </row>
    <row r="13" spans="1:10" ht="18" x14ac:dyDescent="0.25">
      <c r="A13" s="10"/>
    </row>
    <row r="14" spans="1:10" ht="25.5" customHeight="1" x14ac:dyDescent="0.2">
      <c r="A14" s="213" t="str">
        <f>'Demande de transport'!B31</f>
        <v>e</v>
      </c>
      <c r="B14" s="213"/>
      <c r="C14" s="213" t="str">
        <f>'Demande de transport'!E31</f>
        <v>f</v>
      </c>
      <c r="D14" s="213"/>
      <c r="E14" s="214" t="str">
        <f>'Demande de transport'!G31</f>
        <v>g</v>
      </c>
      <c r="F14" s="214"/>
      <c r="G14" s="214" t="str">
        <f>'Demande de transport'!J31</f>
        <v>h</v>
      </c>
      <c r="H14" s="214"/>
      <c r="I14" s="214"/>
      <c r="J14" s="214"/>
    </row>
    <row r="17" spans="1:16" s="11" customFormat="1" ht="30" customHeight="1" x14ac:dyDescent="0.4">
      <c r="A17" s="212" t="str">
        <f>'Demande de transport'!B25</f>
        <v>TECHNICENTRE LORRAINE - UP METZ VILLE</v>
      </c>
      <c r="B17" s="212"/>
      <c r="C17" s="212"/>
      <c r="D17" s="212"/>
      <c r="E17" s="212"/>
      <c r="F17" s="212"/>
      <c r="G17" s="212"/>
      <c r="H17" s="212"/>
      <c r="I17" s="212"/>
      <c r="J17" s="212"/>
      <c r="P17" s="82"/>
    </row>
    <row r="19" spans="1:16" ht="15.75" x14ac:dyDescent="0.25">
      <c r="A19" s="211" t="str">
        <f>'Demande de transport'!B27</f>
        <v>2 avenue de l'Amphithéatre</v>
      </c>
      <c r="B19" s="211"/>
      <c r="C19" s="211"/>
      <c r="D19" s="211"/>
      <c r="E19" s="211"/>
      <c r="F19" s="211"/>
      <c r="G19" s="211"/>
      <c r="H19" s="211"/>
      <c r="I19" s="211"/>
      <c r="J19" s="211"/>
    </row>
    <row r="21" spans="1:16" ht="15.75" x14ac:dyDescent="0.25">
      <c r="A21" s="211" t="str">
        <f>'Demande de transport'!B29</f>
        <v>57000</v>
      </c>
      <c r="B21" s="211"/>
      <c r="C21" s="211"/>
      <c r="D21" s="211"/>
      <c r="E21" s="211" t="str">
        <f>'Demande de transport'!F29</f>
        <v>METZ</v>
      </c>
      <c r="F21" s="211"/>
      <c r="G21" s="211"/>
      <c r="H21" s="211"/>
      <c r="I21" s="211"/>
      <c r="J21" s="211"/>
    </row>
    <row r="22" spans="1:16" ht="30" x14ac:dyDescent="0.4">
      <c r="A22" s="33"/>
      <c r="B22" s="33"/>
      <c r="C22" s="33"/>
      <c r="D22" s="33"/>
      <c r="E22" s="33"/>
      <c r="F22" s="33"/>
      <c r="G22" s="33"/>
      <c r="H22" s="33"/>
      <c r="I22" s="33"/>
      <c r="J22" s="33"/>
    </row>
    <row r="23" spans="1:16" ht="30" x14ac:dyDescent="0.4">
      <c r="A23" s="33"/>
      <c r="B23" s="33"/>
      <c r="C23" s="33"/>
      <c r="D23" s="33"/>
      <c r="E23" s="33"/>
      <c r="F23" s="33"/>
      <c r="G23" s="33"/>
      <c r="H23" s="33"/>
      <c r="I23" s="33"/>
      <c r="J23" s="33"/>
    </row>
    <row r="24" spans="1:16" ht="30" x14ac:dyDescent="0.4">
      <c r="A24" s="18"/>
      <c r="B24" s="18"/>
      <c r="C24" s="18"/>
      <c r="D24" s="18"/>
      <c r="E24" s="18"/>
      <c r="F24" s="18"/>
      <c r="G24" s="18"/>
      <c r="H24" s="18"/>
      <c r="I24" s="18"/>
      <c r="J24" s="18"/>
    </row>
    <row r="25" spans="1:16" ht="30" x14ac:dyDescent="0.4">
      <c r="A25" s="18"/>
      <c r="B25" s="18"/>
      <c r="C25" s="18"/>
      <c r="D25" s="18"/>
      <c r="E25" s="18"/>
      <c r="F25" s="18"/>
      <c r="G25" s="18"/>
      <c r="H25" s="18"/>
      <c r="I25" s="18"/>
      <c r="J25" s="18"/>
    </row>
    <row r="26" spans="1:16" ht="30" x14ac:dyDescent="0.4">
      <c r="A26" s="16"/>
      <c r="B26" s="16"/>
      <c r="C26" s="16"/>
      <c r="D26" s="16"/>
      <c r="E26" s="16"/>
      <c r="F26" s="16"/>
      <c r="G26" s="16"/>
      <c r="H26" s="16"/>
      <c r="I26" s="16"/>
      <c r="J26" s="16"/>
    </row>
    <row r="27" spans="1:16" ht="54" customHeight="1" x14ac:dyDescent="0.4">
      <c r="A27" s="16"/>
      <c r="B27" s="16"/>
      <c r="C27" s="16"/>
      <c r="D27" s="16"/>
      <c r="E27" s="16"/>
      <c r="F27" s="16"/>
      <c r="G27" s="16"/>
      <c r="H27" s="16"/>
      <c r="I27" s="16"/>
      <c r="J27" s="16"/>
    </row>
    <row r="28" spans="1:16" ht="20.100000000000001" customHeight="1" x14ac:dyDescent="0.4">
      <c r="A28" s="33"/>
      <c r="B28" s="33"/>
      <c r="C28" s="33"/>
      <c r="D28" s="33"/>
      <c r="E28" s="33"/>
      <c r="F28" s="33"/>
      <c r="G28" s="33"/>
      <c r="H28" s="33"/>
      <c r="I28" s="33"/>
      <c r="J28" s="33"/>
    </row>
    <row r="29" spans="1:16" ht="20.100000000000001" customHeight="1" thickBot="1" x14ac:dyDescent="0.4">
      <c r="A29" s="83" t="s">
        <v>11</v>
      </c>
      <c r="C29" s="10"/>
    </row>
    <row r="30" spans="1:16" ht="30" customHeight="1" thickTop="1" x14ac:dyDescent="0.25">
      <c r="A30" s="10"/>
      <c r="C30" s="218" t="str">
        <f>C3</f>
        <v>a</v>
      </c>
      <c r="D30" s="219"/>
      <c r="E30" s="34" t="str">
        <f>E3</f>
        <v>b</v>
      </c>
      <c r="F30" s="219" t="str">
        <f>F3</f>
        <v>c</v>
      </c>
      <c r="G30" s="220"/>
    </row>
    <row r="31" spans="1:16" ht="20.100000000000001" customHeight="1" x14ac:dyDescent="0.2">
      <c r="A31" s="17"/>
      <c r="B31" s="17"/>
      <c r="C31" s="221" t="str">
        <f>C4</f>
        <v>EMT HAUTE-PICARDIE</v>
      </c>
      <c r="D31" s="222"/>
      <c r="E31" s="222"/>
      <c r="F31" s="222"/>
      <c r="G31" s="223"/>
      <c r="H31" s="17"/>
      <c r="I31" s="17"/>
      <c r="J31" s="17"/>
    </row>
    <row r="32" spans="1:16" ht="20.100000000000001" customHeight="1" x14ac:dyDescent="0.2">
      <c r="A32" s="17"/>
      <c r="B32" s="17"/>
      <c r="C32" s="221" t="str">
        <f>C5</f>
        <v>2 rue Pierre Sémard</v>
      </c>
      <c r="D32" s="222"/>
      <c r="E32" s="222"/>
      <c r="F32" s="222"/>
      <c r="G32" s="223"/>
      <c r="H32" s="17"/>
      <c r="I32" s="17"/>
      <c r="J32" s="17"/>
    </row>
    <row r="33" spans="1:10" ht="20.100000000000001" customHeight="1" thickBot="1" x14ac:dyDescent="0.25">
      <c r="A33" s="17"/>
      <c r="B33" s="17"/>
      <c r="C33" s="216" t="str">
        <f>C6</f>
        <v>80330</v>
      </c>
      <c r="D33" s="217"/>
      <c r="E33" s="224" t="str">
        <f>E6</f>
        <v>LONGUEAU</v>
      </c>
      <c r="F33" s="224"/>
      <c r="G33" s="225"/>
      <c r="H33" s="17"/>
      <c r="I33" s="17"/>
      <c r="J33" s="17"/>
    </row>
    <row r="34" spans="1:10" ht="13.5" thickTop="1" x14ac:dyDescent="0.2">
      <c r="A34" t="s">
        <v>532</v>
      </c>
    </row>
    <row r="35" spans="1:10" x14ac:dyDescent="0.2">
      <c r="A35" s="209" t="s">
        <v>523</v>
      </c>
      <c r="B35" s="209"/>
      <c r="C35" s="209"/>
      <c r="D35" s="209"/>
      <c r="E35" s="209"/>
      <c r="F35" s="209"/>
      <c r="G35" s="209"/>
      <c r="H35" s="209"/>
      <c r="I35" s="209"/>
      <c r="J35" s="209"/>
    </row>
    <row r="36" spans="1:10" x14ac:dyDescent="0.2">
      <c r="A36" s="209"/>
      <c r="B36" s="209"/>
      <c r="C36" s="209"/>
      <c r="D36" s="209"/>
      <c r="E36" s="209"/>
      <c r="F36" s="209"/>
      <c r="G36" s="209"/>
      <c r="H36" s="209"/>
      <c r="I36" s="209"/>
      <c r="J36" s="209"/>
    </row>
    <row r="37" spans="1:10" x14ac:dyDescent="0.2">
      <c r="A37" s="209"/>
      <c r="B37" s="209"/>
      <c r="C37" s="209"/>
      <c r="D37" s="209"/>
      <c r="E37" s="209"/>
      <c r="F37" s="209"/>
      <c r="G37" s="209"/>
      <c r="H37" s="209"/>
      <c r="I37" s="209"/>
      <c r="J37" s="209"/>
    </row>
    <row r="38" spans="1:10" x14ac:dyDescent="0.2">
      <c r="A38" s="209"/>
      <c r="B38" s="209"/>
      <c r="C38" s="209"/>
      <c r="D38" s="209"/>
      <c r="E38" s="209"/>
      <c r="F38" s="209"/>
      <c r="G38" s="209"/>
      <c r="H38" s="209"/>
      <c r="I38" s="209"/>
      <c r="J38" s="209"/>
    </row>
    <row r="39" spans="1:10" ht="18" x14ac:dyDescent="0.25">
      <c r="A39" s="80" t="s">
        <v>12</v>
      </c>
    </row>
    <row r="40" spans="1:10" ht="18" x14ac:dyDescent="0.25">
      <c r="A40" s="10"/>
    </row>
    <row r="41" spans="1:10" ht="25.5" customHeight="1" x14ac:dyDescent="0.2">
      <c r="A41" s="213" t="str">
        <f>A14</f>
        <v>e</v>
      </c>
      <c r="B41" s="213"/>
      <c r="C41" s="213" t="str">
        <f>C14</f>
        <v>f</v>
      </c>
      <c r="D41" s="213"/>
      <c r="E41" s="214" t="str">
        <f>E14</f>
        <v>g</v>
      </c>
      <c r="F41" s="214"/>
      <c r="G41" s="214" t="str">
        <f>G14</f>
        <v>h</v>
      </c>
      <c r="H41" s="214"/>
      <c r="I41" s="214"/>
      <c r="J41" s="214"/>
    </row>
    <row r="42" spans="1:10" ht="18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</row>
    <row r="44" spans="1:10" ht="30" customHeight="1" x14ac:dyDescent="0.4">
      <c r="A44" s="215" t="str">
        <f>A17</f>
        <v>TECHNICENTRE LORRAINE - UP METZ VILLE</v>
      </c>
      <c r="B44" s="215"/>
      <c r="C44" s="215"/>
      <c r="D44" s="215"/>
      <c r="E44" s="215"/>
      <c r="F44" s="215"/>
      <c r="G44" s="215"/>
      <c r="H44" s="215"/>
      <c r="I44" s="215"/>
      <c r="J44" s="215"/>
    </row>
    <row r="46" spans="1:10" ht="15.75" x14ac:dyDescent="0.25">
      <c r="A46" s="211" t="str">
        <f>A19</f>
        <v>2 avenue de l'Amphithéatre</v>
      </c>
      <c r="B46" s="211"/>
      <c r="C46" s="211"/>
      <c r="D46" s="211"/>
      <c r="E46" s="211"/>
      <c r="F46" s="211"/>
      <c r="G46" s="211"/>
      <c r="H46" s="211"/>
      <c r="I46" s="211"/>
      <c r="J46" s="211"/>
    </row>
    <row r="48" spans="1:10" ht="26.25" x14ac:dyDescent="0.4">
      <c r="A48" s="212" t="str">
        <f>A21</f>
        <v>57000</v>
      </c>
      <c r="B48" s="212"/>
      <c r="C48" s="212"/>
      <c r="D48" s="212"/>
      <c r="E48" s="212" t="str">
        <f>E21</f>
        <v>METZ</v>
      </c>
      <c r="F48" s="212"/>
      <c r="G48" s="212"/>
      <c r="H48" s="212"/>
      <c r="I48" s="212"/>
      <c r="J48" s="212"/>
    </row>
  </sheetData>
  <mergeCells count="30">
    <mergeCell ref="A21:D21"/>
    <mergeCell ref="A14:B14"/>
    <mergeCell ref="C14:D14"/>
    <mergeCell ref="E14:F14"/>
    <mergeCell ref="G14:J14"/>
    <mergeCell ref="A17:J17"/>
    <mergeCell ref="A19:J19"/>
    <mergeCell ref="E21:J21"/>
    <mergeCell ref="C6:D6"/>
    <mergeCell ref="C4:G4"/>
    <mergeCell ref="C5:G5"/>
    <mergeCell ref="F3:G3"/>
    <mergeCell ref="C3:D3"/>
    <mergeCell ref="E6:G6"/>
    <mergeCell ref="A8:J11"/>
    <mergeCell ref="A35:J38"/>
    <mergeCell ref="A46:J46"/>
    <mergeCell ref="A48:D48"/>
    <mergeCell ref="E48:J48"/>
    <mergeCell ref="A41:B41"/>
    <mergeCell ref="C41:D41"/>
    <mergeCell ref="E41:F41"/>
    <mergeCell ref="G41:J41"/>
    <mergeCell ref="A44:J44"/>
    <mergeCell ref="C33:D33"/>
    <mergeCell ref="C30:D30"/>
    <mergeCell ref="F30:G30"/>
    <mergeCell ref="C31:G31"/>
    <mergeCell ref="C32:G32"/>
    <mergeCell ref="E33:G33"/>
  </mergeCells>
  <pageMargins left="0.25" right="0.25" top="0.75" bottom="0.75" header="0.3" footer="0.3"/>
  <pageSetup paperSize="9"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E109"/>
  <sheetViews>
    <sheetView zoomScale="130" zoomScaleNormal="130" workbookViewId="0">
      <selection activeCell="C10" sqref="C10"/>
    </sheetView>
  </sheetViews>
  <sheetFormatPr baseColWidth="10" defaultRowHeight="12.75" x14ac:dyDescent="0.2"/>
  <cols>
    <col min="1" max="1" width="66.42578125" customWidth="1"/>
    <col min="2" max="2" width="14.42578125" customWidth="1"/>
    <col min="3" max="3" width="60.5703125" customWidth="1"/>
    <col min="4" max="4" width="11.5703125" bestFit="1" customWidth="1"/>
    <col min="5" max="5" width="29.28515625" bestFit="1" customWidth="1"/>
  </cols>
  <sheetData>
    <row r="1" spans="1:5" x14ac:dyDescent="0.2">
      <c r="A1" s="3" t="s">
        <v>18</v>
      </c>
      <c r="B1" s="3" t="s">
        <v>17</v>
      </c>
      <c r="C1" s="3" t="s">
        <v>19</v>
      </c>
      <c r="D1" s="3" t="s">
        <v>20</v>
      </c>
      <c r="E1" s="3" t="s">
        <v>21</v>
      </c>
    </row>
    <row r="2" spans="1:5" hidden="1" x14ac:dyDescent="0.2">
      <c r="A2" s="3" t="s">
        <v>297</v>
      </c>
      <c r="B2" s="3" t="s">
        <v>296</v>
      </c>
      <c r="C2" s="3" t="s">
        <v>298</v>
      </c>
      <c r="D2" s="3" t="s">
        <v>299</v>
      </c>
      <c r="E2" s="3" t="s">
        <v>300</v>
      </c>
    </row>
    <row r="3" spans="1:5" hidden="1" x14ac:dyDescent="0.2">
      <c r="A3" s="3" t="s">
        <v>103</v>
      </c>
      <c r="B3" s="3" t="s">
        <v>102</v>
      </c>
      <c r="C3" s="3" t="s">
        <v>104</v>
      </c>
      <c r="D3" s="3" t="s">
        <v>105</v>
      </c>
      <c r="E3" s="3" t="s">
        <v>106</v>
      </c>
    </row>
    <row r="4" spans="1:5" hidden="1" x14ac:dyDescent="0.2">
      <c r="A4" s="3" t="s">
        <v>172</v>
      </c>
      <c r="B4" s="3" t="s">
        <v>171</v>
      </c>
      <c r="C4" s="3" t="s">
        <v>173</v>
      </c>
      <c r="D4" s="3" t="s">
        <v>174</v>
      </c>
      <c r="E4" s="3" t="s">
        <v>175</v>
      </c>
    </row>
    <row r="5" spans="1:5" hidden="1" x14ac:dyDescent="0.2">
      <c r="A5" s="3" t="s">
        <v>349</v>
      </c>
      <c r="B5" s="3" t="s">
        <v>348</v>
      </c>
      <c r="C5" s="3" t="s">
        <v>350</v>
      </c>
      <c r="D5" s="3" t="s">
        <v>351</v>
      </c>
      <c r="E5" s="3" t="s">
        <v>352</v>
      </c>
    </row>
    <row r="6" spans="1:5" hidden="1" x14ac:dyDescent="0.2">
      <c r="A6" s="3" t="s">
        <v>353</v>
      </c>
      <c r="B6" s="3" t="s">
        <v>348</v>
      </c>
      <c r="C6" s="3" t="s">
        <v>354</v>
      </c>
      <c r="D6" s="3" t="s">
        <v>355</v>
      </c>
      <c r="E6" s="3" t="s">
        <v>352</v>
      </c>
    </row>
    <row r="7" spans="1:5" hidden="1" x14ac:dyDescent="0.2">
      <c r="A7" s="3" t="s">
        <v>94</v>
      </c>
      <c r="B7" s="3" t="s">
        <v>93</v>
      </c>
      <c r="C7" s="3" t="s">
        <v>95</v>
      </c>
      <c r="D7" s="3" t="s">
        <v>96</v>
      </c>
      <c r="E7" s="3" t="s">
        <v>97</v>
      </c>
    </row>
    <row r="8" spans="1:5" hidden="1" x14ac:dyDescent="0.2">
      <c r="A8" s="3" t="s">
        <v>369</v>
      </c>
      <c r="B8" s="3" t="s">
        <v>368</v>
      </c>
      <c r="C8" s="3" t="s">
        <v>370</v>
      </c>
      <c r="D8" s="3" t="s">
        <v>371</v>
      </c>
      <c r="E8" s="3" t="s">
        <v>372</v>
      </c>
    </row>
    <row r="9" spans="1:5" ht="25.5" hidden="1" x14ac:dyDescent="0.2">
      <c r="A9" s="13" t="s">
        <v>23</v>
      </c>
      <c r="B9" s="3" t="s">
        <v>22</v>
      </c>
      <c r="C9" s="4" t="s">
        <v>24</v>
      </c>
      <c r="D9" s="3" t="s">
        <v>25</v>
      </c>
      <c r="E9" s="3" t="s">
        <v>26</v>
      </c>
    </row>
    <row r="10" spans="1:5" hidden="1" x14ac:dyDescent="0.2">
      <c r="A10" s="6" t="s">
        <v>28</v>
      </c>
      <c r="B10" s="5" t="s">
        <v>27</v>
      </c>
      <c r="C10" s="4" t="s">
        <v>29</v>
      </c>
      <c r="D10" s="7" t="s">
        <v>30</v>
      </c>
      <c r="E10" s="5" t="s">
        <v>31</v>
      </c>
    </row>
    <row r="11" spans="1:5" hidden="1" x14ac:dyDescent="0.2">
      <c r="A11" s="3" t="s">
        <v>43</v>
      </c>
      <c r="B11" s="12" t="s">
        <v>42</v>
      </c>
      <c r="C11" s="3" t="s">
        <v>44</v>
      </c>
      <c r="D11" s="3" t="s">
        <v>45</v>
      </c>
      <c r="E11" s="3" t="s">
        <v>46</v>
      </c>
    </row>
    <row r="12" spans="1:5" hidden="1" x14ac:dyDescent="0.2">
      <c r="A12" s="3" t="s">
        <v>134</v>
      </c>
      <c r="B12" s="3" t="s">
        <v>133</v>
      </c>
      <c r="C12" s="3" t="s">
        <v>135</v>
      </c>
      <c r="D12" s="3" t="s">
        <v>40</v>
      </c>
      <c r="E12" s="3" t="s">
        <v>41</v>
      </c>
    </row>
    <row r="13" spans="1:5" hidden="1" x14ac:dyDescent="0.2">
      <c r="A13" s="3" t="s">
        <v>38</v>
      </c>
      <c r="B13" s="3" t="s">
        <v>37</v>
      </c>
      <c r="C13" s="3" t="s">
        <v>39</v>
      </c>
      <c r="D13" s="3" t="s">
        <v>40</v>
      </c>
      <c r="E13" s="3" t="s">
        <v>41</v>
      </c>
    </row>
    <row r="14" spans="1:5" hidden="1" x14ac:dyDescent="0.2">
      <c r="A14" s="3" t="s">
        <v>33</v>
      </c>
      <c r="B14" s="3" t="s">
        <v>32</v>
      </c>
      <c r="C14" s="3" t="s">
        <v>34</v>
      </c>
      <c r="D14" s="3" t="s">
        <v>35</v>
      </c>
      <c r="E14" s="3" t="s">
        <v>36</v>
      </c>
    </row>
    <row r="15" spans="1:5" hidden="1" x14ac:dyDescent="0.2">
      <c r="A15" s="3" t="s">
        <v>13</v>
      </c>
      <c r="B15" s="3" t="s">
        <v>72</v>
      </c>
      <c r="C15" s="3" t="s">
        <v>14</v>
      </c>
      <c r="D15" s="3" t="s">
        <v>73</v>
      </c>
      <c r="E15" s="3" t="s">
        <v>15</v>
      </c>
    </row>
    <row r="16" spans="1:5" hidden="1" x14ac:dyDescent="0.2">
      <c r="A16" s="3" t="s">
        <v>75</v>
      </c>
      <c r="B16" s="3" t="s">
        <v>74</v>
      </c>
      <c r="C16" s="3" t="s">
        <v>76</v>
      </c>
      <c r="D16" s="3" t="s">
        <v>77</v>
      </c>
      <c r="E16" s="3" t="s">
        <v>15</v>
      </c>
    </row>
    <row r="17" spans="1:5" hidden="1" x14ac:dyDescent="0.2">
      <c r="A17" s="3" t="s">
        <v>344</v>
      </c>
      <c r="B17" s="3" t="s">
        <v>343</v>
      </c>
      <c r="C17" s="3" t="s">
        <v>345</v>
      </c>
      <c r="D17" s="3" t="s">
        <v>346</v>
      </c>
      <c r="E17" s="3" t="s">
        <v>347</v>
      </c>
    </row>
    <row r="18" spans="1:5" hidden="1" x14ac:dyDescent="0.2">
      <c r="A18" s="3" t="s">
        <v>240</v>
      </c>
      <c r="B18" s="3" t="s">
        <v>239</v>
      </c>
      <c r="C18" s="3" t="s">
        <v>241</v>
      </c>
      <c r="D18" s="3" t="s">
        <v>242</v>
      </c>
      <c r="E18" s="3" t="s">
        <v>243</v>
      </c>
    </row>
    <row r="19" spans="1:5" hidden="1" x14ac:dyDescent="0.2">
      <c r="A19" s="3" t="s">
        <v>385</v>
      </c>
      <c r="B19" s="3" t="s">
        <v>384</v>
      </c>
      <c r="C19" s="3" t="s">
        <v>386</v>
      </c>
      <c r="D19" s="3" t="s">
        <v>387</v>
      </c>
      <c r="E19" s="3" t="s">
        <v>388</v>
      </c>
    </row>
    <row r="20" spans="1:5" hidden="1" x14ac:dyDescent="0.2">
      <c r="A20" s="3" t="s">
        <v>395</v>
      </c>
      <c r="B20" s="3" t="s">
        <v>394</v>
      </c>
      <c r="C20" s="3" t="s">
        <v>396</v>
      </c>
      <c r="D20" s="3" t="s">
        <v>397</v>
      </c>
      <c r="E20" s="3" t="s">
        <v>398</v>
      </c>
    </row>
    <row r="21" spans="1:5" hidden="1" x14ac:dyDescent="0.2">
      <c r="A21" s="3" t="s">
        <v>400</v>
      </c>
      <c r="B21" s="3" t="s">
        <v>399</v>
      </c>
      <c r="C21" s="3" t="s">
        <v>401</v>
      </c>
      <c r="D21" s="3" t="s">
        <v>402</v>
      </c>
      <c r="E21" s="3" t="s">
        <v>403</v>
      </c>
    </row>
    <row r="22" spans="1:5" hidden="1" x14ac:dyDescent="0.2">
      <c r="A22" s="3" t="s">
        <v>390</v>
      </c>
      <c r="B22" s="3" t="s">
        <v>389</v>
      </c>
      <c r="C22" s="3" t="s">
        <v>391</v>
      </c>
      <c r="D22" s="3" t="s">
        <v>392</v>
      </c>
      <c r="E22" s="3" t="s">
        <v>393</v>
      </c>
    </row>
    <row r="23" spans="1:5" hidden="1" x14ac:dyDescent="0.2">
      <c r="A23" s="3" t="s">
        <v>405</v>
      </c>
      <c r="B23" s="3" t="s">
        <v>404</v>
      </c>
      <c r="C23" s="3" t="s">
        <v>406</v>
      </c>
      <c r="D23" s="3" t="s">
        <v>392</v>
      </c>
      <c r="E23" s="3" t="s">
        <v>393</v>
      </c>
    </row>
    <row r="24" spans="1:5" hidden="1" x14ac:dyDescent="0.2">
      <c r="A24" s="3" t="s">
        <v>108</v>
      </c>
      <c r="B24" s="3" t="s">
        <v>107</v>
      </c>
      <c r="C24" s="3" t="s">
        <v>109</v>
      </c>
      <c r="D24" s="3" t="s">
        <v>110</v>
      </c>
      <c r="E24" s="3" t="s">
        <v>111</v>
      </c>
    </row>
    <row r="25" spans="1:5" hidden="1" x14ac:dyDescent="0.2">
      <c r="A25" s="3" t="s">
        <v>162</v>
      </c>
      <c r="B25" s="3" t="s">
        <v>161</v>
      </c>
      <c r="C25" s="3" t="s">
        <v>163</v>
      </c>
      <c r="D25" s="3" t="s">
        <v>164</v>
      </c>
      <c r="E25" s="3" t="s">
        <v>165</v>
      </c>
    </row>
    <row r="26" spans="1:5" hidden="1" x14ac:dyDescent="0.2">
      <c r="A26" s="3" t="s">
        <v>147</v>
      </c>
      <c r="B26" s="3" t="s">
        <v>146</v>
      </c>
      <c r="C26" s="3" t="s">
        <v>148</v>
      </c>
      <c r="D26" s="3" t="s">
        <v>149</v>
      </c>
      <c r="E26" s="3" t="s">
        <v>150</v>
      </c>
    </row>
    <row r="27" spans="1:5" hidden="1" x14ac:dyDescent="0.2">
      <c r="A27" s="3" t="s">
        <v>152</v>
      </c>
      <c r="B27" s="3" t="s">
        <v>151</v>
      </c>
      <c r="C27" s="3" t="s">
        <v>153</v>
      </c>
      <c r="D27" s="3" t="s">
        <v>154</v>
      </c>
      <c r="E27" s="3" t="s">
        <v>155</v>
      </c>
    </row>
    <row r="28" spans="1:5" hidden="1" x14ac:dyDescent="0.2">
      <c r="A28" s="3" t="s">
        <v>418</v>
      </c>
      <c r="B28" s="3" t="s">
        <v>417</v>
      </c>
      <c r="C28" s="3" t="s">
        <v>419</v>
      </c>
      <c r="D28" s="3" t="s">
        <v>420</v>
      </c>
      <c r="E28" s="3" t="s">
        <v>421</v>
      </c>
    </row>
    <row r="29" spans="1:5" hidden="1" x14ac:dyDescent="0.2">
      <c r="A29" s="3" t="s">
        <v>157</v>
      </c>
      <c r="B29" s="3" t="s">
        <v>156</v>
      </c>
      <c r="C29" s="3" t="s">
        <v>158</v>
      </c>
      <c r="D29" s="3" t="s">
        <v>159</v>
      </c>
      <c r="E29" s="3" t="s">
        <v>160</v>
      </c>
    </row>
    <row r="30" spans="1:5" hidden="1" x14ac:dyDescent="0.2">
      <c r="A30" s="3" t="s">
        <v>433</v>
      </c>
      <c r="B30" s="3" t="s">
        <v>432</v>
      </c>
      <c r="C30" s="3" t="s">
        <v>434</v>
      </c>
      <c r="D30" s="3" t="s">
        <v>435</v>
      </c>
      <c r="E30" s="3" t="s">
        <v>436</v>
      </c>
    </row>
    <row r="31" spans="1:5" hidden="1" x14ac:dyDescent="0.2">
      <c r="A31" s="3" t="s">
        <v>408</v>
      </c>
      <c r="B31" s="3" t="s">
        <v>407</v>
      </c>
      <c r="C31" s="3" t="s">
        <v>409</v>
      </c>
      <c r="D31" s="3" t="s">
        <v>410</v>
      </c>
      <c r="E31" s="3" t="s">
        <v>411</v>
      </c>
    </row>
    <row r="32" spans="1:5" hidden="1" x14ac:dyDescent="0.2">
      <c r="A32" s="3" t="s">
        <v>413</v>
      </c>
      <c r="B32" s="3" t="s">
        <v>412</v>
      </c>
      <c r="C32" s="3" t="s">
        <v>414</v>
      </c>
      <c r="D32" s="3" t="s">
        <v>415</v>
      </c>
      <c r="E32" s="3" t="s">
        <v>416</v>
      </c>
    </row>
    <row r="33" spans="1:5" hidden="1" x14ac:dyDescent="0.2">
      <c r="A33" s="3" t="s">
        <v>428</v>
      </c>
      <c r="B33" s="3" t="s">
        <v>427</v>
      </c>
      <c r="C33" s="3" t="s">
        <v>429</v>
      </c>
      <c r="D33" s="3" t="s">
        <v>430</v>
      </c>
      <c r="E33" s="3" t="s">
        <v>431</v>
      </c>
    </row>
    <row r="34" spans="1:5" hidden="1" x14ac:dyDescent="0.2">
      <c r="A34" s="3" t="s">
        <v>423</v>
      </c>
      <c r="B34" s="3" t="s">
        <v>422</v>
      </c>
      <c r="C34" s="3" t="s">
        <v>424</v>
      </c>
      <c r="D34" s="3" t="s">
        <v>425</v>
      </c>
      <c r="E34" s="3" t="s">
        <v>426</v>
      </c>
    </row>
    <row r="35" spans="1:5" hidden="1" x14ac:dyDescent="0.2">
      <c r="A35" s="3" t="s">
        <v>167</v>
      </c>
      <c r="B35" s="3" t="s">
        <v>166</v>
      </c>
      <c r="C35" s="3" t="s">
        <v>168</v>
      </c>
      <c r="D35" s="3" t="s">
        <v>169</v>
      </c>
      <c r="E35" s="3" t="s">
        <v>170</v>
      </c>
    </row>
    <row r="36" spans="1:5" hidden="1" x14ac:dyDescent="0.2">
      <c r="A36" s="3" t="s">
        <v>142</v>
      </c>
      <c r="B36" s="3" t="s">
        <v>141</v>
      </c>
      <c r="C36" s="3" t="s">
        <v>143</v>
      </c>
      <c r="D36" s="3" t="s">
        <v>144</v>
      </c>
      <c r="E36" s="3" t="s">
        <v>145</v>
      </c>
    </row>
    <row r="37" spans="1:5" hidden="1" x14ac:dyDescent="0.2">
      <c r="A37" s="3" t="s">
        <v>99</v>
      </c>
      <c r="B37" s="3" t="s">
        <v>98</v>
      </c>
      <c r="C37" s="3" t="s">
        <v>100</v>
      </c>
      <c r="D37" s="3" t="s">
        <v>101</v>
      </c>
      <c r="E37" s="3" t="s">
        <v>26</v>
      </c>
    </row>
    <row r="38" spans="1:5" hidden="1" x14ac:dyDescent="0.2">
      <c r="A38" s="3" t="s">
        <v>326</v>
      </c>
      <c r="B38" s="3" t="s">
        <v>325</v>
      </c>
      <c r="C38" s="3" t="s">
        <v>327</v>
      </c>
      <c r="D38" s="3" t="s">
        <v>328</v>
      </c>
      <c r="E38" s="3" t="s">
        <v>329</v>
      </c>
    </row>
    <row r="39" spans="1:5" hidden="1" x14ac:dyDescent="0.2">
      <c r="A39" s="3" t="s">
        <v>225</v>
      </c>
      <c r="B39" s="3" t="s">
        <v>224</v>
      </c>
      <c r="C39" s="3" t="s">
        <v>226</v>
      </c>
      <c r="D39" s="3" t="s">
        <v>227</v>
      </c>
      <c r="E39" s="3" t="s">
        <v>228</v>
      </c>
    </row>
    <row r="40" spans="1:5" hidden="1" x14ac:dyDescent="0.2">
      <c r="A40" s="3" t="s">
        <v>317</v>
      </c>
      <c r="B40" s="3" t="s">
        <v>316</v>
      </c>
      <c r="C40" s="3" t="s">
        <v>318</v>
      </c>
      <c r="D40" s="3" t="s">
        <v>319</v>
      </c>
      <c r="E40" s="3" t="s">
        <v>320</v>
      </c>
    </row>
    <row r="41" spans="1:5" hidden="1" x14ac:dyDescent="0.2">
      <c r="A41" s="3" t="s">
        <v>322</v>
      </c>
      <c r="B41" s="3" t="s">
        <v>321</v>
      </c>
      <c r="C41" s="3" t="s">
        <v>323</v>
      </c>
      <c r="D41" s="3" t="s">
        <v>324</v>
      </c>
      <c r="E41" s="3" t="s">
        <v>26</v>
      </c>
    </row>
    <row r="42" spans="1:5" hidden="1" x14ac:dyDescent="0.2">
      <c r="A42" s="3" t="s">
        <v>287</v>
      </c>
      <c r="B42" s="3" t="s">
        <v>286</v>
      </c>
      <c r="C42" s="3" t="s">
        <v>288</v>
      </c>
      <c r="D42" s="3" t="s">
        <v>289</v>
      </c>
      <c r="E42" s="3" t="s">
        <v>290</v>
      </c>
    </row>
    <row r="43" spans="1:5" hidden="1" x14ac:dyDescent="0.2">
      <c r="A43" s="3" t="s">
        <v>205</v>
      </c>
      <c r="B43" s="3" t="s">
        <v>204</v>
      </c>
      <c r="C43" s="3" t="s">
        <v>206</v>
      </c>
      <c r="D43" s="3" t="s">
        <v>207</v>
      </c>
      <c r="E43" s="3" t="s">
        <v>208</v>
      </c>
    </row>
    <row r="44" spans="1:5" hidden="1" x14ac:dyDescent="0.2">
      <c r="A44" s="3" t="s">
        <v>200</v>
      </c>
      <c r="B44" s="3" t="s">
        <v>199</v>
      </c>
      <c r="C44" s="3" t="s">
        <v>201</v>
      </c>
      <c r="D44" s="3" t="s">
        <v>202</v>
      </c>
      <c r="E44" s="3" t="s">
        <v>203</v>
      </c>
    </row>
    <row r="45" spans="1:5" hidden="1" x14ac:dyDescent="0.2">
      <c r="A45" s="3" t="s">
        <v>302</v>
      </c>
      <c r="B45" s="3" t="s">
        <v>301</v>
      </c>
      <c r="C45" s="3" t="s">
        <v>303</v>
      </c>
      <c r="D45" s="3" t="s">
        <v>304</v>
      </c>
      <c r="E45" s="3" t="s">
        <v>305</v>
      </c>
    </row>
    <row r="46" spans="1:5" hidden="1" x14ac:dyDescent="0.2">
      <c r="A46" s="3" t="s">
        <v>68</v>
      </c>
      <c r="B46" s="3" t="s">
        <v>67</v>
      </c>
      <c r="C46" s="3" t="s">
        <v>69</v>
      </c>
      <c r="D46" s="3" t="s">
        <v>70</v>
      </c>
      <c r="E46" s="3" t="s">
        <v>71</v>
      </c>
    </row>
    <row r="47" spans="1:5" hidden="1" x14ac:dyDescent="0.2">
      <c r="A47" s="3" t="s">
        <v>292</v>
      </c>
      <c r="B47" s="3" t="s">
        <v>291</v>
      </c>
      <c r="C47" s="3" t="s">
        <v>293</v>
      </c>
      <c r="D47" s="3" t="s">
        <v>294</v>
      </c>
      <c r="E47" s="3" t="s">
        <v>295</v>
      </c>
    </row>
    <row r="48" spans="1:5" hidden="1" x14ac:dyDescent="0.2">
      <c r="A48" s="3" t="s">
        <v>268</v>
      </c>
      <c r="B48" s="3" t="s">
        <v>267</v>
      </c>
      <c r="C48" s="3" t="s">
        <v>269</v>
      </c>
      <c r="D48" s="3" t="s">
        <v>270</v>
      </c>
      <c r="E48" s="3" t="s">
        <v>271</v>
      </c>
    </row>
    <row r="49" spans="1:5" hidden="1" x14ac:dyDescent="0.2">
      <c r="A49" s="3" t="s">
        <v>273</v>
      </c>
      <c r="B49" s="3" t="s">
        <v>272</v>
      </c>
      <c r="C49" s="3" t="s">
        <v>274</v>
      </c>
      <c r="D49" s="3" t="s">
        <v>275</v>
      </c>
      <c r="E49" s="3" t="s">
        <v>276</v>
      </c>
    </row>
    <row r="50" spans="1:5" hidden="1" x14ac:dyDescent="0.2">
      <c r="A50" s="3" t="s">
        <v>258</v>
      </c>
      <c r="B50" s="3" t="s">
        <v>257</v>
      </c>
      <c r="C50" s="3" t="s">
        <v>259</v>
      </c>
      <c r="D50" s="3" t="s">
        <v>260</v>
      </c>
      <c r="E50" s="3" t="s">
        <v>261</v>
      </c>
    </row>
    <row r="51" spans="1:5" hidden="1" x14ac:dyDescent="0.2">
      <c r="A51" s="3" t="s">
        <v>137</v>
      </c>
      <c r="B51" s="3" t="s">
        <v>136</v>
      </c>
      <c r="C51" s="3" t="s">
        <v>138</v>
      </c>
      <c r="D51" s="3" t="s">
        <v>139</v>
      </c>
      <c r="E51" s="3" t="s">
        <v>140</v>
      </c>
    </row>
    <row r="52" spans="1:5" hidden="1" x14ac:dyDescent="0.2">
      <c r="A52" s="3" t="s">
        <v>339</v>
      </c>
      <c r="B52" s="3" t="s">
        <v>338</v>
      </c>
      <c r="C52" s="3" t="s">
        <v>340</v>
      </c>
      <c r="D52" s="3" t="s">
        <v>341</v>
      </c>
      <c r="E52" s="3" t="s">
        <v>342</v>
      </c>
    </row>
    <row r="53" spans="1:5" hidden="1" x14ac:dyDescent="0.2">
      <c r="A53" s="3" t="s">
        <v>331</v>
      </c>
      <c r="B53" s="3" t="s">
        <v>330</v>
      </c>
      <c r="C53" s="3" t="s">
        <v>332</v>
      </c>
      <c r="D53" s="3" t="s">
        <v>333</v>
      </c>
      <c r="E53" s="3" t="s">
        <v>334</v>
      </c>
    </row>
    <row r="54" spans="1:5" hidden="1" x14ac:dyDescent="0.2">
      <c r="A54" s="3" t="s">
        <v>336</v>
      </c>
      <c r="B54" s="3" t="s">
        <v>335</v>
      </c>
      <c r="C54" s="3" t="s">
        <v>337</v>
      </c>
      <c r="D54" s="3" t="s">
        <v>333</v>
      </c>
      <c r="E54" s="3" t="s">
        <v>334</v>
      </c>
    </row>
    <row r="55" spans="1:5" hidden="1" x14ac:dyDescent="0.2">
      <c r="A55" s="3" t="s">
        <v>366</v>
      </c>
      <c r="B55" s="3" t="s">
        <v>365</v>
      </c>
      <c r="C55" s="3" t="s">
        <v>367</v>
      </c>
      <c r="D55" s="3" t="s">
        <v>333</v>
      </c>
      <c r="E55" s="3" t="s">
        <v>334</v>
      </c>
    </row>
    <row r="56" spans="1:5" hidden="1" x14ac:dyDescent="0.2">
      <c r="A56" s="3" t="s">
        <v>380</v>
      </c>
      <c r="B56" s="3" t="s">
        <v>379</v>
      </c>
      <c r="C56" s="3" t="s">
        <v>381</v>
      </c>
      <c r="D56" s="3" t="s">
        <v>382</v>
      </c>
      <c r="E56" s="3" t="s">
        <v>383</v>
      </c>
    </row>
    <row r="57" spans="1:5" hidden="1" x14ac:dyDescent="0.2">
      <c r="A57" s="3" t="s">
        <v>195</v>
      </c>
      <c r="B57" s="3" t="s">
        <v>194</v>
      </c>
      <c r="C57" s="3" t="s">
        <v>196</v>
      </c>
      <c r="D57" s="3" t="s">
        <v>197</v>
      </c>
      <c r="E57" s="3" t="s">
        <v>198</v>
      </c>
    </row>
    <row r="58" spans="1:5" hidden="1" x14ac:dyDescent="0.2">
      <c r="A58" s="3" t="s">
        <v>438</v>
      </c>
      <c r="B58" s="3" t="s">
        <v>437</v>
      </c>
      <c r="C58" s="3" t="s">
        <v>439</v>
      </c>
      <c r="D58" s="3" t="s">
        <v>440</v>
      </c>
      <c r="E58" s="3" t="s">
        <v>441</v>
      </c>
    </row>
    <row r="59" spans="1:5" hidden="1" x14ac:dyDescent="0.2">
      <c r="A59" s="3" t="s">
        <v>79</v>
      </c>
      <c r="B59" s="3" t="s">
        <v>78</v>
      </c>
      <c r="C59" s="3" t="s">
        <v>80</v>
      </c>
      <c r="D59" s="3" t="s">
        <v>81</v>
      </c>
      <c r="E59" s="3" t="s">
        <v>82</v>
      </c>
    </row>
    <row r="60" spans="1:5" hidden="1" x14ac:dyDescent="0.2">
      <c r="A60" s="3" t="s">
        <v>263</v>
      </c>
      <c r="B60" s="3" t="s">
        <v>262</v>
      </c>
      <c r="C60" s="3" t="s">
        <v>264</v>
      </c>
      <c r="D60" s="3" t="s">
        <v>265</v>
      </c>
      <c r="E60" s="3" t="s">
        <v>266</v>
      </c>
    </row>
    <row r="61" spans="1:5" hidden="1" x14ac:dyDescent="0.2">
      <c r="A61" s="3" t="s">
        <v>215</v>
      </c>
      <c r="B61" s="3" t="s">
        <v>214</v>
      </c>
      <c r="C61" s="3" t="s">
        <v>216</v>
      </c>
      <c r="D61" s="3" t="s">
        <v>217</v>
      </c>
      <c r="E61" s="3" t="s">
        <v>218</v>
      </c>
    </row>
    <row r="62" spans="1:5" hidden="1" x14ac:dyDescent="0.2">
      <c r="A62" s="3" t="s">
        <v>220</v>
      </c>
      <c r="B62" s="3" t="s">
        <v>219</v>
      </c>
      <c r="C62" s="3" t="s">
        <v>221</v>
      </c>
      <c r="D62" s="3" t="s">
        <v>222</v>
      </c>
      <c r="E62" s="3" t="s">
        <v>223</v>
      </c>
    </row>
    <row r="63" spans="1:5" hidden="1" x14ac:dyDescent="0.2">
      <c r="A63" s="3" t="s">
        <v>210</v>
      </c>
      <c r="B63" s="3" t="s">
        <v>209</v>
      </c>
      <c r="C63" s="3" t="s">
        <v>211</v>
      </c>
      <c r="D63" s="3" t="s">
        <v>212</v>
      </c>
      <c r="E63" s="3" t="s">
        <v>213</v>
      </c>
    </row>
    <row r="64" spans="1:5" x14ac:dyDescent="0.2">
      <c r="A64" s="3" t="s">
        <v>190</v>
      </c>
      <c r="B64" s="3" t="s">
        <v>189</v>
      </c>
      <c r="C64" s="3" t="s">
        <v>191</v>
      </c>
      <c r="D64" s="3" t="s">
        <v>192</v>
      </c>
      <c r="E64" s="3" t="s">
        <v>193</v>
      </c>
    </row>
    <row r="65" spans="1:5" hidden="1" x14ac:dyDescent="0.2">
      <c r="A65" s="3" t="s">
        <v>84</v>
      </c>
      <c r="B65" s="3" t="s">
        <v>83</v>
      </c>
      <c r="C65" s="3" t="s">
        <v>85</v>
      </c>
      <c r="D65" s="3" t="s">
        <v>86</v>
      </c>
      <c r="E65" s="3" t="s">
        <v>87</v>
      </c>
    </row>
    <row r="66" spans="1:5" hidden="1" x14ac:dyDescent="0.2">
      <c r="A66" s="3" t="s">
        <v>129</v>
      </c>
      <c r="B66" s="3" t="s">
        <v>128</v>
      </c>
      <c r="C66" s="3" t="s">
        <v>130</v>
      </c>
      <c r="D66" s="3" t="s">
        <v>131</v>
      </c>
      <c r="E66" s="3" t="s">
        <v>132</v>
      </c>
    </row>
    <row r="67" spans="1:5" hidden="1" x14ac:dyDescent="0.2">
      <c r="A67" s="3" t="s">
        <v>126</v>
      </c>
      <c r="B67" s="3" t="s">
        <v>125</v>
      </c>
      <c r="C67" s="3" t="s">
        <v>127</v>
      </c>
      <c r="D67" s="3" t="s">
        <v>115</v>
      </c>
      <c r="E67" s="3" t="s">
        <v>116</v>
      </c>
    </row>
    <row r="68" spans="1:5" hidden="1" x14ac:dyDescent="0.2">
      <c r="A68" s="3" t="s">
        <v>121</v>
      </c>
      <c r="B68" s="3" t="s">
        <v>120</v>
      </c>
      <c r="C68" s="3" t="s">
        <v>122</v>
      </c>
      <c r="D68" s="3" t="s">
        <v>123</v>
      </c>
      <c r="E68" s="3" t="s">
        <v>124</v>
      </c>
    </row>
    <row r="69" spans="1:5" hidden="1" x14ac:dyDescent="0.2">
      <c r="A69" s="3" t="s">
        <v>113</v>
      </c>
      <c r="B69" s="3" t="s">
        <v>112</v>
      </c>
      <c r="C69" s="3" t="s">
        <v>114</v>
      </c>
      <c r="D69" s="3" t="s">
        <v>115</v>
      </c>
      <c r="E69" s="3" t="s">
        <v>116</v>
      </c>
    </row>
    <row r="70" spans="1:5" hidden="1" x14ac:dyDescent="0.2">
      <c r="A70" s="3" t="s">
        <v>118</v>
      </c>
      <c r="B70" s="3" t="s">
        <v>117</v>
      </c>
      <c r="C70" s="3" t="s">
        <v>119</v>
      </c>
      <c r="D70" s="3" t="s">
        <v>86</v>
      </c>
      <c r="E70" s="3" t="s">
        <v>87</v>
      </c>
    </row>
    <row r="71" spans="1:5" hidden="1" x14ac:dyDescent="0.2">
      <c r="A71" s="9" t="s">
        <v>463</v>
      </c>
      <c r="B71" s="8">
        <v>57841</v>
      </c>
      <c r="C71" s="9" t="s">
        <v>323</v>
      </c>
      <c r="D71" s="3">
        <v>75013</v>
      </c>
      <c r="E71" s="9" t="s">
        <v>464</v>
      </c>
    </row>
    <row r="72" spans="1:5" hidden="1" x14ac:dyDescent="0.2">
      <c r="A72" s="3" t="s">
        <v>361</v>
      </c>
      <c r="B72" s="3" t="s">
        <v>360</v>
      </c>
      <c r="C72" s="3" t="s">
        <v>362</v>
      </c>
      <c r="D72" s="3" t="s">
        <v>363</v>
      </c>
      <c r="E72" s="3" t="s">
        <v>364</v>
      </c>
    </row>
    <row r="73" spans="1:5" hidden="1" x14ac:dyDescent="0.2">
      <c r="A73" s="3" t="s">
        <v>307</v>
      </c>
      <c r="B73" s="3" t="s">
        <v>306</v>
      </c>
      <c r="C73" s="3" t="s">
        <v>308</v>
      </c>
      <c r="D73" s="3" t="s">
        <v>309</v>
      </c>
      <c r="E73" s="3" t="s">
        <v>310</v>
      </c>
    </row>
    <row r="74" spans="1:5" hidden="1" x14ac:dyDescent="0.2">
      <c r="A74" s="3" t="s">
        <v>357</v>
      </c>
      <c r="B74" s="3" t="s">
        <v>356</v>
      </c>
      <c r="C74" s="3" t="s">
        <v>358</v>
      </c>
      <c r="D74" s="3" t="s">
        <v>359</v>
      </c>
      <c r="E74" s="3" t="s">
        <v>310</v>
      </c>
    </row>
    <row r="75" spans="1:5" hidden="1" x14ac:dyDescent="0.2">
      <c r="A75" s="3" t="s">
        <v>185</v>
      </c>
      <c r="B75" s="3" t="s">
        <v>184</v>
      </c>
      <c r="C75" s="3" t="s">
        <v>186</v>
      </c>
      <c r="D75" s="3" t="s">
        <v>187</v>
      </c>
      <c r="E75" s="3" t="s">
        <v>188</v>
      </c>
    </row>
    <row r="76" spans="1:5" hidden="1" x14ac:dyDescent="0.2">
      <c r="A76" s="3" t="s">
        <v>58</v>
      </c>
      <c r="B76" s="3" t="s">
        <v>57</v>
      </c>
      <c r="C76" s="3" t="s">
        <v>59</v>
      </c>
      <c r="D76" s="3" t="s">
        <v>60</v>
      </c>
      <c r="E76" s="3" t="s">
        <v>61</v>
      </c>
    </row>
    <row r="77" spans="1:5" hidden="1" x14ac:dyDescent="0.2">
      <c r="A77" s="3" t="s">
        <v>53</v>
      </c>
      <c r="B77" s="3" t="s">
        <v>52</v>
      </c>
      <c r="C77" s="3" t="s">
        <v>54</v>
      </c>
      <c r="D77" s="3" t="s">
        <v>55</v>
      </c>
      <c r="E77" s="3" t="s">
        <v>56</v>
      </c>
    </row>
    <row r="78" spans="1:5" hidden="1" x14ac:dyDescent="0.2">
      <c r="A78" s="3" t="s">
        <v>63</v>
      </c>
      <c r="B78" s="3" t="s">
        <v>62</v>
      </c>
      <c r="C78" s="3" t="s">
        <v>64</v>
      </c>
      <c r="D78" s="3" t="s">
        <v>65</v>
      </c>
      <c r="E78" s="3" t="s">
        <v>66</v>
      </c>
    </row>
    <row r="79" spans="1:5" hidden="1" x14ac:dyDescent="0.2">
      <c r="A79" s="3" t="s">
        <v>48</v>
      </c>
      <c r="B79" s="3" t="s">
        <v>47</v>
      </c>
      <c r="C79" s="3" t="s">
        <v>49</v>
      </c>
      <c r="D79" s="3" t="s">
        <v>50</v>
      </c>
      <c r="E79" s="3" t="s">
        <v>51</v>
      </c>
    </row>
    <row r="80" spans="1:5" hidden="1" x14ac:dyDescent="0.2">
      <c r="A80" s="3" t="s">
        <v>312</v>
      </c>
      <c r="B80" s="3" t="s">
        <v>311</v>
      </c>
      <c r="C80" s="3" t="s">
        <v>313</v>
      </c>
      <c r="D80" s="3" t="s">
        <v>314</v>
      </c>
      <c r="E80" s="3" t="s">
        <v>315</v>
      </c>
    </row>
    <row r="81" spans="1:5" hidden="1" x14ac:dyDescent="0.2">
      <c r="A81" s="3" t="s">
        <v>253</v>
      </c>
      <c r="B81" s="3" t="s">
        <v>252</v>
      </c>
      <c r="C81" s="3" t="s">
        <v>254</v>
      </c>
      <c r="D81" s="3" t="s">
        <v>255</v>
      </c>
      <c r="E81" s="3" t="s">
        <v>256</v>
      </c>
    </row>
    <row r="82" spans="1:5" hidden="1" x14ac:dyDescent="0.2">
      <c r="A82" s="3" t="s">
        <v>250</v>
      </c>
      <c r="B82" s="3" t="s">
        <v>249</v>
      </c>
      <c r="C82" s="3" t="s">
        <v>251</v>
      </c>
      <c r="D82" s="3" t="s">
        <v>247</v>
      </c>
      <c r="E82" s="3" t="s">
        <v>248</v>
      </c>
    </row>
    <row r="83" spans="1:5" hidden="1" x14ac:dyDescent="0.2">
      <c r="A83" s="3" t="s">
        <v>245</v>
      </c>
      <c r="B83" s="3" t="s">
        <v>244</v>
      </c>
      <c r="C83" s="3" t="s">
        <v>246</v>
      </c>
      <c r="D83" s="3" t="s">
        <v>247</v>
      </c>
      <c r="E83" s="3" t="s">
        <v>248</v>
      </c>
    </row>
    <row r="84" spans="1:5" hidden="1" x14ac:dyDescent="0.2">
      <c r="A84" s="3" t="s">
        <v>448</v>
      </c>
      <c r="B84" s="3" t="s">
        <v>447</v>
      </c>
      <c r="C84" s="3" t="s">
        <v>449</v>
      </c>
      <c r="D84" s="3" t="s">
        <v>450</v>
      </c>
      <c r="E84" s="3" t="s">
        <v>451</v>
      </c>
    </row>
    <row r="85" spans="1:5" hidden="1" x14ac:dyDescent="0.2">
      <c r="A85" s="3" t="s">
        <v>89</v>
      </c>
      <c r="B85" s="3" t="s">
        <v>88</v>
      </c>
      <c r="C85" s="3" t="s">
        <v>90</v>
      </c>
      <c r="D85" s="3" t="s">
        <v>91</v>
      </c>
      <c r="E85" s="3" t="s">
        <v>92</v>
      </c>
    </row>
    <row r="86" spans="1:5" hidden="1" x14ac:dyDescent="0.2">
      <c r="A86" s="3" t="s">
        <v>459</v>
      </c>
      <c r="B86" s="3" t="s">
        <v>458</v>
      </c>
      <c r="C86" s="3" t="s">
        <v>460</v>
      </c>
      <c r="D86" s="3" t="s">
        <v>461</v>
      </c>
      <c r="E86" s="3" t="s">
        <v>462</v>
      </c>
    </row>
    <row r="87" spans="1:5" hidden="1" x14ac:dyDescent="0.2">
      <c r="A87" s="3" t="s">
        <v>443</v>
      </c>
      <c r="B87" s="3" t="s">
        <v>442</v>
      </c>
      <c r="C87" s="3" t="s">
        <v>444</v>
      </c>
      <c r="D87" s="3" t="s">
        <v>445</v>
      </c>
      <c r="E87" s="3" t="s">
        <v>446</v>
      </c>
    </row>
    <row r="88" spans="1:5" hidden="1" x14ac:dyDescent="0.2">
      <c r="A88" s="3" t="s">
        <v>452</v>
      </c>
      <c r="B88" s="3" t="s">
        <v>447</v>
      </c>
      <c r="C88" s="3" t="s">
        <v>453</v>
      </c>
      <c r="D88" s="3" t="s">
        <v>450</v>
      </c>
      <c r="E88" s="3" t="s">
        <v>451</v>
      </c>
    </row>
    <row r="89" spans="1:5" hidden="1" x14ac:dyDescent="0.2">
      <c r="A89" s="3" t="s">
        <v>455</v>
      </c>
      <c r="B89" s="3" t="s">
        <v>454</v>
      </c>
      <c r="C89" s="3" t="s">
        <v>456</v>
      </c>
      <c r="D89" s="3" t="s">
        <v>457</v>
      </c>
      <c r="E89" s="3" t="s">
        <v>446</v>
      </c>
    </row>
    <row r="90" spans="1:5" hidden="1" x14ac:dyDescent="0.2">
      <c r="A90" s="3" t="s">
        <v>235</v>
      </c>
      <c r="B90" s="3" t="s">
        <v>234</v>
      </c>
      <c r="C90" s="3" t="s">
        <v>236</v>
      </c>
      <c r="D90" s="3" t="s">
        <v>237</v>
      </c>
      <c r="E90" s="3" t="s">
        <v>238</v>
      </c>
    </row>
    <row r="91" spans="1:5" hidden="1" x14ac:dyDescent="0.2">
      <c r="A91" s="3" t="s">
        <v>278</v>
      </c>
      <c r="B91" s="3" t="s">
        <v>277</v>
      </c>
      <c r="C91" s="3" t="s">
        <v>279</v>
      </c>
      <c r="D91" s="3" t="s">
        <v>280</v>
      </c>
      <c r="E91" s="3" t="s">
        <v>238</v>
      </c>
    </row>
    <row r="92" spans="1:5" hidden="1" x14ac:dyDescent="0.2">
      <c r="A92" s="3" t="s">
        <v>230</v>
      </c>
      <c r="B92" s="3" t="s">
        <v>229</v>
      </c>
      <c r="C92" s="3" t="s">
        <v>231</v>
      </c>
      <c r="D92" s="3" t="s">
        <v>232</v>
      </c>
      <c r="E92" s="3" t="s">
        <v>233</v>
      </c>
    </row>
    <row r="93" spans="1:5" hidden="1" x14ac:dyDescent="0.2">
      <c r="A93" s="3" t="s">
        <v>282</v>
      </c>
      <c r="B93" s="3" t="s">
        <v>281</v>
      </c>
      <c r="C93" s="3" t="s">
        <v>283</v>
      </c>
      <c r="D93" s="3" t="s">
        <v>284</v>
      </c>
      <c r="E93" s="3" t="s">
        <v>285</v>
      </c>
    </row>
    <row r="94" spans="1:5" hidden="1" x14ac:dyDescent="0.2">
      <c r="A94" s="3" t="s">
        <v>182</v>
      </c>
      <c r="B94" s="3" t="s">
        <v>181</v>
      </c>
      <c r="C94" s="3" t="s">
        <v>183</v>
      </c>
      <c r="D94" s="3" t="s">
        <v>174</v>
      </c>
      <c r="E94" s="3" t="s">
        <v>175</v>
      </c>
    </row>
    <row r="95" spans="1:5" hidden="1" x14ac:dyDescent="0.2">
      <c r="A95" s="3" t="s">
        <v>177</v>
      </c>
      <c r="B95" s="3" t="s">
        <v>176</v>
      </c>
      <c r="C95" s="3" t="s">
        <v>178</v>
      </c>
      <c r="D95" s="3" t="s">
        <v>179</v>
      </c>
      <c r="E95" s="3" t="s">
        <v>180</v>
      </c>
    </row>
    <row r="96" spans="1:5" hidden="1" x14ac:dyDescent="0.2">
      <c r="A96" s="3" t="s">
        <v>465</v>
      </c>
      <c r="B96" s="8">
        <v>41364</v>
      </c>
      <c r="C96" s="3" t="s">
        <v>340</v>
      </c>
      <c r="D96" s="20">
        <v>17100</v>
      </c>
      <c r="E96" s="3" t="s">
        <v>342</v>
      </c>
    </row>
    <row r="97" spans="1:5" hidden="1" x14ac:dyDescent="0.2">
      <c r="A97" s="3" t="s">
        <v>377</v>
      </c>
      <c r="B97" s="3" t="s">
        <v>376</v>
      </c>
      <c r="C97" s="3" t="s">
        <v>378</v>
      </c>
      <c r="D97" s="3" t="s">
        <v>25</v>
      </c>
      <c r="E97" s="3" t="s">
        <v>26</v>
      </c>
    </row>
    <row r="98" spans="1:5" hidden="1" x14ac:dyDescent="0.2">
      <c r="A98" s="3" t="s">
        <v>374</v>
      </c>
      <c r="B98" s="3" t="s">
        <v>373</v>
      </c>
      <c r="C98" s="3" t="s">
        <v>375</v>
      </c>
      <c r="D98" s="3" t="s">
        <v>371</v>
      </c>
      <c r="E98" s="3" t="s">
        <v>372</v>
      </c>
    </row>
    <row r="99" spans="1:5" hidden="1" x14ac:dyDescent="0.2">
      <c r="A99" s="21" t="s">
        <v>490</v>
      </c>
      <c r="B99" s="9" t="s">
        <v>493</v>
      </c>
      <c r="C99" s="22" t="s">
        <v>491</v>
      </c>
      <c r="D99" s="24">
        <v>75018</v>
      </c>
      <c r="E99" s="23" t="s">
        <v>464</v>
      </c>
    </row>
    <row r="100" spans="1:5" hidden="1" x14ac:dyDescent="0.2">
      <c r="A100" s="25" t="s">
        <v>492</v>
      </c>
      <c r="B100" s="9" t="s">
        <v>494</v>
      </c>
      <c r="C100" s="26" t="s">
        <v>495</v>
      </c>
      <c r="D100" s="27">
        <v>93315</v>
      </c>
      <c r="E100" s="26" t="s">
        <v>496</v>
      </c>
    </row>
    <row r="101" spans="1:5" x14ac:dyDescent="0.2">
      <c r="A101" s="15"/>
      <c r="B101" s="15"/>
      <c r="C101" s="15"/>
      <c r="D101" s="15"/>
      <c r="E101" s="15"/>
    </row>
    <row r="102" spans="1:5" x14ac:dyDescent="0.2">
      <c r="A102" s="15"/>
      <c r="B102" s="15"/>
      <c r="C102" s="15"/>
      <c r="D102" s="15"/>
      <c r="E102" s="15"/>
    </row>
    <row r="103" spans="1:5" x14ac:dyDescent="0.2">
      <c r="A103" s="15"/>
      <c r="B103" s="15"/>
      <c r="C103" s="15"/>
      <c r="D103" s="15"/>
      <c r="E103" s="15"/>
    </row>
    <row r="104" spans="1:5" x14ac:dyDescent="0.2">
      <c r="A104" s="15"/>
      <c r="B104" s="15"/>
      <c r="C104" s="15"/>
      <c r="D104" s="15"/>
      <c r="E104" s="15"/>
    </row>
    <row r="105" spans="1:5" x14ac:dyDescent="0.2">
      <c r="A105" s="15"/>
      <c r="B105" s="15"/>
      <c r="C105" s="15"/>
      <c r="D105" s="15"/>
      <c r="E105" s="15"/>
    </row>
    <row r="106" spans="1:5" x14ac:dyDescent="0.2">
      <c r="A106" s="15"/>
      <c r="B106" s="15"/>
      <c r="C106" s="15"/>
      <c r="D106" s="15"/>
      <c r="E106" s="15"/>
    </row>
    <row r="107" spans="1:5" x14ac:dyDescent="0.2">
      <c r="A107" s="15"/>
      <c r="B107" s="15"/>
      <c r="C107" s="15"/>
      <c r="D107" s="15"/>
      <c r="E107" s="15"/>
    </row>
    <row r="108" spans="1:5" x14ac:dyDescent="0.2">
      <c r="A108" s="15"/>
      <c r="B108" s="15"/>
      <c r="C108" s="15"/>
      <c r="D108" s="15"/>
      <c r="E108" s="15"/>
    </row>
    <row r="109" spans="1:5" x14ac:dyDescent="0.2">
      <c r="A109" s="15"/>
      <c r="B109" s="15"/>
      <c r="C109" s="15"/>
      <c r="D109" s="15"/>
      <c r="E109" s="15"/>
    </row>
  </sheetData>
  <autoFilter ref="A1:E100">
    <filterColumn colId="1">
      <filters>
        <filter val="23621"/>
      </filters>
    </filterColumn>
  </autoFilter>
  <sortState ref="A2:E98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5"/>
  <sheetViews>
    <sheetView zoomScale="205" zoomScaleNormal="205" workbookViewId="0">
      <selection activeCell="E4" sqref="E4"/>
    </sheetView>
  </sheetViews>
  <sheetFormatPr baseColWidth="10" defaultRowHeight="12.75" x14ac:dyDescent="0.2"/>
  <cols>
    <col min="1" max="1" width="23.5703125" customWidth="1"/>
    <col min="2" max="2" width="16.42578125" customWidth="1"/>
    <col min="3" max="3" width="18.42578125" customWidth="1"/>
    <col min="4" max="4" width="13.5703125" customWidth="1"/>
    <col min="5" max="5" width="27.28515625" bestFit="1" customWidth="1"/>
  </cols>
  <sheetData>
    <row r="1" spans="1:5" x14ac:dyDescent="0.2">
      <c r="A1" t="s">
        <v>468</v>
      </c>
      <c r="B1" s="2" t="s">
        <v>526</v>
      </c>
      <c r="C1" s="2" t="s">
        <v>527</v>
      </c>
      <c r="D1" t="s">
        <v>470</v>
      </c>
      <c r="E1" t="s">
        <v>473</v>
      </c>
    </row>
    <row r="2" spans="1:5" x14ac:dyDescent="0.2">
      <c r="A2" t="s">
        <v>469</v>
      </c>
      <c r="B2" t="s">
        <v>471</v>
      </c>
      <c r="C2" t="s">
        <v>472</v>
      </c>
      <c r="D2">
        <v>213134</v>
      </c>
      <c r="E2" s="14" t="s">
        <v>474</v>
      </c>
    </row>
    <row r="3" spans="1:5" x14ac:dyDescent="0.2">
      <c r="A3" t="s">
        <v>475</v>
      </c>
      <c r="B3" t="s">
        <v>476</v>
      </c>
      <c r="C3" s="2" t="s">
        <v>481</v>
      </c>
      <c r="D3">
        <v>213014</v>
      </c>
      <c r="E3" s="14" t="s">
        <v>477</v>
      </c>
    </row>
    <row r="4" spans="1:5" x14ac:dyDescent="0.2">
      <c r="A4" s="2" t="s">
        <v>478</v>
      </c>
      <c r="B4" s="2" t="s">
        <v>479</v>
      </c>
      <c r="C4" s="2" t="s">
        <v>480</v>
      </c>
      <c r="D4">
        <v>211347</v>
      </c>
      <c r="E4" s="14" t="s">
        <v>525</v>
      </c>
    </row>
    <row r="5" spans="1:5" x14ac:dyDescent="0.2">
      <c r="A5" s="2"/>
      <c r="B5" s="2"/>
      <c r="C5" s="2"/>
    </row>
  </sheetData>
  <hyperlinks>
    <hyperlink ref="E2" r:id="rId1"/>
    <hyperlink ref="E3" r:id="rId2"/>
    <hyperlink ref="E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Demande de transport</vt:lpstr>
      <vt:lpstr>Bordereau</vt:lpstr>
      <vt:lpstr>Adresse BU</vt:lpstr>
      <vt:lpstr>Demandeur Interne</vt:lpstr>
      <vt:lpstr>Bordereau!Zone_d_impression</vt:lpstr>
      <vt:lpstr>'Demande de transport'!Zone_d_impression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Demande de transport Le Landy IO</dc:title>
  <dc:creator>6211372s</dc:creator>
  <cp:lastModifiedBy>Jean-Eric Pelouas</cp:lastModifiedBy>
  <cp:lastPrinted>2018-02-22T07:55:11Z</cp:lastPrinted>
  <dcterms:created xsi:type="dcterms:W3CDTF">2011-05-19T09:19:55Z</dcterms:created>
  <dcterms:modified xsi:type="dcterms:W3CDTF">2018-02-22T07:57:52Z</dcterms:modified>
</cp:coreProperties>
</file>