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80" yWindow="300" windowWidth="18495" windowHeight="11700"/>
  </bookViews>
  <sheets>
    <sheet name="Demande" sheetId="1" r:id="rId1"/>
    <sheet name="Facturation" sheetId="3" r:id="rId2"/>
  </sheets>
  <calcPr calcId="145621"/>
  <pivotCaches>
    <pivotCache cacheId="7" r:id="rId3"/>
  </pivotCaches>
</workbook>
</file>

<file path=xl/calcChain.xml><?xml version="1.0" encoding="utf-8"?>
<calcChain xmlns="http://schemas.openxmlformats.org/spreadsheetml/2006/main">
  <c r="E8" i="1" l="1"/>
  <c r="F8" i="1" s="1"/>
  <c r="E4" i="1"/>
  <c r="E3" i="1" l="1"/>
  <c r="E5" i="1"/>
  <c r="F5" i="1" s="1"/>
  <c r="G5" i="1" s="1"/>
  <c r="E6" i="1"/>
  <c r="E7" i="1"/>
  <c r="F7" i="1" s="1"/>
  <c r="E9" i="1"/>
  <c r="F9" i="1" s="1"/>
  <c r="G9" i="1" s="1"/>
  <c r="E10" i="1"/>
  <c r="F10" i="1" s="1"/>
  <c r="E11" i="1"/>
  <c r="F11" i="1" s="1"/>
  <c r="E12" i="1"/>
  <c r="F12" i="1" s="1"/>
  <c r="E13" i="1"/>
  <c r="F13" i="1" s="1"/>
  <c r="E14" i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" i="1"/>
  <c r="F2" i="1" s="1"/>
  <c r="G13" i="1" l="1"/>
  <c r="F14" i="1"/>
  <c r="G14" i="1" s="1"/>
  <c r="G8" i="1"/>
  <c r="G12" i="1"/>
  <c r="G10" i="1"/>
  <c r="G15" i="1"/>
  <c r="G2" i="1"/>
  <c r="G11" i="1"/>
  <c r="G7" i="1"/>
  <c r="F6" i="1"/>
  <c r="G6" i="1" s="1"/>
  <c r="F3" i="1"/>
  <c r="G3" i="1" s="1"/>
</calcChain>
</file>

<file path=xl/sharedStrings.xml><?xml version="1.0" encoding="utf-8"?>
<sst xmlns="http://schemas.openxmlformats.org/spreadsheetml/2006/main" count="30" uniqueCount="19">
  <si>
    <t xml:space="preserve">n° de DPS </t>
  </si>
  <si>
    <t>Type_manif</t>
  </si>
  <si>
    <t>Compétition sportive</t>
  </si>
  <si>
    <t>Nb heure</t>
  </si>
  <si>
    <t>Total sans remise</t>
  </si>
  <si>
    <t>Dont remise</t>
  </si>
  <si>
    <t xml:space="preserve">Total </t>
  </si>
  <si>
    <t xml:space="preserve">Concert ; Spectacle </t>
  </si>
  <si>
    <t xml:space="preserve">Festival </t>
  </si>
  <si>
    <t>Prix  horaire</t>
  </si>
  <si>
    <t>Heure supp</t>
  </si>
  <si>
    <t>Type de demande</t>
  </si>
  <si>
    <t>Devis</t>
  </si>
  <si>
    <t>Commande</t>
  </si>
  <si>
    <t>Somme de Total sans remise</t>
  </si>
  <si>
    <t xml:space="preserve">Somme de Total </t>
  </si>
  <si>
    <t>Somme de Heure supp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</si>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</sst>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8" fontId="0" fillId="0" borderId="0" xfId="0" applyNumberFormat="1"/>
    <xf numFmtId="44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521.614179976852" createdVersion="4" refreshedVersion="4" minRefreshableVersion="3" recordCount="27">
  <cacheSource type="worksheet">
    <worksheetSource name="Tableau1"/>
  </cacheSource>
  <cacheFields count="9">
    <cacheField name="n° de DPS " numFmtId="0">
      <sharedItems containsString="0" containsBlank="1" containsNumber="1" containsInteger="1" minValue="292013001" maxValue="29201308016" count="8">
        <n v="29201308013"/>
        <n v="29201308014"/>
        <n v="29201308016"/>
        <n v="292013001"/>
        <n v="292013002"/>
        <n v="29201308015"/>
        <n v="292013003"/>
        <m/>
      </sharedItems>
    </cacheField>
    <cacheField name="Type de demande" numFmtId="0">
      <sharedItems containsBlank="1" count="4">
        <s v="Devis"/>
        <s v="Commande"/>
        <m/>
        <s v="Commande " u="1"/>
      </sharedItems>
    </cacheField>
    <cacheField name="Prix  horaire" numFmtId="0">
      <sharedItems containsString="0" containsBlank="1" containsNumber="1" minValue="42.1" maxValue="61.32"/>
    </cacheField>
    <cacheField name="Nb heure" numFmtId="0">
      <sharedItems containsString="0" containsBlank="1" containsNumber="1" minValue="3" maxValue="14.5"/>
    </cacheField>
    <cacheField name="Total sans remise" numFmtId="0">
      <sharedItems containsString="0" containsBlank="1" containsNumber="1" minValue="0" maxValue="1100.6100000000001"/>
    </cacheField>
    <cacheField name="Dont remise" numFmtId="0">
      <sharedItems containsBlank="1" containsMixedTypes="1" containsNumber="1" minValue="29.47" maxValue="137.58000000000001"/>
    </cacheField>
    <cacheField name="Total " numFmtId="0">
      <sharedItems containsBlank="1" containsMixedTypes="1" containsNumber="1" minValue="110.376" maxValue="1238.19"/>
    </cacheField>
    <cacheField name="Heure supp" numFmtId="0">
      <sharedItems containsString="0" containsBlank="1" containsNumber="1" minValue="63.68" maxValue="63.68"/>
    </cacheField>
    <cacheField name="Type_manif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x v="0"/>
    <n v="42.1"/>
    <n v="7"/>
    <n v="294.7"/>
    <n v="29.47"/>
    <n v="265.23"/>
    <m/>
    <s v="Compétition sportive"/>
  </r>
  <r>
    <x v="1"/>
    <x v="1"/>
    <n v="42.1"/>
    <n v="7"/>
    <n v="294.7"/>
    <n v="29.47"/>
    <n v="265.23"/>
    <m/>
    <s v="Compétition sportive"/>
  </r>
  <r>
    <x v="2"/>
    <x v="0"/>
    <m/>
    <n v="6"/>
    <n v="1100.6100000000001"/>
    <n v="137.58000000000001"/>
    <n v="1238.19"/>
    <m/>
    <s v="Concert ; Spectacle "/>
  </r>
  <r>
    <x v="3"/>
    <x v="1"/>
    <n v="42.1"/>
    <n v="10.5"/>
    <n v="442.05"/>
    <n v="44.205000000000005"/>
    <n v="397.84500000000003"/>
    <m/>
    <s v="Festival "/>
  </r>
  <r>
    <x v="4"/>
    <x v="0"/>
    <n v="42.1"/>
    <n v="14.5"/>
    <n v="610.45000000000005"/>
    <n v="61.045000000000009"/>
    <n v="549.40500000000009"/>
    <m/>
    <s v="Festival "/>
  </r>
  <r>
    <x v="5"/>
    <x v="1"/>
    <n v="61.32"/>
    <n v="3"/>
    <n v="183.96"/>
    <n v="73.584000000000003"/>
    <n v="110.376"/>
    <m/>
    <s v="Compétition sportive"/>
  </r>
  <r>
    <x v="6"/>
    <x v="1"/>
    <n v="61.32"/>
    <n v="8"/>
    <n v="502.56"/>
    <n v="50.256"/>
    <n v="452.30399999999997"/>
    <n v="63.68"/>
    <s v="Compétition sportive"/>
  </r>
  <r>
    <x v="7"/>
    <x v="2"/>
    <m/>
    <m/>
    <n v="0"/>
    <e v="#REF!"/>
    <e v="#REF!"/>
    <m/>
    <m/>
  </r>
  <r>
    <x v="7"/>
    <x v="2"/>
    <m/>
    <m/>
    <n v="0"/>
    <e v="#REF!"/>
    <e v="#REF!"/>
    <m/>
    <m/>
  </r>
  <r>
    <x v="7"/>
    <x v="2"/>
    <m/>
    <m/>
    <n v="0"/>
    <e v="#REF!"/>
    <e v="#REF!"/>
    <m/>
    <m/>
  </r>
  <r>
    <x v="7"/>
    <x v="2"/>
    <m/>
    <m/>
    <n v="0"/>
    <e v="#REF!"/>
    <e v="#REF!"/>
    <m/>
    <m/>
  </r>
  <r>
    <x v="7"/>
    <x v="2"/>
    <m/>
    <m/>
    <n v="0"/>
    <e v="#REF!"/>
    <e v="#REF!"/>
    <m/>
    <m/>
  </r>
  <r>
    <x v="7"/>
    <x v="2"/>
    <m/>
    <m/>
    <n v="0"/>
    <e v="#REF!"/>
    <e v="#REF!"/>
    <m/>
    <m/>
  </r>
  <r>
    <x v="7"/>
    <x v="2"/>
    <m/>
    <m/>
    <n v="0"/>
    <e v="#REF!"/>
    <e v="#REF!"/>
    <m/>
    <m/>
  </r>
  <r>
    <x v="7"/>
    <x v="2"/>
    <m/>
    <m/>
    <n v="0"/>
    <e v="#REF!"/>
    <m/>
    <m/>
    <m/>
  </r>
  <r>
    <x v="7"/>
    <x v="2"/>
    <m/>
    <m/>
    <n v="0"/>
    <e v="#REF!"/>
    <m/>
    <m/>
    <m/>
  </r>
  <r>
    <x v="7"/>
    <x v="2"/>
    <m/>
    <m/>
    <n v="0"/>
    <e v="#REF!"/>
    <m/>
    <m/>
    <m/>
  </r>
  <r>
    <x v="7"/>
    <x v="2"/>
    <m/>
    <m/>
    <n v="0"/>
    <e v="#REF!"/>
    <m/>
    <m/>
    <m/>
  </r>
  <r>
    <x v="7"/>
    <x v="2"/>
    <m/>
    <m/>
    <n v="0"/>
    <e v="#REF!"/>
    <m/>
    <m/>
    <m/>
  </r>
  <r>
    <x v="7"/>
    <x v="2"/>
    <m/>
    <m/>
    <m/>
    <m/>
    <m/>
    <m/>
    <m/>
  </r>
  <r>
    <x v="7"/>
    <x v="2"/>
    <m/>
    <m/>
    <m/>
    <m/>
    <m/>
    <m/>
    <m/>
  </r>
  <r>
    <x v="7"/>
    <x v="2"/>
    <m/>
    <m/>
    <m/>
    <m/>
    <m/>
    <m/>
    <m/>
  </r>
  <r>
    <x v="7"/>
    <x v="2"/>
    <m/>
    <m/>
    <m/>
    <m/>
    <m/>
    <m/>
    <m/>
  </r>
  <r>
    <x v="7"/>
    <x v="2"/>
    <m/>
    <m/>
    <m/>
    <m/>
    <m/>
    <m/>
    <m/>
  </r>
  <r>
    <x v="7"/>
    <x v="2"/>
    <m/>
    <m/>
    <m/>
    <m/>
    <m/>
    <m/>
    <m/>
  </r>
  <r>
    <x v="7"/>
    <x v="2"/>
    <m/>
    <m/>
    <m/>
    <m/>
    <m/>
    <m/>
    <m/>
  </r>
  <r>
    <x v="7"/>
    <x v="2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8" firstHeaderRow="0" firstDataRow="1" firstDataCol="1" rowPageCount="1" colPageCount="1"/>
  <pivotFields count="9">
    <pivotField axis="axisRow" showAll="0">
      <items count="9">
        <item x="3"/>
        <item x="4"/>
        <item x="6"/>
        <item x="0"/>
        <item x="1"/>
        <item x="5"/>
        <item x="2"/>
        <item x="7"/>
        <item t="default"/>
      </items>
    </pivotField>
    <pivotField axis="axisPage" showAll="0">
      <items count="5">
        <item x="1"/>
        <item m="1" x="3"/>
        <item x="0"/>
        <item x="2"/>
        <item t="default"/>
      </items>
    </pivotField>
    <pivotField showAll="0"/>
    <pivotField showAll="0"/>
    <pivotField dataField="1" showAll="0"/>
    <pivotField showAll="0"/>
    <pivotField dataField="1" showAll="0"/>
    <pivotField dataField="1" showAll="0"/>
    <pivotField showAll="0"/>
  </pivotFields>
  <rowFields count="1">
    <field x="0"/>
  </rowFields>
  <rowItems count="5">
    <i>
      <x/>
    </i>
    <i>
      <x v="2"/>
    </i>
    <i>
      <x v="4"/>
    </i>
    <i>
      <x v="5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" item="0" hier="-1"/>
  </pageFields>
  <dataFields count="3">
    <dataField name="Somme de Total sans remise" fld="4" baseField="0" baseItem="1"/>
    <dataField name="Somme de Total " fld="6" baseField="0" baseItem="1"/>
    <dataField name="Somme de Heure supp" fld="7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I28" totalsRowShown="0">
  <autoFilter ref="A1:I28"/>
  <tableColumns count="9">
    <tableColumn id="1" name="n° de DPS "/>
    <tableColumn id="2" name="Type de demande"/>
    <tableColumn id="3" name="Prix  horaire"/>
    <tableColumn id="4" name="Nb heure"/>
    <tableColumn id="5" name="Total sans remise"/>
    <tableColumn id="6" name="Dont remise"/>
    <tableColumn id="7" name="Total "/>
    <tableColumn id="30" name="Heure supp"/>
    <tableColumn id="22" name="Type_manif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H8" sqref="H8"/>
    </sheetView>
  </sheetViews>
  <sheetFormatPr baseColWidth="10" defaultRowHeight="15" x14ac:dyDescent="0.25"/>
  <cols>
    <col min="1" max="1" width="12.140625" bestFit="1" customWidth="1"/>
    <col min="2" max="2" width="42" bestFit="1" customWidth="1"/>
    <col min="3" max="3" width="14" bestFit="1" customWidth="1"/>
    <col min="4" max="4" width="11.5703125" bestFit="1" customWidth="1"/>
    <col min="5" max="5" width="18.7109375" bestFit="1" customWidth="1"/>
    <col min="8" max="8" width="15.5703125" customWidth="1"/>
    <col min="9" max="9" width="20" bestFit="1" customWidth="1"/>
  </cols>
  <sheetData>
    <row r="1" spans="1:9" x14ac:dyDescent="0.25">
      <c r="A1" t="s">
        <v>0</v>
      </c>
      <c r="B1" t="s">
        <v>11</v>
      </c>
      <c r="C1" t="s">
        <v>9</v>
      </c>
      <c r="D1" t="s">
        <v>3</v>
      </c>
      <c r="E1" t="s">
        <v>4</v>
      </c>
      <c r="F1" t="s">
        <v>5</v>
      </c>
      <c r="G1" t="s">
        <v>6</v>
      </c>
      <c r="H1" t="s">
        <v>10</v>
      </c>
      <c r="I1" t="s">
        <v>1</v>
      </c>
    </row>
    <row r="2" spans="1:9" x14ac:dyDescent="0.25">
      <c r="A2">
        <v>29201308013</v>
      </c>
      <c r="B2" t="s">
        <v>12</v>
      </c>
      <c r="C2" s="2">
        <v>42.1</v>
      </c>
      <c r="D2">
        <v>7</v>
      </c>
      <c r="E2" s="1">
        <f>C2*D2</f>
        <v>294.7</v>
      </c>
      <c r="F2" s="1">
        <f>E2*(10/100)</f>
        <v>29.47</v>
      </c>
      <c r="G2" s="1">
        <f>E2-F2</f>
        <v>265.23</v>
      </c>
      <c r="H2" s="1"/>
      <c r="I2" t="s">
        <v>2</v>
      </c>
    </row>
    <row r="3" spans="1:9" x14ac:dyDescent="0.25">
      <c r="A3">
        <v>29201308014</v>
      </c>
      <c r="B3" t="s">
        <v>13</v>
      </c>
      <c r="C3">
        <v>42.1</v>
      </c>
      <c r="D3">
        <v>7</v>
      </c>
      <c r="E3" s="1">
        <f t="shared" ref="E3:E20" si="0">C3*D3</f>
        <v>294.7</v>
      </c>
      <c r="F3" s="1">
        <f>E3*(10/100)</f>
        <v>29.47</v>
      </c>
      <c r="G3" s="1">
        <f>E3-F3</f>
        <v>265.23</v>
      </c>
      <c r="H3" s="1"/>
      <c r="I3" t="s">
        <v>2</v>
      </c>
    </row>
    <row r="4" spans="1:9" x14ac:dyDescent="0.25">
      <c r="A4">
        <v>29201308016</v>
      </c>
      <c r="B4" t="s">
        <v>12</v>
      </c>
      <c r="D4">
        <v>6</v>
      </c>
      <c r="E4" s="1">
        <f>G4-F4</f>
        <v>1100.6100000000001</v>
      </c>
      <c r="F4" s="1">
        <v>137.58000000000001</v>
      </c>
      <c r="G4" s="1">
        <v>1238.19</v>
      </c>
      <c r="H4" s="1"/>
      <c r="I4" t="s">
        <v>7</v>
      </c>
    </row>
    <row r="5" spans="1:9" x14ac:dyDescent="0.25">
      <c r="A5">
        <v>292013001</v>
      </c>
      <c r="B5" t="s">
        <v>13</v>
      </c>
      <c r="C5">
        <v>42.1</v>
      </c>
      <c r="D5">
        <v>10.5</v>
      </c>
      <c r="E5" s="1">
        <f t="shared" si="0"/>
        <v>442.05</v>
      </c>
      <c r="F5" s="1">
        <f>E5*(10/100)</f>
        <v>44.205000000000005</v>
      </c>
      <c r="G5" s="1">
        <f t="shared" ref="G5:G15" si="1">E5-F5</f>
        <v>397.84500000000003</v>
      </c>
      <c r="H5" s="1"/>
      <c r="I5" t="s">
        <v>8</v>
      </c>
    </row>
    <row r="6" spans="1:9" x14ac:dyDescent="0.25">
      <c r="A6">
        <v>292013002</v>
      </c>
      <c r="B6" t="s">
        <v>12</v>
      </c>
      <c r="C6">
        <v>42.1</v>
      </c>
      <c r="D6">
        <v>14.5</v>
      </c>
      <c r="E6" s="1">
        <f t="shared" si="0"/>
        <v>610.45000000000005</v>
      </c>
      <c r="F6" s="1">
        <f>E6*(10/100)</f>
        <v>61.045000000000009</v>
      </c>
      <c r="G6" s="1">
        <f t="shared" si="1"/>
        <v>549.40500000000009</v>
      </c>
      <c r="H6" s="1"/>
      <c r="I6" t="s">
        <v>8</v>
      </c>
    </row>
    <row r="7" spans="1:9" x14ac:dyDescent="0.25">
      <c r="A7">
        <v>29201308015</v>
      </c>
      <c r="B7" t="s">
        <v>13</v>
      </c>
      <c r="C7">
        <v>61.32</v>
      </c>
      <c r="D7">
        <v>3</v>
      </c>
      <c r="E7" s="3">
        <f t="shared" si="0"/>
        <v>183.96</v>
      </c>
      <c r="F7" s="3">
        <f>E7*(40/100)</f>
        <v>73.584000000000003</v>
      </c>
      <c r="G7" s="3">
        <f t="shared" si="1"/>
        <v>110.376</v>
      </c>
      <c r="H7" s="3"/>
      <c r="I7" t="s">
        <v>2</v>
      </c>
    </row>
    <row r="8" spans="1:9" x14ac:dyDescent="0.25">
      <c r="A8">
        <v>292013003</v>
      </c>
      <c r="B8" t="s">
        <v>13</v>
      </c>
      <c r="C8">
        <v>61.32</v>
      </c>
      <c r="D8">
        <v>8</v>
      </c>
      <c r="E8" s="1">
        <f>(C8*D8)+12</f>
        <v>502.56</v>
      </c>
      <c r="F8" s="1">
        <f>(Tableau1[[#This Row],[Total sans remise]]*0.1)</f>
        <v>50.256</v>
      </c>
      <c r="G8" s="1">
        <f t="shared" si="1"/>
        <v>452.30399999999997</v>
      </c>
      <c r="H8" s="1">
        <v>63.68</v>
      </c>
      <c r="I8" t="s">
        <v>2</v>
      </c>
    </row>
    <row r="9" spans="1:9" x14ac:dyDescent="0.25">
      <c r="E9" s="1">
        <f t="shared" si="0"/>
        <v>0</v>
      </c>
      <c r="F9" s="1" t="e">
        <f>((Tableau1[[#This Row],[Total sans remise]]+#REF!)*10)/100</f>
        <v>#REF!</v>
      </c>
      <c r="G9" s="1" t="e">
        <f t="shared" si="1"/>
        <v>#REF!</v>
      </c>
      <c r="H9" s="1"/>
    </row>
    <row r="10" spans="1:9" x14ac:dyDescent="0.25">
      <c r="E10" s="1">
        <f t="shared" si="0"/>
        <v>0</v>
      </c>
      <c r="F10" s="1" t="e">
        <f>((Tableau1[[#This Row],[Total sans remise]]+#REF!)*10)/100</f>
        <v>#REF!</v>
      </c>
      <c r="G10" s="1" t="e">
        <f t="shared" si="1"/>
        <v>#REF!</v>
      </c>
      <c r="H10" s="1"/>
    </row>
    <row r="11" spans="1:9" x14ac:dyDescent="0.25">
      <c r="E11" s="1">
        <f t="shared" si="0"/>
        <v>0</v>
      </c>
      <c r="F11" s="1" t="e">
        <f>((Tableau1[[#This Row],[Total sans remise]]+#REF!)*10)/100</f>
        <v>#REF!</v>
      </c>
      <c r="G11" s="1" t="e">
        <f t="shared" si="1"/>
        <v>#REF!</v>
      </c>
      <c r="H11" s="1"/>
    </row>
    <row r="12" spans="1:9" x14ac:dyDescent="0.25">
      <c r="E12" s="1">
        <f t="shared" si="0"/>
        <v>0</v>
      </c>
      <c r="F12" s="1" t="e">
        <f>((Tableau1[[#This Row],[Total sans remise]]+#REF!)*10)/100</f>
        <v>#REF!</v>
      </c>
      <c r="G12" s="1" t="e">
        <f t="shared" si="1"/>
        <v>#REF!</v>
      </c>
      <c r="H12" s="1"/>
    </row>
    <row r="13" spans="1:9" x14ac:dyDescent="0.25">
      <c r="E13" s="1">
        <f t="shared" si="0"/>
        <v>0</v>
      </c>
      <c r="F13" s="1" t="e">
        <f>((Tableau1[[#This Row],[Total sans remise]]+#REF!)*10)/100</f>
        <v>#REF!</v>
      </c>
      <c r="G13" s="1" t="e">
        <f t="shared" si="1"/>
        <v>#REF!</v>
      </c>
      <c r="H13" s="1"/>
    </row>
    <row r="14" spans="1:9" x14ac:dyDescent="0.25">
      <c r="E14" s="1">
        <f t="shared" si="0"/>
        <v>0</v>
      </c>
      <c r="F14" s="1" t="e">
        <f>((Tableau1[[#This Row],[Total sans remise]]+#REF!)*10)/100</f>
        <v>#REF!</v>
      </c>
      <c r="G14" s="1" t="e">
        <f t="shared" si="1"/>
        <v>#REF!</v>
      </c>
      <c r="H14" s="1"/>
    </row>
    <row r="15" spans="1:9" x14ac:dyDescent="0.25">
      <c r="E15" s="1">
        <f t="shared" si="0"/>
        <v>0</v>
      </c>
      <c r="F15" s="1" t="e">
        <f>((Tableau1[[#This Row],[Total sans remise]]+#REF!)*10)/100</f>
        <v>#REF!</v>
      </c>
      <c r="G15" s="1" t="e">
        <f t="shared" si="1"/>
        <v>#REF!</v>
      </c>
      <c r="H15" s="1"/>
    </row>
    <row r="16" spans="1:9" x14ac:dyDescent="0.25">
      <c r="E16" s="1">
        <f t="shared" si="0"/>
        <v>0</v>
      </c>
      <c r="F16" s="1" t="e">
        <f>((Tableau1[[#This Row],[Total sans remise]]+#REF!)*10)/100</f>
        <v>#REF!</v>
      </c>
      <c r="G16" s="1"/>
      <c r="H16" s="1"/>
    </row>
    <row r="17" spans="5:8" x14ac:dyDescent="0.25">
      <c r="E17" s="1">
        <f t="shared" si="0"/>
        <v>0</v>
      </c>
      <c r="F17" s="1" t="e">
        <f>((Tableau1[[#This Row],[Total sans remise]]+#REF!)*10)/100</f>
        <v>#REF!</v>
      </c>
      <c r="G17" s="1"/>
      <c r="H17" s="1"/>
    </row>
    <row r="18" spans="5:8" x14ac:dyDescent="0.25">
      <c r="E18" s="1">
        <f t="shared" si="0"/>
        <v>0</v>
      </c>
      <c r="F18" s="1" t="e">
        <f>((Tableau1[[#This Row],[Total sans remise]]+#REF!)*10)/100</f>
        <v>#REF!</v>
      </c>
      <c r="G18" s="1"/>
      <c r="H18" s="1"/>
    </row>
    <row r="19" spans="5:8" x14ac:dyDescent="0.25">
      <c r="E19" s="1">
        <f t="shared" si="0"/>
        <v>0</v>
      </c>
      <c r="F19" s="1" t="e">
        <f>((Tableau1[[#This Row],[Total sans remise]]+#REF!)*10)/100</f>
        <v>#REF!</v>
      </c>
      <c r="G19" s="1"/>
      <c r="H19" s="1"/>
    </row>
    <row r="20" spans="5:8" x14ac:dyDescent="0.25">
      <c r="E20" s="1">
        <f t="shared" si="0"/>
        <v>0</v>
      </c>
      <c r="F20" s="1" t="e">
        <f>((Tableau1[[#This Row],[Total sans remise]]+#REF!)*10)/100</f>
        <v>#REF!</v>
      </c>
    </row>
  </sheetData>
  <pageMargins left="0.7" right="0.7" top="0.75" bottom="0.75" header="0.3" footer="0.3"/>
  <pageSetup paperSize="9" orientation="portrait" r:id="rId1"/>
  <ignoredErrors>
    <ignoredError sqref="F7" formula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activeCell="B16" sqref="B16"/>
    </sheetView>
  </sheetViews>
  <sheetFormatPr baseColWidth="10" defaultRowHeight="15" x14ac:dyDescent="0.25"/>
  <cols>
    <col min="1" max="1" width="21" customWidth="1"/>
    <col min="2" max="2" width="26.5703125" customWidth="1"/>
    <col min="3" max="3" width="15.7109375" customWidth="1"/>
    <col min="4" max="4" width="21.28515625" bestFit="1" customWidth="1"/>
  </cols>
  <sheetData>
    <row r="1" spans="1:4" x14ac:dyDescent="0.25">
      <c r="A1" s="5" t="s">
        <v>11</v>
      </c>
      <c r="B1" t="s">
        <v>13</v>
      </c>
    </row>
    <row r="3" spans="1:4" x14ac:dyDescent="0.25">
      <c r="A3" s="5" t="s">
        <v>17</v>
      </c>
      <c r="B3" t="s">
        <v>14</v>
      </c>
      <c r="C3" t="s">
        <v>15</v>
      </c>
      <c r="D3" t="s">
        <v>16</v>
      </c>
    </row>
    <row r="4" spans="1:4" x14ac:dyDescent="0.25">
      <c r="A4" s="6">
        <v>292013001</v>
      </c>
      <c r="B4" s="4">
        <v>442.05</v>
      </c>
      <c r="C4" s="4">
        <v>397.84500000000003</v>
      </c>
      <c r="D4" s="4"/>
    </row>
    <row r="5" spans="1:4" x14ac:dyDescent="0.25">
      <c r="A5" s="6">
        <v>292013003</v>
      </c>
      <c r="B5" s="4">
        <v>502.56</v>
      </c>
      <c r="C5" s="4">
        <v>452.30399999999997</v>
      </c>
      <c r="D5" s="4">
        <v>63.68</v>
      </c>
    </row>
    <row r="6" spans="1:4" x14ac:dyDescent="0.25">
      <c r="A6" s="6">
        <v>29201308014</v>
      </c>
      <c r="B6" s="4">
        <v>294.7</v>
      </c>
      <c r="C6" s="4">
        <v>265.23</v>
      </c>
      <c r="D6" s="4"/>
    </row>
    <row r="7" spans="1:4" x14ac:dyDescent="0.25">
      <c r="A7" s="6">
        <v>29201308015</v>
      </c>
      <c r="B7" s="4">
        <v>183.96</v>
      </c>
      <c r="C7" s="4">
        <v>110.376</v>
      </c>
      <c r="D7" s="4"/>
    </row>
    <row r="8" spans="1:4" x14ac:dyDescent="0.25">
      <c r="A8" s="6" t="s">
        <v>18</v>
      </c>
      <c r="B8" s="4">
        <v>1423.27</v>
      </c>
      <c r="C8" s="4">
        <v>1225.7549999999999</v>
      </c>
      <c r="D8" s="4">
        <v>63.68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Demande</vt:lpstr>
      <vt:lpstr>Facturation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2013-09-04T12:44:48Z</dcterms:modified>
</cp:coreProperties>
</file>