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360" yWindow="375" windowWidth="18675" windowHeight="8730" firstSheet="1" activeTab="1"/>
  </bookViews>
  <sheets>
    <sheet name="Données de base" sheetId="1" state="hidden" r:id="rId1"/>
    <sheet name="Accueil" sheetId="2" r:id="rId2"/>
    <sheet name="TCD produit" sheetId="5" state="hidden" r:id="rId3"/>
    <sheet name="SI-SF" sheetId="3" state="hidden" r:id="rId4"/>
    <sheet name="Base de données" sheetId="4" state="hidden" r:id="rId5"/>
  </sheets>
  <functionGroups builtInGroupCount="17"/>
  <definedNames>
    <definedName name="BaseRecherche">'Données de base'!$A$3:$E$17</definedName>
    <definedName name="Boulons">'Données de base'!$D$4:$D$9</definedName>
    <definedName name="Codes">'Données de base'!$A$4:$A$5</definedName>
    <definedName name="Stocks_Initiaux">OFFSET('SI-SF'!$A$4,,COUNTA('SI-SF'!$A:$A),COUNTA('SI-SF'!$3:$3),1)</definedName>
    <definedName name="Vis">'Données de base'!$B$4:$B$17</definedName>
  </definedNames>
  <calcPr calcId="145621"/>
  <pivotCaches>
    <pivotCache cacheId="45" r:id="rId6"/>
  </pivotCaches>
</workbook>
</file>

<file path=xl/calcChain.xml><?xml version="1.0" encoding="utf-8"?>
<calcChain xmlns="http://schemas.openxmlformats.org/spreadsheetml/2006/main">
  <c r="G2" i="2" l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G4" i="2" s="1"/>
  <c r="E2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G3" i="2" s="1"/>
  <c r="D23" i="3"/>
  <c r="D3" i="2"/>
  <c r="G5" i="2" l="1"/>
  <c r="G22" i="3"/>
  <c r="G20" i="3"/>
  <c r="G18" i="3"/>
  <c r="G16" i="3"/>
  <c r="G14" i="3"/>
  <c r="G12" i="3"/>
  <c r="G10" i="3"/>
  <c r="G8" i="3"/>
  <c r="G6" i="3"/>
  <c r="G4" i="3"/>
  <c r="G23" i="3"/>
  <c r="G21" i="3"/>
  <c r="G19" i="3"/>
  <c r="G17" i="3"/>
  <c r="G15" i="3"/>
  <c r="G13" i="3"/>
  <c r="G11" i="3"/>
  <c r="G9" i="3"/>
  <c r="G7" i="3"/>
  <c r="G5" i="3"/>
  <c r="G6" i="2" l="1"/>
</calcChain>
</file>

<file path=xl/sharedStrings.xml><?xml version="1.0" encoding="utf-8"?>
<sst xmlns="http://schemas.openxmlformats.org/spreadsheetml/2006/main" count="602" uniqueCount="62">
  <si>
    <t>Code</t>
  </si>
  <si>
    <t>Désignation</t>
  </si>
  <si>
    <t>Référence</t>
  </si>
  <si>
    <t>Stock actuel</t>
  </si>
  <si>
    <t>Entrée</t>
  </si>
  <si>
    <t>Sortie</t>
  </si>
  <si>
    <t>Retour</t>
  </si>
  <si>
    <t>Vis</t>
  </si>
  <si>
    <t>Vis  4X16  /10</t>
  </si>
  <si>
    <t>4X16</t>
  </si>
  <si>
    <t>Boulon lit  8x35        /12</t>
  </si>
  <si>
    <t>8X35</t>
  </si>
  <si>
    <t>Vis4,2X32      /10</t>
  </si>
  <si>
    <t>4,2X32</t>
  </si>
  <si>
    <t>Boulon rayonnage 6        /12</t>
  </si>
  <si>
    <t>Vis4,2X35       /10</t>
  </si>
  <si>
    <t>4,2X38</t>
  </si>
  <si>
    <t>Ecrou  10       /12</t>
  </si>
  <si>
    <t>Vis4,8X16Barekir      /10</t>
  </si>
  <si>
    <t>4,8X16</t>
  </si>
  <si>
    <t>Ecrou a rayonnage6        /12</t>
  </si>
  <si>
    <t xml:space="preserve">Vis4,8X19Barekir      /10  </t>
  </si>
  <si>
    <t>4,8X19</t>
  </si>
  <si>
    <t>Inseir a griffe 6x18      /12</t>
  </si>
  <si>
    <t>6X18</t>
  </si>
  <si>
    <t>Vis4X20    /10</t>
  </si>
  <si>
    <t>4X20</t>
  </si>
  <si>
    <t>Vis polier pour pupitre6x16      /12</t>
  </si>
  <si>
    <t>6X16</t>
  </si>
  <si>
    <t>Vis4X25     /10</t>
  </si>
  <si>
    <t>4X25</t>
  </si>
  <si>
    <t>Vis4X30    /10</t>
  </si>
  <si>
    <t>4X30</t>
  </si>
  <si>
    <t>Vis4X35N°1      /10</t>
  </si>
  <si>
    <t>N°1 ! 4X35</t>
  </si>
  <si>
    <t>Vis4X35N°2     /10</t>
  </si>
  <si>
    <t xml:space="preserve">N°2 ! 4X35   </t>
  </si>
  <si>
    <t>Vis4X40       /10</t>
  </si>
  <si>
    <t>4X40</t>
  </si>
  <si>
    <t>Vis4X45      /10</t>
  </si>
  <si>
    <t>4X45</t>
  </si>
  <si>
    <t>Vis4X50     /10</t>
  </si>
  <si>
    <t>4X50</t>
  </si>
  <si>
    <t>Vis5X40     /10</t>
  </si>
  <si>
    <t>5X40</t>
  </si>
  <si>
    <t>Codes</t>
  </si>
  <si>
    <t>Boulons</t>
  </si>
  <si>
    <t>réf</t>
  </si>
  <si>
    <t>Date</t>
  </si>
  <si>
    <t>Stocks</t>
  </si>
  <si>
    <t>SI</t>
  </si>
  <si>
    <t>Entrées</t>
  </si>
  <si>
    <t>Sorties</t>
  </si>
  <si>
    <t>SF</t>
  </si>
  <si>
    <t>Stock initial</t>
  </si>
  <si>
    <t>Retours</t>
  </si>
  <si>
    <t>Consultation stocks</t>
  </si>
  <si>
    <t>Étiquettes de lignes</t>
  </si>
  <si>
    <t>Total général</t>
  </si>
  <si>
    <t xml:space="preserve"> Entrée </t>
  </si>
  <si>
    <t xml:space="preserve">Sortie </t>
  </si>
  <si>
    <t xml:space="preserve">Retour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</si>
</sst>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\-#,##0;;"/>
  </numFmts>
  <fonts count="9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name val="Arial"/>
      <family val="2"/>
    </font>
    <font>
      <sz val="14"/>
      <color rgb="FF00B050"/>
      <name val="Calibri"/>
      <family val="2"/>
    </font>
    <font>
      <sz val="11"/>
      <name val="Calibri"/>
      <family val="2"/>
    </font>
    <font>
      <sz val="14"/>
      <name val="Calibri"/>
      <family val="2"/>
    </font>
    <font>
      <b/>
      <sz val="18"/>
      <name val="Calibri"/>
      <family val="2"/>
    </font>
    <font>
      <b/>
      <sz val="14"/>
      <name val="Calibri"/>
      <family val="2"/>
    </font>
    <font>
      <sz val="14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4">
    <xf numFmtId="0" fontId="0" fillId="0" borderId="0" xfId="0"/>
    <xf numFmtId="0" fontId="1" fillId="0" borderId="0" xfId="0" applyFont="1"/>
    <xf numFmtId="0" fontId="0" fillId="0" borderId="0" xfId="0" applyFont="1"/>
    <xf numFmtId="14" fontId="0" fillId="0" borderId="0" xfId="0" applyNumberFormat="1"/>
    <xf numFmtId="3" fontId="0" fillId="0" borderId="0" xfId="0" applyNumberFormat="1"/>
    <xf numFmtId="0" fontId="1" fillId="0" borderId="0" xfId="0" applyFont="1" applyProtection="1">
      <protection hidden="1"/>
    </xf>
    <xf numFmtId="0" fontId="0" fillId="0" borderId="0" xfId="0" applyProtection="1">
      <protection hidden="1"/>
    </xf>
    <xf numFmtId="164" fontId="0" fillId="0" borderId="0" xfId="0" applyNumberFormat="1" applyProtection="1">
      <protection hidden="1"/>
    </xf>
    <xf numFmtId="0" fontId="3" fillId="0" borderId="0" xfId="0" applyFont="1"/>
    <xf numFmtId="0" fontId="0" fillId="0" borderId="0" xfId="0" pivotButton="1"/>
    <xf numFmtId="0" fontId="5" fillId="2" borderId="0" xfId="0" applyFont="1" applyFill="1" applyProtection="1">
      <protection locked="0"/>
    </xf>
    <xf numFmtId="3" fontId="8" fillId="2" borderId="0" xfId="0" applyNumberFormat="1" applyFont="1" applyFill="1" applyProtection="1">
      <protection locked="0"/>
    </xf>
    <xf numFmtId="0" fontId="5" fillId="2" borderId="0" xfId="0" applyFont="1" applyFill="1" applyProtection="1">
      <protection locked="0"/>
    </xf>
    <xf numFmtId="14" fontId="0" fillId="0" borderId="0" xfId="0" applyNumberFormat="1" applyAlignment="1">
      <alignment horizontal="left"/>
    </xf>
    <xf numFmtId="0" fontId="6" fillId="0" borderId="0" xfId="0" applyFont="1" applyFill="1" applyProtection="1">
      <protection hidden="1"/>
    </xf>
    <xf numFmtId="0" fontId="4" fillId="0" borderId="0" xfId="0" applyFont="1" applyFill="1" applyProtection="1">
      <protection hidden="1"/>
    </xf>
    <xf numFmtId="0" fontId="7" fillId="0" borderId="0" xfId="0" applyFont="1" applyFill="1" applyProtection="1">
      <protection hidden="1"/>
    </xf>
    <xf numFmtId="0" fontId="5" fillId="0" borderId="0" xfId="0" applyFont="1" applyFill="1" applyProtection="1">
      <protection hidden="1"/>
    </xf>
    <xf numFmtId="164" fontId="5" fillId="0" borderId="0" xfId="0" applyNumberFormat="1" applyFont="1" applyFill="1" applyProtection="1">
      <protection hidden="1"/>
    </xf>
    <xf numFmtId="0" fontId="5" fillId="0" borderId="0" xfId="0" applyFont="1" applyFill="1" applyAlignment="1" applyProtection="1">
      <alignment horizontal="right"/>
      <protection hidden="1"/>
    </xf>
    <xf numFmtId="0" fontId="7" fillId="0" borderId="1" xfId="0" applyFont="1" applyFill="1" applyBorder="1" applyProtection="1">
      <protection hidden="1"/>
    </xf>
    <xf numFmtId="164" fontId="5" fillId="0" borderId="1" xfId="0" applyNumberFormat="1" applyFont="1" applyFill="1" applyBorder="1" applyProtection="1">
      <protection hidden="1"/>
    </xf>
    <xf numFmtId="3" fontId="7" fillId="0" borderId="0" xfId="0" applyNumberFormat="1" applyFont="1" applyFill="1" applyProtection="1">
      <protection hidden="1"/>
    </xf>
    <xf numFmtId="164" fontId="7" fillId="0" borderId="0" xfId="0" applyNumberFormat="1" applyFont="1" applyFill="1" applyProtection="1">
      <protection hidden="1"/>
    </xf>
  </cellXfs>
  <cellStyles count="2">
    <cellStyle name="Normal" xfId="0" builtinId="0"/>
    <cellStyle name="Normal 2" xfId="1"/>
  </cellStyles>
  <dxfs count="14">
    <dxf>
      <numFmt numFmtId="3" formatCode="#,##0"/>
    </dxf>
    <dxf>
      <numFmt numFmtId="3" formatCode="#,##0"/>
    </dxf>
    <dxf>
      <numFmt numFmtId="3" formatCode="#,##0"/>
    </dxf>
    <dxf>
      <numFmt numFmtId="19" formatCode="dd/mm/yyyy"/>
    </dxf>
    <dxf>
      <numFmt numFmtId="3" formatCode="#,##0"/>
    </dxf>
    <dxf>
      <numFmt numFmtId="164" formatCode="#,##0;\-#,##0;;"/>
      <protection locked="1" hidden="1"/>
    </dxf>
    <dxf>
      <numFmt numFmtId="164" formatCode="#,##0;\-#,##0;;"/>
      <protection locked="1" hidden="1"/>
    </dxf>
    <dxf>
      <numFmt numFmtId="164" formatCode="#,##0;\-#,##0;;"/>
      <protection locked="1" hidden="1"/>
    </dxf>
    <dxf>
      <numFmt numFmtId="164" formatCode="#,##0;\-#,##0;;"/>
      <protection locked="1" hidden="1"/>
    </dxf>
    <dxf>
      <numFmt numFmtId="164" formatCode="#,##0;\-#,##0;;"/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4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542925</xdr:colOff>
          <xdr:row>1</xdr:row>
          <xdr:rowOff>133350</xdr:rowOff>
        </xdr:to>
        <xdr:sp macro="" textlink="">
          <xdr:nvSpPr>
            <xdr:cNvPr id="2049" name="cmdNom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61912</xdr:colOff>
          <xdr:row>6</xdr:row>
          <xdr:rowOff>177800</xdr:rowOff>
        </xdr:from>
        <xdr:to>
          <xdr:col>0</xdr:col>
          <xdr:colOff>661987</xdr:colOff>
          <xdr:row>8</xdr:row>
          <xdr:rowOff>130175</xdr:rowOff>
        </xdr:to>
        <xdr:sp macro="" textlink="">
          <xdr:nvSpPr>
            <xdr:cNvPr id="3083" name="CmdValider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177800</xdr:rowOff>
        </xdr:from>
        <xdr:to>
          <xdr:col>1</xdr:col>
          <xdr:colOff>800100</xdr:colOff>
          <xdr:row>8</xdr:row>
          <xdr:rowOff>130175</xdr:rowOff>
        </xdr:to>
        <xdr:sp macro="" textlink="">
          <xdr:nvSpPr>
            <xdr:cNvPr id="3086" name="cmdHistoriqueProduit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0</xdr:row>
          <xdr:rowOff>285749</xdr:rowOff>
        </xdr:from>
        <xdr:to>
          <xdr:col>10</xdr:col>
          <xdr:colOff>361950</xdr:colOff>
          <xdr:row>2</xdr:row>
          <xdr:rowOff>85724</xdr:rowOff>
        </xdr:to>
        <xdr:sp macro="" textlink="">
          <xdr:nvSpPr>
            <xdr:cNvPr id="3088" name="cmdBDD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757236</xdr:colOff>
          <xdr:row>2</xdr:row>
          <xdr:rowOff>171446</xdr:rowOff>
        </xdr:from>
        <xdr:to>
          <xdr:col>9</xdr:col>
          <xdr:colOff>528636</xdr:colOff>
          <xdr:row>4</xdr:row>
          <xdr:rowOff>28571</xdr:rowOff>
        </xdr:to>
        <xdr:sp macro="" textlink="">
          <xdr:nvSpPr>
            <xdr:cNvPr id="3090" name="cmdStocks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0</xdr:row>
          <xdr:rowOff>28575</xdr:rowOff>
        </xdr:from>
        <xdr:to>
          <xdr:col>0</xdr:col>
          <xdr:colOff>1257300</xdr:colOff>
          <xdr:row>1</xdr:row>
          <xdr:rowOff>171450</xdr:rowOff>
        </xdr:to>
        <xdr:sp macro="" textlink="">
          <xdr:nvSpPr>
            <xdr:cNvPr id="5122" name="cmdAccueil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16383</xdr:col>
          <xdr:colOff>0</xdr:colOff>
          <xdr:row>27</xdr:row>
          <xdr:rowOff>95250</xdr:rowOff>
        </xdr:from>
        <xdr:to>
          <xdr:col>16383</xdr:col>
          <xdr:colOff>0</xdr:colOff>
          <xdr:row>29</xdr:row>
          <xdr:rowOff>47625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0</xdr:row>
          <xdr:rowOff>47625</xdr:rowOff>
        </xdr:from>
        <xdr:to>
          <xdr:col>0</xdr:col>
          <xdr:colOff>1276350</xdr:colOff>
          <xdr:row>1</xdr:row>
          <xdr:rowOff>142875</xdr:rowOff>
        </xdr:to>
        <xdr:sp macro="" textlink="">
          <xdr:nvSpPr>
            <xdr:cNvPr id="4101" name="cmdAccueil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9525</xdr:colOff>
          <xdr:row>0</xdr:row>
          <xdr:rowOff>57150</xdr:rowOff>
        </xdr:from>
        <xdr:to>
          <xdr:col>9</xdr:col>
          <xdr:colOff>485775</xdr:colOff>
          <xdr:row>1</xdr:row>
          <xdr:rowOff>200025</xdr:rowOff>
        </xdr:to>
        <xdr:sp macro="" textlink="">
          <xdr:nvSpPr>
            <xdr:cNvPr id="6146" name="cmdAccueil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41.761779745371" createdVersion="4" refreshedVersion="4" minRefreshableVersion="3" recordCount="162">
  <cacheSource type="worksheet">
    <worksheetSource name="BDD"/>
  </cacheSource>
  <cacheFields count="7">
    <cacheField name="Date" numFmtId="14">
      <sharedItems containsSemiMixedTypes="0" containsNonDate="0" containsDate="1" containsString="0" minDate="2012-03-27T00:00:00" maxDate="2013-09-18T00:00:00" count="104">
        <d v="2013-01-07T00:00:00"/>
        <d v="2013-01-10T00:00:00"/>
        <d v="2013-01-21T00:00:00"/>
        <d v="2013-01-22T00:00:00"/>
        <d v="2013-04-03T00:00:00"/>
        <d v="2013-04-08T00:00:00"/>
        <d v="2013-04-09T00:00:00"/>
        <d v="2013-04-24T00:00:00"/>
        <d v="2013-04-25T00:00:00"/>
        <d v="2013-05-03T00:00:00"/>
        <d v="2013-05-15T00:00:00"/>
        <d v="2013-06-27T00:00:00"/>
        <d v="2013-07-22T00:00:00"/>
        <d v="2013-08-06T00:00:00"/>
        <d v="2013-09-14T00:00:00"/>
        <d v="2013-01-02T00:00:00"/>
        <d v="2013-01-03T00:00:00"/>
        <d v="2013-01-14T00:00:00"/>
        <d v="2013-01-17T00:00:00"/>
        <d v="2013-02-12T00:00:00"/>
        <d v="2013-02-13T00:00:00"/>
        <d v="2013-02-14T00:00:00"/>
        <d v="2013-02-15T00:00:00"/>
        <d v="2013-02-18T00:00:00"/>
        <d v="2013-02-20T00:00:00"/>
        <d v="2013-02-21T00:00:00"/>
        <d v="2013-02-22T00:00:00"/>
        <d v="2013-02-25T00:00:00"/>
        <d v="2013-02-26T00:00:00"/>
        <d v="2013-02-27T00:00:00"/>
        <d v="2013-02-28T00:00:00"/>
        <d v="2013-03-01T00:00:00"/>
        <d v="2013-03-04T00:00:00"/>
        <d v="2013-03-05T00:00:00"/>
        <d v="2013-03-06T00:00:00"/>
        <d v="2013-03-08T00:00:00"/>
        <d v="2013-04-19T00:00:00"/>
        <d v="2013-04-20T00:00:00"/>
        <d v="2013-04-23T00:00:00"/>
        <d v="2013-04-29T00:00:00"/>
        <d v="2013-05-10T00:00:00"/>
        <d v="2013-05-14T00:00:00"/>
        <d v="2013-05-16T00:00:00"/>
        <d v="2013-05-17T00:00:00"/>
        <d v="2013-05-21T00:00:00"/>
        <d v="2013-05-22T00:00:00"/>
        <d v="2013-05-27T00:00:00"/>
        <d v="2013-06-04T00:00:00"/>
        <d v="2013-06-06T00:00:00"/>
        <d v="2013-06-10T00:00:00"/>
        <d v="2013-06-28T00:00:00"/>
        <d v="2013-07-02T00:00:00"/>
        <d v="2013-07-04T00:00:00"/>
        <d v="2013-07-16T00:00:00"/>
        <d v="2013-07-18T00:00:00"/>
        <d v="2013-07-25T00:00:00"/>
        <d v="2013-07-26T00:00:00"/>
        <d v="2013-08-01T00:00:00"/>
        <d v="2013-08-07T00:00:00"/>
        <d v="2013-09-04T00:00:00"/>
        <d v="2013-09-06T00:00:00"/>
        <d v="2013-09-07T00:00:00"/>
        <d v="2013-09-10T00:00:00"/>
        <d v="2013-09-11T00:00:00"/>
        <d v="2013-09-16T00:00:00"/>
        <d v="2013-09-17T00:00:00"/>
        <d v="2013-03-25T00:00:00"/>
        <d v="2012-03-27T00:00:00"/>
        <d v="2013-03-28T00:00:00"/>
        <d v="2013-03-29T00:00:00"/>
        <d v="2013-04-01T00:00:00"/>
        <d v="2013-04-02T00:00:00"/>
        <d v="2013-04-30T00:00:00"/>
        <d v="2013-05-02T00:00:00"/>
        <d v="2013-05-06T00:00:00"/>
        <d v="2013-05-08T00:00:00"/>
        <d v="2013-05-09T00:00:00"/>
        <d v="2013-05-13T00:00:00"/>
        <d v="2013-05-28T00:00:00"/>
        <d v="2013-05-29T00:00:00"/>
        <d v="2013-05-31T00:00:00"/>
        <d v="2013-06-03T00:00:00"/>
        <d v="2013-06-05T00:00:00"/>
        <d v="2013-06-07T00:00:00"/>
        <d v="2013-06-11T00:00:00"/>
        <d v="2013-06-12T00:00:00"/>
        <d v="2013-06-13T00:00:00"/>
        <d v="2013-06-14T00:00:00"/>
        <d v="2013-06-17T00:00:00"/>
        <d v="2013-06-18T00:00:00"/>
        <d v="2013-07-11T00:00:00"/>
        <d v="2013-07-15T00:00:00"/>
        <d v="2013-07-19T00:00:00"/>
        <d v="2013-07-23T00:00:00"/>
        <d v="2013-07-24T00:00:00"/>
        <d v="2013-08-02T00:00:00"/>
        <d v="2013-09-02T00:00:00"/>
        <d v="2013-09-03T00:00:00"/>
        <d v="2013-09-09T00:00:00"/>
        <d v="2013-02-19T00:00:00"/>
        <d v="2013-03-12T00:00:00"/>
        <d v="2013-07-09T00:00:00"/>
        <d v="2013-07-17T00:00:00"/>
        <d v="2013-09-12T00:00:00"/>
      </sharedItems>
    </cacheField>
    <cacheField name="Code" numFmtId="0">
      <sharedItems/>
    </cacheField>
    <cacheField name="Désignation" numFmtId="0">
      <sharedItems count="4">
        <s v="Vis  4X16  /10"/>
        <s v="Vis4X20    /10"/>
        <s v="Vis4X35N°1      /10"/>
        <s v="Inseir a griffe 6x18      /12"/>
      </sharedItems>
    </cacheField>
    <cacheField name="Référence" numFmtId="0">
      <sharedItems/>
    </cacheField>
    <cacheField name="Entrée" numFmtId="3">
      <sharedItems containsString="0" containsBlank="1" containsNumber="1" containsInteger="1" minValue="123" maxValue="123456"/>
    </cacheField>
    <cacheField name="Sortie" numFmtId="3">
      <sharedItems containsString="0" containsBlank="1" containsNumber="1" containsInteger="1" minValue="1" maxValue="1"/>
    </cacheField>
    <cacheField name="Retour" numFmtId="3">
      <sharedItems containsString="0" containsBlank="1" containsNumber="1" containsInteger="1" minValue="2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2">
  <r>
    <x v="0"/>
    <s v="Vis"/>
    <x v="0"/>
    <s v="4X16"/>
    <m/>
    <n v="1"/>
    <m/>
  </r>
  <r>
    <x v="0"/>
    <s v="Vis"/>
    <x v="0"/>
    <s v="4X16"/>
    <m/>
    <n v="1"/>
    <m/>
  </r>
  <r>
    <x v="1"/>
    <s v="Vis"/>
    <x v="0"/>
    <s v="4X16"/>
    <m/>
    <n v="1"/>
    <m/>
  </r>
  <r>
    <x v="2"/>
    <s v="Vis"/>
    <x v="0"/>
    <s v="4X16"/>
    <m/>
    <n v="1"/>
    <m/>
  </r>
  <r>
    <x v="2"/>
    <s v="Vis"/>
    <x v="0"/>
    <s v="4X16"/>
    <m/>
    <n v="1"/>
    <m/>
  </r>
  <r>
    <x v="3"/>
    <s v="Vis"/>
    <x v="0"/>
    <s v="4X16"/>
    <m/>
    <n v="1"/>
    <m/>
  </r>
  <r>
    <x v="4"/>
    <s v="Vis"/>
    <x v="0"/>
    <s v="4X16"/>
    <n v="10000"/>
    <m/>
    <m/>
  </r>
  <r>
    <x v="5"/>
    <s v="Vis"/>
    <x v="0"/>
    <s v="4X16"/>
    <m/>
    <n v="1"/>
    <m/>
  </r>
  <r>
    <x v="6"/>
    <s v="Vis"/>
    <x v="0"/>
    <s v="4X16"/>
    <m/>
    <n v="1"/>
    <m/>
  </r>
  <r>
    <x v="7"/>
    <s v="Vis"/>
    <x v="0"/>
    <s v="4X16"/>
    <m/>
    <n v="1"/>
    <m/>
  </r>
  <r>
    <x v="8"/>
    <s v="Vis"/>
    <x v="0"/>
    <s v="4X16"/>
    <m/>
    <n v="1"/>
    <m/>
  </r>
  <r>
    <x v="9"/>
    <s v="Vis"/>
    <x v="0"/>
    <s v="4X16"/>
    <m/>
    <n v="1"/>
    <m/>
  </r>
  <r>
    <x v="10"/>
    <s v="Vis"/>
    <x v="0"/>
    <s v="4X16"/>
    <m/>
    <n v="1"/>
    <m/>
  </r>
  <r>
    <x v="11"/>
    <s v="Vis"/>
    <x v="0"/>
    <s v="4X16"/>
    <m/>
    <n v="1"/>
    <m/>
  </r>
  <r>
    <x v="12"/>
    <s v="Vis"/>
    <x v="0"/>
    <s v="4X16"/>
    <m/>
    <n v="1"/>
    <m/>
  </r>
  <r>
    <x v="13"/>
    <s v="Vis"/>
    <x v="0"/>
    <s v="4X16"/>
    <n v="10000"/>
    <m/>
    <m/>
  </r>
  <r>
    <x v="14"/>
    <s v="Vis"/>
    <x v="0"/>
    <s v="4X16"/>
    <m/>
    <n v="1"/>
    <m/>
  </r>
  <r>
    <x v="15"/>
    <s v="Vis"/>
    <x v="1"/>
    <s v="4X20"/>
    <m/>
    <n v="1"/>
    <m/>
  </r>
  <r>
    <x v="15"/>
    <s v="Vis"/>
    <x v="1"/>
    <s v="4X20"/>
    <m/>
    <n v="1"/>
    <m/>
  </r>
  <r>
    <x v="16"/>
    <s v="Vis"/>
    <x v="1"/>
    <s v="4X20"/>
    <m/>
    <n v="1"/>
    <m/>
  </r>
  <r>
    <x v="16"/>
    <s v="Vis"/>
    <x v="1"/>
    <s v="4X20"/>
    <m/>
    <n v="1"/>
    <m/>
  </r>
  <r>
    <x v="0"/>
    <s v="Vis"/>
    <x v="1"/>
    <s v="4X20"/>
    <n v="12345"/>
    <n v="1"/>
    <m/>
  </r>
  <r>
    <x v="1"/>
    <s v="Vis"/>
    <x v="1"/>
    <s v="4X20"/>
    <m/>
    <n v="1"/>
    <m/>
  </r>
  <r>
    <x v="17"/>
    <s v="Vis"/>
    <x v="1"/>
    <s v="4X20"/>
    <m/>
    <n v="1"/>
    <m/>
  </r>
  <r>
    <x v="18"/>
    <s v="Vis"/>
    <x v="1"/>
    <s v="4X20"/>
    <m/>
    <n v="1"/>
    <m/>
  </r>
  <r>
    <x v="2"/>
    <s v="Vis"/>
    <x v="1"/>
    <s v="4X20"/>
    <m/>
    <n v="1"/>
    <m/>
  </r>
  <r>
    <x v="3"/>
    <s v="Vis"/>
    <x v="1"/>
    <s v="4X20"/>
    <m/>
    <n v="1"/>
    <m/>
  </r>
  <r>
    <x v="19"/>
    <s v="Vis"/>
    <x v="1"/>
    <s v="4X20"/>
    <m/>
    <n v="1"/>
    <n v="2"/>
  </r>
  <r>
    <x v="20"/>
    <s v="Vis"/>
    <x v="1"/>
    <s v="4X20"/>
    <m/>
    <m/>
    <n v="2"/>
  </r>
  <r>
    <x v="21"/>
    <s v="Vis"/>
    <x v="1"/>
    <s v="4X20"/>
    <m/>
    <m/>
    <n v="2"/>
  </r>
  <r>
    <x v="22"/>
    <s v="Vis"/>
    <x v="1"/>
    <s v="4X20"/>
    <m/>
    <n v="1"/>
    <m/>
  </r>
  <r>
    <x v="23"/>
    <s v="Vis"/>
    <x v="1"/>
    <s v="4X20"/>
    <m/>
    <n v="1"/>
    <m/>
  </r>
  <r>
    <x v="24"/>
    <s v="Vis"/>
    <x v="1"/>
    <s v="4X20"/>
    <m/>
    <n v="1"/>
    <m/>
  </r>
  <r>
    <x v="25"/>
    <s v="Vis"/>
    <x v="1"/>
    <s v="4X20"/>
    <m/>
    <n v="1"/>
    <m/>
  </r>
  <r>
    <x v="25"/>
    <s v="Vis"/>
    <x v="1"/>
    <s v="4X20"/>
    <m/>
    <n v="1"/>
    <m/>
  </r>
  <r>
    <x v="26"/>
    <s v="Vis"/>
    <x v="1"/>
    <s v="4X20"/>
    <m/>
    <n v="1"/>
    <m/>
  </r>
  <r>
    <x v="26"/>
    <s v="Vis"/>
    <x v="1"/>
    <s v="4X20"/>
    <m/>
    <n v="1"/>
    <m/>
  </r>
  <r>
    <x v="27"/>
    <s v="Vis"/>
    <x v="1"/>
    <s v="4X20"/>
    <m/>
    <n v="1"/>
    <m/>
  </r>
  <r>
    <x v="27"/>
    <s v="Vis"/>
    <x v="1"/>
    <s v="4X20"/>
    <m/>
    <n v="1"/>
    <m/>
  </r>
  <r>
    <x v="28"/>
    <s v="Vis"/>
    <x v="1"/>
    <s v="4X20"/>
    <m/>
    <n v="1"/>
    <m/>
  </r>
  <r>
    <x v="28"/>
    <s v="Vis"/>
    <x v="1"/>
    <s v="4X20"/>
    <m/>
    <n v="1"/>
    <m/>
  </r>
  <r>
    <x v="29"/>
    <s v="Vis"/>
    <x v="1"/>
    <s v="4X20"/>
    <m/>
    <n v="1"/>
    <m/>
  </r>
  <r>
    <x v="30"/>
    <s v="Vis"/>
    <x v="1"/>
    <s v="4X20"/>
    <m/>
    <n v="1"/>
    <m/>
  </r>
  <r>
    <x v="31"/>
    <s v="Vis"/>
    <x v="1"/>
    <s v="4X20"/>
    <m/>
    <n v="1"/>
    <m/>
  </r>
  <r>
    <x v="32"/>
    <s v="Vis"/>
    <x v="1"/>
    <s v="4X20"/>
    <m/>
    <n v="1"/>
    <m/>
  </r>
  <r>
    <x v="32"/>
    <s v="Vis"/>
    <x v="1"/>
    <s v="4X20"/>
    <m/>
    <n v="1"/>
    <m/>
  </r>
  <r>
    <x v="33"/>
    <s v="Vis"/>
    <x v="1"/>
    <s v="4X20"/>
    <m/>
    <n v="1"/>
    <m/>
  </r>
  <r>
    <x v="33"/>
    <s v="Vis"/>
    <x v="1"/>
    <s v="4X20"/>
    <m/>
    <n v="1"/>
    <m/>
  </r>
  <r>
    <x v="33"/>
    <s v="Vis"/>
    <x v="1"/>
    <s v="4X20"/>
    <m/>
    <m/>
    <n v="1000"/>
  </r>
  <r>
    <x v="34"/>
    <s v="Vis"/>
    <x v="1"/>
    <s v="4X20"/>
    <m/>
    <n v="1"/>
    <m/>
  </r>
  <r>
    <x v="35"/>
    <s v="Vis"/>
    <x v="1"/>
    <s v="4X20"/>
    <m/>
    <n v="1"/>
    <m/>
  </r>
  <r>
    <x v="4"/>
    <s v="Vis"/>
    <x v="1"/>
    <s v="4X20"/>
    <n v="50000"/>
    <m/>
    <m/>
  </r>
  <r>
    <x v="36"/>
    <s v="Vis"/>
    <x v="1"/>
    <s v="4X20"/>
    <m/>
    <n v="1"/>
    <m/>
  </r>
  <r>
    <x v="37"/>
    <s v="Vis"/>
    <x v="1"/>
    <s v="4X20"/>
    <m/>
    <n v="1"/>
    <m/>
  </r>
  <r>
    <x v="38"/>
    <s v="Vis"/>
    <x v="1"/>
    <s v="4X20"/>
    <m/>
    <n v="1"/>
    <m/>
  </r>
  <r>
    <x v="7"/>
    <s v="Vis"/>
    <x v="1"/>
    <s v="4X20"/>
    <m/>
    <n v="1"/>
    <m/>
  </r>
  <r>
    <x v="8"/>
    <s v="Vis"/>
    <x v="1"/>
    <s v="4X20"/>
    <m/>
    <n v="1"/>
    <m/>
  </r>
  <r>
    <x v="39"/>
    <s v="Vis"/>
    <x v="1"/>
    <s v="4X20"/>
    <m/>
    <n v="1"/>
    <m/>
  </r>
  <r>
    <x v="9"/>
    <s v="Vis"/>
    <x v="1"/>
    <s v="4X20"/>
    <m/>
    <n v="1"/>
    <m/>
  </r>
  <r>
    <x v="40"/>
    <s v="Vis"/>
    <x v="1"/>
    <s v="4X20"/>
    <m/>
    <n v="1"/>
    <m/>
  </r>
  <r>
    <x v="41"/>
    <s v="Vis"/>
    <x v="1"/>
    <s v="4X20"/>
    <m/>
    <n v="1"/>
    <m/>
  </r>
  <r>
    <x v="10"/>
    <s v="Vis"/>
    <x v="1"/>
    <s v="4X20"/>
    <m/>
    <n v="1"/>
    <m/>
  </r>
  <r>
    <x v="42"/>
    <s v="Vis"/>
    <x v="1"/>
    <s v="4X20"/>
    <m/>
    <n v="1"/>
    <m/>
  </r>
  <r>
    <x v="43"/>
    <s v="Vis"/>
    <x v="1"/>
    <s v="4X20"/>
    <m/>
    <n v="1"/>
    <m/>
  </r>
  <r>
    <x v="44"/>
    <s v="Vis"/>
    <x v="1"/>
    <s v="4X20"/>
    <m/>
    <n v="1"/>
    <m/>
  </r>
  <r>
    <x v="45"/>
    <s v="Vis"/>
    <x v="1"/>
    <s v="4X20"/>
    <m/>
    <n v="1"/>
    <m/>
  </r>
  <r>
    <x v="46"/>
    <s v="Vis"/>
    <x v="1"/>
    <s v="4X20"/>
    <m/>
    <n v="1"/>
    <m/>
  </r>
  <r>
    <x v="47"/>
    <s v="Vis"/>
    <x v="1"/>
    <s v="4X20"/>
    <m/>
    <n v="1"/>
    <m/>
  </r>
  <r>
    <x v="48"/>
    <s v="Vis"/>
    <x v="1"/>
    <s v="4X20"/>
    <m/>
    <n v="1"/>
    <m/>
  </r>
  <r>
    <x v="49"/>
    <s v="Vis"/>
    <x v="1"/>
    <s v="4X20"/>
    <m/>
    <n v="1"/>
    <m/>
  </r>
  <r>
    <x v="49"/>
    <s v="Vis"/>
    <x v="1"/>
    <s v="4X20"/>
    <m/>
    <n v="1"/>
    <m/>
  </r>
  <r>
    <x v="11"/>
    <s v="Vis"/>
    <x v="1"/>
    <s v="4X20"/>
    <m/>
    <n v="1"/>
    <m/>
  </r>
  <r>
    <x v="11"/>
    <s v="Vis"/>
    <x v="1"/>
    <s v="4X20"/>
    <m/>
    <n v="1"/>
    <m/>
  </r>
  <r>
    <x v="50"/>
    <s v="Vis"/>
    <x v="1"/>
    <s v="4X20"/>
    <m/>
    <n v="1"/>
    <m/>
  </r>
  <r>
    <x v="51"/>
    <s v="Vis"/>
    <x v="1"/>
    <s v="4X20"/>
    <m/>
    <n v="1"/>
    <m/>
  </r>
  <r>
    <x v="52"/>
    <s v="Vis"/>
    <x v="1"/>
    <s v="4X20"/>
    <m/>
    <n v="1"/>
    <m/>
  </r>
  <r>
    <x v="52"/>
    <s v="Vis"/>
    <x v="1"/>
    <s v="4X20"/>
    <m/>
    <n v="1"/>
    <m/>
  </r>
  <r>
    <x v="53"/>
    <s v="Vis"/>
    <x v="1"/>
    <s v="4X20"/>
    <m/>
    <n v="1"/>
    <m/>
  </r>
  <r>
    <x v="54"/>
    <s v="Vis"/>
    <x v="1"/>
    <s v="4X20"/>
    <m/>
    <n v="1"/>
    <m/>
  </r>
  <r>
    <x v="55"/>
    <s v="Vis"/>
    <x v="1"/>
    <s v="4X20"/>
    <m/>
    <n v="1"/>
    <m/>
  </r>
  <r>
    <x v="55"/>
    <s v="Vis"/>
    <x v="1"/>
    <s v="4X20"/>
    <m/>
    <n v="1"/>
    <m/>
  </r>
  <r>
    <x v="56"/>
    <s v="Vis"/>
    <x v="1"/>
    <s v="4X20"/>
    <m/>
    <n v="1"/>
    <m/>
  </r>
  <r>
    <x v="57"/>
    <s v="Vis"/>
    <x v="1"/>
    <s v="4X20"/>
    <m/>
    <n v="1"/>
    <m/>
  </r>
  <r>
    <x v="57"/>
    <s v="Vis"/>
    <x v="1"/>
    <s v="4X20"/>
    <m/>
    <n v="1"/>
    <m/>
  </r>
  <r>
    <x v="57"/>
    <s v="Vis"/>
    <x v="1"/>
    <s v="4X20"/>
    <m/>
    <n v="1"/>
    <m/>
  </r>
  <r>
    <x v="13"/>
    <s v="Vis"/>
    <x v="1"/>
    <s v="4X20"/>
    <n v="14565"/>
    <m/>
    <m/>
  </r>
  <r>
    <x v="58"/>
    <s v="Vis"/>
    <x v="1"/>
    <s v="4X20"/>
    <m/>
    <n v="1"/>
    <m/>
  </r>
  <r>
    <x v="59"/>
    <s v="Vis"/>
    <x v="1"/>
    <s v="4X20"/>
    <m/>
    <n v="1"/>
    <m/>
  </r>
  <r>
    <x v="60"/>
    <s v="Vis"/>
    <x v="1"/>
    <s v="4X20"/>
    <m/>
    <n v="1"/>
    <m/>
  </r>
  <r>
    <x v="61"/>
    <s v="Vis"/>
    <x v="1"/>
    <s v="4X20"/>
    <m/>
    <n v="1"/>
    <m/>
  </r>
  <r>
    <x v="62"/>
    <s v="Vis"/>
    <x v="1"/>
    <s v="4X20"/>
    <m/>
    <n v="1"/>
    <m/>
  </r>
  <r>
    <x v="63"/>
    <s v="Vis"/>
    <x v="1"/>
    <s v="4X20"/>
    <m/>
    <n v="1"/>
    <m/>
  </r>
  <r>
    <x v="64"/>
    <s v="Vis"/>
    <x v="1"/>
    <s v="4X20"/>
    <m/>
    <n v="1"/>
    <m/>
  </r>
  <r>
    <x v="65"/>
    <s v="Vis"/>
    <x v="1"/>
    <s v="4X20"/>
    <m/>
    <n v="1"/>
    <m/>
  </r>
  <r>
    <x v="65"/>
    <s v="Vis"/>
    <x v="1"/>
    <s v="4X20"/>
    <m/>
    <n v="1"/>
    <m/>
  </r>
  <r>
    <x v="34"/>
    <s v="Vis"/>
    <x v="2"/>
    <s v="N°1 ! 4X35"/>
    <n v="123456"/>
    <m/>
    <m/>
  </r>
  <r>
    <x v="66"/>
    <s v="Vis"/>
    <x v="2"/>
    <s v="N°1 ! 4X35"/>
    <n v="123456"/>
    <m/>
    <m/>
  </r>
  <r>
    <x v="67"/>
    <s v="Vis"/>
    <x v="2"/>
    <s v="N°1 ! 4X35"/>
    <m/>
    <n v="1"/>
    <m/>
  </r>
  <r>
    <x v="68"/>
    <s v="Vis"/>
    <x v="2"/>
    <s v="N°1 ! 4X35"/>
    <m/>
    <n v="1"/>
    <m/>
  </r>
  <r>
    <x v="69"/>
    <s v="Vis"/>
    <x v="2"/>
    <s v="N°1 ! 4X35"/>
    <m/>
    <n v="1"/>
    <m/>
  </r>
  <r>
    <x v="70"/>
    <s v="Vis"/>
    <x v="2"/>
    <s v="N°1 ! 4X35"/>
    <m/>
    <n v="1"/>
    <m/>
  </r>
  <r>
    <x v="71"/>
    <s v="Vis"/>
    <x v="2"/>
    <s v="N°1 ! 4X35"/>
    <m/>
    <n v="1"/>
    <m/>
  </r>
  <r>
    <x v="36"/>
    <s v="Vis"/>
    <x v="2"/>
    <s v="N°1 ! 4X35"/>
    <m/>
    <n v="1"/>
    <m/>
  </r>
  <r>
    <x v="38"/>
    <s v="Vis"/>
    <x v="2"/>
    <s v="N°1 ! 4X35"/>
    <m/>
    <n v="1"/>
    <m/>
  </r>
  <r>
    <x v="7"/>
    <s v="Vis"/>
    <x v="2"/>
    <s v="N°1 ! 4X35"/>
    <m/>
    <n v="1"/>
    <m/>
  </r>
  <r>
    <x v="39"/>
    <s v="Vis"/>
    <x v="2"/>
    <s v="N°1 ! 4X35"/>
    <m/>
    <n v="1"/>
    <m/>
  </r>
  <r>
    <x v="72"/>
    <s v="Vis"/>
    <x v="2"/>
    <s v="N°1 ! 4X35"/>
    <m/>
    <n v="1"/>
    <m/>
  </r>
  <r>
    <x v="73"/>
    <s v="Vis"/>
    <x v="2"/>
    <s v="N°1 ! 4X35"/>
    <m/>
    <n v="1"/>
    <m/>
  </r>
  <r>
    <x v="74"/>
    <s v="Vis"/>
    <x v="2"/>
    <s v="N°1 ! 4X35"/>
    <m/>
    <n v="1"/>
    <m/>
  </r>
  <r>
    <x v="75"/>
    <s v="Vis"/>
    <x v="2"/>
    <s v="N°1 ! 4X35"/>
    <m/>
    <n v="1"/>
    <m/>
  </r>
  <r>
    <x v="76"/>
    <s v="Vis"/>
    <x v="2"/>
    <s v="N°1 ! 4X35"/>
    <m/>
    <n v="1"/>
    <m/>
  </r>
  <r>
    <x v="40"/>
    <s v="Vis"/>
    <x v="2"/>
    <s v="N°1 ! 4X35"/>
    <m/>
    <n v="1"/>
    <m/>
  </r>
  <r>
    <x v="77"/>
    <s v="Vis"/>
    <x v="2"/>
    <s v="N°1 ! 4X35"/>
    <m/>
    <n v="1"/>
    <m/>
  </r>
  <r>
    <x v="41"/>
    <s v="Vis"/>
    <x v="2"/>
    <s v="N°1 ! 4X35"/>
    <m/>
    <n v="1"/>
    <m/>
  </r>
  <r>
    <x v="43"/>
    <s v="Vis"/>
    <x v="2"/>
    <s v="N°1 ! 4X35"/>
    <m/>
    <n v="1"/>
    <m/>
  </r>
  <r>
    <x v="78"/>
    <s v="Vis"/>
    <x v="2"/>
    <s v="N°1 ! 4X35"/>
    <m/>
    <n v="1"/>
    <m/>
  </r>
  <r>
    <x v="79"/>
    <s v="Vis"/>
    <x v="2"/>
    <s v="N°1 ! 4X35"/>
    <m/>
    <n v="1"/>
    <m/>
  </r>
  <r>
    <x v="80"/>
    <s v="Vis"/>
    <x v="2"/>
    <s v="N°1 ! 4X35"/>
    <m/>
    <n v="1"/>
    <m/>
  </r>
  <r>
    <x v="81"/>
    <s v="Vis"/>
    <x v="2"/>
    <s v="N°1 ! 4X35"/>
    <m/>
    <n v="1"/>
    <m/>
  </r>
  <r>
    <x v="47"/>
    <s v="Vis"/>
    <x v="2"/>
    <s v="N°1 ! 4X35"/>
    <m/>
    <n v="1"/>
    <m/>
  </r>
  <r>
    <x v="82"/>
    <s v="Vis"/>
    <x v="2"/>
    <s v="N°1 ! 4X35"/>
    <m/>
    <n v="1"/>
    <m/>
  </r>
  <r>
    <x v="48"/>
    <s v="Vis"/>
    <x v="2"/>
    <s v="N°1 ! 4X35"/>
    <m/>
    <n v="1"/>
    <m/>
  </r>
  <r>
    <x v="83"/>
    <s v="Vis"/>
    <x v="2"/>
    <s v="N°1 ! 4X35"/>
    <m/>
    <n v="1"/>
    <m/>
  </r>
  <r>
    <x v="83"/>
    <s v="Vis"/>
    <x v="2"/>
    <s v="N°1 ! 4X35"/>
    <m/>
    <n v="1"/>
    <m/>
  </r>
  <r>
    <x v="83"/>
    <s v="Vis"/>
    <x v="2"/>
    <s v="N°1 ! 4X35"/>
    <m/>
    <n v="1"/>
    <m/>
  </r>
  <r>
    <x v="49"/>
    <s v="Vis"/>
    <x v="2"/>
    <s v="N°1 ! 4X35"/>
    <m/>
    <n v="1"/>
    <m/>
  </r>
  <r>
    <x v="49"/>
    <s v="Vis"/>
    <x v="2"/>
    <s v="N°1 ! 4X35"/>
    <m/>
    <n v="1"/>
    <m/>
  </r>
  <r>
    <x v="84"/>
    <s v="Vis"/>
    <x v="2"/>
    <s v="N°1 ! 4X35"/>
    <m/>
    <n v="1"/>
    <m/>
  </r>
  <r>
    <x v="85"/>
    <s v="Vis"/>
    <x v="2"/>
    <s v="N°1 ! 4X35"/>
    <m/>
    <n v="1"/>
    <m/>
  </r>
  <r>
    <x v="86"/>
    <s v="Vis"/>
    <x v="2"/>
    <s v="N°1 ! 4X35"/>
    <m/>
    <n v="1"/>
    <m/>
  </r>
  <r>
    <x v="87"/>
    <s v="Vis"/>
    <x v="2"/>
    <s v="N°1 ! 4X35"/>
    <m/>
    <n v="1"/>
    <m/>
  </r>
  <r>
    <x v="88"/>
    <s v="Vis"/>
    <x v="2"/>
    <s v="N°1 ! 4X35"/>
    <m/>
    <n v="1"/>
    <m/>
  </r>
  <r>
    <x v="89"/>
    <s v="Vis"/>
    <x v="2"/>
    <s v="N°1 ! 4X35"/>
    <m/>
    <n v="1"/>
    <m/>
  </r>
  <r>
    <x v="90"/>
    <s v="Vis"/>
    <x v="2"/>
    <s v="N°1 ! 4X35"/>
    <m/>
    <n v="1"/>
    <m/>
  </r>
  <r>
    <x v="91"/>
    <s v="Vis"/>
    <x v="2"/>
    <s v="N°1 ! 4X35"/>
    <m/>
    <n v="1"/>
    <m/>
  </r>
  <r>
    <x v="92"/>
    <s v="Vis"/>
    <x v="2"/>
    <s v="N°1 ! 4X35"/>
    <m/>
    <n v="1"/>
    <m/>
  </r>
  <r>
    <x v="93"/>
    <s v="Vis"/>
    <x v="2"/>
    <s v="N°1 ! 4X35"/>
    <m/>
    <n v="1"/>
    <m/>
  </r>
  <r>
    <x v="94"/>
    <s v="Vis"/>
    <x v="2"/>
    <s v="N°1 ! 4X35"/>
    <m/>
    <n v="1"/>
    <m/>
  </r>
  <r>
    <x v="95"/>
    <s v="Vis"/>
    <x v="2"/>
    <s v="N°1 ! 4X35"/>
    <m/>
    <n v="1"/>
    <m/>
  </r>
  <r>
    <x v="13"/>
    <s v="Vis"/>
    <x v="2"/>
    <s v="N°1 ! 4X35"/>
    <m/>
    <n v="1"/>
    <m/>
  </r>
  <r>
    <x v="58"/>
    <s v="Vis"/>
    <x v="2"/>
    <s v="N°1 ! 4X35"/>
    <m/>
    <n v="1"/>
    <m/>
  </r>
  <r>
    <x v="96"/>
    <s v="Vis"/>
    <x v="2"/>
    <s v="N°1 ! 4X35"/>
    <m/>
    <n v="1"/>
    <m/>
  </r>
  <r>
    <x v="97"/>
    <s v="Vis"/>
    <x v="2"/>
    <s v="N°1 ! 4X35"/>
    <m/>
    <n v="1"/>
    <m/>
  </r>
  <r>
    <x v="59"/>
    <s v="Vis"/>
    <x v="2"/>
    <s v="N°1 ! 4X35"/>
    <m/>
    <n v="1"/>
    <m/>
  </r>
  <r>
    <x v="59"/>
    <s v="Vis"/>
    <x v="2"/>
    <s v="N°1 ! 4X35"/>
    <m/>
    <n v="1"/>
    <m/>
  </r>
  <r>
    <x v="60"/>
    <s v="Vis"/>
    <x v="2"/>
    <s v="N°1 ! 4X35"/>
    <m/>
    <n v="1"/>
    <m/>
  </r>
  <r>
    <x v="60"/>
    <s v="Vis"/>
    <x v="2"/>
    <s v="N°1 ! 4X35"/>
    <m/>
    <n v="1"/>
    <m/>
  </r>
  <r>
    <x v="61"/>
    <s v="Vis"/>
    <x v="2"/>
    <s v="N°1 ! 4X35"/>
    <m/>
    <n v="1"/>
    <m/>
  </r>
  <r>
    <x v="98"/>
    <s v="Vis"/>
    <x v="2"/>
    <s v="N°1 ! 4X35"/>
    <m/>
    <n v="1"/>
    <m/>
  </r>
  <r>
    <x v="62"/>
    <s v="Vis"/>
    <x v="2"/>
    <s v="N°1 ! 4X35"/>
    <m/>
    <n v="1"/>
    <m/>
  </r>
  <r>
    <x v="99"/>
    <s v="Boulons"/>
    <x v="3"/>
    <s v="6X18"/>
    <m/>
    <n v="1"/>
    <m/>
  </r>
  <r>
    <x v="32"/>
    <s v="Boulons"/>
    <x v="3"/>
    <s v="6X18"/>
    <m/>
    <n v="1"/>
    <m/>
  </r>
  <r>
    <x v="34"/>
    <s v="Boulons"/>
    <x v="3"/>
    <s v="6X18"/>
    <n v="123"/>
    <m/>
    <m/>
  </r>
  <r>
    <x v="100"/>
    <s v="Boulons"/>
    <x v="3"/>
    <s v="6X18"/>
    <m/>
    <n v="1"/>
    <m/>
  </r>
  <r>
    <x v="66"/>
    <s v="Boulons"/>
    <x v="3"/>
    <s v="6X18"/>
    <n v="123"/>
    <m/>
    <m/>
  </r>
  <r>
    <x v="75"/>
    <s v="Boulons"/>
    <x v="3"/>
    <s v="6X18"/>
    <m/>
    <n v="1"/>
    <m/>
  </r>
  <r>
    <x v="101"/>
    <s v="Boulons"/>
    <x v="3"/>
    <s v="6X18"/>
    <m/>
    <n v="1"/>
    <m/>
  </r>
  <r>
    <x v="102"/>
    <s v="Boulons"/>
    <x v="3"/>
    <s v="6X18"/>
    <m/>
    <n v="1"/>
    <m/>
  </r>
  <r>
    <x v="55"/>
    <s v="Boulons"/>
    <x v="3"/>
    <s v="6X18"/>
    <m/>
    <n v="1"/>
    <m/>
  </r>
  <r>
    <x v="56"/>
    <s v="Boulons"/>
    <x v="3"/>
    <s v="6X18"/>
    <m/>
    <n v="1"/>
    <m/>
  </r>
  <r>
    <x v="57"/>
    <s v="Boulons"/>
    <x v="3"/>
    <s v="6X18"/>
    <n v="567"/>
    <m/>
    <m/>
  </r>
  <r>
    <x v="103"/>
    <s v="Boulons"/>
    <x v="3"/>
    <s v="6X18"/>
    <m/>
    <n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produit" cacheId="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D18" firstHeaderRow="0" firstDataRow="1" firstDataCol="1" rowPageCount="1" colPageCount="1"/>
  <pivotFields count="7">
    <pivotField axis="axisRow" numFmtId="14" showAll="0">
      <items count="105">
        <item x="67"/>
        <item x="15"/>
        <item x="16"/>
        <item x="0"/>
        <item x="1"/>
        <item x="17"/>
        <item x="18"/>
        <item x="2"/>
        <item x="3"/>
        <item x="19"/>
        <item x="20"/>
        <item x="21"/>
        <item x="22"/>
        <item x="23"/>
        <item x="99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100"/>
        <item x="66"/>
        <item x="68"/>
        <item x="69"/>
        <item x="70"/>
        <item x="71"/>
        <item x="4"/>
        <item x="5"/>
        <item x="6"/>
        <item x="36"/>
        <item x="37"/>
        <item x="38"/>
        <item x="7"/>
        <item x="8"/>
        <item x="39"/>
        <item x="72"/>
        <item x="73"/>
        <item x="9"/>
        <item x="74"/>
        <item x="75"/>
        <item x="76"/>
        <item x="40"/>
        <item x="77"/>
        <item x="41"/>
        <item x="10"/>
        <item x="42"/>
        <item x="43"/>
        <item x="44"/>
        <item x="45"/>
        <item x="46"/>
        <item x="78"/>
        <item x="79"/>
        <item x="80"/>
        <item x="81"/>
        <item x="47"/>
        <item x="82"/>
        <item x="48"/>
        <item x="83"/>
        <item x="49"/>
        <item x="84"/>
        <item x="85"/>
        <item x="86"/>
        <item x="87"/>
        <item x="88"/>
        <item x="89"/>
        <item x="11"/>
        <item x="50"/>
        <item x="51"/>
        <item x="52"/>
        <item x="101"/>
        <item x="90"/>
        <item x="91"/>
        <item x="53"/>
        <item x="102"/>
        <item x="54"/>
        <item x="92"/>
        <item x="12"/>
        <item x="93"/>
        <item x="94"/>
        <item x="55"/>
        <item x="56"/>
        <item x="57"/>
        <item x="95"/>
        <item x="13"/>
        <item x="58"/>
        <item x="96"/>
        <item x="97"/>
        <item x="59"/>
        <item x="60"/>
        <item x="61"/>
        <item x="98"/>
        <item x="62"/>
        <item x="63"/>
        <item x="103"/>
        <item x="14"/>
        <item x="64"/>
        <item x="65"/>
        <item t="default"/>
      </items>
    </pivotField>
    <pivotField showAll="0"/>
    <pivotField axis="axisPage" showAll="0">
      <items count="5">
        <item x="3"/>
        <item x="0"/>
        <item x="1"/>
        <item x="2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0"/>
  </rowFields>
  <rowItems count="13">
    <i>
      <x v="14"/>
    </i>
    <i>
      <x v="23"/>
    </i>
    <i>
      <x v="25"/>
    </i>
    <i>
      <x v="27"/>
    </i>
    <i>
      <x v="28"/>
    </i>
    <i>
      <x v="46"/>
    </i>
    <i>
      <x v="76"/>
    </i>
    <i>
      <x v="80"/>
    </i>
    <i>
      <x v="86"/>
    </i>
    <i>
      <x v="87"/>
    </i>
    <i>
      <x v="88"/>
    </i>
    <i>
      <x v="10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item="0" hier="-1"/>
  </pageFields>
  <dataFields count="3">
    <dataField name=" Entrée " fld="4" baseField="3" baseItem="0" numFmtId="3"/>
    <dataField name="Sortie " fld="5" baseField="3" baseItem="0" numFmtId="3"/>
    <dataField name="Retour " fld="6" baseField="0" baseItem="28" numFmtId="3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Stocks" displayName="Stocks" ref="A3:G23" totalsRowShown="0" headerRowDxfId="13" dataDxfId="12">
  <autoFilter ref="A3:G23"/>
  <tableColumns count="7">
    <tableColumn id="1" name="Stocks" dataDxfId="11"/>
    <tableColumn id="2" name="réf" dataDxfId="10"/>
    <tableColumn id="3" name="SI" dataDxfId="9"/>
    <tableColumn id="4" name="Entrées" dataDxfId="8">
      <calculatedColumnFormula>SUMIF(BDD[Désignation],Stocks[[#This Row],[Stocks]],BDD[Entrée])</calculatedColumnFormula>
    </tableColumn>
    <tableColumn id="5" name="Sorties" dataDxfId="7">
      <calculatedColumnFormula>SUMIF(BDD[[#All],[Désignation]],Stocks[[#This Row],[Stocks]],BDD[[#All],[Sortie]])</calculatedColumnFormula>
    </tableColumn>
    <tableColumn id="6" name="Retour" dataDxfId="6">
      <calculatedColumnFormula>SUMIF(BDD[[#All],[Désignation]],Stocks[[#This Row],[Stocks]],BDD[Retour])</calculatedColumnFormula>
    </tableColumn>
    <tableColumn id="7" name="SF" dataDxfId="5">
      <calculatedColumnFormula>Stocks[[#This Row],[SI]]+Stocks[[#This Row],[Entrées]]-Stocks[[#This Row],[Sorties]]+Stocks[[#This Row],[Retour]]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2:G164" totalsRowShown="0" headerRowDxfId="4">
  <autoFilter ref="A2:G164"/>
  <tableColumns count="7">
    <tableColumn id="1" name="Date" dataDxfId="3"/>
    <tableColumn id="2" name="Code"/>
    <tableColumn id="3" name="Désignation"/>
    <tableColumn id="4" name="Référence"/>
    <tableColumn id="5" name="Entrée" dataDxfId="2"/>
    <tableColumn id="6" name="Sortie" dataDxfId="1"/>
    <tableColumn id="7" name="Retour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6.emf"/><Relationship Id="rId5" Type="http://schemas.openxmlformats.org/officeDocument/2006/relationships/control" Target="../activeX/activeX6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image" Target="../media/image8.emf"/><Relationship Id="rId5" Type="http://schemas.openxmlformats.org/officeDocument/2006/relationships/control" Target="../activeX/activeX8.xml"/><Relationship Id="rId4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table" Target="../tables/table2.xml"/><Relationship Id="rId4" Type="http://schemas.openxmlformats.org/officeDocument/2006/relationships/image" Target="../media/image9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E17"/>
  <sheetViews>
    <sheetView workbookViewId="0">
      <pane ySplit="3" topLeftCell="A4" activePane="bottomLeft" state="frozenSplit"/>
      <selection pane="bottomLeft" activeCell="B24" sqref="B24"/>
    </sheetView>
  </sheetViews>
  <sheetFormatPr baseColWidth="10" defaultRowHeight="15" x14ac:dyDescent="0.25"/>
  <cols>
    <col min="2" max="2" width="22.28515625" bestFit="1" customWidth="1"/>
    <col min="3" max="3" width="11.140625" bestFit="1" customWidth="1"/>
    <col min="4" max="4" width="30.85546875" bestFit="1" customWidth="1"/>
  </cols>
  <sheetData>
    <row r="3" spans="1:5" s="1" customFormat="1" x14ac:dyDescent="0.25">
      <c r="A3" s="1" t="s">
        <v>45</v>
      </c>
      <c r="B3" s="1" t="s">
        <v>7</v>
      </c>
      <c r="C3" s="2" t="s">
        <v>47</v>
      </c>
      <c r="D3" s="1" t="s">
        <v>46</v>
      </c>
      <c r="E3" s="2" t="s">
        <v>47</v>
      </c>
    </row>
    <row r="4" spans="1:5" x14ac:dyDescent="0.25">
      <c r="A4" t="s">
        <v>7</v>
      </c>
      <c r="B4" t="s">
        <v>8</v>
      </c>
      <c r="C4" t="s">
        <v>9</v>
      </c>
      <c r="D4" t="s">
        <v>10</v>
      </c>
      <c r="E4" t="s">
        <v>11</v>
      </c>
    </row>
    <row r="5" spans="1:5" x14ac:dyDescent="0.25">
      <c r="A5" t="s">
        <v>46</v>
      </c>
      <c r="B5" t="s">
        <v>12</v>
      </c>
      <c r="C5" t="s">
        <v>13</v>
      </c>
      <c r="D5" t="s">
        <v>14</v>
      </c>
      <c r="E5">
        <v>6</v>
      </c>
    </row>
    <row r="6" spans="1:5" x14ac:dyDescent="0.25">
      <c r="B6" t="s">
        <v>15</v>
      </c>
      <c r="C6" t="s">
        <v>16</v>
      </c>
      <c r="D6" t="s">
        <v>17</v>
      </c>
      <c r="E6">
        <v>10</v>
      </c>
    </row>
    <row r="7" spans="1:5" x14ac:dyDescent="0.25">
      <c r="B7" t="s">
        <v>18</v>
      </c>
      <c r="C7" t="s">
        <v>19</v>
      </c>
      <c r="D7" t="s">
        <v>20</v>
      </c>
      <c r="E7">
        <v>6</v>
      </c>
    </row>
    <row r="8" spans="1:5" x14ac:dyDescent="0.25">
      <c r="B8" t="s">
        <v>21</v>
      </c>
      <c r="C8" t="s">
        <v>22</v>
      </c>
      <c r="D8" t="s">
        <v>23</v>
      </c>
      <c r="E8" t="s">
        <v>24</v>
      </c>
    </row>
    <row r="9" spans="1:5" x14ac:dyDescent="0.25">
      <c r="B9" t="s">
        <v>25</v>
      </c>
      <c r="C9" t="s">
        <v>26</v>
      </c>
      <c r="D9" t="s">
        <v>27</v>
      </c>
      <c r="E9" t="s">
        <v>28</v>
      </c>
    </row>
    <row r="10" spans="1:5" x14ac:dyDescent="0.25">
      <c r="B10" t="s">
        <v>29</v>
      </c>
      <c r="C10" t="s">
        <v>30</v>
      </c>
    </row>
    <row r="11" spans="1:5" x14ac:dyDescent="0.25">
      <c r="B11" t="s">
        <v>31</v>
      </c>
      <c r="C11" t="s">
        <v>32</v>
      </c>
    </row>
    <row r="12" spans="1:5" x14ac:dyDescent="0.25">
      <c r="B12" t="s">
        <v>33</v>
      </c>
      <c r="C12" t="s">
        <v>34</v>
      </c>
    </row>
    <row r="13" spans="1:5" x14ac:dyDescent="0.25">
      <c r="B13" t="s">
        <v>35</v>
      </c>
      <c r="C13" t="s">
        <v>36</v>
      </c>
    </row>
    <row r="14" spans="1:5" x14ac:dyDescent="0.25">
      <c r="B14" t="s">
        <v>37</v>
      </c>
      <c r="C14" t="s">
        <v>38</v>
      </c>
    </row>
    <row r="15" spans="1:5" x14ac:dyDescent="0.25">
      <c r="B15" t="s">
        <v>39</v>
      </c>
      <c r="C15" t="s">
        <v>40</v>
      </c>
    </row>
    <row r="16" spans="1:5" x14ac:dyDescent="0.25">
      <c r="B16" t="s">
        <v>41</v>
      </c>
      <c r="C16" t="s">
        <v>42</v>
      </c>
    </row>
    <row r="17" spans="2:3" x14ac:dyDescent="0.25">
      <c r="B17" t="s">
        <v>43</v>
      </c>
      <c r="C17" t="s">
        <v>44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mdNoms">
          <controlPr defaultSize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542925</xdr:colOff>
                <xdr:row>1</xdr:row>
                <xdr:rowOff>133350</xdr:rowOff>
              </to>
            </anchor>
          </controlPr>
        </control>
      </mc:Choice>
      <mc:Fallback>
        <control shapeId="2049" r:id="rId4" name="cmdNom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6"/>
  <sheetViews>
    <sheetView showGridLines="0" tabSelected="1" zoomScaleNormal="100" workbookViewId="0">
      <selection activeCell="A3" sqref="A3"/>
    </sheetView>
  </sheetViews>
  <sheetFormatPr baseColWidth="10" defaultRowHeight="15" x14ac:dyDescent="0.25"/>
  <cols>
    <col min="1" max="1" width="13.42578125" style="15" customWidth="1"/>
    <col min="2" max="2" width="16.5703125" style="15" bestFit="1" customWidth="1"/>
    <col min="3" max="3" width="15.7109375" style="15" customWidth="1"/>
    <col min="4" max="4" width="17.28515625" style="15" customWidth="1"/>
    <col min="5" max="5" width="12.28515625" style="15" customWidth="1"/>
    <col min="6" max="6" width="24.42578125" style="15" bestFit="1" customWidth="1"/>
    <col min="7" max="7" width="11.7109375" style="15" customWidth="1"/>
    <col min="8" max="16384" width="11.42578125" style="15"/>
  </cols>
  <sheetData>
    <row r="1" spans="1:7" ht="23.25" x14ac:dyDescent="0.35">
      <c r="A1" s="14" t="s">
        <v>56</v>
      </c>
      <c r="B1" s="14"/>
      <c r="C1" s="14"/>
      <c r="D1" s="14"/>
      <c r="E1" s="14"/>
      <c r="F1" s="14"/>
      <c r="G1" s="14"/>
    </row>
    <row r="2" spans="1:7" ht="18.75" x14ac:dyDescent="0.3">
      <c r="A2" s="16" t="s">
        <v>0</v>
      </c>
      <c r="B2" s="16" t="s">
        <v>1</v>
      </c>
      <c r="C2" s="16"/>
      <c r="D2" s="16" t="s">
        <v>2</v>
      </c>
      <c r="E2" s="17"/>
      <c r="F2" s="16" t="s">
        <v>54</v>
      </c>
      <c r="G2" s="18">
        <f>IF(B$3="","",VLOOKUP(B$3,Stocks[#All],3,FALSE))</f>
        <v>1234</v>
      </c>
    </row>
    <row r="3" spans="1:7" ht="18.75" x14ac:dyDescent="0.3">
      <c r="A3" s="10" t="s">
        <v>46</v>
      </c>
      <c r="B3" s="12" t="s">
        <v>23</v>
      </c>
      <c r="C3" s="12"/>
      <c r="D3" s="19" t="str">
        <f>IF(B3="","",Find_Range(B3,BaseRecherche))</f>
        <v>6X18</v>
      </c>
      <c r="E3" s="19"/>
      <c r="F3" s="16" t="s">
        <v>51</v>
      </c>
      <c r="G3" s="18">
        <f>IF(B$3="","",VLOOKUP(B$3,Stocks[#All],4,FALSE))</f>
        <v>813</v>
      </c>
    </row>
    <row r="4" spans="1:7" ht="18.75" x14ac:dyDescent="0.3">
      <c r="A4" s="17"/>
      <c r="F4" s="16" t="s">
        <v>52</v>
      </c>
      <c r="G4" s="18">
        <f>IF(B$3="","",VLOOKUP(B$3,Stocks[#All],5,FALSE))</f>
        <v>9</v>
      </c>
    </row>
    <row r="5" spans="1:7" ht="18.75" x14ac:dyDescent="0.3">
      <c r="A5" s="17" t="s">
        <v>4</v>
      </c>
      <c r="B5" s="17" t="s">
        <v>5</v>
      </c>
      <c r="C5" s="17" t="s">
        <v>6</v>
      </c>
      <c r="F5" s="20" t="s">
        <v>55</v>
      </c>
      <c r="G5" s="21">
        <f ca="1">IF(B$3="","",VLOOKUP(B$3,Stocks[#All],6,FALSE))</f>
        <v>2</v>
      </c>
    </row>
    <row r="6" spans="1:7" ht="18.75" x14ac:dyDescent="0.3">
      <c r="A6" s="11"/>
      <c r="B6" s="11"/>
      <c r="C6" s="11"/>
      <c r="D6" s="22"/>
      <c r="F6" s="16" t="s">
        <v>3</v>
      </c>
      <c r="G6" s="23">
        <f ca="1">IF(B3="","",VLOOKUP(B$3,Stocks[#All],7,FALSE))</f>
        <v>2040</v>
      </c>
    </row>
  </sheetData>
  <sheetProtection sheet="1" objects="1" scenarios="1" selectLockedCells="1"/>
  <mergeCells count="1">
    <mergeCell ref="B3:C3"/>
  </mergeCells>
  <dataValidations count="5">
    <dataValidation type="list" allowBlank="1" showInputMessage="1" showErrorMessage="1" sqref="A3">
      <formula1>Codes</formula1>
    </dataValidation>
    <dataValidation type="list" allowBlank="1" showInputMessage="1" showErrorMessage="1" sqref="B3">
      <formula1>INDIRECT($A$3)</formula1>
    </dataValidation>
    <dataValidation type="whole" operator="greaterThan" allowBlank="1" showInputMessage="1" showErrorMessage="1" promptTitle="Entrée" prompt="Veuillez sélectionner le code et la désignation du produit, puis saissez la valeur à incrémenter._x000a_Puis effectuer un double-click dans la cellule &quot;Valider&quot; en vert." sqref="A6">
      <formula1>0</formula1>
    </dataValidation>
    <dataValidation type="whole" operator="greaterThan" allowBlank="1" showInputMessage="1" showErrorMessage="1" promptTitle="Sortie" prompt="Veuillez sélectionner le code et la désignation du produit, puis saissez la valeur à décrémenter_x000a_Puis effectuer un double-click dans la cellule &quot;Valider&quot; en vert." sqref="B6:C6">
      <formula1>0</formula1>
    </dataValidation>
    <dataValidation type="whole" operator="greaterThan" allowBlank="1" showInputMessage="1" showErrorMessage="1" promptTitle="Retour" prompt="Veuillez sélectionner le code et la désignation du produit, puis saissez la valeur à retourner._x000a_Puis effectuer un double-click dans la cellule &quot;Valider&quot; en vert." sqref="D6">
      <formula1>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90" r:id="rId4" name="cmdStocks">
          <controlPr locked="0" defaultSize="0" print="0" autoLine="0" r:id="rId5">
            <anchor>
              <from>
                <xdr:col>7</xdr:col>
                <xdr:colOff>752475</xdr:colOff>
                <xdr:row>2</xdr:row>
                <xdr:rowOff>171450</xdr:rowOff>
              </from>
              <to>
                <xdr:col>9</xdr:col>
                <xdr:colOff>523875</xdr:colOff>
                <xdr:row>4</xdr:row>
                <xdr:rowOff>28575</xdr:rowOff>
              </to>
            </anchor>
          </controlPr>
        </control>
      </mc:Choice>
      <mc:Fallback>
        <control shapeId="3090" r:id="rId4" name="cmdStocks"/>
      </mc:Fallback>
    </mc:AlternateContent>
    <mc:AlternateContent xmlns:mc="http://schemas.openxmlformats.org/markup-compatibility/2006">
      <mc:Choice Requires="x14">
        <control shapeId="3088" r:id="rId6" name="cmdBDD">
          <controlPr locked="0" defaultSize="0" print="0" autoLine="0" r:id="rId7">
            <anchor>
              <from>
                <xdr:col>8</xdr:col>
                <xdr:colOff>0</xdr:colOff>
                <xdr:row>0</xdr:row>
                <xdr:rowOff>285750</xdr:rowOff>
              </from>
              <to>
                <xdr:col>10</xdr:col>
                <xdr:colOff>361950</xdr:colOff>
                <xdr:row>2</xdr:row>
                <xdr:rowOff>85725</xdr:rowOff>
              </to>
            </anchor>
          </controlPr>
        </control>
      </mc:Choice>
      <mc:Fallback>
        <control shapeId="3088" r:id="rId6" name="cmdBDD"/>
      </mc:Fallback>
    </mc:AlternateContent>
    <mc:AlternateContent xmlns:mc="http://schemas.openxmlformats.org/markup-compatibility/2006">
      <mc:Choice Requires="x14">
        <control shapeId="3086" r:id="rId8" name="cmdHistoriqueProduit">
          <controlPr locked="0" defaultSize="0" print="0" autoLine="0" r:id="rId9">
            <anchor>
              <from>
                <xdr:col>1</xdr:col>
                <xdr:colOff>0</xdr:colOff>
                <xdr:row>6</xdr:row>
                <xdr:rowOff>180975</xdr:rowOff>
              </from>
              <to>
                <xdr:col>1</xdr:col>
                <xdr:colOff>800100</xdr:colOff>
                <xdr:row>8</xdr:row>
                <xdr:rowOff>133350</xdr:rowOff>
              </to>
            </anchor>
          </controlPr>
        </control>
      </mc:Choice>
      <mc:Fallback>
        <control shapeId="3086" r:id="rId8" name="cmdHistoriqueProduit"/>
      </mc:Fallback>
    </mc:AlternateContent>
    <mc:AlternateContent xmlns:mc="http://schemas.openxmlformats.org/markup-compatibility/2006">
      <mc:Choice Requires="x14">
        <control shapeId="3083" r:id="rId10" name="CmdValider">
          <controlPr locked="0" defaultSize="0" print="0" autoLine="0" r:id="rId11">
            <anchor>
              <from>
                <xdr:col>0</xdr:col>
                <xdr:colOff>57150</xdr:colOff>
                <xdr:row>6</xdr:row>
                <xdr:rowOff>180975</xdr:rowOff>
              </from>
              <to>
                <xdr:col>0</xdr:col>
                <xdr:colOff>657225</xdr:colOff>
                <xdr:row>8</xdr:row>
                <xdr:rowOff>133350</xdr:rowOff>
              </to>
            </anchor>
          </controlPr>
        </control>
      </mc:Choice>
      <mc:Fallback>
        <control shapeId="3083" r:id="rId10" name="CmdValid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3:D18"/>
  <sheetViews>
    <sheetView zoomScaleNormal="100" workbookViewId="0">
      <selection activeCell="E15" sqref="E15"/>
    </sheetView>
  </sheetViews>
  <sheetFormatPr baseColWidth="10" defaultRowHeight="15" x14ac:dyDescent="0.25"/>
  <cols>
    <col min="1" max="1" width="21" bestFit="1" customWidth="1"/>
    <col min="2" max="2" width="25.140625" bestFit="1" customWidth="1"/>
    <col min="3" max="3" width="6.7109375" bestFit="1" customWidth="1"/>
    <col min="4" max="4" width="7.42578125" customWidth="1"/>
  </cols>
  <sheetData>
    <row r="3" spans="1:4" x14ac:dyDescent="0.25">
      <c r="A3" s="9" t="s">
        <v>1</v>
      </c>
      <c r="B3" t="s">
        <v>23</v>
      </c>
    </row>
    <row r="5" spans="1:4" x14ac:dyDescent="0.25">
      <c r="A5" s="9" t="s">
        <v>57</v>
      </c>
      <c r="B5" t="s">
        <v>59</v>
      </c>
      <c r="C5" t="s">
        <v>60</v>
      </c>
      <c r="D5" t="s">
        <v>61</v>
      </c>
    </row>
    <row r="6" spans="1:4" x14ac:dyDescent="0.25">
      <c r="A6" s="13">
        <v>41324</v>
      </c>
      <c r="B6" s="4"/>
      <c r="C6" s="4">
        <v>1</v>
      </c>
      <c r="D6" s="4"/>
    </row>
    <row r="7" spans="1:4" x14ac:dyDescent="0.25">
      <c r="A7" s="13">
        <v>41337</v>
      </c>
      <c r="B7" s="4"/>
      <c r="C7" s="4">
        <v>1</v>
      </c>
      <c r="D7" s="4"/>
    </row>
    <row r="8" spans="1:4" x14ac:dyDescent="0.25">
      <c r="A8" s="13">
        <v>41339</v>
      </c>
      <c r="B8" s="4">
        <v>123</v>
      </c>
      <c r="C8" s="4"/>
      <c r="D8" s="4"/>
    </row>
    <row r="9" spans="1:4" x14ac:dyDescent="0.25">
      <c r="A9" s="13">
        <v>41345</v>
      </c>
      <c r="B9" s="4"/>
      <c r="C9" s="4">
        <v>1</v>
      </c>
      <c r="D9" s="4"/>
    </row>
    <row r="10" spans="1:4" x14ac:dyDescent="0.25">
      <c r="A10" s="13">
        <v>41358</v>
      </c>
      <c r="B10" s="4">
        <v>123</v>
      </c>
      <c r="C10" s="4"/>
      <c r="D10" s="4"/>
    </row>
    <row r="11" spans="1:4" x14ac:dyDescent="0.25">
      <c r="A11" s="13">
        <v>41402</v>
      </c>
      <c r="B11" s="4"/>
      <c r="C11" s="4">
        <v>1</v>
      </c>
      <c r="D11" s="4"/>
    </row>
    <row r="12" spans="1:4" x14ac:dyDescent="0.25">
      <c r="A12" s="13">
        <v>41464</v>
      </c>
      <c r="B12" s="4"/>
      <c r="C12" s="4">
        <v>1</v>
      </c>
      <c r="D12" s="4"/>
    </row>
    <row r="13" spans="1:4" x14ac:dyDescent="0.25">
      <c r="A13" s="13">
        <v>41472</v>
      </c>
      <c r="B13" s="4"/>
      <c r="C13" s="4">
        <v>1</v>
      </c>
      <c r="D13" s="4"/>
    </row>
    <row r="14" spans="1:4" x14ac:dyDescent="0.25">
      <c r="A14" s="13">
        <v>41480</v>
      </c>
      <c r="B14" s="4"/>
      <c r="C14" s="4">
        <v>1</v>
      </c>
      <c r="D14" s="4"/>
    </row>
    <row r="15" spans="1:4" x14ac:dyDescent="0.25">
      <c r="A15" s="13">
        <v>41481</v>
      </c>
      <c r="B15" s="4"/>
      <c r="C15" s="4">
        <v>1</v>
      </c>
      <c r="D15" s="4"/>
    </row>
    <row r="16" spans="1:4" x14ac:dyDescent="0.25">
      <c r="A16" s="13">
        <v>41487</v>
      </c>
      <c r="B16" s="4">
        <v>567</v>
      </c>
      <c r="C16" s="4"/>
      <c r="D16" s="4"/>
    </row>
    <row r="17" spans="1:4" x14ac:dyDescent="0.25">
      <c r="A17" s="13">
        <v>41529</v>
      </c>
      <c r="B17" s="4"/>
      <c r="C17" s="4">
        <v>1</v>
      </c>
      <c r="D17" s="4">
        <v>2</v>
      </c>
    </row>
    <row r="18" spans="1:4" x14ac:dyDescent="0.25">
      <c r="A18" s="13" t="s">
        <v>58</v>
      </c>
      <c r="B18" s="4">
        <v>813</v>
      </c>
      <c r="C18" s="4">
        <v>9</v>
      </c>
      <c r="D18" s="4">
        <v>2</v>
      </c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5122" r:id="rId5" name="cmdAccueil">
          <controlPr locked="0" defaultSize="0" print="0" autoLine="0" r:id="rId6">
            <anchor>
              <from>
                <xdr:col>0</xdr:col>
                <xdr:colOff>19050</xdr:colOff>
                <xdr:row>0</xdr:row>
                <xdr:rowOff>28575</xdr:rowOff>
              </from>
              <to>
                <xdr:col>0</xdr:col>
                <xdr:colOff>1257300</xdr:colOff>
                <xdr:row>1</xdr:row>
                <xdr:rowOff>171450</xdr:rowOff>
              </to>
            </anchor>
          </controlPr>
        </control>
      </mc:Choice>
      <mc:Fallback>
        <control shapeId="5122" r:id="rId5" name="cmdAccueil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3"/>
  <sheetViews>
    <sheetView showGridLines="0" workbookViewId="0">
      <pane ySplit="3" topLeftCell="A4" activePane="bottomLeft" state="frozenSplit"/>
      <selection pane="bottomLeft" activeCell="A25" sqref="A25"/>
    </sheetView>
  </sheetViews>
  <sheetFormatPr baseColWidth="10" defaultColWidth="0" defaultRowHeight="15" x14ac:dyDescent="0.25"/>
  <cols>
    <col min="1" max="1" width="30.85546875" bestFit="1" customWidth="1"/>
    <col min="2" max="2" width="11.140625" bestFit="1" customWidth="1"/>
    <col min="3" max="3" width="11" customWidth="1"/>
    <col min="4" max="7" width="11.42578125" customWidth="1"/>
    <col min="8" max="16384" width="11.42578125" hidden="1"/>
  </cols>
  <sheetData>
    <row r="1" spans="1:7" ht="18.75" x14ac:dyDescent="0.3">
      <c r="A1" s="8"/>
    </row>
    <row r="3" spans="1:7" x14ac:dyDescent="0.25">
      <c r="A3" s="5" t="s">
        <v>49</v>
      </c>
      <c r="B3" s="6" t="s">
        <v>47</v>
      </c>
      <c r="C3" s="5" t="s">
        <v>50</v>
      </c>
      <c r="D3" s="6" t="s">
        <v>51</v>
      </c>
      <c r="E3" s="6" t="s">
        <v>52</v>
      </c>
      <c r="F3" s="6" t="s">
        <v>6</v>
      </c>
      <c r="G3" s="6" t="s">
        <v>53</v>
      </c>
    </row>
    <row r="4" spans="1:7" x14ac:dyDescent="0.25">
      <c r="A4" s="6" t="s">
        <v>8</v>
      </c>
      <c r="B4" s="6" t="s">
        <v>9</v>
      </c>
      <c r="C4" s="7">
        <v>9000</v>
      </c>
      <c r="D4" s="7">
        <f>SUMIF(BDD[Désignation],Stocks[[#This Row],[Stocks]],BDD[Entrée])</f>
        <v>20000</v>
      </c>
      <c r="E4" s="7">
        <f>SUMIF(BDD[[#All],[Désignation]],Stocks[[#This Row],[Stocks]],BDD[[#All],[Sortie]])</f>
        <v>15</v>
      </c>
      <c r="F4" s="7">
        <f ca="1">SUMIF(BDD[[#All],[Désignation]],Stocks[[#This Row],[Stocks]],BDD[Retour])</f>
        <v>0</v>
      </c>
      <c r="G4" s="7">
        <f ca="1">Stocks[[#This Row],[SI]]+Stocks[[#This Row],[Entrées]]-Stocks[[#This Row],[Sorties]]+Stocks[[#This Row],[Retour]]</f>
        <v>28985</v>
      </c>
    </row>
    <row r="5" spans="1:7" x14ac:dyDescent="0.25">
      <c r="A5" s="6" t="s">
        <v>12</v>
      </c>
      <c r="B5" s="6" t="s">
        <v>13</v>
      </c>
      <c r="C5" s="7">
        <v>1234</v>
      </c>
      <c r="D5" s="7">
        <f>SUMIF(BDD[Désignation],Stocks[[#This Row],[Stocks]],BDD[Entrée])</f>
        <v>0</v>
      </c>
      <c r="E5" s="7">
        <f>SUMIF(BDD[[#All],[Désignation]],Stocks[[#This Row],[Stocks]],BDD[[#All],[Sortie]])</f>
        <v>0</v>
      </c>
      <c r="F5" s="7">
        <f ca="1">SUMIF(BDD[[#All],[Désignation]],Stocks[[#This Row],[Stocks]],BDD[Retour])</f>
        <v>0</v>
      </c>
      <c r="G5" s="7">
        <f ca="1">Stocks[[#This Row],[SI]]+Stocks[[#This Row],[Entrées]]-Stocks[[#This Row],[Sorties]]+Stocks[[#This Row],[Retour]]</f>
        <v>1234</v>
      </c>
    </row>
    <row r="6" spans="1:7" x14ac:dyDescent="0.25">
      <c r="A6" s="6" t="s">
        <v>15</v>
      </c>
      <c r="B6" s="6" t="s">
        <v>16</v>
      </c>
      <c r="C6" s="7">
        <v>1234</v>
      </c>
      <c r="D6" s="7">
        <f>SUMIF(BDD[Désignation],Stocks[[#This Row],[Stocks]],BDD[Entrée])</f>
        <v>0</v>
      </c>
      <c r="E6" s="7">
        <f>SUMIF(BDD[[#All],[Désignation]],Stocks[[#This Row],[Stocks]],BDD[[#All],[Sortie]])</f>
        <v>0</v>
      </c>
      <c r="F6" s="7">
        <f ca="1">SUMIF(BDD[[#All],[Désignation]],Stocks[[#This Row],[Stocks]],BDD[Retour])</f>
        <v>0</v>
      </c>
      <c r="G6" s="7">
        <f ca="1">Stocks[[#This Row],[SI]]+Stocks[[#This Row],[Entrées]]-Stocks[[#This Row],[Sorties]]+Stocks[[#This Row],[Retour]]</f>
        <v>1234</v>
      </c>
    </row>
    <row r="7" spans="1:7" x14ac:dyDescent="0.25">
      <c r="A7" s="6" t="s">
        <v>18</v>
      </c>
      <c r="B7" s="6" t="s">
        <v>19</v>
      </c>
      <c r="C7" s="7">
        <v>0</v>
      </c>
      <c r="D7" s="7">
        <f>SUMIF(BDD[Désignation],Stocks[[#This Row],[Stocks]],BDD[Entrée])</f>
        <v>0</v>
      </c>
      <c r="E7" s="7">
        <f>SUMIF(BDD[[#All],[Désignation]],Stocks[[#This Row],[Stocks]],BDD[[#All],[Sortie]])</f>
        <v>0</v>
      </c>
      <c r="F7" s="7">
        <f ca="1">SUMIF(BDD[[#All],[Désignation]],Stocks[[#This Row],[Stocks]],BDD[Retour])</f>
        <v>0</v>
      </c>
      <c r="G7" s="7">
        <f ca="1">Stocks[[#This Row],[SI]]+Stocks[[#This Row],[Entrées]]-Stocks[[#This Row],[Sorties]]+Stocks[[#This Row],[Retour]]</f>
        <v>0</v>
      </c>
    </row>
    <row r="8" spans="1:7" x14ac:dyDescent="0.25">
      <c r="A8" s="6" t="s">
        <v>21</v>
      </c>
      <c r="B8" s="6" t="s">
        <v>22</v>
      </c>
      <c r="C8" s="7">
        <v>0</v>
      </c>
      <c r="D8" s="7">
        <f>SUMIF(BDD[Désignation],Stocks[[#This Row],[Stocks]],BDD[Entrée])</f>
        <v>0</v>
      </c>
      <c r="E8" s="7">
        <f>SUMIF(BDD[[#All],[Désignation]],Stocks[[#This Row],[Stocks]],BDD[[#All],[Sortie]])</f>
        <v>0</v>
      </c>
      <c r="F8" s="7">
        <f ca="1">SUMIF(BDD[[#All],[Désignation]],Stocks[[#This Row],[Stocks]],BDD[Retour])</f>
        <v>0</v>
      </c>
      <c r="G8" s="7">
        <f ca="1">Stocks[[#This Row],[SI]]+Stocks[[#This Row],[Entrées]]-Stocks[[#This Row],[Sorties]]+Stocks[[#This Row],[Retour]]</f>
        <v>0</v>
      </c>
    </row>
    <row r="9" spans="1:7" x14ac:dyDescent="0.25">
      <c r="A9" s="6" t="s">
        <v>25</v>
      </c>
      <c r="B9" s="6" t="s">
        <v>26</v>
      </c>
      <c r="C9" s="7">
        <v>12345</v>
      </c>
      <c r="D9" s="7">
        <f>SUMIF(BDD[Désignation],Stocks[[#This Row],[Stocks]],BDD[Entrée])</f>
        <v>76910</v>
      </c>
      <c r="E9" s="7">
        <f>SUMIF(BDD[[#All],[Désignation]],Stocks[[#This Row],[Stocks]],BDD[[#All],[Sortie]])</f>
        <v>73</v>
      </c>
      <c r="F9" s="7">
        <f ca="1">SUMIF(BDD[[#All],[Désignation]],Stocks[[#This Row],[Stocks]],BDD[Retour])</f>
        <v>1006</v>
      </c>
      <c r="G9" s="7">
        <f ca="1">Stocks[[#This Row],[SI]]+Stocks[[#This Row],[Entrées]]-Stocks[[#This Row],[Sorties]]+Stocks[[#This Row],[Retour]]</f>
        <v>90188</v>
      </c>
    </row>
    <row r="10" spans="1:7" x14ac:dyDescent="0.25">
      <c r="A10" s="6" t="s">
        <v>29</v>
      </c>
      <c r="B10" s="6" t="s">
        <v>30</v>
      </c>
      <c r="C10" s="7">
        <v>12345</v>
      </c>
      <c r="D10" s="7">
        <f>SUMIF(BDD[Désignation],Stocks[[#This Row],[Stocks]],BDD[Entrée])</f>
        <v>0</v>
      </c>
      <c r="E10" s="7">
        <f>SUMIF(BDD[[#All],[Désignation]],Stocks[[#This Row],[Stocks]],BDD[[#All],[Sortie]])</f>
        <v>0</v>
      </c>
      <c r="F10" s="7">
        <f ca="1">SUMIF(BDD[[#All],[Désignation]],Stocks[[#This Row],[Stocks]],BDD[Retour])</f>
        <v>0</v>
      </c>
      <c r="G10" s="7">
        <f ca="1">Stocks[[#This Row],[SI]]+Stocks[[#This Row],[Entrées]]-Stocks[[#This Row],[Sorties]]+Stocks[[#This Row],[Retour]]</f>
        <v>12345</v>
      </c>
    </row>
    <row r="11" spans="1:7" x14ac:dyDescent="0.25">
      <c r="A11" s="6" t="s">
        <v>31</v>
      </c>
      <c r="B11" s="6" t="s">
        <v>32</v>
      </c>
      <c r="C11" s="7">
        <v>12345</v>
      </c>
      <c r="D11" s="7">
        <f>SUMIF(BDD[Désignation],Stocks[[#This Row],[Stocks]],BDD[Entrée])</f>
        <v>0</v>
      </c>
      <c r="E11" s="7">
        <f>SUMIF(BDD[[#All],[Désignation]],Stocks[[#This Row],[Stocks]],BDD[[#All],[Sortie]])</f>
        <v>0</v>
      </c>
      <c r="F11" s="7">
        <f ca="1">SUMIF(BDD[[#All],[Désignation]],Stocks[[#This Row],[Stocks]],BDD[Retour])</f>
        <v>0</v>
      </c>
      <c r="G11" s="7">
        <f ca="1">Stocks[[#This Row],[SI]]+Stocks[[#This Row],[Entrées]]-Stocks[[#This Row],[Sorties]]+Stocks[[#This Row],[Retour]]</f>
        <v>12345</v>
      </c>
    </row>
    <row r="12" spans="1:7" x14ac:dyDescent="0.25">
      <c r="A12" s="6" t="s">
        <v>33</v>
      </c>
      <c r="B12" s="6" t="s">
        <v>34</v>
      </c>
      <c r="C12" s="7">
        <v>123456</v>
      </c>
      <c r="D12" s="7">
        <f>SUMIF(BDD[Désignation],Stocks[[#This Row],[Stocks]],BDD[Entrée])</f>
        <v>246912</v>
      </c>
      <c r="E12" s="7">
        <f>SUMIF(BDD[[#All],[Désignation]],Stocks[[#This Row],[Stocks]],BDD[[#All],[Sortie]])</f>
        <v>53</v>
      </c>
      <c r="F12" s="7">
        <f ca="1">SUMIF(BDD[[#All],[Désignation]],Stocks[[#This Row],[Stocks]],BDD[Retour])</f>
        <v>0</v>
      </c>
      <c r="G12" s="7">
        <f ca="1">Stocks[[#This Row],[SI]]+Stocks[[#This Row],[Entrées]]-Stocks[[#This Row],[Sorties]]+Stocks[[#This Row],[Retour]]</f>
        <v>370315</v>
      </c>
    </row>
    <row r="13" spans="1:7" x14ac:dyDescent="0.25">
      <c r="A13" s="6" t="s">
        <v>35</v>
      </c>
      <c r="B13" s="6" t="s">
        <v>36</v>
      </c>
      <c r="C13" s="7">
        <v>123456</v>
      </c>
      <c r="D13" s="7">
        <f>SUMIF(BDD[Désignation],Stocks[[#This Row],[Stocks]],BDD[Entrée])</f>
        <v>0</v>
      </c>
      <c r="E13" s="7">
        <f>SUMIF(BDD[[#All],[Désignation]],Stocks[[#This Row],[Stocks]],BDD[[#All],[Sortie]])</f>
        <v>0</v>
      </c>
      <c r="F13" s="7">
        <f ca="1">SUMIF(BDD[[#All],[Désignation]],Stocks[[#This Row],[Stocks]],BDD[Retour])</f>
        <v>0</v>
      </c>
      <c r="G13" s="7">
        <f ca="1">Stocks[[#This Row],[SI]]+Stocks[[#This Row],[Entrées]]-Stocks[[#This Row],[Sorties]]+Stocks[[#This Row],[Retour]]</f>
        <v>123456</v>
      </c>
    </row>
    <row r="14" spans="1:7" x14ac:dyDescent="0.25">
      <c r="A14" s="6" t="s">
        <v>37</v>
      </c>
      <c r="B14" s="6" t="s">
        <v>38</v>
      </c>
      <c r="C14" s="7">
        <v>1234</v>
      </c>
      <c r="D14" s="7">
        <f>SUMIF(BDD[Désignation],Stocks[[#This Row],[Stocks]],BDD[Entrée])</f>
        <v>0</v>
      </c>
      <c r="E14" s="7">
        <f>SUMIF(BDD[[#All],[Désignation]],Stocks[[#This Row],[Stocks]],BDD[[#All],[Sortie]])</f>
        <v>0</v>
      </c>
      <c r="F14" s="7">
        <f ca="1">SUMIF(BDD[[#All],[Désignation]],Stocks[[#This Row],[Stocks]],BDD[Retour])</f>
        <v>0</v>
      </c>
      <c r="G14" s="7">
        <f ca="1">Stocks[[#This Row],[SI]]+Stocks[[#This Row],[Entrées]]-Stocks[[#This Row],[Sorties]]+Stocks[[#This Row],[Retour]]</f>
        <v>1234</v>
      </c>
    </row>
    <row r="15" spans="1:7" x14ac:dyDescent="0.25">
      <c r="A15" s="6" t="s">
        <v>39</v>
      </c>
      <c r="B15" s="6" t="s">
        <v>40</v>
      </c>
      <c r="C15" s="7">
        <v>12345</v>
      </c>
      <c r="D15" s="7">
        <f>SUMIF(BDD[Désignation],Stocks[[#This Row],[Stocks]],BDD[Entrée])</f>
        <v>0</v>
      </c>
      <c r="E15" s="7">
        <f>SUMIF(BDD[[#All],[Désignation]],Stocks[[#This Row],[Stocks]],BDD[[#All],[Sortie]])</f>
        <v>0</v>
      </c>
      <c r="F15" s="7">
        <f ca="1">SUMIF(BDD[[#All],[Désignation]],Stocks[[#This Row],[Stocks]],BDD[Retour])</f>
        <v>0</v>
      </c>
      <c r="G15" s="7">
        <f ca="1">Stocks[[#This Row],[SI]]+Stocks[[#This Row],[Entrées]]-Stocks[[#This Row],[Sorties]]+Stocks[[#This Row],[Retour]]</f>
        <v>12345</v>
      </c>
    </row>
    <row r="16" spans="1:7" x14ac:dyDescent="0.25">
      <c r="A16" s="6" t="s">
        <v>41</v>
      </c>
      <c r="B16" s="6" t="s">
        <v>42</v>
      </c>
      <c r="C16" s="7">
        <v>1213</v>
      </c>
      <c r="D16" s="7">
        <f>SUMIF(BDD[Désignation],Stocks[[#This Row],[Stocks]],BDD[Entrée])</f>
        <v>0</v>
      </c>
      <c r="E16" s="7">
        <f>SUMIF(BDD[[#All],[Désignation]],Stocks[[#This Row],[Stocks]],BDD[[#All],[Sortie]])</f>
        <v>0</v>
      </c>
      <c r="F16" s="7">
        <f ca="1">SUMIF(BDD[[#All],[Désignation]],Stocks[[#This Row],[Stocks]],BDD[Retour])</f>
        <v>0</v>
      </c>
      <c r="G16" s="7">
        <f ca="1">Stocks[[#This Row],[SI]]+Stocks[[#This Row],[Entrées]]-Stocks[[#This Row],[Sorties]]+Stocks[[#This Row],[Retour]]</f>
        <v>1213</v>
      </c>
    </row>
    <row r="17" spans="1:7" x14ac:dyDescent="0.25">
      <c r="A17" s="6" t="s">
        <v>43</v>
      </c>
      <c r="B17" s="6" t="s">
        <v>44</v>
      </c>
      <c r="C17" s="7">
        <v>123</v>
      </c>
      <c r="D17" s="7">
        <f>SUMIF(BDD[Désignation],Stocks[[#This Row],[Stocks]],BDD[Entrée])</f>
        <v>0</v>
      </c>
      <c r="E17" s="7">
        <f>SUMIF(BDD[[#All],[Désignation]],Stocks[[#This Row],[Stocks]],BDD[[#All],[Sortie]])</f>
        <v>0</v>
      </c>
      <c r="F17" s="7">
        <f ca="1">SUMIF(BDD[[#All],[Désignation]],Stocks[[#This Row],[Stocks]],BDD[Retour])</f>
        <v>0</v>
      </c>
      <c r="G17" s="7">
        <f ca="1">Stocks[[#This Row],[SI]]+Stocks[[#This Row],[Entrées]]-Stocks[[#This Row],[Sorties]]+Stocks[[#This Row],[Retour]]</f>
        <v>123</v>
      </c>
    </row>
    <row r="18" spans="1:7" x14ac:dyDescent="0.25">
      <c r="A18" s="6" t="s">
        <v>10</v>
      </c>
      <c r="B18" s="6" t="s">
        <v>11</v>
      </c>
      <c r="C18" s="7">
        <v>1234</v>
      </c>
      <c r="D18" s="7">
        <f>SUMIF(BDD[Désignation],Stocks[[#This Row],[Stocks]],BDD[Entrée])</f>
        <v>0</v>
      </c>
      <c r="E18" s="7">
        <f>SUMIF(BDD[[#All],[Désignation]],Stocks[[#This Row],[Stocks]],BDD[[#All],[Sortie]])</f>
        <v>0</v>
      </c>
      <c r="F18" s="7">
        <f ca="1">SUMIF(BDD[[#All],[Désignation]],Stocks[[#This Row],[Stocks]],BDD[Retour])</f>
        <v>0</v>
      </c>
      <c r="G18" s="7">
        <f ca="1">Stocks[[#This Row],[SI]]+Stocks[[#This Row],[Entrées]]-Stocks[[#This Row],[Sorties]]+Stocks[[#This Row],[Retour]]</f>
        <v>1234</v>
      </c>
    </row>
    <row r="19" spans="1:7" x14ac:dyDescent="0.25">
      <c r="A19" s="6" t="s">
        <v>14</v>
      </c>
      <c r="B19" s="6">
        <v>6</v>
      </c>
      <c r="C19" s="7">
        <v>12345</v>
      </c>
      <c r="D19" s="7">
        <f>SUMIF(BDD[Désignation],Stocks[[#This Row],[Stocks]],BDD[Entrée])</f>
        <v>0</v>
      </c>
      <c r="E19" s="7">
        <f>SUMIF(BDD[[#All],[Désignation]],Stocks[[#This Row],[Stocks]],BDD[[#All],[Sortie]])</f>
        <v>0</v>
      </c>
      <c r="F19" s="7">
        <f ca="1">SUMIF(BDD[[#All],[Désignation]],Stocks[[#This Row],[Stocks]],BDD[Retour])</f>
        <v>0</v>
      </c>
      <c r="G19" s="7">
        <f ca="1">Stocks[[#This Row],[SI]]+Stocks[[#This Row],[Entrées]]-Stocks[[#This Row],[Sorties]]+Stocks[[#This Row],[Retour]]</f>
        <v>12345</v>
      </c>
    </row>
    <row r="20" spans="1:7" x14ac:dyDescent="0.25">
      <c r="A20" s="6" t="s">
        <v>17</v>
      </c>
      <c r="B20" s="6">
        <v>10</v>
      </c>
      <c r="C20" s="7">
        <v>123</v>
      </c>
      <c r="D20" s="7">
        <f>SUMIF(BDD[Désignation],Stocks[[#This Row],[Stocks]],BDD[Entrée])</f>
        <v>0</v>
      </c>
      <c r="E20" s="7">
        <f>SUMIF(BDD[[#All],[Désignation]],Stocks[[#This Row],[Stocks]],BDD[[#All],[Sortie]])</f>
        <v>0</v>
      </c>
      <c r="F20" s="7">
        <f ca="1">SUMIF(BDD[[#All],[Désignation]],Stocks[[#This Row],[Stocks]],BDD[Retour])</f>
        <v>0</v>
      </c>
      <c r="G20" s="7">
        <f ca="1">Stocks[[#This Row],[SI]]+Stocks[[#This Row],[Entrées]]-Stocks[[#This Row],[Sorties]]+Stocks[[#This Row],[Retour]]</f>
        <v>123</v>
      </c>
    </row>
    <row r="21" spans="1:7" x14ac:dyDescent="0.25">
      <c r="A21" s="6" t="s">
        <v>20</v>
      </c>
      <c r="B21" s="6">
        <v>6</v>
      </c>
      <c r="C21" s="7">
        <v>1234</v>
      </c>
      <c r="D21" s="7">
        <f>SUMIF(BDD[Désignation],Stocks[[#This Row],[Stocks]],BDD[Entrée])</f>
        <v>0</v>
      </c>
      <c r="E21" s="7">
        <f>SUMIF(BDD[[#All],[Désignation]],Stocks[[#This Row],[Stocks]],BDD[[#All],[Sortie]])</f>
        <v>0</v>
      </c>
      <c r="F21" s="7">
        <f ca="1">SUMIF(BDD[[#All],[Désignation]],Stocks[[#This Row],[Stocks]],BDD[Retour])</f>
        <v>0</v>
      </c>
      <c r="G21" s="7">
        <f ca="1">Stocks[[#This Row],[SI]]+Stocks[[#This Row],[Entrées]]-Stocks[[#This Row],[Sorties]]+Stocks[[#This Row],[Retour]]</f>
        <v>1234</v>
      </c>
    </row>
    <row r="22" spans="1:7" x14ac:dyDescent="0.25">
      <c r="A22" s="6" t="s">
        <v>23</v>
      </c>
      <c r="B22" s="6" t="s">
        <v>24</v>
      </c>
      <c r="C22" s="7">
        <v>1234</v>
      </c>
      <c r="D22" s="7">
        <f>SUMIF(BDD[Désignation],Stocks[[#This Row],[Stocks]],BDD[Entrée])</f>
        <v>813</v>
      </c>
      <c r="E22" s="7">
        <f>SUMIF(BDD[[#All],[Désignation]],Stocks[[#This Row],[Stocks]],BDD[[#All],[Sortie]])</f>
        <v>9</v>
      </c>
      <c r="F22" s="7">
        <f ca="1">SUMIF(BDD[[#All],[Désignation]],Stocks[[#This Row],[Stocks]],BDD[Retour])</f>
        <v>2</v>
      </c>
      <c r="G22" s="7">
        <f ca="1">Stocks[[#This Row],[SI]]+Stocks[[#This Row],[Entrées]]-Stocks[[#This Row],[Sorties]]+Stocks[[#This Row],[Retour]]</f>
        <v>2040</v>
      </c>
    </row>
    <row r="23" spans="1:7" x14ac:dyDescent="0.25">
      <c r="A23" s="6" t="s">
        <v>27</v>
      </c>
      <c r="B23" s="6" t="s">
        <v>28</v>
      </c>
      <c r="C23" s="7">
        <v>1234</v>
      </c>
      <c r="D23" s="7">
        <f>SUMIF(BDD[Désignation],Stocks[[#This Row],[Stocks]],BDD[Entrée])</f>
        <v>0</v>
      </c>
      <c r="E23" s="7">
        <f>SUMIF(BDD[[#All],[Désignation]],Stocks[[#This Row],[Stocks]],BDD[[#All],[Sortie]])</f>
        <v>0</v>
      </c>
      <c r="F23" s="7">
        <f ca="1">SUMIF(BDD[[#All],[Désignation]],Stocks[[#This Row],[Stocks]],BDD[Retour])</f>
        <v>0</v>
      </c>
      <c r="G23" s="7">
        <f ca="1">Stocks[[#This Row],[SI]]+Stocks[[#This Row],[Entrées]]-Stocks[[#This Row],[Sorties]]+Stocks[[#This Row],[Retour]]</f>
        <v>1234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01" r:id="rId3" name="cmdAccueil">
          <controlPr locked="0" defaultSize="0" print="0" autoLine="0" r:id="rId4">
            <anchor>
              <from>
                <xdr:col>0</xdr:col>
                <xdr:colOff>38100</xdr:colOff>
                <xdr:row>0</xdr:row>
                <xdr:rowOff>47625</xdr:rowOff>
              </from>
              <to>
                <xdr:col>0</xdr:col>
                <xdr:colOff>1276350</xdr:colOff>
                <xdr:row>1</xdr:row>
                <xdr:rowOff>142875</xdr:rowOff>
              </to>
            </anchor>
          </controlPr>
        </control>
      </mc:Choice>
      <mc:Fallback>
        <control shapeId="4101" r:id="rId3" name="cmdAccueil"/>
      </mc:Fallback>
    </mc:AlternateContent>
    <mc:AlternateContent xmlns:mc="http://schemas.openxmlformats.org/markup-compatibility/2006">
      <mc:Choice Requires="x14">
        <control shapeId="4098" r:id="rId5" name="CommandButton1">
          <controlPr locked="0" defaultSize="0" print="0" autoLine="0" autoPict="0" r:id="rId6">
            <anchor>
              <from>
                <xdr:col>16383</xdr:col>
                <xdr:colOff>0</xdr:colOff>
                <xdr:row>27</xdr:row>
                <xdr:rowOff>95250</xdr:rowOff>
              </from>
              <to>
                <xdr:col>16383</xdr:col>
                <xdr:colOff>0</xdr:colOff>
                <xdr:row>29</xdr:row>
                <xdr:rowOff>47625</xdr:rowOff>
              </to>
            </anchor>
          </controlPr>
        </control>
      </mc:Choice>
      <mc:Fallback>
        <control shapeId="4098" r:id="rId5" name="CommandButton1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I164"/>
  <sheetViews>
    <sheetView showGridLines="0" workbookViewId="0">
      <pane ySplit="2" topLeftCell="A3" activePane="bottomLeft" state="frozenSplit"/>
      <selection pane="bottomLeft" activeCell="C184" sqref="C184"/>
    </sheetView>
  </sheetViews>
  <sheetFormatPr baseColWidth="10" defaultRowHeight="15" x14ac:dyDescent="0.25"/>
  <cols>
    <col min="1" max="1" width="11.42578125" style="3"/>
    <col min="3" max="3" width="22.85546875" bestFit="1" customWidth="1"/>
    <col min="4" max="4" width="12.28515625" customWidth="1"/>
    <col min="5" max="7" width="11.42578125" style="4"/>
    <col min="8" max="8" width="6.140625" customWidth="1"/>
  </cols>
  <sheetData>
    <row r="2" spans="1:9" ht="18.75" x14ac:dyDescent="0.3">
      <c r="A2" s="3" t="s">
        <v>48</v>
      </c>
      <c r="B2" t="s">
        <v>0</v>
      </c>
      <c r="C2" t="s">
        <v>1</v>
      </c>
      <c r="D2" t="s">
        <v>2</v>
      </c>
      <c r="E2" s="4" t="s">
        <v>4</v>
      </c>
      <c r="F2" s="4" t="s">
        <v>5</v>
      </c>
      <c r="G2" s="4" t="s">
        <v>6</v>
      </c>
      <c r="I2" s="8"/>
    </row>
    <row r="3" spans="1:9" x14ac:dyDescent="0.25">
      <c r="A3" s="3">
        <v>41281</v>
      </c>
      <c r="B3" t="s">
        <v>7</v>
      </c>
      <c r="C3" t="s">
        <v>8</v>
      </c>
      <c r="D3" t="s">
        <v>9</v>
      </c>
      <c r="F3" s="4">
        <v>1</v>
      </c>
    </row>
    <row r="4" spans="1:9" x14ac:dyDescent="0.25">
      <c r="A4" s="3">
        <v>41281</v>
      </c>
      <c r="B4" t="s">
        <v>7</v>
      </c>
      <c r="C4" t="s">
        <v>8</v>
      </c>
      <c r="D4" t="s">
        <v>9</v>
      </c>
      <c r="F4" s="4">
        <v>1</v>
      </c>
    </row>
    <row r="5" spans="1:9" x14ac:dyDescent="0.25">
      <c r="A5" s="3">
        <v>41284</v>
      </c>
      <c r="B5" t="s">
        <v>7</v>
      </c>
      <c r="C5" t="s">
        <v>8</v>
      </c>
      <c r="D5" t="s">
        <v>9</v>
      </c>
      <c r="F5" s="4">
        <v>1</v>
      </c>
    </row>
    <row r="6" spans="1:9" x14ac:dyDescent="0.25">
      <c r="A6" s="3">
        <v>41295</v>
      </c>
      <c r="B6" t="s">
        <v>7</v>
      </c>
      <c r="C6" t="s">
        <v>8</v>
      </c>
      <c r="D6" t="s">
        <v>9</v>
      </c>
      <c r="F6" s="4">
        <v>1</v>
      </c>
    </row>
    <row r="7" spans="1:9" x14ac:dyDescent="0.25">
      <c r="A7" s="3">
        <v>41295</v>
      </c>
      <c r="B7" t="s">
        <v>7</v>
      </c>
      <c r="C7" t="s">
        <v>8</v>
      </c>
      <c r="D7" t="s">
        <v>9</v>
      </c>
      <c r="F7" s="4">
        <v>1</v>
      </c>
    </row>
    <row r="8" spans="1:9" x14ac:dyDescent="0.25">
      <c r="A8" s="3">
        <v>41296</v>
      </c>
      <c r="B8" t="s">
        <v>7</v>
      </c>
      <c r="C8" t="s">
        <v>8</v>
      </c>
      <c r="D8" t="s">
        <v>9</v>
      </c>
      <c r="F8" s="4">
        <v>1</v>
      </c>
    </row>
    <row r="9" spans="1:9" x14ac:dyDescent="0.25">
      <c r="A9" s="3">
        <v>41367</v>
      </c>
      <c r="B9" t="s">
        <v>7</v>
      </c>
      <c r="C9" t="s">
        <v>8</v>
      </c>
      <c r="D9" t="s">
        <v>9</v>
      </c>
      <c r="E9" s="4">
        <v>10000</v>
      </c>
    </row>
    <row r="10" spans="1:9" x14ac:dyDescent="0.25">
      <c r="A10" s="3">
        <v>41372</v>
      </c>
      <c r="B10" t="s">
        <v>7</v>
      </c>
      <c r="C10" t="s">
        <v>8</v>
      </c>
      <c r="D10" t="s">
        <v>9</v>
      </c>
      <c r="F10" s="4">
        <v>1</v>
      </c>
    </row>
    <row r="11" spans="1:9" x14ac:dyDescent="0.25">
      <c r="A11" s="3">
        <v>41373</v>
      </c>
      <c r="B11" t="s">
        <v>7</v>
      </c>
      <c r="C11" t="s">
        <v>8</v>
      </c>
      <c r="D11" t="s">
        <v>9</v>
      </c>
      <c r="F11" s="4">
        <v>1</v>
      </c>
    </row>
    <row r="12" spans="1:9" x14ac:dyDescent="0.25">
      <c r="A12" s="3">
        <v>41388</v>
      </c>
      <c r="B12" t="s">
        <v>7</v>
      </c>
      <c r="C12" t="s">
        <v>8</v>
      </c>
      <c r="D12" t="s">
        <v>9</v>
      </c>
      <c r="F12" s="4">
        <v>1</v>
      </c>
    </row>
    <row r="13" spans="1:9" x14ac:dyDescent="0.25">
      <c r="A13" s="3">
        <v>41389</v>
      </c>
      <c r="B13" t="s">
        <v>7</v>
      </c>
      <c r="C13" t="s">
        <v>8</v>
      </c>
      <c r="D13" t="s">
        <v>9</v>
      </c>
      <c r="F13" s="4">
        <v>1</v>
      </c>
    </row>
    <row r="14" spans="1:9" x14ac:dyDescent="0.25">
      <c r="A14" s="3">
        <v>41397</v>
      </c>
      <c r="B14" t="s">
        <v>7</v>
      </c>
      <c r="C14" t="s">
        <v>8</v>
      </c>
      <c r="D14" t="s">
        <v>9</v>
      </c>
      <c r="F14" s="4">
        <v>1</v>
      </c>
    </row>
    <row r="15" spans="1:9" x14ac:dyDescent="0.25">
      <c r="A15" s="3">
        <v>41409</v>
      </c>
      <c r="B15" t="s">
        <v>7</v>
      </c>
      <c r="C15" t="s">
        <v>8</v>
      </c>
      <c r="D15" t="s">
        <v>9</v>
      </c>
      <c r="F15" s="4">
        <v>1</v>
      </c>
    </row>
    <row r="16" spans="1:9" x14ac:dyDescent="0.25">
      <c r="A16" s="3">
        <v>41452</v>
      </c>
      <c r="B16" t="s">
        <v>7</v>
      </c>
      <c r="C16" t="s">
        <v>8</v>
      </c>
      <c r="D16" t="s">
        <v>9</v>
      </c>
      <c r="F16" s="4">
        <v>1</v>
      </c>
    </row>
    <row r="17" spans="1:7" x14ac:dyDescent="0.25">
      <c r="A17" s="3">
        <v>41477</v>
      </c>
      <c r="B17" t="s">
        <v>7</v>
      </c>
      <c r="C17" t="s">
        <v>8</v>
      </c>
      <c r="D17" t="s">
        <v>9</v>
      </c>
      <c r="F17" s="4">
        <v>1</v>
      </c>
    </row>
    <row r="18" spans="1:7" x14ac:dyDescent="0.25">
      <c r="A18" s="3">
        <v>41492</v>
      </c>
      <c r="B18" t="s">
        <v>7</v>
      </c>
      <c r="C18" t="s">
        <v>8</v>
      </c>
      <c r="D18" t="s">
        <v>9</v>
      </c>
      <c r="E18" s="4">
        <v>10000</v>
      </c>
    </row>
    <row r="19" spans="1:7" x14ac:dyDescent="0.25">
      <c r="A19" s="3">
        <v>41531</v>
      </c>
      <c r="B19" t="s">
        <v>7</v>
      </c>
      <c r="C19" t="s">
        <v>8</v>
      </c>
      <c r="D19" t="s">
        <v>9</v>
      </c>
      <c r="F19" s="4">
        <v>1</v>
      </c>
    </row>
    <row r="20" spans="1:7" x14ac:dyDescent="0.25">
      <c r="A20" s="3">
        <v>41276</v>
      </c>
      <c r="B20" t="s">
        <v>7</v>
      </c>
      <c r="C20" t="s">
        <v>25</v>
      </c>
      <c r="D20" t="s">
        <v>26</v>
      </c>
      <c r="F20" s="4">
        <v>1</v>
      </c>
    </row>
    <row r="21" spans="1:7" x14ac:dyDescent="0.25">
      <c r="A21" s="3">
        <v>41276</v>
      </c>
      <c r="B21" t="s">
        <v>7</v>
      </c>
      <c r="C21" t="s">
        <v>25</v>
      </c>
      <c r="D21" t="s">
        <v>26</v>
      </c>
      <c r="F21" s="4">
        <v>1</v>
      </c>
    </row>
    <row r="22" spans="1:7" x14ac:dyDescent="0.25">
      <c r="A22" s="3">
        <v>41277</v>
      </c>
      <c r="B22" t="s">
        <v>7</v>
      </c>
      <c r="C22" t="s">
        <v>25</v>
      </c>
      <c r="D22" t="s">
        <v>26</v>
      </c>
      <c r="F22" s="4">
        <v>1</v>
      </c>
    </row>
    <row r="23" spans="1:7" x14ac:dyDescent="0.25">
      <c r="A23" s="3">
        <v>41277</v>
      </c>
      <c r="B23" t="s">
        <v>7</v>
      </c>
      <c r="C23" t="s">
        <v>25</v>
      </c>
      <c r="D23" t="s">
        <v>26</v>
      </c>
      <c r="F23" s="4">
        <v>1</v>
      </c>
    </row>
    <row r="24" spans="1:7" x14ac:dyDescent="0.25">
      <c r="A24" s="3">
        <v>41281</v>
      </c>
      <c r="B24" t="s">
        <v>7</v>
      </c>
      <c r="C24" t="s">
        <v>25</v>
      </c>
      <c r="D24" t="s">
        <v>26</v>
      </c>
      <c r="E24" s="4">
        <v>12345</v>
      </c>
      <c r="F24" s="4">
        <v>1</v>
      </c>
    </row>
    <row r="25" spans="1:7" x14ac:dyDescent="0.25">
      <c r="A25" s="3">
        <v>41284</v>
      </c>
      <c r="B25" t="s">
        <v>7</v>
      </c>
      <c r="C25" t="s">
        <v>25</v>
      </c>
      <c r="D25" t="s">
        <v>26</v>
      </c>
      <c r="F25" s="4">
        <v>1</v>
      </c>
    </row>
    <row r="26" spans="1:7" x14ac:dyDescent="0.25">
      <c r="A26" s="3">
        <v>41288</v>
      </c>
      <c r="B26" t="s">
        <v>7</v>
      </c>
      <c r="C26" t="s">
        <v>25</v>
      </c>
      <c r="D26" t="s">
        <v>26</v>
      </c>
      <c r="F26" s="4">
        <v>1</v>
      </c>
    </row>
    <row r="27" spans="1:7" x14ac:dyDescent="0.25">
      <c r="A27" s="3">
        <v>41291</v>
      </c>
      <c r="B27" t="s">
        <v>7</v>
      </c>
      <c r="C27" t="s">
        <v>25</v>
      </c>
      <c r="D27" t="s">
        <v>26</v>
      </c>
      <c r="F27" s="4">
        <v>1</v>
      </c>
    </row>
    <row r="28" spans="1:7" x14ac:dyDescent="0.25">
      <c r="A28" s="3">
        <v>41295</v>
      </c>
      <c r="B28" t="s">
        <v>7</v>
      </c>
      <c r="C28" t="s">
        <v>25</v>
      </c>
      <c r="D28" t="s">
        <v>26</v>
      </c>
      <c r="F28" s="4">
        <v>1</v>
      </c>
    </row>
    <row r="29" spans="1:7" x14ac:dyDescent="0.25">
      <c r="A29" s="3">
        <v>41296</v>
      </c>
      <c r="B29" t="s">
        <v>7</v>
      </c>
      <c r="C29" t="s">
        <v>25</v>
      </c>
      <c r="D29" t="s">
        <v>26</v>
      </c>
      <c r="F29" s="4">
        <v>1</v>
      </c>
    </row>
    <row r="30" spans="1:7" x14ac:dyDescent="0.25">
      <c r="A30" s="3">
        <v>41317</v>
      </c>
      <c r="B30" t="s">
        <v>7</v>
      </c>
      <c r="C30" t="s">
        <v>25</v>
      </c>
      <c r="D30" t="s">
        <v>26</v>
      </c>
      <c r="F30" s="4">
        <v>1</v>
      </c>
      <c r="G30" s="4">
        <v>2</v>
      </c>
    </row>
    <row r="31" spans="1:7" x14ac:dyDescent="0.25">
      <c r="A31" s="3">
        <v>41318</v>
      </c>
      <c r="B31" t="s">
        <v>7</v>
      </c>
      <c r="C31" t="s">
        <v>25</v>
      </c>
      <c r="D31" t="s">
        <v>26</v>
      </c>
      <c r="G31" s="4">
        <v>2</v>
      </c>
    </row>
    <row r="32" spans="1:7" x14ac:dyDescent="0.25">
      <c r="A32" s="3">
        <v>41319</v>
      </c>
      <c r="B32" t="s">
        <v>7</v>
      </c>
      <c r="C32" t="s">
        <v>25</v>
      </c>
      <c r="D32" t="s">
        <v>26</v>
      </c>
      <c r="G32" s="4">
        <v>2</v>
      </c>
    </row>
    <row r="33" spans="1:6" x14ac:dyDescent="0.25">
      <c r="A33" s="3">
        <v>41320</v>
      </c>
      <c r="B33" t="s">
        <v>7</v>
      </c>
      <c r="C33" t="s">
        <v>25</v>
      </c>
      <c r="D33" t="s">
        <v>26</v>
      </c>
      <c r="F33" s="4">
        <v>1</v>
      </c>
    </row>
    <row r="34" spans="1:6" x14ac:dyDescent="0.25">
      <c r="A34" s="3">
        <v>41323</v>
      </c>
      <c r="B34" t="s">
        <v>7</v>
      </c>
      <c r="C34" t="s">
        <v>25</v>
      </c>
      <c r="D34" t="s">
        <v>26</v>
      </c>
      <c r="F34" s="4">
        <v>1</v>
      </c>
    </row>
    <row r="35" spans="1:6" x14ac:dyDescent="0.25">
      <c r="A35" s="3">
        <v>41325</v>
      </c>
      <c r="B35" t="s">
        <v>7</v>
      </c>
      <c r="C35" t="s">
        <v>25</v>
      </c>
      <c r="D35" t="s">
        <v>26</v>
      </c>
      <c r="F35" s="4">
        <v>1</v>
      </c>
    </row>
    <row r="36" spans="1:6" x14ac:dyDescent="0.25">
      <c r="A36" s="3">
        <v>41326</v>
      </c>
      <c r="B36" t="s">
        <v>7</v>
      </c>
      <c r="C36" t="s">
        <v>25</v>
      </c>
      <c r="D36" t="s">
        <v>26</v>
      </c>
      <c r="F36" s="4">
        <v>1</v>
      </c>
    </row>
    <row r="37" spans="1:6" x14ac:dyDescent="0.25">
      <c r="A37" s="3">
        <v>41326</v>
      </c>
      <c r="B37" t="s">
        <v>7</v>
      </c>
      <c r="C37" t="s">
        <v>25</v>
      </c>
      <c r="D37" t="s">
        <v>26</v>
      </c>
      <c r="F37" s="4">
        <v>1</v>
      </c>
    </row>
    <row r="38" spans="1:6" x14ac:dyDescent="0.25">
      <c r="A38" s="3">
        <v>41327</v>
      </c>
      <c r="B38" t="s">
        <v>7</v>
      </c>
      <c r="C38" t="s">
        <v>25</v>
      </c>
      <c r="D38" t="s">
        <v>26</v>
      </c>
      <c r="F38" s="4">
        <v>1</v>
      </c>
    </row>
    <row r="39" spans="1:6" x14ac:dyDescent="0.25">
      <c r="A39" s="3">
        <v>41327</v>
      </c>
      <c r="B39" t="s">
        <v>7</v>
      </c>
      <c r="C39" t="s">
        <v>25</v>
      </c>
      <c r="D39" t="s">
        <v>26</v>
      </c>
      <c r="F39" s="4">
        <v>1</v>
      </c>
    </row>
    <row r="40" spans="1:6" x14ac:dyDescent="0.25">
      <c r="A40" s="3">
        <v>41330</v>
      </c>
      <c r="B40" t="s">
        <v>7</v>
      </c>
      <c r="C40" t="s">
        <v>25</v>
      </c>
      <c r="D40" t="s">
        <v>26</v>
      </c>
      <c r="F40" s="4">
        <v>1</v>
      </c>
    </row>
    <row r="41" spans="1:6" x14ac:dyDescent="0.25">
      <c r="A41" s="3">
        <v>41330</v>
      </c>
      <c r="B41" t="s">
        <v>7</v>
      </c>
      <c r="C41" t="s">
        <v>25</v>
      </c>
      <c r="D41" t="s">
        <v>26</v>
      </c>
      <c r="F41" s="4">
        <v>1</v>
      </c>
    </row>
    <row r="42" spans="1:6" x14ac:dyDescent="0.25">
      <c r="A42" s="3">
        <v>41331</v>
      </c>
      <c r="B42" t="s">
        <v>7</v>
      </c>
      <c r="C42" t="s">
        <v>25</v>
      </c>
      <c r="D42" t="s">
        <v>26</v>
      </c>
      <c r="F42" s="4">
        <v>1</v>
      </c>
    </row>
    <row r="43" spans="1:6" x14ac:dyDescent="0.25">
      <c r="A43" s="3">
        <v>41331</v>
      </c>
      <c r="B43" t="s">
        <v>7</v>
      </c>
      <c r="C43" t="s">
        <v>25</v>
      </c>
      <c r="D43" t="s">
        <v>26</v>
      </c>
      <c r="F43" s="4">
        <v>1</v>
      </c>
    </row>
    <row r="44" spans="1:6" x14ac:dyDescent="0.25">
      <c r="A44" s="3">
        <v>41332</v>
      </c>
      <c r="B44" t="s">
        <v>7</v>
      </c>
      <c r="C44" t="s">
        <v>25</v>
      </c>
      <c r="D44" t="s">
        <v>26</v>
      </c>
      <c r="F44" s="4">
        <v>1</v>
      </c>
    </row>
    <row r="45" spans="1:6" x14ac:dyDescent="0.25">
      <c r="A45" s="3">
        <v>41333</v>
      </c>
      <c r="B45" t="s">
        <v>7</v>
      </c>
      <c r="C45" t="s">
        <v>25</v>
      </c>
      <c r="D45" t="s">
        <v>26</v>
      </c>
      <c r="F45" s="4">
        <v>1</v>
      </c>
    </row>
    <row r="46" spans="1:6" x14ac:dyDescent="0.25">
      <c r="A46" s="3">
        <v>41334</v>
      </c>
      <c r="B46" t="s">
        <v>7</v>
      </c>
      <c r="C46" t="s">
        <v>25</v>
      </c>
      <c r="D46" t="s">
        <v>26</v>
      </c>
      <c r="F46" s="4">
        <v>1</v>
      </c>
    </row>
    <row r="47" spans="1:6" x14ac:dyDescent="0.25">
      <c r="A47" s="3">
        <v>41337</v>
      </c>
      <c r="B47" t="s">
        <v>7</v>
      </c>
      <c r="C47" t="s">
        <v>25</v>
      </c>
      <c r="D47" t="s">
        <v>26</v>
      </c>
      <c r="F47" s="4">
        <v>1</v>
      </c>
    </row>
    <row r="48" spans="1:6" x14ac:dyDescent="0.25">
      <c r="A48" s="3">
        <v>41337</v>
      </c>
      <c r="B48" t="s">
        <v>7</v>
      </c>
      <c r="C48" t="s">
        <v>25</v>
      </c>
      <c r="D48" t="s">
        <v>26</v>
      </c>
      <c r="F48" s="4">
        <v>1</v>
      </c>
    </row>
    <row r="49" spans="1:7" x14ac:dyDescent="0.25">
      <c r="A49" s="3">
        <v>41338</v>
      </c>
      <c r="B49" t="s">
        <v>7</v>
      </c>
      <c r="C49" t="s">
        <v>25</v>
      </c>
      <c r="D49" t="s">
        <v>26</v>
      </c>
      <c r="F49" s="4">
        <v>1</v>
      </c>
    </row>
    <row r="50" spans="1:7" x14ac:dyDescent="0.25">
      <c r="A50" s="3">
        <v>41338</v>
      </c>
      <c r="B50" t="s">
        <v>7</v>
      </c>
      <c r="C50" t="s">
        <v>25</v>
      </c>
      <c r="D50" t="s">
        <v>26</v>
      </c>
      <c r="F50" s="4">
        <v>1</v>
      </c>
    </row>
    <row r="51" spans="1:7" x14ac:dyDescent="0.25">
      <c r="A51" s="3">
        <v>41338</v>
      </c>
      <c r="B51" t="s">
        <v>7</v>
      </c>
      <c r="C51" t="s">
        <v>25</v>
      </c>
      <c r="D51" t="s">
        <v>26</v>
      </c>
      <c r="G51" s="4">
        <v>1000</v>
      </c>
    </row>
    <row r="52" spans="1:7" x14ac:dyDescent="0.25">
      <c r="A52" s="3">
        <v>41339</v>
      </c>
      <c r="B52" t="s">
        <v>7</v>
      </c>
      <c r="C52" t="s">
        <v>25</v>
      </c>
      <c r="D52" t="s">
        <v>26</v>
      </c>
      <c r="F52" s="4">
        <v>1</v>
      </c>
    </row>
    <row r="53" spans="1:7" x14ac:dyDescent="0.25">
      <c r="A53" s="3">
        <v>41341</v>
      </c>
      <c r="B53" t="s">
        <v>7</v>
      </c>
      <c r="C53" t="s">
        <v>25</v>
      </c>
      <c r="D53" t="s">
        <v>26</v>
      </c>
      <c r="F53" s="4">
        <v>1</v>
      </c>
    </row>
    <row r="54" spans="1:7" x14ac:dyDescent="0.25">
      <c r="A54" s="3">
        <v>41367</v>
      </c>
      <c r="B54" t="s">
        <v>7</v>
      </c>
      <c r="C54" t="s">
        <v>25</v>
      </c>
      <c r="D54" t="s">
        <v>26</v>
      </c>
      <c r="E54" s="4">
        <v>50000</v>
      </c>
    </row>
    <row r="55" spans="1:7" x14ac:dyDescent="0.25">
      <c r="A55" s="3">
        <v>41383</v>
      </c>
      <c r="B55" t="s">
        <v>7</v>
      </c>
      <c r="C55" t="s">
        <v>25</v>
      </c>
      <c r="D55" t="s">
        <v>26</v>
      </c>
      <c r="F55" s="4">
        <v>1</v>
      </c>
    </row>
    <row r="56" spans="1:7" x14ac:dyDescent="0.25">
      <c r="A56" s="3">
        <v>41384</v>
      </c>
      <c r="B56" t="s">
        <v>7</v>
      </c>
      <c r="C56" t="s">
        <v>25</v>
      </c>
      <c r="D56" t="s">
        <v>26</v>
      </c>
      <c r="F56" s="4">
        <v>1</v>
      </c>
    </row>
    <row r="57" spans="1:7" x14ac:dyDescent="0.25">
      <c r="A57" s="3">
        <v>41387</v>
      </c>
      <c r="B57" t="s">
        <v>7</v>
      </c>
      <c r="C57" t="s">
        <v>25</v>
      </c>
      <c r="D57" t="s">
        <v>26</v>
      </c>
      <c r="F57" s="4">
        <v>1</v>
      </c>
    </row>
    <row r="58" spans="1:7" x14ac:dyDescent="0.25">
      <c r="A58" s="3">
        <v>41388</v>
      </c>
      <c r="B58" t="s">
        <v>7</v>
      </c>
      <c r="C58" t="s">
        <v>25</v>
      </c>
      <c r="D58" t="s">
        <v>26</v>
      </c>
      <c r="F58" s="4">
        <v>1</v>
      </c>
    </row>
    <row r="59" spans="1:7" x14ac:dyDescent="0.25">
      <c r="A59" s="3">
        <v>41389</v>
      </c>
      <c r="B59" t="s">
        <v>7</v>
      </c>
      <c r="C59" t="s">
        <v>25</v>
      </c>
      <c r="D59" t="s">
        <v>26</v>
      </c>
      <c r="F59" s="4">
        <v>1</v>
      </c>
    </row>
    <row r="60" spans="1:7" x14ac:dyDescent="0.25">
      <c r="A60" s="3">
        <v>41393</v>
      </c>
      <c r="B60" t="s">
        <v>7</v>
      </c>
      <c r="C60" t="s">
        <v>25</v>
      </c>
      <c r="D60" t="s">
        <v>26</v>
      </c>
      <c r="F60" s="4">
        <v>1</v>
      </c>
    </row>
    <row r="61" spans="1:7" x14ac:dyDescent="0.25">
      <c r="A61" s="3">
        <v>41397</v>
      </c>
      <c r="B61" t="s">
        <v>7</v>
      </c>
      <c r="C61" t="s">
        <v>25</v>
      </c>
      <c r="D61" t="s">
        <v>26</v>
      </c>
      <c r="F61" s="4">
        <v>1</v>
      </c>
    </row>
    <row r="62" spans="1:7" x14ac:dyDescent="0.25">
      <c r="A62" s="3">
        <v>41404</v>
      </c>
      <c r="B62" t="s">
        <v>7</v>
      </c>
      <c r="C62" t="s">
        <v>25</v>
      </c>
      <c r="D62" t="s">
        <v>26</v>
      </c>
      <c r="F62" s="4">
        <v>1</v>
      </c>
    </row>
    <row r="63" spans="1:7" x14ac:dyDescent="0.25">
      <c r="A63" s="3">
        <v>41408</v>
      </c>
      <c r="B63" t="s">
        <v>7</v>
      </c>
      <c r="C63" t="s">
        <v>25</v>
      </c>
      <c r="D63" t="s">
        <v>26</v>
      </c>
      <c r="F63" s="4">
        <v>1</v>
      </c>
    </row>
    <row r="64" spans="1:7" x14ac:dyDescent="0.25">
      <c r="A64" s="3">
        <v>41409</v>
      </c>
      <c r="B64" t="s">
        <v>7</v>
      </c>
      <c r="C64" t="s">
        <v>25</v>
      </c>
      <c r="D64" t="s">
        <v>26</v>
      </c>
      <c r="F64" s="4">
        <v>1</v>
      </c>
    </row>
    <row r="65" spans="1:6" x14ac:dyDescent="0.25">
      <c r="A65" s="3">
        <v>41410</v>
      </c>
      <c r="B65" t="s">
        <v>7</v>
      </c>
      <c r="C65" t="s">
        <v>25</v>
      </c>
      <c r="D65" t="s">
        <v>26</v>
      </c>
      <c r="F65" s="4">
        <v>1</v>
      </c>
    </row>
    <row r="66" spans="1:6" x14ac:dyDescent="0.25">
      <c r="A66" s="3">
        <v>41411</v>
      </c>
      <c r="B66" t="s">
        <v>7</v>
      </c>
      <c r="C66" t="s">
        <v>25</v>
      </c>
      <c r="D66" t="s">
        <v>26</v>
      </c>
      <c r="F66" s="4">
        <v>1</v>
      </c>
    </row>
    <row r="67" spans="1:6" x14ac:dyDescent="0.25">
      <c r="A67" s="3">
        <v>41415</v>
      </c>
      <c r="B67" t="s">
        <v>7</v>
      </c>
      <c r="C67" t="s">
        <v>25</v>
      </c>
      <c r="D67" t="s">
        <v>26</v>
      </c>
      <c r="F67" s="4">
        <v>1</v>
      </c>
    </row>
    <row r="68" spans="1:6" x14ac:dyDescent="0.25">
      <c r="A68" s="3">
        <v>41416</v>
      </c>
      <c r="B68" t="s">
        <v>7</v>
      </c>
      <c r="C68" t="s">
        <v>25</v>
      </c>
      <c r="D68" t="s">
        <v>26</v>
      </c>
      <c r="F68" s="4">
        <v>1</v>
      </c>
    </row>
    <row r="69" spans="1:6" x14ac:dyDescent="0.25">
      <c r="A69" s="3">
        <v>41421</v>
      </c>
      <c r="B69" t="s">
        <v>7</v>
      </c>
      <c r="C69" t="s">
        <v>25</v>
      </c>
      <c r="D69" t="s">
        <v>26</v>
      </c>
      <c r="F69" s="4">
        <v>1</v>
      </c>
    </row>
    <row r="70" spans="1:6" x14ac:dyDescent="0.25">
      <c r="A70" s="3">
        <v>41429</v>
      </c>
      <c r="B70" t="s">
        <v>7</v>
      </c>
      <c r="C70" t="s">
        <v>25</v>
      </c>
      <c r="D70" t="s">
        <v>26</v>
      </c>
      <c r="F70" s="4">
        <v>1</v>
      </c>
    </row>
    <row r="71" spans="1:6" x14ac:dyDescent="0.25">
      <c r="A71" s="3">
        <v>41431</v>
      </c>
      <c r="B71" t="s">
        <v>7</v>
      </c>
      <c r="C71" t="s">
        <v>25</v>
      </c>
      <c r="D71" t="s">
        <v>26</v>
      </c>
      <c r="F71" s="4">
        <v>1</v>
      </c>
    </row>
    <row r="72" spans="1:6" x14ac:dyDescent="0.25">
      <c r="A72" s="3">
        <v>41435</v>
      </c>
      <c r="B72" t="s">
        <v>7</v>
      </c>
      <c r="C72" t="s">
        <v>25</v>
      </c>
      <c r="D72" t="s">
        <v>26</v>
      </c>
      <c r="F72" s="4">
        <v>1</v>
      </c>
    </row>
    <row r="73" spans="1:6" x14ac:dyDescent="0.25">
      <c r="A73" s="3">
        <v>41435</v>
      </c>
      <c r="B73" t="s">
        <v>7</v>
      </c>
      <c r="C73" t="s">
        <v>25</v>
      </c>
      <c r="D73" t="s">
        <v>26</v>
      </c>
      <c r="F73" s="4">
        <v>1</v>
      </c>
    </row>
    <row r="74" spans="1:6" x14ac:dyDescent="0.25">
      <c r="A74" s="3">
        <v>41452</v>
      </c>
      <c r="B74" t="s">
        <v>7</v>
      </c>
      <c r="C74" t="s">
        <v>25</v>
      </c>
      <c r="D74" t="s">
        <v>26</v>
      </c>
      <c r="F74" s="4">
        <v>1</v>
      </c>
    </row>
    <row r="75" spans="1:6" x14ac:dyDescent="0.25">
      <c r="A75" s="3">
        <v>41452</v>
      </c>
      <c r="B75" t="s">
        <v>7</v>
      </c>
      <c r="C75" t="s">
        <v>25</v>
      </c>
      <c r="D75" t="s">
        <v>26</v>
      </c>
      <c r="F75" s="4">
        <v>1</v>
      </c>
    </row>
    <row r="76" spans="1:6" x14ac:dyDescent="0.25">
      <c r="A76" s="3">
        <v>41453</v>
      </c>
      <c r="B76" t="s">
        <v>7</v>
      </c>
      <c r="C76" t="s">
        <v>25</v>
      </c>
      <c r="D76" t="s">
        <v>26</v>
      </c>
      <c r="F76" s="4">
        <v>1</v>
      </c>
    </row>
    <row r="77" spans="1:6" x14ac:dyDescent="0.25">
      <c r="A77" s="3">
        <v>41457</v>
      </c>
      <c r="B77" t="s">
        <v>7</v>
      </c>
      <c r="C77" t="s">
        <v>25</v>
      </c>
      <c r="D77" t="s">
        <v>26</v>
      </c>
      <c r="F77" s="4">
        <v>1</v>
      </c>
    </row>
    <row r="78" spans="1:6" x14ac:dyDescent="0.25">
      <c r="A78" s="3">
        <v>41459</v>
      </c>
      <c r="B78" t="s">
        <v>7</v>
      </c>
      <c r="C78" t="s">
        <v>25</v>
      </c>
      <c r="D78" t="s">
        <v>26</v>
      </c>
      <c r="F78" s="4">
        <v>1</v>
      </c>
    </row>
    <row r="79" spans="1:6" x14ac:dyDescent="0.25">
      <c r="A79" s="3">
        <v>41459</v>
      </c>
      <c r="B79" t="s">
        <v>7</v>
      </c>
      <c r="C79" t="s">
        <v>25</v>
      </c>
      <c r="D79" t="s">
        <v>26</v>
      </c>
      <c r="F79" s="4">
        <v>1</v>
      </c>
    </row>
    <row r="80" spans="1:6" x14ac:dyDescent="0.25">
      <c r="A80" s="3">
        <v>41471</v>
      </c>
      <c r="B80" t="s">
        <v>7</v>
      </c>
      <c r="C80" t="s">
        <v>25</v>
      </c>
      <c r="D80" t="s">
        <v>26</v>
      </c>
      <c r="F80" s="4">
        <v>1</v>
      </c>
    </row>
    <row r="81" spans="1:6" x14ac:dyDescent="0.25">
      <c r="A81" s="3">
        <v>41473</v>
      </c>
      <c r="B81" t="s">
        <v>7</v>
      </c>
      <c r="C81" t="s">
        <v>25</v>
      </c>
      <c r="D81" t="s">
        <v>26</v>
      </c>
      <c r="F81" s="4">
        <v>1</v>
      </c>
    </row>
    <row r="82" spans="1:6" x14ac:dyDescent="0.25">
      <c r="A82" s="3">
        <v>41480</v>
      </c>
      <c r="B82" t="s">
        <v>7</v>
      </c>
      <c r="C82" t="s">
        <v>25</v>
      </c>
      <c r="D82" t="s">
        <v>26</v>
      </c>
      <c r="F82" s="4">
        <v>1</v>
      </c>
    </row>
    <row r="83" spans="1:6" x14ac:dyDescent="0.25">
      <c r="A83" s="3">
        <v>41480</v>
      </c>
      <c r="B83" t="s">
        <v>7</v>
      </c>
      <c r="C83" t="s">
        <v>25</v>
      </c>
      <c r="D83" t="s">
        <v>26</v>
      </c>
      <c r="F83" s="4">
        <v>1</v>
      </c>
    </row>
    <row r="84" spans="1:6" x14ac:dyDescent="0.25">
      <c r="A84" s="3">
        <v>41481</v>
      </c>
      <c r="B84" t="s">
        <v>7</v>
      </c>
      <c r="C84" t="s">
        <v>25</v>
      </c>
      <c r="D84" t="s">
        <v>26</v>
      </c>
      <c r="F84" s="4">
        <v>1</v>
      </c>
    </row>
    <row r="85" spans="1:6" x14ac:dyDescent="0.25">
      <c r="A85" s="3">
        <v>41487</v>
      </c>
      <c r="B85" t="s">
        <v>7</v>
      </c>
      <c r="C85" t="s">
        <v>25</v>
      </c>
      <c r="D85" t="s">
        <v>26</v>
      </c>
      <c r="F85" s="4">
        <v>1</v>
      </c>
    </row>
    <row r="86" spans="1:6" x14ac:dyDescent="0.25">
      <c r="A86" s="3">
        <v>41487</v>
      </c>
      <c r="B86" t="s">
        <v>7</v>
      </c>
      <c r="C86" t="s">
        <v>25</v>
      </c>
      <c r="D86" t="s">
        <v>26</v>
      </c>
      <c r="F86" s="4">
        <v>1</v>
      </c>
    </row>
    <row r="87" spans="1:6" x14ac:dyDescent="0.25">
      <c r="A87" s="3">
        <v>41487</v>
      </c>
      <c r="B87" t="s">
        <v>7</v>
      </c>
      <c r="C87" t="s">
        <v>25</v>
      </c>
      <c r="D87" t="s">
        <v>26</v>
      </c>
      <c r="F87" s="4">
        <v>1</v>
      </c>
    </row>
    <row r="88" spans="1:6" x14ac:dyDescent="0.25">
      <c r="A88" s="3">
        <v>41492</v>
      </c>
      <c r="B88" t="s">
        <v>7</v>
      </c>
      <c r="C88" t="s">
        <v>25</v>
      </c>
      <c r="D88" t="s">
        <v>26</v>
      </c>
      <c r="E88" s="4">
        <v>14565</v>
      </c>
    </row>
    <row r="89" spans="1:6" x14ac:dyDescent="0.25">
      <c r="A89" s="3">
        <v>41493</v>
      </c>
      <c r="B89" t="s">
        <v>7</v>
      </c>
      <c r="C89" t="s">
        <v>25</v>
      </c>
      <c r="D89" t="s">
        <v>26</v>
      </c>
      <c r="F89" s="4">
        <v>1</v>
      </c>
    </row>
    <row r="90" spans="1:6" x14ac:dyDescent="0.25">
      <c r="A90" s="3">
        <v>41521</v>
      </c>
      <c r="B90" t="s">
        <v>7</v>
      </c>
      <c r="C90" t="s">
        <v>25</v>
      </c>
      <c r="D90" t="s">
        <v>26</v>
      </c>
      <c r="F90" s="4">
        <v>1</v>
      </c>
    </row>
    <row r="91" spans="1:6" x14ac:dyDescent="0.25">
      <c r="A91" s="3">
        <v>41523</v>
      </c>
      <c r="B91" t="s">
        <v>7</v>
      </c>
      <c r="C91" t="s">
        <v>25</v>
      </c>
      <c r="D91" t="s">
        <v>26</v>
      </c>
      <c r="F91" s="4">
        <v>1</v>
      </c>
    </row>
    <row r="92" spans="1:6" x14ac:dyDescent="0.25">
      <c r="A92" s="3">
        <v>41524</v>
      </c>
      <c r="B92" t="s">
        <v>7</v>
      </c>
      <c r="C92" t="s">
        <v>25</v>
      </c>
      <c r="D92" t="s">
        <v>26</v>
      </c>
      <c r="F92" s="4">
        <v>1</v>
      </c>
    </row>
    <row r="93" spans="1:6" x14ac:dyDescent="0.25">
      <c r="A93" s="3">
        <v>41527</v>
      </c>
      <c r="B93" t="s">
        <v>7</v>
      </c>
      <c r="C93" t="s">
        <v>25</v>
      </c>
      <c r="D93" t="s">
        <v>26</v>
      </c>
      <c r="F93" s="4">
        <v>1</v>
      </c>
    </row>
    <row r="94" spans="1:6" x14ac:dyDescent="0.25">
      <c r="A94" s="3">
        <v>41528</v>
      </c>
      <c r="B94" t="s">
        <v>7</v>
      </c>
      <c r="C94" t="s">
        <v>25</v>
      </c>
      <c r="D94" t="s">
        <v>26</v>
      </c>
      <c r="F94" s="4">
        <v>1</v>
      </c>
    </row>
    <row r="95" spans="1:6" x14ac:dyDescent="0.25">
      <c r="A95" s="3">
        <v>41533</v>
      </c>
      <c r="B95" t="s">
        <v>7</v>
      </c>
      <c r="C95" t="s">
        <v>25</v>
      </c>
      <c r="D95" t="s">
        <v>26</v>
      </c>
      <c r="F95" s="4">
        <v>1</v>
      </c>
    </row>
    <row r="96" spans="1:6" x14ac:dyDescent="0.25">
      <c r="A96" s="3">
        <v>41534</v>
      </c>
      <c r="B96" t="s">
        <v>7</v>
      </c>
      <c r="C96" t="s">
        <v>25</v>
      </c>
      <c r="D96" t="s">
        <v>26</v>
      </c>
      <c r="F96" s="4">
        <v>1</v>
      </c>
    </row>
    <row r="97" spans="1:6" x14ac:dyDescent="0.25">
      <c r="A97" s="3">
        <v>41534</v>
      </c>
      <c r="B97" t="s">
        <v>7</v>
      </c>
      <c r="C97" t="s">
        <v>25</v>
      </c>
      <c r="D97" t="s">
        <v>26</v>
      </c>
      <c r="F97" s="4">
        <v>1</v>
      </c>
    </row>
    <row r="98" spans="1:6" x14ac:dyDescent="0.25">
      <c r="A98" s="3">
        <v>41339</v>
      </c>
      <c r="B98" t="s">
        <v>7</v>
      </c>
      <c r="C98" t="s">
        <v>33</v>
      </c>
      <c r="D98" t="s">
        <v>34</v>
      </c>
      <c r="E98" s="4">
        <v>123456</v>
      </c>
    </row>
    <row r="99" spans="1:6" x14ac:dyDescent="0.25">
      <c r="A99" s="3">
        <v>41358</v>
      </c>
      <c r="B99" t="s">
        <v>7</v>
      </c>
      <c r="C99" t="s">
        <v>33</v>
      </c>
      <c r="D99" t="s">
        <v>34</v>
      </c>
      <c r="E99" s="4">
        <v>123456</v>
      </c>
    </row>
    <row r="100" spans="1:6" x14ac:dyDescent="0.25">
      <c r="A100" s="3">
        <v>40995</v>
      </c>
      <c r="B100" t="s">
        <v>7</v>
      </c>
      <c r="C100" t="s">
        <v>33</v>
      </c>
      <c r="D100" t="s">
        <v>34</v>
      </c>
      <c r="F100" s="4">
        <v>1</v>
      </c>
    </row>
    <row r="101" spans="1:6" x14ac:dyDescent="0.25">
      <c r="A101" s="3">
        <v>41361</v>
      </c>
      <c r="B101" t="s">
        <v>7</v>
      </c>
      <c r="C101" t="s">
        <v>33</v>
      </c>
      <c r="D101" t="s">
        <v>34</v>
      </c>
      <c r="F101" s="4">
        <v>1</v>
      </c>
    </row>
    <row r="102" spans="1:6" x14ac:dyDescent="0.25">
      <c r="A102" s="3">
        <v>41362</v>
      </c>
      <c r="B102" t="s">
        <v>7</v>
      </c>
      <c r="C102" t="s">
        <v>33</v>
      </c>
      <c r="D102" t="s">
        <v>34</v>
      </c>
      <c r="F102" s="4">
        <v>1</v>
      </c>
    </row>
    <row r="103" spans="1:6" x14ac:dyDescent="0.25">
      <c r="A103" s="3">
        <v>41365</v>
      </c>
      <c r="B103" t="s">
        <v>7</v>
      </c>
      <c r="C103" t="s">
        <v>33</v>
      </c>
      <c r="D103" t="s">
        <v>34</v>
      </c>
      <c r="F103" s="4">
        <v>1</v>
      </c>
    </row>
    <row r="104" spans="1:6" x14ac:dyDescent="0.25">
      <c r="A104" s="3">
        <v>41366</v>
      </c>
      <c r="B104" t="s">
        <v>7</v>
      </c>
      <c r="C104" t="s">
        <v>33</v>
      </c>
      <c r="D104" t="s">
        <v>34</v>
      </c>
      <c r="F104" s="4">
        <v>1</v>
      </c>
    </row>
    <row r="105" spans="1:6" x14ac:dyDescent="0.25">
      <c r="A105" s="3">
        <v>41383</v>
      </c>
      <c r="B105" t="s">
        <v>7</v>
      </c>
      <c r="C105" t="s">
        <v>33</v>
      </c>
      <c r="D105" t="s">
        <v>34</v>
      </c>
      <c r="F105" s="4">
        <v>1</v>
      </c>
    </row>
    <row r="106" spans="1:6" x14ac:dyDescent="0.25">
      <c r="A106" s="3">
        <v>41387</v>
      </c>
      <c r="B106" t="s">
        <v>7</v>
      </c>
      <c r="C106" t="s">
        <v>33</v>
      </c>
      <c r="D106" t="s">
        <v>34</v>
      </c>
      <c r="F106" s="4">
        <v>1</v>
      </c>
    </row>
    <row r="107" spans="1:6" x14ac:dyDescent="0.25">
      <c r="A107" s="3">
        <v>41388</v>
      </c>
      <c r="B107" t="s">
        <v>7</v>
      </c>
      <c r="C107" t="s">
        <v>33</v>
      </c>
      <c r="D107" t="s">
        <v>34</v>
      </c>
      <c r="F107" s="4">
        <v>1</v>
      </c>
    </row>
    <row r="108" spans="1:6" x14ac:dyDescent="0.25">
      <c r="A108" s="3">
        <v>41393</v>
      </c>
      <c r="B108" t="s">
        <v>7</v>
      </c>
      <c r="C108" t="s">
        <v>33</v>
      </c>
      <c r="D108" t="s">
        <v>34</v>
      </c>
      <c r="F108" s="4">
        <v>1</v>
      </c>
    </row>
    <row r="109" spans="1:6" x14ac:dyDescent="0.25">
      <c r="A109" s="3">
        <v>41394</v>
      </c>
      <c r="B109" t="s">
        <v>7</v>
      </c>
      <c r="C109" t="s">
        <v>33</v>
      </c>
      <c r="D109" t="s">
        <v>34</v>
      </c>
      <c r="F109" s="4">
        <v>1</v>
      </c>
    </row>
    <row r="110" spans="1:6" x14ac:dyDescent="0.25">
      <c r="A110" s="3">
        <v>41396</v>
      </c>
      <c r="B110" t="s">
        <v>7</v>
      </c>
      <c r="C110" t="s">
        <v>33</v>
      </c>
      <c r="D110" t="s">
        <v>34</v>
      </c>
      <c r="F110" s="4">
        <v>1</v>
      </c>
    </row>
    <row r="111" spans="1:6" x14ac:dyDescent="0.25">
      <c r="A111" s="3">
        <v>41400</v>
      </c>
      <c r="B111" t="s">
        <v>7</v>
      </c>
      <c r="C111" t="s">
        <v>33</v>
      </c>
      <c r="D111" t="s">
        <v>34</v>
      </c>
      <c r="F111" s="4">
        <v>1</v>
      </c>
    </row>
    <row r="112" spans="1:6" x14ac:dyDescent="0.25">
      <c r="A112" s="3">
        <v>41402</v>
      </c>
      <c r="B112" t="s">
        <v>7</v>
      </c>
      <c r="C112" t="s">
        <v>33</v>
      </c>
      <c r="D112" t="s">
        <v>34</v>
      </c>
      <c r="F112" s="4">
        <v>1</v>
      </c>
    </row>
    <row r="113" spans="1:6" x14ac:dyDescent="0.25">
      <c r="A113" s="3">
        <v>41403</v>
      </c>
      <c r="B113" t="s">
        <v>7</v>
      </c>
      <c r="C113" t="s">
        <v>33</v>
      </c>
      <c r="D113" t="s">
        <v>34</v>
      </c>
      <c r="F113" s="4">
        <v>1</v>
      </c>
    </row>
    <row r="114" spans="1:6" x14ac:dyDescent="0.25">
      <c r="A114" s="3">
        <v>41404</v>
      </c>
      <c r="B114" t="s">
        <v>7</v>
      </c>
      <c r="C114" t="s">
        <v>33</v>
      </c>
      <c r="D114" t="s">
        <v>34</v>
      </c>
      <c r="F114" s="4">
        <v>1</v>
      </c>
    </row>
    <row r="115" spans="1:6" x14ac:dyDescent="0.25">
      <c r="A115" s="3">
        <v>41407</v>
      </c>
      <c r="B115" t="s">
        <v>7</v>
      </c>
      <c r="C115" t="s">
        <v>33</v>
      </c>
      <c r="D115" t="s">
        <v>34</v>
      </c>
      <c r="F115" s="4">
        <v>1</v>
      </c>
    </row>
    <row r="116" spans="1:6" x14ac:dyDescent="0.25">
      <c r="A116" s="3">
        <v>41408</v>
      </c>
      <c r="B116" t="s">
        <v>7</v>
      </c>
      <c r="C116" t="s">
        <v>33</v>
      </c>
      <c r="D116" t="s">
        <v>34</v>
      </c>
      <c r="F116" s="4">
        <v>1</v>
      </c>
    </row>
    <row r="117" spans="1:6" x14ac:dyDescent="0.25">
      <c r="A117" s="3">
        <v>41411</v>
      </c>
      <c r="B117" t="s">
        <v>7</v>
      </c>
      <c r="C117" t="s">
        <v>33</v>
      </c>
      <c r="D117" t="s">
        <v>34</v>
      </c>
      <c r="F117" s="4">
        <v>1</v>
      </c>
    </row>
    <row r="118" spans="1:6" x14ac:dyDescent="0.25">
      <c r="A118" s="3">
        <v>41422</v>
      </c>
      <c r="B118" t="s">
        <v>7</v>
      </c>
      <c r="C118" t="s">
        <v>33</v>
      </c>
      <c r="D118" t="s">
        <v>34</v>
      </c>
      <c r="F118" s="4">
        <v>1</v>
      </c>
    </row>
    <row r="119" spans="1:6" x14ac:dyDescent="0.25">
      <c r="A119" s="3">
        <v>41423</v>
      </c>
      <c r="B119" t="s">
        <v>7</v>
      </c>
      <c r="C119" t="s">
        <v>33</v>
      </c>
      <c r="D119" t="s">
        <v>34</v>
      </c>
      <c r="F119" s="4">
        <v>1</v>
      </c>
    </row>
    <row r="120" spans="1:6" x14ac:dyDescent="0.25">
      <c r="A120" s="3">
        <v>41425</v>
      </c>
      <c r="B120" t="s">
        <v>7</v>
      </c>
      <c r="C120" t="s">
        <v>33</v>
      </c>
      <c r="D120" t="s">
        <v>34</v>
      </c>
      <c r="F120" s="4">
        <v>1</v>
      </c>
    </row>
    <row r="121" spans="1:6" x14ac:dyDescent="0.25">
      <c r="A121" s="3">
        <v>41428</v>
      </c>
      <c r="B121" t="s">
        <v>7</v>
      </c>
      <c r="C121" t="s">
        <v>33</v>
      </c>
      <c r="D121" t="s">
        <v>34</v>
      </c>
      <c r="F121" s="4">
        <v>1</v>
      </c>
    </row>
    <row r="122" spans="1:6" x14ac:dyDescent="0.25">
      <c r="A122" s="3">
        <v>41429</v>
      </c>
      <c r="B122" t="s">
        <v>7</v>
      </c>
      <c r="C122" t="s">
        <v>33</v>
      </c>
      <c r="D122" t="s">
        <v>34</v>
      </c>
      <c r="F122" s="4">
        <v>1</v>
      </c>
    </row>
    <row r="123" spans="1:6" x14ac:dyDescent="0.25">
      <c r="A123" s="3">
        <v>41430</v>
      </c>
      <c r="B123" t="s">
        <v>7</v>
      </c>
      <c r="C123" t="s">
        <v>33</v>
      </c>
      <c r="D123" t="s">
        <v>34</v>
      </c>
      <c r="F123" s="4">
        <v>1</v>
      </c>
    </row>
    <row r="124" spans="1:6" x14ac:dyDescent="0.25">
      <c r="A124" s="3">
        <v>41431</v>
      </c>
      <c r="B124" t="s">
        <v>7</v>
      </c>
      <c r="C124" t="s">
        <v>33</v>
      </c>
      <c r="D124" t="s">
        <v>34</v>
      </c>
      <c r="F124" s="4">
        <v>1</v>
      </c>
    </row>
    <row r="125" spans="1:6" x14ac:dyDescent="0.25">
      <c r="A125" s="3">
        <v>41432</v>
      </c>
      <c r="B125" t="s">
        <v>7</v>
      </c>
      <c r="C125" t="s">
        <v>33</v>
      </c>
      <c r="D125" t="s">
        <v>34</v>
      </c>
      <c r="F125" s="4">
        <v>1</v>
      </c>
    </row>
    <row r="126" spans="1:6" x14ac:dyDescent="0.25">
      <c r="A126" s="3">
        <v>41432</v>
      </c>
      <c r="B126" t="s">
        <v>7</v>
      </c>
      <c r="C126" t="s">
        <v>33</v>
      </c>
      <c r="D126" t="s">
        <v>34</v>
      </c>
      <c r="F126" s="4">
        <v>1</v>
      </c>
    </row>
    <row r="127" spans="1:6" x14ac:dyDescent="0.25">
      <c r="A127" s="3">
        <v>41432</v>
      </c>
      <c r="B127" t="s">
        <v>7</v>
      </c>
      <c r="C127" t="s">
        <v>33</v>
      </c>
      <c r="D127" t="s">
        <v>34</v>
      </c>
      <c r="F127" s="4">
        <v>1</v>
      </c>
    </row>
    <row r="128" spans="1:6" x14ac:dyDescent="0.25">
      <c r="A128" s="3">
        <v>41435</v>
      </c>
      <c r="B128" t="s">
        <v>7</v>
      </c>
      <c r="C128" t="s">
        <v>33</v>
      </c>
      <c r="D128" t="s">
        <v>34</v>
      </c>
      <c r="F128" s="4">
        <v>1</v>
      </c>
    </row>
    <row r="129" spans="1:6" x14ac:dyDescent="0.25">
      <c r="A129" s="3">
        <v>41435</v>
      </c>
      <c r="B129" t="s">
        <v>7</v>
      </c>
      <c r="C129" t="s">
        <v>33</v>
      </c>
      <c r="D129" t="s">
        <v>34</v>
      </c>
      <c r="F129" s="4">
        <v>1</v>
      </c>
    </row>
    <row r="130" spans="1:6" x14ac:dyDescent="0.25">
      <c r="A130" s="3">
        <v>41436</v>
      </c>
      <c r="B130" t="s">
        <v>7</v>
      </c>
      <c r="C130" t="s">
        <v>33</v>
      </c>
      <c r="D130" t="s">
        <v>34</v>
      </c>
      <c r="F130" s="4">
        <v>1</v>
      </c>
    </row>
    <row r="131" spans="1:6" x14ac:dyDescent="0.25">
      <c r="A131" s="3">
        <v>41437</v>
      </c>
      <c r="B131" t="s">
        <v>7</v>
      </c>
      <c r="C131" t="s">
        <v>33</v>
      </c>
      <c r="D131" t="s">
        <v>34</v>
      </c>
      <c r="F131" s="4">
        <v>1</v>
      </c>
    </row>
    <row r="132" spans="1:6" x14ac:dyDescent="0.25">
      <c r="A132" s="3">
        <v>41438</v>
      </c>
      <c r="B132" t="s">
        <v>7</v>
      </c>
      <c r="C132" t="s">
        <v>33</v>
      </c>
      <c r="D132" t="s">
        <v>34</v>
      </c>
      <c r="F132" s="4">
        <v>1</v>
      </c>
    </row>
    <row r="133" spans="1:6" x14ac:dyDescent="0.25">
      <c r="A133" s="3">
        <v>41439</v>
      </c>
      <c r="B133" t="s">
        <v>7</v>
      </c>
      <c r="C133" t="s">
        <v>33</v>
      </c>
      <c r="D133" t="s">
        <v>34</v>
      </c>
      <c r="F133" s="4">
        <v>1</v>
      </c>
    </row>
    <row r="134" spans="1:6" x14ac:dyDescent="0.25">
      <c r="A134" s="3">
        <v>41442</v>
      </c>
      <c r="B134" t="s">
        <v>7</v>
      </c>
      <c r="C134" t="s">
        <v>33</v>
      </c>
      <c r="D134" t="s">
        <v>34</v>
      </c>
      <c r="F134" s="4">
        <v>1</v>
      </c>
    </row>
    <row r="135" spans="1:6" x14ac:dyDescent="0.25">
      <c r="A135" s="3">
        <v>41443</v>
      </c>
      <c r="B135" t="s">
        <v>7</v>
      </c>
      <c r="C135" t="s">
        <v>33</v>
      </c>
      <c r="D135" t="s">
        <v>34</v>
      </c>
      <c r="F135" s="4">
        <v>1</v>
      </c>
    </row>
    <row r="136" spans="1:6" x14ac:dyDescent="0.25">
      <c r="A136" s="3">
        <v>41466</v>
      </c>
      <c r="B136" t="s">
        <v>7</v>
      </c>
      <c r="C136" t="s">
        <v>33</v>
      </c>
      <c r="D136" t="s">
        <v>34</v>
      </c>
      <c r="F136" s="4">
        <v>1</v>
      </c>
    </row>
    <row r="137" spans="1:6" x14ac:dyDescent="0.25">
      <c r="A137" s="3">
        <v>41470</v>
      </c>
      <c r="B137" t="s">
        <v>7</v>
      </c>
      <c r="C137" t="s">
        <v>33</v>
      </c>
      <c r="D137" t="s">
        <v>34</v>
      </c>
      <c r="F137" s="4">
        <v>1</v>
      </c>
    </row>
    <row r="138" spans="1:6" x14ac:dyDescent="0.25">
      <c r="A138" s="3">
        <v>41474</v>
      </c>
      <c r="B138" t="s">
        <v>7</v>
      </c>
      <c r="C138" t="s">
        <v>33</v>
      </c>
      <c r="D138" t="s">
        <v>34</v>
      </c>
      <c r="F138" s="4">
        <v>1</v>
      </c>
    </row>
    <row r="139" spans="1:6" x14ac:dyDescent="0.25">
      <c r="A139" s="3">
        <v>41478</v>
      </c>
      <c r="B139" t="s">
        <v>7</v>
      </c>
      <c r="C139" t="s">
        <v>33</v>
      </c>
      <c r="D139" t="s">
        <v>34</v>
      </c>
      <c r="F139" s="4">
        <v>1</v>
      </c>
    </row>
    <row r="140" spans="1:6" x14ac:dyDescent="0.25">
      <c r="A140" s="3">
        <v>41479</v>
      </c>
      <c r="B140" t="s">
        <v>7</v>
      </c>
      <c r="C140" t="s">
        <v>33</v>
      </c>
      <c r="D140" t="s">
        <v>34</v>
      </c>
      <c r="F140" s="4">
        <v>1</v>
      </c>
    </row>
    <row r="141" spans="1:6" x14ac:dyDescent="0.25">
      <c r="A141" s="3">
        <v>41488</v>
      </c>
      <c r="B141" t="s">
        <v>7</v>
      </c>
      <c r="C141" t="s">
        <v>33</v>
      </c>
      <c r="D141" t="s">
        <v>34</v>
      </c>
      <c r="F141" s="4">
        <v>1</v>
      </c>
    </row>
    <row r="142" spans="1:6" x14ac:dyDescent="0.25">
      <c r="A142" s="3">
        <v>41492</v>
      </c>
      <c r="B142" t="s">
        <v>7</v>
      </c>
      <c r="C142" t="s">
        <v>33</v>
      </c>
      <c r="D142" t="s">
        <v>34</v>
      </c>
      <c r="F142" s="4">
        <v>1</v>
      </c>
    </row>
    <row r="143" spans="1:6" x14ac:dyDescent="0.25">
      <c r="A143" s="3">
        <v>41493</v>
      </c>
      <c r="B143" t="s">
        <v>7</v>
      </c>
      <c r="C143" t="s">
        <v>33</v>
      </c>
      <c r="D143" t="s">
        <v>34</v>
      </c>
      <c r="F143" s="4">
        <v>1</v>
      </c>
    </row>
    <row r="144" spans="1:6" x14ac:dyDescent="0.25">
      <c r="A144" s="3">
        <v>41519</v>
      </c>
      <c r="B144" t="s">
        <v>7</v>
      </c>
      <c r="C144" t="s">
        <v>33</v>
      </c>
      <c r="D144" t="s">
        <v>34</v>
      </c>
      <c r="F144" s="4">
        <v>1</v>
      </c>
    </row>
    <row r="145" spans="1:6" x14ac:dyDescent="0.25">
      <c r="A145" s="3">
        <v>41520</v>
      </c>
      <c r="B145" t="s">
        <v>7</v>
      </c>
      <c r="C145" t="s">
        <v>33</v>
      </c>
      <c r="D145" t="s">
        <v>34</v>
      </c>
      <c r="F145" s="4">
        <v>1</v>
      </c>
    </row>
    <row r="146" spans="1:6" x14ac:dyDescent="0.25">
      <c r="A146" s="3">
        <v>41521</v>
      </c>
      <c r="B146" t="s">
        <v>7</v>
      </c>
      <c r="C146" t="s">
        <v>33</v>
      </c>
      <c r="D146" t="s">
        <v>34</v>
      </c>
      <c r="F146" s="4">
        <v>1</v>
      </c>
    </row>
    <row r="147" spans="1:6" x14ac:dyDescent="0.25">
      <c r="A147" s="3">
        <v>41521</v>
      </c>
      <c r="B147" t="s">
        <v>7</v>
      </c>
      <c r="C147" t="s">
        <v>33</v>
      </c>
      <c r="D147" t="s">
        <v>34</v>
      </c>
      <c r="F147" s="4">
        <v>1</v>
      </c>
    </row>
    <row r="148" spans="1:6" x14ac:dyDescent="0.25">
      <c r="A148" s="3">
        <v>41523</v>
      </c>
      <c r="B148" t="s">
        <v>7</v>
      </c>
      <c r="C148" t="s">
        <v>33</v>
      </c>
      <c r="D148" t="s">
        <v>34</v>
      </c>
      <c r="F148" s="4">
        <v>1</v>
      </c>
    </row>
    <row r="149" spans="1:6" x14ac:dyDescent="0.25">
      <c r="A149" s="3">
        <v>41523</v>
      </c>
      <c r="B149" t="s">
        <v>7</v>
      </c>
      <c r="C149" t="s">
        <v>33</v>
      </c>
      <c r="D149" t="s">
        <v>34</v>
      </c>
      <c r="F149" s="4">
        <v>1</v>
      </c>
    </row>
    <row r="150" spans="1:6" x14ac:dyDescent="0.25">
      <c r="A150" s="3">
        <v>41524</v>
      </c>
      <c r="B150" t="s">
        <v>7</v>
      </c>
      <c r="C150" t="s">
        <v>33</v>
      </c>
      <c r="D150" t="s">
        <v>34</v>
      </c>
      <c r="F150" s="4">
        <v>1</v>
      </c>
    </row>
    <row r="151" spans="1:6" x14ac:dyDescent="0.25">
      <c r="A151" s="3">
        <v>41526</v>
      </c>
      <c r="B151" t="s">
        <v>7</v>
      </c>
      <c r="C151" t="s">
        <v>33</v>
      </c>
      <c r="D151" t="s">
        <v>34</v>
      </c>
      <c r="F151" s="4">
        <v>1</v>
      </c>
    </row>
    <row r="152" spans="1:6" x14ac:dyDescent="0.25">
      <c r="A152" s="3">
        <v>41527</v>
      </c>
      <c r="B152" t="s">
        <v>7</v>
      </c>
      <c r="C152" t="s">
        <v>33</v>
      </c>
      <c r="D152" t="s">
        <v>34</v>
      </c>
      <c r="F152" s="4">
        <v>1</v>
      </c>
    </row>
    <row r="153" spans="1:6" x14ac:dyDescent="0.25">
      <c r="A153" s="3">
        <v>41324</v>
      </c>
      <c r="B153" t="s">
        <v>46</v>
      </c>
      <c r="C153" t="s">
        <v>23</v>
      </c>
      <c r="D153" t="s">
        <v>24</v>
      </c>
      <c r="F153" s="4">
        <v>1</v>
      </c>
    </row>
    <row r="154" spans="1:6" x14ac:dyDescent="0.25">
      <c r="A154" s="3">
        <v>41337</v>
      </c>
      <c r="B154" t="s">
        <v>46</v>
      </c>
      <c r="C154" t="s">
        <v>23</v>
      </c>
      <c r="D154" t="s">
        <v>24</v>
      </c>
      <c r="F154" s="4">
        <v>1</v>
      </c>
    </row>
    <row r="155" spans="1:6" x14ac:dyDescent="0.25">
      <c r="A155" s="3">
        <v>41339</v>
      </c>
      <c r="B155" t="s">
        <v>46</v>
      </c>
      <c r="C155" t="s">
        <v>23</v>
      </c>
      <c r="D155" t="s">
        <v>24</v>
      </c>
      <c r="E155" s="4">
        <v>123</v>
      </c>
    </row>
    <row r="156" spans="1:6" x14ac:dyDescent="0.25">
      <c r="A156" s="3">
        <v>41345</v>
      </c>
      <c r="B156" t="s">
        <v>46</v>
      </c>
      <c r="C156" t="s">
        <v>23</v>
      </c>
      <c r="D156" t="s">
        <v>24</v>
      </c>
      <c r="F156" s="4">
        <v>1</v>
      </c>
    </row>
    <row r="157" spans="1:6" x14ac:dyDescent="0.25">
      <c r="A157" s="3">
        <v>41358</v>
      </c>
      <c r="B157" t="s">
        <v>46</v>
      </c>
      <c r="C157" t="s">
        <v>23</v>
      </c>
      <c r="D157" t="s">
        <v>24</v>
      </c>
      <c r="E157" s="4">
        <v>123</v>
      </c>
    </row>
    <row r="158" spans="1:6" x14ac:dyDescent="0.25">
      <c r="A158" s="3">
        <v>41402</v>
      </c>
      <c r="B158" t="s">
        <v>46</v>
      </c>
      <c r="C158" t="s">
        <v>23</v>
      </c>
      <c r="D158" t="s">
        <v>24</v>
      </c>
      <c r="F158" s="4">
        <v>1</v>
      </c>
    </row>
    <row r="159" spans="1:6" x14ac:dyDescent="0.25">
      <c r="A159" s="3">
        <v>41464</v>
      </c>
      <c r="B159" t="s">
        <v>46</v>
      </c>
      <c r="C159" t="s">
        <v>23</v>
      </c>
      <c r="D159" t="s">
        <v>24</v>
      </c>
      <c r="F159" s="4">
        <v>1</v>
      </c>
    </row>
    <row r="160" spans="1:6" x14ac:dyDescent="0.25">
      <c r="A160" s="3">
        <v>41472</v>
      </c>
      <c r="B160" t="s">
        <v>46</v>
      </c>
      <c r="C160" t="s">
        <v>23</v>
      </c>
      <c r="D160" t="s">
        <v>24</v>
      </c>
      <c r="F160" s="4">
        <v>1</v>
      </c>
    </row>
    <row r="161" spans="1:7" x14ac:dyDescent="0.25">
      <c r="A161" s="3">
        <v>41480</v>
      </c>
      <c r="B161" t="s">
        <v>46</v>
      </c>
      <c r="C161" t="s">
        <v>23</v>
      </c>
      <c r="D161" t="s">
        <v>24</v>
      </c>
      <c r="F161" s="4">
        <v>1</v>
      </c>
    </row>
    <row r="162" spans="1:7" x14ac:dyDescent="0.25">
      <c r="A162" s="3">
        <v>41481</v>
      </c>
      <c r="B162" t="s">
        <v>46</v>
      </c>
      <c r="C162" t="s">
        <v>23</v>
      </c>
      <c r="D162" t="s">
        <v>24</v>
      </c>
      <c r="F162" s="4">
        <v>1</v>
      </c>
    </row>
    <row r="163" spans="1:7" x14ac:dyDescent="0.25">
      <c r="A163" s="3">
        <v>41487</v>
      </c>
      <c r="B163" t="s">
        <v>46</v>
      </c>
      <c r="C163" t="s">
        <v>23</v>
      </c>
      <c r="D163" t="s">
        <v>24</v>
      </c>
      <c r="E163" s="4">
        <v>567</v>
      </c>
    </row>
    <row r="164" spans="1:7" x14ac:dyDescent="0.25">
      <c r="A164" s="3">
        <v>41529</v>
      </c>
      <c r="B164" t="s">
        <v>46</v>
      </c>
      <c r="C164" t="s">
        <v>23</v>
      </c>
      <c r="D164" t="s">
        <v>24</v>
      </c>
      <c r="F164" s="4">
        <v>1</v>
      </c>
      <c r="G164" s="4">
        <v>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mdAccueil">
          <controlPr locked="0" defaultSize="0" print="0" autoLine="0" r:id="rId4">
            <anchor>
              <from>
                <xdr:col>8</xdr:col>
                <xdr:colOff>9525</xdr:colOff>
                <xdr:row>0</xdr:row>
                <xdr:rowOff>57150</xdr:rowOff>
              </from>
              <to>
                <xdr:col>9</xdr:col>
                <xdr:colOff>485775</xdr:colOff>
                <xdr:row>1</xdr:row>
                <xdr:rowOff>200025</xdr:rowOff>
              </to>
            </anchor>
          </controlPr>
        </control>
      </mc:Choice>
      <mc:Fallback>
        <control shapeId="6146" r:id="rId3" name="cmdAccueil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Données de base</vt:lpstr>
      <vt:lpstr>Accueil</vt:lpstr>
      <vt:lpstr>TCD produit</vt:lpstr>
      <vt:lpstr>SI-SF</vt:lpstr>
      <vt:lpstr>Base de données</vt:lpstr>
      <vt:lpstr>BaseRecherche</vt:lpstr>
      <vt:lpstr>Boulons</vt:lpstr>
      <vt:lpstr>Codes</vt:lpstr>
      <vt:lpstr>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2013-09-24T08:49:15Z</dcterms:created>
  <dcterms:modified xsi:type="dcterms:W3CDTF">2013-09-24T16:25:53Z</dcterms:modified>
</cp:coreProperties>
</file>