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9440" windowHeight="12240"/>
  </bookViews>
  <sheets>
    <sheet name="choisir" sheetId="1" r:id="rId1"/>
  </sheets>
  <calcPr calcId="145621"/>
</workbook>
</file>

<file path=xl/calcChain.xml><?xml version="1.0" encoding="utf-8"?>
<calcChain xmlns="http://schemas.openxmlformats.org/spreadsheetml/2006/main">
  <c r="H21" i="1" l="1"/>
  <c r="H22" i="1"/>
  <c r="H23" i="1"/>
  <c r="H24" i="1"/>
  <c r="H25" i="1"/>
  <c r="H20" i="1"/>
  <c r="G21" i="1"/>
  <c r="G22" i="1"/>
  <c r="G23" i="1"/>
  <c r="G24" i="1"/>
  <c r="G25" i="1"/>
  <c r="G20" i="1"/>
  <c r="F21" i="1"/>
  <c r="F22" i="1"/>
  <c r="F23" i="1"/>
  <c r="F24" i="1"/>
  <c r="F25" i="1"/>
  <c r="F20" i="1"/>
  <c r="E21" i="1"/>
  <c r="E22" i="1"/>
  <c r="E23" i="1"/>
  <c r="E24" i="1"/>
  <c r="E25" i="1"/>
  <c r="E20" i="1"/>
  <c r="D21" i="1"/>
  <c r="D22" i="1"/>
  <c r="D23" i="1"/>
  <c r="D24" i="1"/>
  <c r="D25" i="1"/>
  <c r="D20" i="1"/>
  <c r="C21" i="1"/>
  <c r="C22" i="1"/>
  <c r="C23" i="1"/>
  <c r="C24" i="1"/>
  <c r="C25" i="1"/>
  <c r="C20" i="1"/>
  <c r="B21" i="1"/>
  <c r="B22" i="1"/>
  <c r="B23" i="1"/>
  <c r="B24" i="1"/>
  <c r="B25" i="1"/>
  <c r="B20" i="1"/>
  <c r="D11" i="1" l="1"/>
  <c r="C11" i="1"/>
  <c r="D10" i="1"/>
  <c r="C10" i="1"/>
  <c r="D9" i="1"/>
  <c r="C9" i="1"/>
  <c r="D8" i="1"/>
  <c r="C8" i="1"/>
  <c r="D7" i="1"/>
  <c r="G7" i="1" s="1"/>
  <c r="C7" i="1"/>
  <c r="D6" i="1"/>
  <c r="G6" i="1" s="1"/>
  <c r="C6" i="1"/>
  <c r="H6" i="1" l="1"/>
  <c r="E6" i="1"/>
  <c r="F6" i="1"/>
  <c r="H7" i="1"/>
  <c r="E7" i="1"/>
  <c r="F7" i="1" s="1"/>
</calcChain>
</file>

<file path=xl/sharedStrings.xml><?xml version="1.0" encoding="utf-8"?>
<sst xmlns="http://schemas.openxmlformats.org/spreadsheetml/2006/main" count="32" uniqueCount="32">
  <si>
    <t>Zone de calculs</t>
  </si>
  <si>
    <t>Paramètres divers</t>
  </si>
  <si>
    <t>Csions sur transaction</t>
  </si>
  <si>
    <t>minimum</t>
  </si>
  <si>
    <t>Rappel montant</t>
  </si>
  <si>
    <t>Fisc</t>
  </si>
  <si>
    <t>Csions</t>
  </si>
  <si>
    <t>Total</t>
  </si>
  <si>
    <t>Csions…..</t>
  </si>
  <si>
    <t>entre 0 et 1 000</t>
  </si>
  <si>
    <t>transaction</t>
  </si>
  <si>
    <t>Taxe</t>
  </si>
  <si>
    <t>Taux</t>
  </si>
  <si>
    <t>Montant</t>
  </si>
  <si>
    <t>Calcul</t>
  </si>
  <si>
    <t>mini</t>
  </si>
  <si>
    <t>entre 1 001 et 3500</t>
  </si>
  <si>
    <t>entre 3 501 et 7 750</t>
  </si>
  <si>
    <t>plus de 7 750</t>
  </si>
  <si>
    <t>Taxe transaction</t>
  </si>
  <si>
    <t>mon souci est de résoudre tantôt des euros tantôt un taux</t>
  </si>
  <si>
    <t>ici si c'est un taux</t>
  </si>
  <si>
    <t>ici si c'est un montant</t>
  </si>
  <si>
    <t>et que le total est soit la somme des montants soit le "( taux*transaction)+(transaction) "</t>
  </si>
  <si>
    <t>&lt;== difficulté supplémentaire car un minimun !</t>
  </si>
  <si>
    <t>Débit mini</t>
  </si>
  <si>
    <t>Taxe fiscale</t>
  </si>
  <si>
    <t>% Transaction</t>
  </si>
  <si>
    <t>Total Commission</t>
  </si>
  <si>
    <t>% Commission</t>
  </si>
  <si>
    <t>Transaction initiale</t>
  </si>
  <si>
    <t>Total transaction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</si>
</sst>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0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i/>
      <sz val="12"/>
      <color rgb="FFFF0000"/>
      <name val="Arial"/>
      <family val="2"/>
    </font>
    <font>
      <sz val="12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Fill="1" applyBorder="1"/>
    <xf numFmtId="164" fontId="0" fillId="0" borderId="0" xfId="0" applyNumberFormat="1" applyFill="1" applyBorder="1"/>
    <xf numFmtId="4" fontId="2" fillId="0" borderId="0" xfId="0" applyNumberFormat="1" applyFont="1" applyFill="1" applyAlignment="1">
      <alignment horizontal="right" vertical="center"/>
    </xf>
    <xf numFmtId="44" fontId="3" fillId="0" borderId="0" xfId="1" applyFont="1" applyFill="1" applyAlignment="1">
      <alignment horizontal="right" vertical="center"/>
    </xf>
    <xf numFmtId="44" fontId="4" fillId="0" borderId="0" xfId="0" applyNumberFormat="1" applyFont="1" applyFill="1" applyAlignment="1">
      <alignment horizontal="right" vertical="center"/>
    </xf>
    <xf numFmtId="44" fontId="4" fillId="0" borderId="0" xfId="0" applyNumberFormat="1" applyFont="1" applyFill="1"/>
    <xf numFmtId="165" fontId="2" fillId="0" borderId="0" xfId="0" applyNumberFormat="1" applyFont="1" applyFill="1"/>
    <xf numFmtId="10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center"/>
    </xf>
    <xf numFmtId="164" fontId="0" fillId="0" borderId="0" xfId="0" applyNumberFormat="1"/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textRotation="161" shrinkToFit="1"/>
    </xf>
    <xf numFmtId="0" fontId="7" fillId="2" borderId="0" xfId="0" applyFont="1" applyFill="1" applyAlignment="1">
      <alignment horizontal="center"/>
    </xf>
    <xf numFmtId="4" fontId="6" fillId="0" borderId="0" xfId="0" applyNumberFormat="1" applyFont="1" applyAlignment="1">
      <alignment horizontal="right" vertical="center"/>
    </xf>
    <xf numFmtId="165" fontId="2" fillId="3" borderId="0" xfId="0" applyNumberFormat="1" applyFont="1" applyFill="1" applyAlignment="1">
      <alignment horizontal="right"/>
    </xf>
    <xf numFmtId="164" fontId="6" fillId="3" borderId="0" xfId="0" applyNumberFormat="1" applyFont="1" applyFill="1"/>
    <xf numFmtId="0" fontId="2" fillId="2" borderId="0" xfId="0" applyFont="1" applyFill="1"/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textRotation="2"/>
    </xf>
    <xf numFmtId="10" fontId="2" fillId="3" borderId="0" xfId="0" applyNumberFormat="1" applyFont="1" applyFill="1"/>
    <xf numFmtId="44" fontId="2" fillId="0" borderId="0" xfId="1" applyFont="1" applyAlignment="1">
      <alignment horizontal="right" vertical="center"/>
    </xf>
    <xf numFmtId="44" fontId="4" fillId="0" borderId="0" xfId="0" applyNumberFormat="1" applyFont="1" applyAlignment="1">
      <alignment horizontal="right" vertical="center"/>
    </xf>
    <xf numFmtId="165" fontId="2" fillId="0" borderId="0" xfId="0" applyNumberFormat="1" applyFont="1"/>
    <xf numFmtId="10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textRotation="2"/>
    </xf>
    <xf numFmtId="165" fontId="2" fillId="3" borderId="0" xfId="0" applyNumberFormat="1" applyFont="1" applyFill="1" applyAlignment="1">
      <alignment horizontal="right" vertical="center"/>
    </xf>
    <xf numFmtId="10" fontId="2" fillId="3" borderId="0" xfId="0" applyNumberFormat="1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44" fontId="2" fillId="0" borderId="0" xfId="1" applyFont="1"/>
    <xf numFmtId="4" fontId="2" fillId="0" borderId="0" xfId="0" applyNumberFormat="1" applyFont="1" applyFill="1" applyBorder="1" applyAlignment="1">
      <alignment horizontal="right" vertical="center"/>
    </xf>
    <xf numFmtId="44" fontId="2" fillId="0" borderId="0" xfId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44" fontId="4" fillId="0" borderId="0" xfId="0" applyNumberFormat="1" applyFont="1" applyFill="1" applyBorder="1" applyAlignment="1">
      <alignment horizontal="right" vertical="center"/>
    </xf>
    <xf numFmtId="44" fontId="2" fillId="0" borderId="0" xfId="1" applyFont="1" applyFill="1" applyBorder="1"/>
    <xf numFmtId="165" fontId="2" fillId="0" borderId="0" xfId="0" applyNumberFormat="1" applyFont="1" applyFill="1" applyBorder="1"/>
    <xf numFmtId="10" fontId="2" fillId="0" borderId="0" xfId="0" applyNumberFormat="1" applyFont="1" applyFill="1" applyBorder="1"/>
    <xf numFmtId="0" fontId="2" fillId="0" borderId="0" xfId="0" applyFont="1" applyFill="1" applyBorder="1"/>
    <xf numFmtId="164" fontId="6" fillId="2" borderId="0" xfId="0" applyNumberFormat="1" applyFont="1" applyFill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5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2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2" fillId="0" borderId="0" xfId="0" applyNumberFormat="1" applyFont="1" applyFill="1" applyBorder="1" applyAlignment="1">
      <alignment horizontal="right" vertical="center"/>
    </xf>
    <xf numFmtId="2" fontId="8" fillId="0" borderId="0" xfId="0" applyNumberFormat="1" applyFont="1" applyFill="1" applyBorder="1" applyAlignment="1">
      <alignment horizontal="left" vertical="center"/>
    </xf>
    <xf numFmtId="2" fontId="9" fillId="0" borderId="0" xfId="0" applyNumberFormat="1" applyFont="1" applyFill="1" applyBorder="1" applyAlignment="1">
      <alignment horizontal="left" vertical="center"/>
    </xf>
    <xf numFmtId="2" fontId="9" fillId="0" borderId="0" xfId="0" applyNumberFormat="1" applyFont="1" applyFill="1" applyBorder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10" fontId="2" fillId="0" borderId="0" xfId="2" applyNumberFormat="1" applyFont="1"/>
    <xf numFmtId="4" fontId="2" fillId="4" borderId="0" xfId="0" applyNumberFormat="1" applyFont="1" applyFill="1" applyAlignment="1">
      <alignment horizontal="right" vertical="center"/>
    </xf>
    <xf numFmtId="44" fontId="2" fillId="4" borderId="0" xfId="1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0" fontId="2" fillId="4" borderId="0" xfId="2" applyNumberFormat="1" applyFont="1" applyFill="1" applyAlignment="1">
      <alignment horizontal="right" vertical="center"/>
    </xf>
    <xf numFmtId="44" fontId="2" fillId="4" borderId="0" xfId="0" applyNumberFormat="1" applyFont="1" applyFill="1" applyAlignment="1">
      <alignment horizontal="right" vertical="center"/>
    </xf>
    <xf numFmtId="4" fontId="6" fillId="4" borderId="0" xfId="0" applyNumberFormat="1" applyFont="1" applyFill="1" applyAlignment="1">
      <alignment horizontal="right" vertical="center"/>
    </xf>
    <xf numFmtId="2" fontId="6" fillId="4" borderId="0" xfId="0" applyNumberFormat="1" applyFont="1" applyFill="1" applyAlignment="1">
      <alignment horizontal="right" vertical="center"/>
    </xf>
    <xf numFmtId="0" fontId="6" fillId="4" borderId="0" xfId="0" applyFont="1" applyFill="1" applyAlignment="1">
      <alignment horizontal="right" vertic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11</xdr:row>
      <xdr:rowOff>0</xdr:rowOff>
    </xdr:from>
    <xdr:to>
      <xdr:col>0</xdr:col>
      <xdr:colOff>133350</xdr:colOff>
      <xdr:row>11</xdr:row>
      <xdr:rowOff>0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57200" y="21812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12</xdr:row>
      <xdr:rowOff>0</xdr:rowOff>
    </xdr:from>
    <xdr:to>
      <xdr:col>0</xdr:col>
      <xdr:colOff>133350</xdr:colOff>
      <xdr:row>12</xdr:row>
      <xdr:rowOff>0</xdr:rowOff>
    </xdr:to>
    <xdr:sp macro="" textlink="">
      <xdr:nvSpPr>
        <xdr:cNvPr id="5" name="Line 36"/>
        <xdr:cNvSpPr>
          <a:spLocks noChangeShapeType="1"/>
        </xdr:cNvSpPr>
      </xdr:nvSpPr>
      <xdr:spPr bwMode="auto">
        <a:xfrm>
          <a:off x="457200" y="238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12</xdr:row>
      <xdr:rowOff>0</xdr:rowOff>
    </xdr:from>
    <xdr:to>
      <xdr:col>0</xdr:col>
      <xdr:colOff>133350</xdr:colOff>
      <xdr:row>12</xdr:row>
      <xdr:rowOff>0</xdr:rowOff>
    </xdr:to>
    <xdr:sp macro="" textlink="">
      <xdr:nvSpPr>
        <xdr:cNvPr id="6" name="Line 36"/>
        <xdr:cNvSpPr>
          <a:spLocks noChangeShapeType="1"/>
        </xdr:cNvSpPr>
      </xdr:nvSpPr>
      <xdr:spPr bwMode="auto">
        <a:xfrm>
          <a:off x="457200" y="23812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5"/>
  <sheetViews>
    <sheetView tabSelected="1" workbookViewId="0">
      <pane ySplit="1" topLeftCell="A2" activePane="bottomLeft" state="frozen"/>
      <selection pane="bottomLeft" activeCell="B13" sqref="B13"/>
    </sheetView>
  </sheetViews>
  <sheetFormatPr baseColWidth="10" defaultRowHeight="15" x14ac:dyDescent="0.2"/>
  <cols>
    <col min="1" max="1" width="3.42578125" customWidth="1"/>
    <col min="2" max="2" width="22.140625" style="14" bestFit="1" customWidth="1"/>
    <col min="3" max="3" width="13.140625" style="14" bestFit="1" customWidth="1"/>
    <col min="4" max="4" width="12.42578125" style="60" customWidth="1"/>
    <col min="5" max="5" width="17.28515625" style="15" customWidth="1"/>
    <col min="6" max="6" width="23.28515625" style="15" customWidth="1"/>
    <col min="7" max="7" width="18.85546875" style="15" customWidth="1"/>
    <col min="8" max="8" width="17.7109375" style="15" bestFit="1" customWidth="1"/>
    <col min="9" max="9" width="3.28515625" style="29" customWidth="1"/>
    <col min="10" max="10" width="28" style="27" customWidth="1"/>
    <col min="11" max="11" width="11.28515625" style="28" customWidth="1"/>
    <col min="12" max="12" width="11.42578125" style="29"/>
  </cols>
  <sheetData>
    <row r="1" spans="1:13" s="10" customFormat="1" ht="15.75" x14ac:dyDescent="0.25">
      <c r="A1" s="1"/>
      <c r="B1" s="3"/>
      <c r="C1" s="4"/>
      <c r="D1" s="59"/>
      <c r="E1" s="4"/>
      <c r="F1" s="5"/>
      <c r="G1" s="5"/>
      <c r="H1" s="5"/>
      <c r="I1" s="6"/>
      <c r="J1" s="7"/>
      <c r="K1" s="8"/>
      <c r="L1" s="9"/>
    </row>
    <row r="2" spans="1:13" ht="15.75" x14ac:dyDescent="0.25">
      <c r="B2" s="53" t="s">
        <v>0</v>
      </c>
      <c r="C2" s="53"/>
      <c r="D2" s="53"/>
      <c r="E2" s="53"/>
      <c r="F2" s="53"/>
      <c r="G2" s="53"/>
      <c r="H2" s="11"/>
      <c r="I2" s="12"/>
      <c r="J2" s="54" t="s">
        <v>1</v>
      </c>
      <c r="K2" s="54"/>
      <c r="L2" s="54"/>
    </row>
    <row r="3" spans="1:13" x14ac:dyDescent="0.2">
      <c r="I3" s="16"/>
      <c r="J3" s="55" t="s">
        <v>2</v>
      </c>
      <c r="K3" s="55"/>
      <c r="L3" s="17" t="s">
        <v>3</v>
      </c>
    </row>
    <row r="4" spans="1:13" ht="17.25" customHeight="1" x14ac:dyDescent="0.25">
      <c r="A4" s="13"/>
      <c r="B4" s="18" t="s">
        <v>4</v>
      </c>
      <c r="C4" s="18" t="s">
        <v>5</v>
      </c>
      <c r="D4" s="56" t="s">
        <v>6</v>
      </c>
      <c r="E4" s="56"/>
      <c r="F4" s="57" t="s">
        <v>7</v>
      </c>
      <c r="G4" s="58" t="s">
        <v>8</v>
      </c>
      <c r="H4" s="58"/>
      <c r="I4" s="16"/>
      <c r="J4" s="19" t="s">
        <v>9</v>
      </c>
      <c r="K4" s="20">
        <v>5.5</v>
      </c>
      <c r="L4" s="21"/>
    </row>
    <row r="5" spans="1:13" ht="16.5" x14ac:dyDescent="0.25">
      <c r="B5" s="18" t="s">
        <v>10</v>
      </c>
      <c r="C5" s="18" t="s">
        <v>11</v>
      </c>
      <c r="D5" s="61" t="s">
        <v>12</v>
      </c>
      <c r="E5" s="22" t="s">
        <v>13</v>
      </c>
      <c r="F5" s="57"/>
      <c r="G5" s="23" t="s">
        <v>14</v>
      </c>
      <c r="H5" s="23" t="s">
        <v>15</v>
      </c>
      <c r="I5" s="16"/>
      <c r="J5" s="19" t="s">
        <v>16</v>
      </c>
      <c r="K5" s="24">
        <v>4.7999999999999996E-3</v>
      </c>
      <c r="L5" s="48">
        <v>8.9499999999999993</v>
      </c>
      <c r="M5" s="49" t="s">
        <v>24</v>
      </c>
    </row>
    <row r="6" spans="1:13" ht="15.75" x14ac:dyDescent="0.25">
      <c r="A6" s="13"/>
      <c r="B6" s="14">
        <v>500</v>
      </c>
      <c r="C6" s="25">
        <f>IF(B6&lt;0,-(B6*$K$10),B6*$K$10)</f>
        <v>1</v>
      </c>
      <c r="D6" s="60">
        <f>CHOOSE(MATCH(ABS(B6),{0;1001;3501;7751},1),$K$4,$K$5,$K$6,$K$7)</f>
        <v>5.5</v>
      </c>
      <c r="E6" s="15" t="e">
        <f>IF(G6&lt;#REF!,#REF!,G6)</f>
        <v>#REF!</v>
      </c>
      <c r="F6" s="26" t="e">
        <f>C6+E6</f>
        <v>#REF!</v>
      </c>
      <c r="G6" s="25">
        <f>IF(B6&lt;0,-(B6*D6),B6*D6)</f>
        <v>2750</v>
      </c>
      <c r="H6" s="25" t="e">
        <f>IF(G6&lt;#REF!,#REF!,G6)</f>
        <v>#REF!</v>
      </c>
      <c r="I6" s="16"/>
      <c r="J6" s="19" t="s">
        <v>17</v>
      </c>
      <c r="K6" s="20">
        <v>16.649999999999999</v>
      </c>
      <c r="L6" s="21"/>
    </row>
    <row r="7" spans="1:13" ht="15.75" x14ac:dyDescent="0.2">
      <c r="B7" s="14">
        <v>1000</v>
      </c>
      <c r="C7" s="25">
        <f t="shared" ref="C7:C11" si="0">IF(B7&lt;0,-(B7*$K$10),B7*$K$10)</f>
        <v>2</v>
      </c>
      <c r="D7" s="60">
        <f>CHOOSE(MATCH(ABS(B7),{0;1001;3501;7751},1),$K$4,$K$5,$K$6,$K$7)</f>
        <v>5.5</v>
      </c>
      <c r="E7" s="15" t="e">
        <f>IF(G7&lt;#REF!,#REF!,G7)</f>
        <v>#REF!</v>
      </c>
      <c r="F7" s="26" t="e">
        <f>C7+E7</f>
        <v>#REF!</v>
      </c>
      <c r="G7" s="25">
        <f>IF(B7&lt;0,-(B7*D7),B7*D7)</f>
        <v>5500</v>
      </c>
      <c r="H7" s="25" t="e">
        <f>IF(G7&lt;#REF!,#REF!,G7)</f>
        <v>#REF!</v>
      </c>
      <c r="I7" s="16"/>
      <c r="J7" s="19" t="s">
        <v>18</v>
      </c>
      <c r="K7" s="24">
        <v>2.2000000000000001E-3</v>
      </c>
      <c r="L7" s="21"/>
    </row>
    <row r="8" spans="1:13" ht="18" customHeight="1" x14ac:dyDescent="0.2">
      <c r="B8" s="14">
        <v>2000</v>
      </c>
      <c r="C8" s="25">
        <f t="shared" si="0"/>
        <v>4</v>
      </c>
      <c r="D8" s="60">
        <f>CHOOSE(MATCH(ABS(B8),{0;1001;3501;7751},1),$K$4,$K$5,$K$6,$K$7)</f>
        <v>4.7999999999999996E-3</v>
      </c>
      <c r="F8" s="26"/>
      <c r="G8" s="25"/>
      <c r="H8" s="25"/>
      <c r="I8" s="16"/>
    </row>
    <row r="9" spans="1:13" s="32" customFormat="1" ht="12.75" customHeight="1" x14ac:dyDescent="0.2">
      <c r="A9"/>
      <c r="B9" s="14">
        <v>3600</v>
      </c>
      <c r="C9" s="25">
        <f t="shared" si="0"/>
        <v>7.2</v>
      </c>
      <c r="D9" s="60">
        <f>CHOOSE(MATCH(ABS(B9),{0;1001;3501;7751},1),$K$4,$K$5,$K$6,$K$7)</f>
        <v>16.649999999999999</v>
      </c>
      <c r="E9" s="15"/>
      <c r="F9" s="26"/>
      <c r="G9" s="25"/>
      <c r="H9" s="25"/>
      <c r="I9" s="30"/>
      <c r="J9" s="27"/>
      <c r="K9" s="28"/>
      <c r="L9" s="31"/>
    </row>
    <row r="10" spans="1:13" s="38" customFormat="1" ht="12.75" customHeight="1" x14ac:dyDescent="0.2">
      <c r="A10" s="33"/>
      <c r="B10" s="14">
        <v>7750</v>
      </c>
      <c r="C10" s="25">
        <f t="shared" si="0"/>
        <v>15.5</v>
      </c>
      <c r="D10" s="60">
        <f>CHOOSE(MATCH(ABS(B10),{0;1001;3501;7751},1),$K$4,$K$5,$K$6,$K$7)</f>
        <v>16.649999999999999</v>
      </c>
      <c r="E10" s="14"/>
      <c r="F10" s="26"/>
      <c r="G10" s="25"/>
      <c r="H10" s="25"/>
      <c r="I10" s="34"/>
      <c r="J10" s="35" t="s">
        <v>19</v>
      </c>
      <c r="K10" s="36">
        <v>2E-3</v>
      </c>
      <c r="L10" s="37"/>
    </row>
    <row r="11" spans="1:13" ht="15" customHeight="1" x14ac:dyDescent="0.2">
      <c r="B11" s="14">
        <v>8000</v>
      </c>
      <c r="C11" s="25">
        <f t="shared" si="0"/>
        <v>16</v>
      </c>
      <c r="D11" s="60">
        <f>CHOOSE(MATCH(ABS(B11),{0;1001;3501;7751},1),$K$4,$K$5,$K$6,$K$7)</f>
        <v>2.2000000000000001E-3</v>
      </c>
      <c r="F11" s="26"/>
      <c r="G11" s="25"/>
      <c r="H11" s="25"/>
      <c r="I11" s="39"/>
    </row>
    <row r="12" spans="1:13" s="1" customFormat="1" ht="15.75" x14ac:dyDescent="0.2">
      <c r="A12" s="2"/>
      <c r="B12" s="40"/>
      <c r="C12" s="41"/>
      <c r="D12" s="62"/>
      <c r="E12" s="42"/>
      <c r="F12" s="43"/>
      <c r="G12" s="41"/>
      <c r="H12" s="41"/>
      <c r="I12" s="44"/>
      <c r="J12" s="45"/>
      <c r="K12" s="46"/>
      <c r="L12" s="47"/>
    </row>
    <row r="13" spans="1:13" s="1" customFormat="1" ht="15.75" x14ac:dyDescent="0.2">
      <c r="B13" s="40"/>
      <c r="C13" s="41"/>
      <c r="D13" s="63" t="s">
        <v>20</v>
      </c>
      <c r="E13" s="42"/>
      <c r="F13" s="43"/>
      <c r="G13" s="41"/>
      <c r="H13" s="41"/>
      <c r="I13" s="44"/>
      <c r="J13" s="45"/>
      <c r="K13" s="46"/>
      <c r="L13" s="47"/>
    </row>
    <row r="14" spans="1:13" s="1" customFormat="1" x14ac:dyDescent="0.2">
      <c r="B14" s="40"/>
      <c r="C14" s="40"/>
      <c r="D14" s="64" t="s">
        <v>21</v>
      </c>
      <c r="E14" s="50"/>
      <c r="F14" s="50"/>
      <c r="G14" s="50"/>
      <c r="H14" s="42"/>
      <c r="I14" s="47"/>
      <c r="J14" s="45"/>
      <c r="K14" s="46"/>
      <c r="L14" s="47"/>
    </row>
    <row r="15" spans="1:13" s="1" customFormat="1" x14ac:dyDescent="0.2">
      <c r="B15" s="40"/>
      <c r="C15" s="40"/>
      <c r="D15" s="65"/>
      <c r="E15" s="49" t="s">
        <v>22</v>
      </c>
      <c r="F15" s="50"/>
      <c r="G15" s="50"/>
      <c r="H15" s="42"/>
      <c r="I15" s="47"/>
      <c r="J15" s="45"/>
      <c r="K15" s="46"/>
      <c r="L15" s="47"/>
    </row>
    <row r="16" spans="1:13" x14ac:dyDescent="0.2">
      <c r="D16" s="66"/>
      <c r="E16" s="52"/>
      <c r="F16" s="52" t="s">
        <v>23</v>
      </c>
      <c r="G16" s="51"/>
    </row>
    <row r="19" spans="2:10" ht="15.75" x14ac:dyDescent="0.2">
      <c r="B19" s="73" t="s">
        <v>30</v>
      </c>
      <c r="C19" s="73" t="s">
        <v>26</v>
      </c>
      <c r="D19" s="74" t="s">
        <v>25</v>
      </c>
      <c r="E19" s="75" t="s">
        <v>27</v>
      </c>
      <c r="F19" s="75" t="s">
        <v>28</v>
      </c>
      <c r="G19" s="75" t="s">
        <v>29</v>
      </c>
      <c r="H19" s="75" t="s">
        <v>31</v>
      </c>
    </row>
    <row r="20" spans="2:10" x14ac:dyDescent="0.2">
      <c r="B20" s="68">
        <f>B6</f>
        <v>500</v>
      </c>
      <c r="C20" s="69">
        <f>IF(B20&lt;0,-(B20*$K$10),B20*$K$10)</f>
        <v>1</v>
      </c>
      <c r="D20" s="70">
        <f>IF(B20&lt;=1000,5.5,IF(B20&lt;=3500,8.95,16.65))</f>
        <v>5.5</v>
      </c>
      <c r="E20" s="71">
        <f>IF(B20&lt;1000,0,IF(B20&lt;=3500,0.48%,0.22%))</f>
        <v>0</v>
      </c>
      <c r="F20" s="72">
        <f>C20+D20+E20*B20</f>
        <v>6.5</v>
      </c>
      <c r="G20" s="71">
        <f>F20/B20</f>
        <v>1.2999999999999999E-2</v>
      </c>
      <c r="H20" s="72">
        <f>B20+F20</f>
        <v>506.5</v>
      </c>
      <c r="J20" s="67"/>
    </row>
    <row r="21" spans="2:10" x14ac:dyDescent="0.2">
      <c r="B21" s="68">
        <f t="shared" ref="B21:B27" si="1">B7</f>
        <v>1000</v>
      </c>
      <c r="C21" s="69">
        <f t="shared" ref="C21:C25" si="2">IF(B21&lt;0,-(B21*$K$10),B21*$K$10)</f>
        <v>2</v>
      </c>
      <c r="D21" s="70">
        <f t="shared" ref="D21:D25" si="3">IF(B21&lt;=1000,5.5,IF(B21&lt;=3500,8.95,16.65))</f>
        <v>5.5</v>
      </c>
      <c r="E21" s="71">
        <f t="shared" ref="E21:E25" si="4">IF(B21&lt;1000,0,IF(B21&lt;=3500,0.48%,0.22%))</f>
        <v>4.7999999999999996E-3</v>
      </c>
      <c r="F21" s="72">
        <f t="shared" ref="F21:F25" si="5">C21+D21+E21*B21</f>
        <v>12.3</v>
      </c>
      <c r="G21" s="71">
        <f t="shared" ref="G21:G25" si="6">F21/B21</f>
        <v>1.23E-2</v>
      </c>
      <c r="H21" s="72">
        <f t="shared" ref="H21:H25" si="7">B21+F21</f>
        <v>1012.3</v>
      </c>
      <c r="J21" s="67"/>
    </row>
    <row r="22" spans="2:10" x14ac:dyDescent="0.2">
      <c r="B22" s="68">
        <f t="shared" si="1"/>
        <v>2000</v>
      </c>
      <c r="C22" s="69">
        <f t="shared" si="2"/>
        <v>4</v>
      </c>
      <c r="D22" s="70">
        <f t="shared" si="3"/>
        <v>8.9499999999999993</v>
      </c>
      <c r="E22" s="71">
        <f t="shared" si="4"/>
        <v>4.7999999999999996E-3</v>
      </c>
      <c r="F22" s="72">
        <f t="shared" si="5"/>
        <v>22.549999999999997</v>
      </c>
      <c r="G22" s="71">
        <f t="shared" si="6"/>
        <v>1.1274999999999999E-2</v>
      </c>
      <c r="H22" s="72">
        <f t="shared" si="7"/>
        <v>2022.55</v>
      </c>
      <c r="J22" s="67"/>
    </row>
    <row r="23" spans="2:10" x14ac:dyDescent="0.2">
      <c r="B23" s="68">
        <f t="shared" si="1"/>
        <v>3600</v>
      </c>
      <c r="C23" s="69">
        <f t="shared" si="2"/>
        <v>7.2</v>
      </c>
      <c r="D23" s="70">
        <f t="shared" si="3"/>
        <v>16.649999999999999</v>
      </c>
      <c r="E23" s="71">
        <f t="shared" si="4"/>
        <v>2.2000000000000001E-3</v>
      </c>
      <c r="F23" s="72">
        <f t="shared" si="5"/>
        <v>31.77</v>
      </c>
      <c r="G23" s="71">
        <f t="shared" si="6"/>
        <v>8.8249999999999995E-3</v>
      </c>
      <c r="H23" s="72">
        <f t="shared" si="7"/>
        <v>3631.77</v>
      </c>
      <c r="J23" s="67"/>
    </row>
    <row r="24" spans="2:10" x14ac:dyDescent="0.2">
      <c r="B24" s="68">
        <f t="shared" si="1"/>
        <v>7750</v>
      </c>
      <c r="C24" s="69">
        <f t="shared" si="2"/>
        <v>15.5</v>
      </c>
      <c r="D24" s="70">
        <f t="shared" si="3"/>
        <v>16.649999999999999</v>
      </c>
      <c r="E24" s="71">
        <f t="shared" si="4"/>
        <v>2.2000000000000001E-3</v>
      </c>
      <c r="F24" s="72">
        <f t="shared" si="5"/>
        <v>49.2</v>
      </c>
      <c r="G24" s="71">
        <f t="shared" si="6"/>
        <v>6.3483870967741942E-3</v>
      </c>
      <c r="H24" s="72">
        <f t="shared" si="7"/>
        <v>7799.2</v>
      </c>
      <c r="J24" s="67"/>
    </row>
    <row r="25" spans="2:10" x14ac:dyDescent="0.2">
      <c r="B25" s="68">
        <f t="shared" si="1"/>
        <v>8000</v>
      </c>
      <c r="C25" s="69">
        <f t="shared" si="2"/>
        <v>16</v>
      </c>
      <c r="D25" s="70">
        <f t="shared" si="3"/>
        <v>16.649999999999999</v>
      </c>
      <c r="E25" s="71">
        <f t="shared" si="4"/>
        <v>2.2000000000000001E-3</v>
      </c>
      <c r="F25" s="72">
        <f t="shared" si="5"/>
        <v>50.25</v>
      </c>
      <c r="G25" s="71">
        <f t="shared" si="6"/>
        <v>6.2812500000000004E-3</v>
      </c>
      <c r="H25" s="72">
        <f t="shared" si="7"/>
        <v>8050.25</v>
      </c>
      <c r="J25" s="67"/>
    </row>
  </sheetData>
  <mergeCells count="6">
    <mergeCell ref="B2:G2"/>
    <mergeCell ref="J2:L2"/>
    <mergeCell ref="J3:K3"/>
    <mergeCell ref="D4:E4"/>
    <mergeCell ref="F4:F5"/>
    <mergeCell ref="G4:H4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2012-10-19T07:51:33Z</dcterms:created>
  <dcterms:modified xsi:type="dcterms:W3CDTF">2012-10-19T11:58:55Z</dcterms:modified>
</cp:coreProperties>
</file>