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630" yWindow="630" windowWidth="19440" windowHeight="11445"/>
  </bookViews>
  <sheets>
    <sheet name="Rapport de dépense" sheetId="1" r:id="rId1"/>
  </sheets>
  <definedNames>
    <definedName name="_xlnm.Print_Titles" localSheetId="0">'Rapport de dépense'!$13:$13</definedName>
    <definedName name="MileageRate">'Rapport de dépense'!$L$5</definedName>
    <definedName name="MileageRate5000">'Rapport de dépense'!$L$7</definedName>
  </definedNames>
  <calcPr calcId="145621"/>
</workbook>
</file>

<file path=xl/calcChain.xml><?xml version="1.0" encoding="utf-8"?>
<calcChain xmlns="http://schemas.openxmlformats.org/spreadsheetml/2006/main">
  <c r="J15" i="1" l="1"/>
  <c r="J16" i="1"/>
  <c r="J17" i="1"/>
  <c r="J18" i="1"/>
  <c r="J14" i="1"/>
  <c r="C9" i="1" l="1"/>
  <c r="K19" i="1" l="1"/>
  <c r="G19" i="1"/>
  <c r="F19" i="1"/>
  <c r="E19" i="1"/>
  <c r="D19" i="1"/>
  <c r="H19" i="1"/>
  <c r="I19" i="1"/>
  <c r="N16" i="1" l="1"/>
  <c r="N15" i="1"/>
  <c r="N17" i="1"/>
  <c r="N18" i="1"/>
  <c r="J19" i="1"/>
  <c r="N14" i="1"/>
  <c r="N19" i="1" s="1"/>
  <c r="L9" i="1" s="1"/>
</calcChain>
</file>

<file path=xl/sharedStrings.xml><?xml version="1.0" encoding="utf-8"?>
<sst xmlns="http://schemas.openxmlformats.org/spreadsheetml/2006/main" count="30" uniqueCount="28">
  <si>
    <t>Total</t>
  </si>
  <si>
    <t xml:space="preserve"> </t>
  </si>
  <si>
    <t>FEUILLE DE KILOMÉTRAGE</t>
  </si>
  <si>
    <t>Renée Côté</t>
  </si>
  <si>
    <t>Ingénierie, représentation, mise en marché</t>
  </si>
  <si>
    <t xml:space="preserve"> m/ j  /aa</t>
  </si>
  <si>
    <t>Description des dépenses</t>
  </si>
  <si>
    <t>Nom</t>
  </si>
  <si>
    <t>Département</t>
  </si>
  <si>
    <t>Période</t>
  </si>
  <si>
    <t>Autorisée par</t>
  </si>
  <si>
    <t>Envoyé le</t>
  </si>
  <si>
    <t>Remboursement par km</t>
  </si>
  <si>
    <t>Total du remboursement dû</t>
  </si>
  <si>
    <t>Avion</t>
  </si>
  <si>
    <t>Logement</t>
  </si>
  <si>
    <t>Transport au sol (Essence, location de voiture, Taxi)</t>
  </si>
  <si>
    <t>Repas et tips</t>
  </si>
  <si>
    <t>Conférences et séminaires</t>
  </si>
  <si>
    <t>km</t>
  </si>
  <si>
    <t>Autres</t>
  </si>
  <si>
    <t>Taux de change</t>
  </si>
  <si>
    <t>Symbol (CAN, USD, etc)</t>
  </si>
  <si>
    <t>Date (aaaa/mm/jj)</t>
  </si>
  <si>
    <t>&lt; 5000 km</t>
  </si>
  <si>
    <t>&gt; 5000 km</t>
  </si>
  <si>
    <t xml:space="preserve"> changer pour </t>
  </si>
  <si>
    <t>Harold Dumur, ing. jr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</si>
</sst>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2" x14ac:knownFonts="1">
    <font>
      <sz val="12"/>
      <color theme="1"/>
      <name val="Calibri Light"/>
      <family val="2"/>
      <scheme val="minor"/>
    </font>
    <font>
      <sz val="10"/>
      <name val="Tahoma"/>
      <family val="2"/>
    </font>
    <font>
      <i/>
      <sz val="10"/>
      <name val="Calibri Light"/>
      <family val="1"/>
      <scheme val="minor"/>
    </font>
    <font>
      <i/>
      <sz val="10"/>
      <color theme="1" tint="4.9989318521683403E-2"/>
      <name val="Calibri Light"/>
      <family val="1"/>
      <scheme val="minor"/>
    </font>
    <font>
      <sz val="10"/>
      <color theme="1" tint="4.9989318521683403E-2"/>
      <name val="Calibri"/>
      <family val="2"/>
      <scheme val="major"/>
    </font>
    <font>
      <sz val="10"/>
      <color theme="1"/>
      <name val="Calibri Light"/>
      <family val="2"/>
      <scheme val="minor"/>
    </font>
    <font>
      <b/>
      <sz val="10"/>
      <color theme="0"/>
      <name val="Calibri"/>
      <family val="2"/>
      <scheme val="major"/>
    </font>
    <font>
      <sz val="20"/>
      <color theme="5" tint="0.79998168889431442"/>
      <name val="Arial"/>
      <family val="2"/>
    </font>
    <font>
      <sz val="20"/>
      <color theme="1"/>
      <name val="Calibri Light"/>
      <family val="2"/>
      <scheme val="minor"/>
    </font>
    <font>
      <sz val="10"/>
      <color theme="4" tint="-0.749992370372631"/>
      <name val="Calibri Light"/>
      <family val="2"/>
      <scheme val="minor"/>
    </font>
    <font>
      <sz val="10"/>
      <color theme="1"/>
      <name val="Arial"/>
      <family val="2"/>
    </font>
    <font>
      <sz val="10"/>
      <color theme="1"/>
      <name val="Calibri"/>
      <scheme val="major"/>
    </font>
  </fonts>
  <fills count="6">
    <fill>
      <patternFill patternType="none"/>
    </fill>
    <fill>
      <patternFill patternType="gray125"/>
    </fill>
    <fill>
      <patternFill patternType="solid">
        <fgColor rgb="FF5BC2C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CE7E7"/>
        <bgColor indexed="64"/>
      </patternFill>
    </fill>
    <fill>
      <patternFill patternType="solid">
        <fgColor rgb="FFDDF4F3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indexed="23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rgb="FFBCE7E7"/>
      </top>
      <bottom/>
      <diagonal/>
    </border>
    <border>
      <left/>
      <right/>
      <top/>
      <bottom style="thick">
        <color rgb="FFBCE7E7"/>
      </bottom>
      <diagonal/>
    </border>
  </borders>
  <cellStyleXfs count="1">
    <xf numFmtId="0" fontId="0" fillId="0" borderId="0">
      <alignment vertical="center"/>
    </xf>
  </cellStyleXfs>
  <cellXfs count="53">
    <xf numFmtId="0" fontId="0" fillId="0" borderId="0" xfId="0">
      <alignment vertical="center"/>
    </xf>
    <xf numFmtId="0" fontId="0" fillId="0" borderId="0" xfId="0" applyFont="1">
      <alignment vertical="center"/>
    </xf>
    <xf numFmtId="0" fontId="1" fillId="0" borderId="0" xfId="0" applyFont="1" applyBorder="1" applyAlignment="1">
      <alignment horizontal="right" wrapText="1"/>
    </xf>
    <xf numFmtId="0" fontId="0" fillId="0" borderId="0" xfId="0" applyFont="1" applyBorder="1" applyAlignment="1">
      <alignment horizontal="center"/>
    </xf>
    <xf numFmtId="0" fontId="2" fillId="0" borderId="1" xfId="0" applyFont="1" applyBorder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0" fontId="0" fillId="0" borderId="0" xfId="0" applyBorder="1">
      <alignment vertical="center"/>
    </xf>
    <xf numFmtId="0" fontId="3" fillId="0" borderId="0" xfId="0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/>
    </xf>
    <xf numFmtId="14" fontId="4" fillId="0" borderId="5" xfId="0" applyNumberFormat="1" applyFont="1" applyBorder="1" applyAlignment="1">
      <alignment horizontal="left" vertical="center" indent="1"/>
    </xf>
    <xf numFmtId="0" fontId="0" fillId="0" borderId="0" xfId="0">
      <alignment vertical="center"/>
    </xf>
    <xf numFmtId="14" fontId="5" fillId="0" borderId="0" xfId="0" applyNumberFormat="1" applyFont="1" applyFill="1" applyBorder="1" applyAlignment="1">
      <alignment horizontal="left" vertical="center" indent="1"/>
    </xf>
    <xf numFmtId="0" fontId="5" fillId="0" borderId="0" xfId="0" applyFont="1" applyFill="1" applyBorder="1" applyAlignment="1">
      <alignment horizontal="left" vertical="center" wrapText="1" indent="1"/>
    </xf>
    <xf numFmtId="164" fontId="5" fillId="0" borderId="0" xfId="0" applyNumberFormat="1" applyFont="1" applyFill="1" applyBorder="1" applyAlignment="1">
      <alignment horizontal="left" vertical="center" indent="1"/>
    </xf>
    <xf numFmtId="0" fontId="5" fillId="0" borderId="0" xfId="0" applyFont="1" applyFill="1" applyBorder="1" applyAlignment="1">
      <alignment horizontal="left" vertical="center" indent="1"/>
    </xf>
    <xf numFmtId="14" fontId="5" fillId="0" borderId="0" xfId="0" applyNumberFormat="1" applyFont="1" applyAlignment="1">
      <alignment horizontal="left" vertical="center" indent="1"/>
    </xf>
    <xf numFmtId="0" fontId="5" fillId="0" borderId="0" xfId="0" applyFont="1" applyAlignment="1">
      <alignment horizontal="left" vertical="center" wrapText="1" indent="1"/>
    </xf>
    <xf numFmtId="164" fontId="5" fillId="0" borderId="0" xfId="0" applyNumberFormat="1" applyFont="1" applyAlignment="1">
      <alignment horizontal="left" vertical="center" indent="1"/>
    </xf>
    <xf numFmtId="0" fontId="5" fillId="0" borderId="0" xfId="0" applyFont="1" applyAlignment="1">
      <alignment horizontal="left" vertical="center" indent="1"/>
    </xf>
    <xf numFmtId="0" fontId="7" fillId="2" borderId="10" xfId="0" applyFont="1" applyFill="1" applyBorder="1" applyAlignment="1">
      <alignment vertical="center"/>
    </xf>
    <xf numFmtId="0" fontId="8" fillId="2" borderId="10" xfId="0" applyFont="1" applyFill="1" applyBorder="1" applyAlignment="1">
      <alignment vertical="center"/>
    </xf>
    <xf numFmtId="0" fontId="8" fillId="2" borderId="11" xfId="0" applyFont="1" applyFill="1" applyBorder="1" applyAlignment="1">
      <alignment vertical="center"/>
    </xf>
    <xf numFmtId="0" fontId="8" fillId="3" borderId="10" xfId="0" applyFont="1" applyFill="1" applyBorder="1" applyAlignment="1">
      <alignment vertical="center"/>
    </xf>
    <xf numFmtId="0" fontId="8" fillId="3" borderId="11" xfId="0" applyFont="1" applyFill="1" applyBorder="1" applyAlignment="1">
      <alignment vertical="center"/>
    </xf>
    <xf numFmtId="0" fontId="9" fillId="0" borderId="0" xfId="0" applyFont="1" applyBorder="1">
      <alignment vertical="center"/>
    </xf>
    <xf numFmtId="164" fontId="5" fillId="5" borderId="0" xfId="0" applyNumberFormat="1" applyFont="1" applyFill="1" applyBorder="1" applyAlignment="1">
      <alignment horizontal="left" vertical="center" indent="1"/>
    </xf>
    <xf numFmtId="164" fontId="5" fillId="5" borderId="0" xfId="0" applyNumberFormat="1" applyFont="1" applyFill="1" applyAlignment="1">
      <alignment horizontal="left" vertical="center" indent="1"/>
    </xf>
    <xf numFmtId="0" fontId="10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right" vertical="center"/>
    </xf>
    <xf numFmtId="0" fontId="3" fillId="0" borderId="0" xfId="0" applyFont="1" applyBorder="1" applyAlignment="1">
      <alignment horizontal="center" vertical="center"/>
    </xf>
    <xf numFmtId="0" fontId="0" fillId="4" borderId="7" xfId="0" applyFill="1" applyBorder="1">
      <alignment vertical="center"/>
    </xf>
    <xf numFmtId="0" fontId="0" fillId="4" borderId="8" xfId="0" applyFill="1" applyBorder="1">
      <alignment vertical="center"/>
    </xf>
    <xf numFmtId="0" fontId="0" fillId="4" borderId="9" xfId="0" applyFill="1" applyBorder="1">
      <alignment vertical="center"/>
    </xf>
    <xf numFmtId="0" fontId="6" fillId="2" borderId="0" xfId="0" applyFont="1" applyFill="1" applyBorder="1" applyAlignment="1" applyProtection="1">
      <alignment horizontal="center" vertical="center" wrapText="1"/>
      <protection hidden="1"/>
    </xf>
    <xf numFmtId="0" fontId="6" fillId="2" borderId="0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 applyProtection="1">
      <alignment horizontal="center" vertical="center" wrapText="1"/>
    </xf>
    <xf numFmtId="0" fontId="7" fillId="2" borderId="10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left" vertical="center" indent="1"/>
    </xf>
    <xf numFmtId="0" fontId="4" fillId="0" borderId="3" xfId="0" applyFont="1" applyBorder="1" applyAlignment="1">
      <alignment horizontal="left" vertical="center" indent="1"/>
    </xf>
    <xf numFmtId="0" fontId="4" fillId="0" borderId="6" xfId="0" applyFont="1" applyBorder="1" applyAlignment="1">
      <alignment horizontal="left" vertical="center" indent="1"/>
    </xf>
    <xf numFmtId="0" fontId="4" fillId="0" borderId="4" xfId="0" applyFont="1" applyBorder="1" applyAlignment="1">
      <alignment horizontal="left" vertical="center" indent="1"/>
    </xf>
    <xf numFmtId="0" fontId="11" fillId="0" borderId="0" xfId="0" applyFont="1" applyFill="1" applyBorder="1" applyAlignment="1">
      <alignment horizontal="left" vertical="center" indent="1"/>
    </xf>
    <xf numFmtId="0" fontId="11" fillId="0" borderId="0" xfId="0" applyFont="1" applyFill="1" applyBorder="1" applyAlignment="1">
      <alignment horizontal="left" vertical="center" wrapText="1" indent="1"/>
    </xf>
    <xf numFmtId="164" fontId="11" fillId="0" borderId="0" xfId="0" applyNumberFormat="1" applyFont="1" applyFill="1" applyBorder="1" applyAlignment="1">
      <alignment horizontal="left" vertical="center" indent="1"/>
    </xf>
    <xf numFmtId="0" fontId="11" fillId="0" borderId="0" xfId="0" applyFont="1" applyFill="1" applyBorder="1" applyAlignment="1">
      <alignment vertical="center"/>
    </xf>
    <xf numFmtId="164" fontId="4" fillId="4" borderId="5" xfId="0" applyNumberFormat="1" applyFont="1" applyFill="1" applyBorder="1" applyAlignment="1">
      <alignment vertical="center"/>
    </xf>
    <xf numFmtId="164" fontId="4" fillId="0" borderId="5" xfId="0" applyNumberFormat="1" applyFont="1" applyBorder="1" applyAlignment="1">
      <alignment vertical="center"/>
    </xf>
  </cellXfs>
  <cellStyles count="1">
    <cellStyle name="Normal" xfId="0" builtinId="0" customBuiltin="1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numFmt numFmtId="164" formatCode="&quot;$&quot;#,##0.00"/>
      <fill>
        <patternFill patternType="solid">
          <fgColor indexed="64"/>
          <bgColor rgb="FFDDF4F3"/>
        </patternFill>
      </fill>
    </dxf>
    <dxf>
      <fill>
        <patternFill patternType="solid">
          <fgColor indexed="64"/>
          <bgColor rgb="FFDDF4F3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ajor"/>
      </font>
    </dxf>
    <dxf>
      <alignment horizontal="left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0"/>
        <name val="Calibri"/>
        <scheme val="major"/>
      </font>
      <fill>
        <patternFill patternType="solid">
          <fgColor indexed="64"/>
          <bgColor rgb="FF5BC2C2"/>
        </patternFill>
      </fill>
      <alignment horizontal="center" vertical="center" textRotation="0" wrapText="1" indent="0" justifyLastLine="0" shrinkToFit="0" readingOrder="0"/>
    </dxf>
    <dxf>
      <font>
        <b val="0"/>
        <i val="0"/>
        <color theme="1" tint="0.14996795556505021"/>
      </font>
      <fill>
        <patternFill>
          <bgColor theme="0" tint="-0.14996795556505021"/>
        </patternFill>
      </fill>
      <border diagonalUp="0" diagonalDown="0">
        <left/>
        <right/>
        <top/>
        <bottom/>
        <vertical style="thin">
          <color theme="0"/>
        </vertical>
        <horizontal/>
      </border>
    </dxf>
    <dxf>
      <font>
        <b val="0"/>
        <i val="0"/>
        <color theme="0"/>
      </font>
      <fill>
        <patternFill patternType="solid">
          <fgColor theme="6"/>
          <bgColor theme="1" tint="0.34998626667073579"/>
        </patternFill>
      </fill>
      <border>
        <horizontal/>
      </border>
    </dxf>
    <dxf>
      <font>
        <b val="0"/>
        <i val="0"/>
        <color theme="1" tint="0.14996795556505021"/>
      </font>
      <border>
        <vertical style="thin">
          <color theme="0" tint="-0.14996795556505021"/>
        </vertical>
        <horizontal style="thin">
          <color theme="0" tint="-0.14993743705557422"/>
        </horizontal>
      </border>
    </dxf>
  </dxfs>
  <tableStyles count="1" defaultTableStyle="Travel Expense Report" defaultPivotStyle="PivotStyleLight16">
    <tableStyle name="Travel Expense Report" pivot="0" count="3">
      <tableStyleElement type="wholeTable" dxfId="20"/>
      <tableStyleElement type="headerRow" dxfId="19"/>
      <tableStyleElement type="totalRow" dxfId="18"/>
    </tableStyle>
  </tableStyles>
  <colors>
    <mruColors>
      <color rgb="FF5BC2C2"/>
      <color rgb="FFBCE7E7"/>
      <color rgb="FFDDF4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4.png"/><Relationship Id="rId4" Type="http://schemas.openxmlformats.org/officeDocument/2006/relationships/hyperlink" Target="http://www.philipides.ca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226273</xdr:colOff>
      <xdr:row>0</xdr:row>
      <xdr:rowOff>53975</xdr:rowOff>
    </xdr:from>
    <xdr:to>
      <xdr:col>5</xdr:col>
      <xdr:colOff>1085850</xdr:colOff>
      <xdr:row>3</xdr:row>
      <xdr:rowOff>169760</xdr:rowOff>
    </xdr:to>
    <xdr:pic>
      <xdr:nvPicPr>
        <xdr:cNvPr id="22" name="Picture 21" descr="icon__84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248" y="53975"/>
          <a:ext cx="859577" cy="8682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1200150</xdr:colOff>
      <xdr:row>0</xdr:row>
      <xdr:rowOff>57150</xdr:rowOff>
    </xdr:from>
    <xdr:to>
      <xdr:col>6</xdr:col>
      <xdr:colOff>601560</xdr:colOff>
      <xdr:row>3</xdr:row>
      <xdr:rowOff>181618</xdr:rowOff>
    </xdr:to>
    <xdr:pic>
      <xdr:nvPicPr>
        <xdr:cNvPr id="23" name="Picture 22" descr="icon__52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57150"/>
          <a:ext cx="868260" cy="87694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47625</xdr:colOff>
      <xdr:row>0</xdr:row>
      <xdr:rowOff>38100</xdr:rowOff>
    </xdr:from>
    <xdr:to>
      <xdr:col>7</xdr:col>
      <xdr:colOff>907202</xdr:colOff>
      <xdr:row>3</xdr:row>
      <xdr:rowOff>188615</xdr:rowOff>
    </xdr:to>
    <xdr:pic>
      <xdr:nvPicPr>
        <xdr:cNvPr id="25" name="Picture 24" descr="icon__162.png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0300" y="38100"/>
          <a:ext cx="859577" cy="90299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857250</xdr:colOff>
      <xdr:row>0</xdr:row>
      <xdr:rowOff>180975</xdr:rowOff>
    </xdr:from>
    <xdr:to>
      <xdr:col>11</xdr:col>
      <xdr:colOff>351899</xdr:colOff>
      <xdr:row>3</xdr:row>
      <xdr:rowOff>38100</xdr:rowOff>
    </xdr:to>
    <xdr:pic>
      <xdr:nvPicPr>
        <xdr:cNvPr id="26" name="Picture 25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01075" y="180975"/>
          <a:ext cx="1542524" cy="609600"/>
        </a:xfrm>
        <a:prstGeom prst="rect">
          <a:avLst/>
        </a:prstGeom>
      </xdr:spPr>
    </xdr:pic>
    <xdr:clientData/>
  </xdr:twoCellAnchor>
  <xdr:twoCellAnchor>
    <xdr:from>
      <xdr:col>8</xdr:col>
      <xdr:colOff>314325</xdr:colOff>
      <xdr:row>5</xdr:row>
      <xdr:rowOff>57150</xdr:rowOff>
    </xdr:from>
    <xdr:to>
      <xdr:col>9</xdr:col>
      <xdr:colOff>409575</xdr:colOff>
      <xdr:row>7</xdr:row>
      <xdr:rowOff>28575</xdr:rowOff>
    </xdr:to>
    <xdr:sp macro="" textlink="">
      <xdr:nvSpPr>
        <xdr:cNvPr id="2" name="Rectangle 1"/>
        <xdr:cNvSpPr/>
      </xdr:nvSpPr>
      <xdr:spPr>
        <a:xfrm>
          <a:off x="7648575" y="1285875"/>
          <a:ext cx="504825" cy="238125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Expenses" displayName="Expenses" ref="B13:N19" totalsRowCount="1" headerRowDxfId="17" dataDxfId="16" totalsRowDxfId="15">
  <tableColumns count="13">
    <tableColumn id="1" name="Date (aaaa/mm/jj)" totalsRowLabel="Total" totalsRowDxfId="12"/>
    <tableColumn id="2" name="Description des dépenses" totalsRowDxfId="11"/>
    <tableColumn id="3" name="Avion" totalsRowFunction="sum" totalsRowDxfId="10"/>
    <tableColumn id="4" name="Logement" totalsRowFunction="sum" totalsRowDxfId="9"/>
    <tableColumn id="5" name="Transport au sol (Essence, location de voiture, Taxi)" totalsRowFunction="sum" totalsRowDxfId="8"/>
    <tableColumn id="6" name="Repas et tips" totalsRowFunction="sum" totalsRowDxfId="7"/>
    <tableColumn id="7" name="Conférences et séminaires" totalsRowFunction="sum" totalsRowDxfId="6"/>
    <tableColumn id="8" name="km" totalsRowFunction="sum" totalsRowDxfId="5"/>
    <tableColumn id="9" name="Remboursement par km" totalsRowFunction="sum" dataDxfId="13" totalsRowDxfId="4">
      <calculatedColumnFormula>IF(SUM(I$14:I14)&lt;=5000,I14*MileageRate,I14*MileageRate5000)</calculatedColumnFormula>
    </tableColumn>
    <tableColumn id="10" name="Autres" totalsRowFunction="sum" totalsRowDxfId="3"/>
    <tableColumn id="11" name="Taux de change" totalsRowDxfId="2"/>
    <tableColumn id="12" name="Symbol (CAN, USD, etc)" totalsRowDxfId="1"/>
    <tableColumn id="13" name="Total" totalsRowFunction="sum" dataDxfId="14" totalsRowDxfId="0">
      <calculatedColumnFormula>SUM(Expenses[[#This Row],[Remboursement par km]:[Autres]],Expenses[[#This Row],[Avion]:[Conférences et séminaires]])*IF(Expenses[[#This Row],[Taux de change]]&lt;1,1,Expenses[[#This Row],[Taux de change]])</calculatedColumnFormula>
    </tableColumn>
  </tableColumns>
  <tableStyleInfo name="Travel Expense Report" showFirstColumn="0" showLastColumn="1" showRowStripes="1" showColumnStripes="0"/>
  <extLst>
    <ext xmlns:x14="http://schemas.microsoft.com/office/spreadsheetml/2009/9/main" uri="{504A1905-F514-4f6f-8877-14C23A59335A}">
      <x14:table altText="Expenses" altTextSummary="List of expense details such as Date, Description, Airfare, Lodging, Ground Transportation, Meals &amp; Tips, Conferences and Seminars, Miles, Mileage Reimbursement, Miscellaneous, Currency Exchange Rage, Expense Currency, and Total."/>
    </ext>
  </extLst>
</table>
</file>

<file path=xl/theme/theme1.xml><?xml version="1.0" encoding="utf-8"?>
<a:theme xmlns:a="http://schemas.openxmlformats.org/drawingml/2006/main" name="Office Theme">
  <a:themeElements>
    <a:clrScheme name="Grayscale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Travel Expense Report">
      <a:majorFont>
        <a:latin typeface="Calibri"/>
        <a:ea typeface=""/>
        <a:cs typeface=""/>
      </a:majorFont>
      <a:minorFont>
        <a:latin typeface="Calibri Light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3"/>
    <pageSetUpPr autoPageBreaks="0" fitToPage="1"/>
  </sheetPr>
  <dimension ref="A1:O19"/>
  <sheetViews>
    <sheetView showGridLines="0" tabSelected="1" zoomScaleNormal="100" workbookViewId="0">
      <selection activeCell="F6" sqref="F6"/>
    </sheetView>
  </sheetViews>
  <sheetFormatPr baseColWidth="10" defaultColWidth="0" defaultRowHeight="15.75" x14ac:dyDescent="0.25"/>
  <cols>
    <col min="1" max="1" width="1.875" customWidth="1"/>
    <col min="2" max="2" width="11.125" customWidth="1"/>
    <col min="3" max="3" width="14.125" customWidth="1"/>
    <col min="4" max="4" width="9" customWidth="1"/>
    <col min="5" max="5" width="10.5" customWidth="1"/>
    <col min="6" max="6" width="17.125" customWidth="1"/>
    <col min="7" max="7" width="8.25" customWidth="1"/>
    <col min="8" max="8" width="13.625" customWidth="1"/>
    <col min="9" max="9" width="6.25" bestFit="1" customWidth="1"/>
    <col min="10" max="10" width="12.75" customWidth="1"/>
    <col min="11" max="11" width="11.125" customWidth="1"/>
    <col min="12" max="12" width="13.125" customWidth="1"/>
    <col min="13" max="13" width="8.5" customWidth="1"/>
    <col min="14" max="14" width="11.125" customWidth="1"/>
    <col min="15" max="15" width="1.625" customWidth="1"/>
    <col min="16" max="16384" width="11.5" hidden="1"/>
  </cols>
  <sheetData>
    <row r="1" spans="1:15" ht="16.5" thickBot="1" x14ac:dyDescent="0.3"/>
    <row r="2" spans="1:15" ht="28.5" customHeight="1" thickTop="1" x14ac:dyDescent="0.25">
      <c r="A2" s="24"/>
      <c r="B2" s="41" t="s">
        <v>2</v>
      </c>
      <c r="C2" s="41"/>
      <c r="D2" s="41"/>
      <c r="E2" s="41"/>
      <c r="F2" s="27"/>
      <c r="G2" s="27"/>
      <c r="H2" s="27"/>
      <c r="I2" s="25"/>
      <c r="J2" s="25"/>
      <c r="K2" s="25"/>
      <c r="L2" s="25"/>
      <c r="M2" s="25"/>
      <c r="N2" s="25"/>
      <c r="O2" t="s">
        <v>1</v>
      </c>
    </row>
    <row r="3" spans="1:15" ht="15" customHeight="1" thickBot="1" x14ac:dyDescent="0.3">
      <c r="A3" s="26"/>
      <c r="B3" s="42"/>
      <c r="C3" s="42"/>
      <c r="D3" s="42"/>
      <c r="E3" s="42"/>
      <c r="F3" s="28"/>
      <c r="G3" s="28"/>
      <c r="H3" s="28"/>
      <c r="I3" s="26"/>
      <c r="J3" s="26"/>
      <c r="K3" s="26"/>
      <c r="L3" s="26"/>
      <c r="M3" s="26"/>
      <c r="N3" s="26"/>
    </row>
    <row r="4" spans="1:15" ht="22.5" customHeight="1" thickTop="1" x14ac:dyDescent="0.25">
      <c r="B4" s="6"/>
    </row>
    <row r="5" spans="1:15" ht="15" customHeight="1" x14ac:dyDescent="0.25">
      <c r="B5" s="7" t="s">
        <v>7</v>
      </c>
      <c r="C5" s="43" t="s">
        <v>27</v>
      </c>
      <c r="D5" s="44"/>
      <c r="E5" s="45"/>
      <c r="F5" s="4"/>
      <c r="G5" s="7" t="s">
        <v>10</v>
      </c>
      <c r="H5" s="43" t="s">
        <v>3</v>
      </c>
      <c r="I5" s="46"/>
      <c r="J5" s="8"/>
      <c r="K5" s="7" t="s">
        <v>12</v>
      </c>
      <c r="L5" s="51">
        <v>0.54</v>
      </c>
      <c r="M5" s="32" t="s">
        <v>24</v>
      </c>
    </row>
    <row r="6" spans="1:15" ht="6" customHeight="1" x14ac:dyDescent="0.25">
      <c r="B6" s="7"/>
      <c r="C6" s="9"/>
      <c r="D6" s="9"/>
      <c r="E6" s="9"/>
      <c r="F6" s="5"/>
      <c r="G6" s="10"/>
      <c r="H6" s="10"/>
      <c r="I6" s="11"/>
      <c r="J6" s="8"/>
      <c r="K6" s="7"/>
      <c r="L6" s="11"/>
    </row>
    <row r="7" spans="1:15" ht="15" customHeight="1" x14ac:dyDescent="0.25">
      <c r="B7" s="7" t="s">
        <v>8</v>
      </c>
      <c r="C7" s="43" t="s">
        <v>4</v>
      </c>
      <c r="D7" s="44"/>
      <c r="E7" s="45"/>
      <c r="F7" s="4"/>
      <c r="G7" s="7" t="s">
        <v>11</v>
      </c>
      <c r="H7" s="14">
        <v>41363</v>
      </c>
      <c r="I7" s="8"/>
      <c r="J7" s="33" t="s">
        <v>25</v>
      </c>
      <c r="K7" s="34" t="s">
        <v>26</v>
      </c>
      <c r="L7" s="52">
        <v>0.48</v>
      </c>
    </row>
    <row r="8" spans="1:15" ht="6" customHeight="1" x14ac:dyDescent="0.25">
      <c r="B8" s="7"/>
      <c r="C8" s="12"/>
      <c r="D8" s="10"/>
      <c r="E8" s="10"/>
      <c r="F8" s="13"/>
      <c r="J8" s="11"/>
      <c r="K8" s="11"/>
      <c r="L8" s="11"/>
      <c r="M8" s="11"/>
    </row>
    <row r="9" spans="1:15" ht="15" customHeight="1" x14ac:dyDescent="0.25">
      <c r="B9" s="7" t="s">
        <v>9</v>
      </c>
      <c r="C9" s="43" t="str">
        <f>IF(MIN(B14:B18)=MAX(B14:B18),TEXT(MIN(B14:B18),"m/j/aa"),"From "&amp;TEXT(MIN(B14:B18),"m/j/aa")&amp;" to "&amp;TEXT(MAX(B14:B18),"m/j/aa"))</f>
        <v>10/1/13</v>
      </c>
      <c r="D9" s="46"/>
      <c r="E9" s="8"/>
      <c r="F9" s="8"/>
      <c r="J9" s="8"/>
      <c r="K9" s="7" t="s">
        <v>13</v>
      </c>
      <c r="L9" s="52">
        <f>Expenses[[#Totals],[Total]]</f>
        <v>2700.48</v>
      </c>
      <c r="M9" s="11"/>
    </row>
    <row r="10" spans="1:15" x14ac:dyDescent="0.25">
      <c r="B10" s="2"/>
      <c r="C10" s="29" t="s">
        <v>5</v>
      </c>
      <c r="D10" s="1"/>
      <c r="E10" s="1"/>
      <c r="F10" s="5"/>
      <c r="G10" s="3"/>
      <c r="H10" s="3"/>
    </row>
    <row r="12" spans="1:15" s="15" customFormat="1" ht="6" customHeight="1" x14ac:dyDescent="0.25">
      <c r="B12" s="35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7"/>
    </row>
    <row r="13" spans="1:15" ht="36.75" customHeight="1" x14ac:dyDescent="0.25">
      <c r="B13" s="38" t="s">
        <v>23</v>
      </c>
      <c r="C13" s="38" t="s">
        <v>6</v>
      </c>
      <c r="D13" s="38" t="s">
        <v>14</v>
      </c>
      <c r="E13" s="38" t="s">
        <v>15</v>
      </c>
      <c r="F13" s="38" t="s">
        <v>16</v>
      </c>
      <c r="G13" s="38" t="s">
        <v>17</v>
      </c>
      <c r="H13" s="39" t="s">
        <v>18</v>
      </c>
      <c r="I13" s="38" t="s">
        <v>19</v>
      </c>
      <c r="J13" s="38" t="s">
        <v>12</v>
      </c>
      <c r="K13" s="38" t="s">
        <v>20</v>
      </c>
      <c r="L13" s="38" t="s">
        <v>21</v>
      </c>
      <c r="M13" s="40" t="s">
        <v>22</v>
      </c>
      <c r="N13" s="38" t="s">
        <v>0</v>
      </c>
    </row>
    <row r="14" spans="1:15" x14ac:dyDescent="0.25">
      <c r="B14" s="16">
        <v>41548</v>
      </c>
      <c r="C14" s="17"/>
      <c r="D14" s="18"/>
      <c r="E14" s="18"/>
      <c r="F14" s="18"/>
      <c r="G14" s="18"/>
      <c r="H14" s="18"/>
      <c r="I14" s="19">
        <v>1000</v>
      </c>
      <c r="J14" s="30">
        <f>IF(SUM(I$14:I14)&lt;=5000,I14*MileageRate,I14*MileageRate5000)</f>
        <v>540</v>
      </c>
      <c r="K14" s="18"/>
      <c r="L14" s="19"/>
      <c r="M14" s="19"/>
      <c r="N14" s="30">
        <f>SUM(Expenses[[#This Row],[Remboursement par km]:[Autres]],Expenses[[#This Row],[Avion]:[Conférences et séminaires]])*IF(Expenses[[#This Row],[Taux de change]]&lt;1,1,Expenses[[#This Row],[Taux de change]])</f>
        <v>540</v>
      </c>
    </row>
    <row r="15" spans="1:15" x14ac:dyDescent="0.25">
      <c r="B15" s="20"/>
      <c r="C15" s="21"/>
      <c r="D15" s="22"/>
      <c r="E15" s="22"/>
      <c r="F15" s="22"/>
      <c r="G15" s="22"/>
      <c r="H15" s="22"/>
      <c r="I15" s="23">
        <v>1000</v>
      </c>
      <c r="J15" s="30">
        <f>IF(SUM(I$14:I15)&lt;=5000,I15*MileageRate,I15*MileageRate5000)</f>
        <v>540</v>
      </c>
      <c r="K15" s="22"/>
      <c r="L15" s="23"/>
      <c r="M15" s="23"/>
      <c r="N15" s="31">
        <f>SUM(Expenses[[#This Row],[Remboursement par km]:[Autres]],Expenses[[#This Row],[Avion]:[Conférences et séminaires]])*IF(Expenses[[#This Row],[Taux de change]]&lt;1,1,Expenses[[#This Row],[Taux de change]])</f>
        <v>540</v>
      </c>
    </row>
    <row r="16" spans="1:15" x14ac:dyDescent="0.25">
      <c r="I16">
        <v>3000</v>
      </c>
      <c r="J16" s="30">
        <f>IF(SUM(I$14:I16)&lt;=5000,I16*MileageRate,I16*MileageRate5000)</f>
        <v>1620</v>
      </c>
      <c r="N16" s="31">
        <f>SUM(Expenses[[#This Row],[Remboursement par km]:[Autres]],Expenses[[#This Row],[Avion]:[Conférences et séminaires]])*IF(Expenses[[#This Row],[Taux de change]]&lt;1,1,Expenses[[#This Row],[Taux de change]])</f>
        <v>1620</v>
      </c>
    </row>
    <row r="17" spans="2:14" x14ac:dyDescent="0.25">
      <c r="I17">
        <v>1</v>
      </c>
      <c r="J17" s="30">
        <f>IF(SUM(I$14:I17)&lt;=5000,I17*MileageRate,I17*MileageRate5000)</f>
        <v>0.48</v>
      </c>
      <c r="N17" s="31">
        <f>SUM(Expenses[[#This Row],[Remboursement par km]:[Autres]],Expenses[[#This Row],[Avion]:[Conférences et séminaires]])*IF(Expenses[[#This Row],[Taux de change]]&lt;1,1,Expenses[[#This Row],[Taux de change]])</f>
        <v>0.48</v>
      </c>
    </row>
    <row r="18" spans="2:14" x14ac:dyDescent="0.25">
      <c r="J18" s="30">
        <f>IF(SUM(I$14:I18)&lt;=5000,I18*MileageRate,I18*MileageRate5000)</f>
        <v>0</v>
      </c>
      <c r="N18" s="31">
        <f>SUM(Expenses[[#This Row],[Remboursement par km]:[Autres]],Expenses[[#This Row],[Avion]:[Conférences et séminaires]])*IF(Expenses[[#This Row],[Taux de change]]&lt;1,1,Expenses[[#This Row],[Taux de change]])</f>
        <v>0</v>
      </c>
    </row>
    <row r="19" spans="2:14" x14ac:dyDescent="0.25">
      <c r="B19" s="47" t="s">
        <v>0</v>
      </c>
      <c r="C19" s="48"/>
      <c r="D19" s="49">
        <f>SUBTOTAL(109,Expenses[Avion])</f>
        <v>0</v>
      </c>
      <c r="E19" s="49">
        <f>SUBTOTAL(109,Expenses[Logement])</f>
        <v>0</v>
      </c>
      <c r="F19" s="49">
        <f>SUBTOTAL(109,Expenses[Transport au sol (Essence, location de voiture, Taxi)])</f>
        <v>0</v>
      </c>
      <c r="G19" s="49">
        <f>SUBTOTAL(109,Expenses[Repas et tips])</f>
        <v>0</v>
      </c>
      <c r="H19" s="49">
        <f>SUBTOTAL(109,Expenses[Conférences et séminaires])</f>
        <v>0</v>
      </c>
      <c r="I19" s="47">
        <f>SUBTOTAL(109,Expenses[km])</f>
        <v>5001</v>
      </c>
      <c r="J19" s="49">
        <f>SUBTOTAL(109,Expenses[Remboursement par km])</f>
        <v>2700.48</v>
      </c>
      <c r="K19" s="49">
        <f>SUBTOTAL(109,Expenses[Autres])</f>
        <v>0</v>
      </c>
      <c r="L19" s="50"/>
      <c r="M19" s="50"/>
      <c r="N19" s="49">
        <f>SUBTOTAL(109,Expenses[Total])</f>
        <v>2700.48</v>
      </c>
    </row>
  </sheetData>
  <mergeCells count="5">
    <mergeCell ref="B2:E3"/>
    <mergeCell ref="C5:E5"/>
    <mergeCell ref="H5:I5"/>
    <mergeCell ref="C7:E7"/>
    <mergeCell ref="C9:D9"/>
  </mergeCells>
  <printOptions horizontalCentered="1"/>
  <pageMargins left="0.25" right="0.25" top="0.75" bottom="0.75" header="0.3" footer="0.3"/>
  <pageSetup scale="75" fitToHeight="0" orientation="landscape" r:id="rId1"/>
  <headerFooter differentFirst="1">
    <oddFooter>Page &amp;P of &amp;N</oddFoot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90EEEB2B-A90C-4A7A-A161-39669AE44B5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Rapport de dépense</vt:lpstr>
      <vt:lpstr>'Rapport de dépense'!Impression_des_titres</vt:lpstr>
      <vt:lpstr>MileageRate</vt:lpstr>
      <vt:lpstr>MileageRate5000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keywords>kilometrage, déplacement, voiture, avion, taxi, conférence</cp:keywords>
  <cp:lastModifiedBy>Jean-Eric</cp:lastModifiedBy>
  <dcterms:created xsi:type="dcterms:W3CDTF">2013-10-01T12:55:32Z</dcterms:created>
  <dcterms:modified xsi:type="dcterms:W3CDTF">2013-10-01T14:30:13Z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TC034289909991</vt:lpwstr>
  </property>
</Properties>
</file>