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7420" windowHeight="10950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" i="3" l="1"/>
  <c r="S8" i="3"/>
  <c r="T8" i="3"/>
  <c r="V8" i="3"/>
  <c r="X8" i="3"/>
  <c r="X7" i="3"/>
  <c r="V7" i="3"/>
  <c r="T7" i="3"/>
  <c r="S7" i="3"/>
  <c r="Q7" i="3"/>
  <c r="X6" i="3"/>
  <c r="V6" i="3"/>
  <c r="T6" i="3"/>
  <c r="S6" i="3"/>
  <c r="Q6" i="3"/>
  <c r="X5" i="3"/>
  <c r="T5" i="3"/>
  <c r="Q5" i="3"/>
  <c r="S5" i="3" s="1"/>
  <c r="V5" i="3" s="1"/>
  <c r="V4" i="3"/>
  <c r="T4" i="3"/>
  <c r="Q4" i="3"/>
  <c r="S4" i="3" s="1"/>
  <c r="X4" i="3" s="1"/>
  <c r="X3" i="3"/>
  <c r="V3" i="3"/>
  <c r="T3" i="3"/>
  <c r="S3" i="3"/>
  <c r="Q3" i="3"/>
  <c r="X2" i="3"/>
  <c r="V2" i="3"/>
  <c r="T2" i="3"/>
  <c r="S2" i="3"/>
  <c r="Q2" i="3"/>
  <c r="Q3" i="1" l="1"/>
  <c r="Q4" i="1"/>
  <c r="Q5" i="1"/>
  <c r="Q6" i="1"/>
  <c r="Q7" i="1"/>
  <c r="Q2" i="1"/>
  <c r="V3" i="1" l="1"/>
  <c r="V4" i="1"/>
  <c r="V6" i="1"/>
  <c r="V7" i="1"/>
  <c r="V2" i="1"/>
  <c r="X6" i="1"/>
  <c r="X3" i="1"/>
  <c r="X5" i="1"/>
  <c r="X7" i="1"/>
  <c r="X2" i="1"/>
  <c r="T7" i="1"/>
  <c r="S7" i="1"/>
  <c r="T6" i="1"/>
  <c r="S6" i="1"/>
  <c r="T5" i="1"/>
  <c r="S5" i="1"/>
  <c r="V5" i="1" s="1"/>
  <c r="T4" i="1"/>
  <c r="S4" i="1"/>
  <c r="X4" i="1" s="1"/>
  <c r="T3" i="1"/>
  <c r="S3" i="1"/>
  <c r="T2" i="1"/>
  <c r="S2" i="1"/>
</calcChain>
</file>

<file path=xl/sharedStrings.xml><?xml version="1.0" encoding="utf-8"?>
<sst xmlns="http://schemas.openxmlformats.org/spreadsheetml/2006/main" count="99" uniqueCount="42">
  <si>
    <t>A</t>
  </si>
  <si>
    <t>Assembly</t>
  </si>
  <si>
    <t>S</t>
  </si>
  <si>
    <t>Ensemble</t>
  </si>
  <si>
    <t>App</t>
  </si>
  <si>
    <t xml:space="preserve"># Article </t>
  </si>
  <si>
    <t xml:space="preserve">Quantité </t>
  </si>
  <si>
    <t>Priorité</t>
  </si>
  <si>
    <t>Prix Unitaire (€)</t>
  </si>
  <si>
    <t>B</t>
  </si>
  <si>
    <t>C</t>
  </si>
  <si>
    <t>D</t>
  </si>
  <si>
    <t>Coefficient</t>
  </si>
  <si>
    <t>E</t>
  </si>
  <si>
    <t>F</t>
  </si>
  <si>
    <t>G</t>
  </si>
  <si>
    <t>I</t>
  </si>
  <si>
    <t>K</t>
  </si>
  <si>
    <t>01</t>
  </si>
  <si>
    <t>XXXX</t>
  </si>
  <si>
    <t>AAA</t>
  </si>
  <si>
    <t>BBB</t>
  </si>
  <si>
    <t>Y</t>
  </si>
  <si>
    <t>EEEE</t>
  </si>
  <si>
    <t>02</t>
  </si>
  <si>
    <t>N</t>
  </si>
  <si>
    <t>03</t>
  </si>
  <si>
    <t>Plage</t>
  </si>
  <si>
    <t>Menu Déroulant</t>
  </si>
  <si>
    <t>jusqu'à</t>
  </si>
  <si>
    <t>Vide</t>
  </si>
  <si>
    <t>Stock 1</t>
  </si>
  <si>
    <t>Stock 2</t>
  </si>
  <si>
    <t xml:space="preserve"> "NON" </t>
  </si>
  <si>
    <t>Non</t>
  </si>
  <si>
    <t>1</t>
  </si>
  <si>
    <t>2</t>
  </si>
  <si>
    <t>Colonne1</t>
  </si>
  <si>
    <t>Colonne2</t>
  </si>
  <si>
    <t>Priorité2</t>
  </si>
  <si>
    <t>Priorité3</t>
  </si>
  <si>
    <t>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</si>
</sst>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89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/>
      <protection locked="0"/>
    </xf>
    <xf numFmtId="49" fontId="3" fillId="0" borderId="2" xfId="0" applyNumberFormat="1" applyFont="1" applyBorder="1" applyAlignment="1" applyProtection="1">
      <alignment horizontal="center" vertical="center" wrapText="1"/>
      <protection locked="0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2" xfId="2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Fill="1" applyBorder="1" applyAlignment="1" applyProtection="1">
      <alignment horizontal="center" vertical="center" textRotation="90" wrapText="1"/>
      <protection locked="0"/>
    </xf>
    <xf numFmtId="44" fontId="7" fillId="0" borderId="2" xfId="1" applyNumberFormat="1" applyFont="1" applyFill="1" applyBorder="1" applyAlignment="1" applyProtection="1">
      <alignment horizontal="center" vertical="center"/>
      <protection locked="0"/>
    </xf>
    <xf numFmtId="0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left" vertical="center" textRotation="90"/>
      <protection locked="0"/>
    </xf>
    <xf numFmtId="49" fontId="3" fillId="0" borderId="2" xfId="0" applyNumberFormat="1" applyFont="1" applyBorder="1" applyAlignment="1" applyProtection="1">
      <alignment horizontal="left" vertical="center" textRotation="90" wrapText="1"/>
      <protection locked="0"/>
    </xf>
    <xf numFmtId="49" fontId="3" fillId="0" borderId="2" xfId="0" applyNumberFormat="1" applyFont="1" applyBorder="1" applyAlignment="1" applyProtection="1">
      <alignment horizontal="center" vertical="center" wrapText="1"/>
    </xf>
    <xf numFmtId="49" fontId="3" fillId="0" borderId="3" xfId="0" applyNumberFormat="1" applyFont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49" fontId="3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Fill="1" applyBorder="1" applyProtection="1">
      <protection locked="0"/>
    </xf>
    <xf numFmtId="49" fontId="4" fillId="0" borderId="2" xfId="2" applyNumberForma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left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4" fillId="0" borderId="2" xfId="2" applyFill="1" applyBorder="1" applyAlignment="1" applyProtection="1">
      <alignment horizontal="center" vertical="center" wrapText="1"/>
      <protection locked="0"/>
    </xf>
    <xf numFmtId="44" fontId="6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4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0" fillId="0" borderId="2" xfId="0" applyBorder="1" applyProtection="1"/>
    <xf numFmtId="164" fontId="0" fillId="0" borderId="2" xfId="0" applyNumberFormat="1" applyBorder="1" applyProtection="1"/>
    <xf numFmtId="0" fontId="0" fillId="0" borderId="3" xfId="0" applyBorder="1" applyAlignment="1" applyProtection="1">
      <alignment horizontal="center" vertical="center"/>
    </xf>
    <xf numFmtId="49" fontId="4" fillId="0" borderId="1" xfId="2" applyNumberFormat="1" applyFill="1" applyBorder="1" applyAlignment="1" applyProtection="1">
      <alignment horizontal="center" vertical="center" wrapText="1"/>
    </xf>
    <xf numFmtId="164" fontId="4" fillId="0" borderId="4" xfId="2" applyNumberFormat="1" applyFill="1" applyBorder="1" applyAlignment="1" applyProtection="1">
      <alignment horizontal="center" vertical="center" wrapText="1"/>
    </xf>
    <xf numFmtId="49" fontId="4" fillId="0" borderId="5" xfId="2" applyNumberFormat="1" applyFill="1" applyBorder="1" applyAlignment="1" applyProtection="1">
      <alignment horizontal="center" vertical="center" wrapText="1"/>
    </xf>
    <xf numFmtId="16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49" fontId="4" fillId="0" borderId="1" xfId="2" applyNumberFormat="1" applyFill="1" applyBorder="1" applyAlignment="1" applyProtection="1">
      <alignment horizontal="center" vertical="center" wrapText="1"/>
      <protection locked="0"/>
    </xf>
    <xf numFmtId="49" fontId="4" fillId="0" borderId="5" xfId="2" applyNumberForma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3" fontId="0" fillId="0" borderId="2" xfId="1" applyFont="1" applyBorder="1" applyAlignment="1">
      <alignment horizontal="center" vertical="center"/>
    </xf>
    <xf numFmtId="0" fontId="0" fillId="0" borderId="2" xfId="0" applyBorder="1"/>
    <xf numFmtId="49" fontId="3" fillId="0" borderId="2" xfId="0" applyNumberFormat="1" applyFont="1" applyBorder="1" applyAlignment="1" applyProtection="1">
      <alignment horizontal="center" vertical="center" textRotation="90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4" fillId="0" borderId="12" xfId="2" applyFill="1" applyBorder="1" applyAlignment="1" applyProtection="1">
      <alignment horizontal="center" vertical="center" wrapText="1"/>
      <protection locked="0"/>
    </xf>
    <xf numFmtId="49" fontId="4" fillId="0" borderId="14" xfId="2" applyNumberFormat="1" applyFill="1" applyBorder="1" applyAlignment="1" applyProtection="1">
      <alignment horizontal="center" vertical="center" wrapText="1"/>
      <protection locked="0"/>
    </xf>
    <xf numFmtId="49" fontId="4" fillId="0" borderId="11" xfId="2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hidden="1"/>
    </xf>
    <xf numFmtId="0" fontId="0" fillId="0" borderId="12" xfId="0" applyBorder="1" applyProtection="1">
      <protection hidden="1"/>
    </xf>
    <xf numFmtId="164" fontId="0" fillId="0" borderId="2" xfId="0" applyNumberFormat="1" applyBorder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4" fontId="0" fillId="0" borderId="12" xfId="0" applyNumberFormat="1" applyBorder="1" applyProtection="1"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164" fontId="4" fillId="0" borderId="4" xfId="2" applyNumberFormat="1" applyFill="1" applyBorder="1" applyAlignment="1" applyProtection="1">
      <alignment horizontal="center" vertical="center" wrapText="1"/>
      <protection hidden="1"/>
    </xf>
    <xf numFmtId="164" fontId="4" fillId="0" borderId="15" xfId="2" applyNumberFormat="1" applyFill="1" applyBorder="1" applyAlignment="1" applyProtection="1">
      <alignment horizontal="center" vertical="center" wrapText="1"/>
      <protection hidden="1"/>
    </xf>
    <xf numFmtId="164" fontId="4" fillId="0" borderId="3" xfId="2" applyNumberFormat="1" applyFill="1" applyBorder="1" applyAlignment="1" applyProtection="1">
      <alignment horizontal="center" vertical="center" wrapText="1"/>
      <protection hidden="1"/>
    </xf>
    <xf numFmtId="164" fontId="4" fillId="0" borderId="13" xfId="2" applyNumberFormat="1" applyFill="1" applyBorder="1" applyAlignment="1" applyProtection="1">
      <alignment horizontal="center" vertical="center" wrapText="1"/>
      <protection hidden="1"/>
    </xf>
    <xf numFmtId="0" fontId="3" fillId="0" borderId="6" xfId="0" applyFont="1" applyBorder="1" applyAlignment="1" applyProtection="1">
      <alignment wrapText="1"/>
      <protection hidden="1"/>
    </xf>
    <xf numFmtId="49" fontId="3" fillId="0" borderId="7" xfId="0" applyNumberFormat="1" applyFont="1" applyBorder="1" applyAlignment="1" applyProtection="1">
      <alignment wrapText="1"/>
      <protection hidden="1"/>
    </xf>
    <xf numFmtId="49" fontId="3" fillId="2" borderId="7" xfId="0" applyNumberFormat="1" applyFont="1" applyFill="1" applyBorder="1" applyAlignment="1" applyProtection="1">
      <alignment wrapText="1"/>
      <protection hidden="1"/>
    </xf>
    <xf numFmtId="0" fontId="5" fillId="3" borderId="7" xfId="2" applyFont="1" applyFill="1" applyBorder="1" applyAlignment="1" applyProtection="1">
      <alignment wrapText="1"/>
      <protection hidden="1"/>
    </xf>
    <xf numFmtId="49" fontId="6" fillId="0" borderId="7" xfId="0" applyNumberFormat="1" applyFont="1" applyFill="1" applyBorder="1" applyAlignment="1" applyProtection="1">
      <alignment wrapText="1"/>
      <protection hidden="1"/>
    </xf>
    <xf numFmtId="44" fontId="7" fillId="0" borderId="7" xfId="1" applyNumberFormat="1" applyFont="1" applyFill="1" applyBorder="1" applyAlignment="1" applyProtection="1">
      <alignment wrapText="1"/>
      <protection hidden="1"/>
    </xf>
    <xf numFmtId="0" fontId="7" fillId="0" borderId="7" xfId="0" applyNumberFormat="1" applyFont="1" applyFill="1" applyBorder="1" applyAlignment="1" applyProtection="1">
      <alignment wrapText="1"/>
      <protection hidden="1"/>
    </xf>
    <xf numFmtId="164" fontId="7" fillId="0" borderId="7" xfId="0" applyNumberFormat="1" applyFont="1" applyFill="1" applyBorder="1" applyAlignment="1" applyProtection="1">
      <alignment wrapText="1"/>
      <protection hidden="1"/>
    </xf>
    <xf numFmtId="0" fontId="3" fillId="0" borderId="7" xfId="0" applyFont="1" applyFill="1" applyBorder="1" applyAlignment="1" applyProtection="1">
      <alignment wrapText="1"/>
      <protection hidden="1"/>
    </xf>
    <xf numFmtId="49" fontId="3" fillId="0" borderId="8" xfId="0" applyNumberFormat="1" applyFont="1" applyBorder="1" applyAlignment="1" applyProtection="1">
      <alignment wrapText="1"/>
      <protection hidden="1"/>
    </xf>
    <xf numFmtId="49" fontId="3" fillId="2" borderId="9" xfId="0" applyNumberFormat="1" applyFont="1" applyFill="1" applyBorder="1" applyAlignment="1" applyProtection="1">
      <alignment wrapText="1"/>
      <protection hidden="1"/>
    </xf>
    <xf numFmtId="164" fontId="3" fillId="0" borderId="10" xfId="0" applyNumberFormat="1" applyFont="1" applyBorder="1" applyAlignment="1" applyProtection="1">
      <alignment wrapText="1"/>
      <protection hidden="1"/>
    </xf>
    <xf numFmtId="49" fontId="3" fillId="2" borderId="6" xfId="0" applyNumberFormat="1" applyFont="1" applyFill="1" applyBorder="1" applyAlignment="1" applyProtection="1">
      <alignment wrapText="1"/>
      <protection hidden="1"/>
    </xf>
    <xf numFmtId="0" fontId="0" fillId="0" borderId="5" xfId="0" applyFill="1" applyBorder="1" applyProtection="1">
      <protection hidden="1"/>
    </xf>
    <xf numFmtId="49" fontId="4" fillId="0" borderId="2" xfId="2" applyNumberFormat="1" applyFill="1" applyBorder="1" applyAlignment="1" applyProtection="1">
      <alignment horizontal="center" vertical="center" wrapText="1"/>
      <protection hidden="1"/>
    </xf>
    <xf numFmtId="0" fontId="4" fillId="0" borderId="2" xfId="2" applyFont="1" applyFill="1" applyBorder="1" applyAlignment="1" applyProtection="1">
      <alignment horizontal="left" vertical="center" wrapText="1"/>
      <protection hidden="1"/>
    </xf>
    <xf numFmtId="0" fontId="4" fillId="0" borderId="2" xfId="2" applyFont="1" applyFill="1" applyBorder="1" applyAlignment="1" applyProtection="1">
      <alignment horizontal="center" vertical="center" wrapText="1"/>
      <protection hidden="1"/>
    </xf>
    <xf numFmtId="0" fontId="4" fillId="0" borderId="2" xfId="2" applyFill="1" applyBorder="1" applyAlignment="1" applyProtection="1">
      <alignment horizontal="center" vertical="center" wrapText="1"/>
      <protection hidden="1"/>
    </xf>
    <xf numFmtId="44" fontId="6" fillId="0" borderId="2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2" xfId="2" applyNumberFormat="1" applyFont="1" applyFill="1" applyBorder="1" applyAlignment="1" applyProtection="1">
      <alignment horizontal="center" vertical="center" wrapText="1"/>
      <protection hidden="1"/>
    </xf>
    <xf numFmtId="44" fontId="6" fillId="0" borderId="2" xfId="2" applyNumberFormat="1" applyFont="1" applyFill="1" applyBorder="1" applyAlignment="1" applyProtection="1">
      <alignment horizontal="center" vertical="center" wrapText="1"/>
      <protection hidden="1"/>
    </xf>
    <xf numFmtId="164" fontId="6" fillId="0" borderId="2" xfId="2" applyNumberFormat="1" applyFont="1" applyFill="1" applyBorder="1" applyAlignment="1" applyProtection="1">
      <alignment horizontal="center" vertical="center" wrapText="1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0" fillId="0" borderId="11" xfId="0" applyFill="1" applyBorder="1" applyProtection="1">
      <protection hidden="1"/>
    </xf>
    <xf numFmtId="49" fontId="4" fillId="0" borderId="12" xfId="2" applyNumberFormat="1" applyFill="1" applyBorder="1" applyAlignment="1" applyProtection="1">
      <alignment horizontal="center" vertical="center" wrapText="1"/>
      <protection hidden="1"/>
    </xf>
    <xf numFmtId="0" fontId="4" fillId="0" borderId="12" xfId="2" applyFont="1" applyFill="1" applyBorder="1" applyAlignment="1" applyProtection="1">
      <alignment horizontal="left" vertical="center" wrapText="1"/>
      <protection hidden="1"/>
    </xf>
    <xf numFmtId="0" fontId="4" fillId="0" borderId="12" xfId="2" applyFill="1" applyBorder="1" applyAlignment="1" applyProtection="1">
      <alignment horizontal="center" vertical="center" wrapText="1"/>
      <protection hidden="1"/>
    </xf>
    <xf numFmtId="0" fontId="4" fillId="0" borderId="12" xfId="2" applyFont="1" applyFill="1" applyBorder="1" applyAlignment="1" applyProtection="1">
      <alignment horizontal="center" vertical="center" wrapText="1"/>
      <protection hidden="1"/>
    </xf>
    <xf numFmtId="0" fontId="8" fillId="0" borderId="12" xfId="0" applyFont="1" applyBorder="1" applyAlignment="1" applyProtection="1">
      <alignment horizontal="center" vertical="center"/>
      <protection hidden="1"/>
    </xf>
    <xf numFmtId="44" fontId="6" fillId="0" borderId="12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12" xfId="2" applyNumberFormat="1" applyFont="1" applyFill="1" applyBorder="1" applyAlignment="1" applyProtection="1">
      <alignment horizontal="center" vertical="center" wrapText="1"/>
      <protection hidden="1"/>
    </xf>
    <xf numFmtId="0" fontId="0" fillId="0" borderId="16" xfId="0" applyBorder="1" applyProtection="1">
      <protection hidden="1"/>
    </xf>
  </cellXfs>
  <cellStyles count="3">
    <cellStyle name="Milliers" xfId="1" builtinId="3"/>
    <cellStyle name="Normal" xfId="0" builtinId="0"/>
    <cellStyle name="Normal 2" xfId="2"/>
  </cellStyles>
  <dxfs count="29"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protection locked="1" hidden="1"/>
    </dxf>
    <dxf>
      <alignment horizontal="general" vertical="bottom" textRotation="0" wrapText="1" indent="0" justifyLastLine="0" shrinkToFit="0" readingOrder="0"/>
      <protection locked="1" hidden="1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  <protection locked="1" hidden="1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  <protection locked="1" hidden="1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X8" totalsRowShown="0" headerRowDxfId="4" dataDxfId="3" headerRowBorderDxfId="27" tableBorderDxfId="28" totalsRowBorderDxfId="26">
  <autoFilter ref="A1:X8"/>
  <tableColumns count="24">
    <tableColumn id="1" name="Colonne1" dataDxfId="25"/>
    <tableColumn id="2" name="A" dataDxfId="24" dataCellStyle="Normal 2"/>
    <tableColumn id="3" name="Assembly" dataDxfId="23" dataCellStyle="Normal 2"/>
    <tableColumn id="4" name="Colonne2" dataDxfId="22" dataCellStyle="Normal 2"/>
    <tableColumn id="5" name="S" dataDxfId="2" dataCellStyle="Normal 2"/>
    <tableColumn id="6" name="Ensemble" dataDxfId="21" dataCellStyle="Normal 2"/>
    <tableColumn id="7" name="App" dataDxfId="20" dataCellStyle="Normal 2"/>
    <tableColumn id="8" name="# Article " dataDxfId="19"/>
    <tableColumn id="9" name="Quantité " dataDxfId="18" dataCellStyle="Normal 2"/>
    <tableColumn id="10" name="Priorité" dataDxfId="17"/>
    <tableColumn id="11" name="Priorité2" dataDxfId="16"/>
    <tableColumn id="12" name="Priorité3" dataDxfId="15"/>
    <tableColumn id="13" name="Prix Unitaire (€)" dataDxfId="14" dataCellStyle="Milliers"/>
    <tableColumn id="14" name="B" dataDxfId="13" dataCellStyle="Normal 2"/>
    <tableColumn id="15" name="C" dataDxfId="12" dataCellStyle="Normal 2"/>
    <tableColumn id="16" name="D" dataDxfId="11" dataCellStyle="Normal 2"/>
    <tableColumn id="17" name="Coefficient" dataDxfId="10">
      <calculatedColumnFormula>IF(AND(M2&lt;=Feuil2!$D$4,M2&lt;&gt;0),Feuil2!$A$4,IF(AND(M2&gt;Feuil2!$B$3,M2&lt;=Feuil2!$D$3),Feuil2!$A$3,IF(M2&gt;Feuil2!$B$2,Feuil2!$A$2,"")))</calculatedColumnFormula>
    </tableColumn>
    <tableColumn id="18" name="E" dataDxfId="9"/>
    <tableColumn id="19" name="F" dataDxfId="8">
      <calculatedColumnFormula>IF(AND(M2&gt;0,G2&lt;&gt;"N"),M2*Q2+O2,"")</calculatedColumnFormula>
    </tableColumn>
    <tableColumn id="20" name="G" dataDxfId="7">
      <calculatedColumnFormula>IF(N2&gt;0,N2+3,"")</calculatedColumnFormula>
    </tableColumn>
    <tableColumn id="21" name="2" dataDxfId="1" dataCellStyle="Normal 2"/>
    <tableColumn id="22" name="I" dataDxfId="6" dataCellStyle="Normal 2">
      <calculatedColumnFormula>IF(AND(E2=Feuil2!$G$4,G2&lt;&gt;"N"),S2*U2,"")</calculatedColumnFormula>
    </tableColumn>
    <tableColumn id="23" name="1" dataDxfId="0" dataCellStyle="Normal 2"/>
    <tableColumn id="24" name="K" dataDxfId="5" dataCellStyle="Normal 2">
      <calculatedColumnFormula>IF(AND(E2=Feuil2!$G$3,G2&lt;&gt;"N"),S2*W2,"")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"/>
  <sheetViews>
    <sheetView zoomScale="70" zoomScaleNormal="70" workbookViewId="0">
      <selection activeCell="J1" sqref="J1:L1"/>
    </sheetView>
  </sheetViews>
  <sheetFormatPr baseColWidth="10" defaultRowHeight="15" x14ac:dyDescent="0.25"/>
  <cols>
    <col min="13" max="13" width="19.42578125" customWidth="1"/>
  </cols>
  <sheetData>
    <row r="1" spans="1:24" ht="63" x14ac:dyDescent="0.25">
      <c r="A1" s="1"/>
      <c r="B1" s="2" t="s">
        <v>0</v>
      </c>
      <c r="C1" s="2" t="s">
        <v>1</v>
      </c>
      <c r="D1" s="3"/>
      <c r="E1" s="4" t="s">
        <v>2</v>
      </c>
      <c r="F1" s="5" t="s">
        <v>3</v>
      </c>
      <c r="G1" s="6" t="s">
        <v>4</v>
      </c>
      <c r="H1" s="2" t="s">
        <v>5</v>
      </c>
      <c r="I1" s="3" t="s">
        <v>6</v>
      </c>
      <c r="J1" s="41" t="s">
        <v>7</v>
      </c>
      <c r="K1" s="41"/>
      <c r="L1" s="41"/>
      <c r="M1" s="7" t="s">
        <v>8</v>
      </c>
      <c r="N1" s="8" t="s">
        <v>9</v>
      </c>
      <c r="O1" s="8" t="s">
        <v>10</v>
      </c>
      <c r="P1" s="9" t="s">
        <v>11</v>
      </c>
      <c r="Q1" s="10" t="s">
        <v>12</v>
      </c>
      <c r="R1" s="11" t="s">
        <v>13</v>
      </c>
      <c r="S1" s="12" t="s">
        <v>14</v>
      </c>
      <c r="T1" s="13" t="s">
        <v>15</v>
      </c>
      <c r="U1" s="14" t="s">
        <v>36</v>
      </c>
      <c r="V1" s="15" t="s">
        <v>16</v>
      </c>
      <c r="W1" s="16" t="s">
        <v>35</v>
      </c>
      <c r="X1" s="17" t="s">
        <v>17</v>
      </c>
    </row>
    <row r="2" spans="1:24" x14ac:dyDescent="0.25">
      <c r="A2" s="18">
        <v>1</v>
      </c>
      <c r="B2" s="19" t="s">
        <v>18</v>
      </c>
      <c r="C2" s="20" t="s">
        <v>19</v>
      </c>
      <c r="D2" s="21"/>
      <c r="E2" s="22"/>
      <c r="F2" s="21"/>
      <c r="G2" s="21"/>
      <c r="H2" s="21" t="s">
        <v>20</v>
      </c>
      <c r="I2" s="21">
        <v>9</v>
      </c>
      <c r="J2" s="21"/>
      <c r="K2" s="21"/>
      <c r="L2" s="21"/>
      <c r="M2" s="23">
        <v>3</v>
      </c>
      <c r="N2" s="24">
        <v>1</v>
      </c>
      <c r="O2" s="24">
        <v>1</v>
      </c>
      <c r="P2" s="25">
        <v>2</v>
      </c>
      <c r="Q2" s="26">
        <f>IF(AND(M2&lt;=Feuil2!$D$4,M2&lt;&gt;0),Feuil2!$A$4,IF(AND(M2&gt;Feuil2!$B$3,M2&lt;=Feuil2!$D$3),Feuil2!$A$3,IF(M2&gt;Feuil2!$B$2,Feuil2!$A$2,"")))</f>
        <v>2.5</v>
      </c>
      <c r="R2" s="27"/>
      <c r="S2" s="28">
        <f t="shared" ref="S2:S7" si="0">IF(AND(M2&gt;0,G2&lt;&gt;"N"),M2*Q2+O2,"")</f>
        <v>8.5</v>
      </c>
      <c r="T2" s="29">
        <f t="shared" ref="T2:T7" si="1">IF(N2&gt;0,N2+3,"")</f>
        <v>4</v>
      </c>
      <c r="U2" s="30"/>
      <c r="V2" s="31" t="str">
        <f>IF(AND(E2=Feuil2!$G$4,G2&lt;&gt;"N"),S2*U2,"")</f>
        <v/>
      </c>
      <c r="W2" s="32"/>
      <c r="X2" s="31" t="str">
        <f>IF(AND(E2=Feuil2!$G$3,G2&lt;&gt;"N"),S2*W2,"")</f>
        <v/>
      </c>
    </row>
    <row r="3" spans="1:24" x14ac:dyDescent="0.25">
      <c r="A3" s="18">
        <v>2</v>
      </c>
      <c r="B3" s="19" t="s">
        <v>18</v>
      </c>
      <c r="C3" s="20" t="s">
        <v>19</v>
      </c>
      <c r="D3" s="22"/>
      <c r="E3" s="22"/>
      <c r="F3" s="22"/>
      <c r="G3" s="22"/>
      <c r="H3" s="22" t="s">
        <v>21</v>
      </c>
      <c r="I3" s="21">
        <v>10</v>
      </c>
      <c r="J3" s="22"/>
      <c r="K3" s="22"/>
      <c r="L3" s="22"/>
      <c r="M3" s="23">
        <v>1</v>
      </c>
      <c r="N3" s="24">
        <v>2</v>
      </c>
      <c r="O3" s="24">
        <v>0</v>
      </c>
      <c r="P3" s="25">
        <v>1</v>
      </c>
      <c r="Q3" s="26">
        <f>IF(AND(M3&lt;=Feuil2!$D$4,M3&lt;&gt;0),Feuil2!$A$4,IF(AND(M3&gt;Feuil2!$B$3,M3&lt;=Feuil2!$D$3),Feuil2!$A$3,IF(M3&gt;Feuil2!$B$2,Feuil2!$A$2,"")))</f>
        <v>2.5</v>
      </c>
      <c r="R3" s="27">
        <v>1</v>
      </c>
      <c r="S3" s="28">
        <f t="shared" si="0"/>
        <v>2.5</v>
      </c>
      <c r="T3" s="29">
        <f t="shared" si="1"/>
        <v>5</v>
      </c>
      <c r="U3" s="30"/>
      <c r="V3" s="31" t="str">
        <f>IF(AND(E3=Feuil2!$G$4,G3&lt;&gt;"N"),S3*U3,"")</f>
        <v/>
      </c>
      <c r="W3" s="32"/>
      <c r="X3" s="31" t="str">
        <f>IF(AND(E3=Feuil2!$G$3,G3&lt;&gt;"N"),S3*W3,"")</f>
        <v/>
      </c>
    </row>
    <row r="4" spans="1:24" x14ac:dyDescent="0.25">
      <c r="A4" s="18">
        <v>5</v>
      </c>
      <c r="B4" s="19" t="s">
        <v>18</v>
      </c>
      <c r="C4" s="20" t="s">
        <v>19</v>
      </c>
      <c r="D4" s="22"/>
      <c r="E4" s="22">
        <v>1</v>
      </c>
      <c r="F4" s="26"/>
      <c r="G4" s="22" t="s">
        <v>22</v>
      </c>
      <c r="H4" s="21" t="s">
        <v>23</v>
      </c>
      <c r="I4" s="21">
        <v>12</v>
      </c>
      <c r="J4" s="21"/>
      <c r="K4" s="21"/>
      <c r="L4" s="21"/>
      <c r="M4" s="23">
        <v>4</v>
      </c>
      <c r="N4" s="24">
        <v>2</v>
      </c>
      <c r="O4" s="33">
        <v>6</v>
      </c>
      <c r="P4" s="25">
        <v>4</v>
      </c>
      <c r="Q4" s="26">
        <f>IF(AND(M4&lt;=Feuil2!$D$4,M4&lt;&gt;0),Feuil2!$A$4,IF(AND(M4&gt;Feuil2!$B$3,M4&lt;=Feuil2!$D$3),Feuil2!$A$3,IF(M4&gt;Feuil2!$B$2,Feuil2!$A$2,"")))</f>
        <v>2.5</v>
      </c>
      <c r="R4" s="27">
        <v>4</v>
      </c>
      <c r="S4" s="28">
        <f t="shared" si="0"/>
        <v>16</v>
      </c>
      <c r="T4" s="29">
        <f t="shared" si="1"/>
        <v>5</v>
      </c>
      <c r="U4" s="30"/>
      <c r="V4" s="31" t="str">
        <f>IF(AND(E4=Feuil2!$G$4,G4&lt;&gt;"N"),S4*U4,"")</f>
        <v/>
      </c>
      <c r="W4" s="32" t="s">
        <v>36</v>
      </c>
      <c r="X4" s="31">
        <f>IF(AND(E4=Feuil2!$G$3,G4&lt;&gt;"N"),S4*W4,"")</f>
        <v>32</v>
      </c>
    </row>
    <row r="5" spans="1:24" x14ac:dyDescent="0.25">
      <c r="A5" s="18">
        <v>6</v>
      </c>
      <c r="B5" s="19" t="s">
        <v>24</v>
      </c>
      <c r="C5" s="20" t="s">
        <v>19</v>
      </c>
      <c r="D5" s="22"/>
      <c r="E5" s="22">
        <v>2</v>
      </c>
      <c r="F5" s="22"/>
      <c r="G5" s="22" t="s">
        <v>22</v>
      </c>
      <c r="H5" s="26"/>
      <c r="I5" s="21">
        <v>12</v>
      </c>
      <c r="J5" s="21"/>
      <c r="K5" s="21"/>
      <c r="L5" s="21"/>
      <c r="M5" s="23">
        <v>2</v>
      </c>
      <c r="N5" s="24">
        <v>3</v>
      </c>
      <c r="O5" s="24">
        <v>2</v>
      </c>
      <c r="P5" s="24">
        <v>3</v>
      </c>
      <c r="Q5" s="26">
        <f>IF(AND(M5&lt;=Feuil2!$D$4,M5&lt;&gt;0),Feuil2!$A$4,IF(AND(M5&gt;Feuil2!$B$3,M5&lt;=Feuil2!$D$3),Feuil2!$A$3,IF(M5&gt;Feuil2!$B$2,Feuil2!$A$2,"")))</f>
        <v>2.5</v>
      </c>
      <c r="R5" s="27"/>
      <c r="S5" s="28">
        <f t="shared" si="0"/>
        <v>7</v>
      </c>
      <c r="T5" s="29">
        <f t="shared" si="1"/>
        <v>6</v>
      </c>
      <c r="U5" s="30" t="s">
        <v>35</v>
      </c>
      <c r="V5" s="31">
        <f>IF(AND(E5=Feuil2!$G$4,G5&lt;&gt;"N"),S5*U5,"")</f>
        <v>7</v>
      </c>
      <c r="W5" s="32" t="s">
        <v>35</v>
      </c>
      <c r="X5" s="31" t="str">
        <f>IF(AND(E5=Feuil2!$G$3,G5&lt;&gt;"N"),S5*W5,"")</f>
        <v/>
      </c>
    </row>
    <row r="6" spans="1:24" x14ac:dyDescent="0.25">
      <c r="A6" s="18">
        <v>7</v>
      </c>
      <c r="B6" s="19" t="s">
        <v>26</v>
      </c>
      <c r="C6" s="20" t="s">
        <v>19</v>
      </c>
      <c r="D6" s="22"/>
      <c r="E6" s="22">
        <v>1</v>
      </c>
      <c r="F6" s="22"/>
      <c r="G6" s="22" t="s">
        <v>25</v>
      </c>
      <c r="H6" s="26"/>
      <c r="I6" s="21">
        <v>12</v>
      </c>
      <c r="J6" s="34"/>
      <c r="K6" s="34"/>
      <c r="L6" s="34"/>
      <c r="M6" s="23"/>
      <c r="N6" s="24"/>
      <c r="O6" s="24"/>
      <c r="P6" s="24"/>
      <c r="Q6" s="26" t="str">
        <f>IF(AND(M6&lt;=Feuil2!$D$4,M6&lt;&gt;0),Feuil2!$A$4,IF(AND(M6&gt;Feuil2!$B$3,M6&lt;=Feuil2!$D$3),Feuil2!$A$3,IF(M6&gt;Feuil2!$B$2,Feuil2!$A$2,"")))</f>
        <v/>
      </c>
      <c r="R6" s="27"/>
      <c r="S6" s="28" t="str">
        <f t="shared" si="0"/>
        <v/>
      </c>
      <c r="T6" s="29" t="str">
        <f t="shared" si="1"/>
        <v/>
      </c>
      <c r="U6" s="30"/>
      <c r="V6" s="31" t="str">
        <f>IF(AND(E6=Feuil2!$G$4,G6&lt;&gt;"N"),S6*U6,"")</f>
        <v/>
      </c>
      <c r="W6" s="32"/>
      <c r="X6" s="31" t="str">
        <f>IF(AND(E6=Feuil2!$G$3,G6&lt;&gt;"N"),S6*W6,"")</f>
        <v/>
      </c>
    </row>
    <row r="7" spans="1:24" x14ac:dyDescent="0.25">
      <c r="A7" s="18">
        <v>8</v>
      </c>
      <c r="B7" s="19" t="s">
        <v>26</v>
      </c>
      <c r="C7" s="20" t="s">
        <v>19</v>
      </c>
      <c r="D7" s="22"/>
      <c r="E7" s="22"/>
      <c r="F7" s="22"/>
      <c r="G7" s="22"/>
      <c r="H7" s="26"/>
      <c r="I7" s="21">
        <v>3</v>
      </c>
      <c r="J7" s="34"/>
      <c r="K7" s="34"/>
      <c r="L7" s="34"/>
      <c r="M7" s="23"/>
      <c r="N7" s="24"/>
      <c r="O7" s="24"/>
      <c r="P7" s="24"/>
      <c r="Q7" s="26" t="str">
        <f>IF(AND(M7&lt;=Feuil2!$D$4,M7&lt;&gt;0),Feuil2!$A$4,IF(AND(M7&gt;Feuil2!$B$3,M7&lt;=Feuil2!$D$3),Feuil2!$A$3,IF(M7&gt;Feuil2!$B$2,Feuil2!$A$2,"")))</f>
        <v/>
      </c>
      <c r="R7" s="26"/>
      <c r="S7" s="28" t="str">
        <f t="shared" si="0"/>
        <v/>
      </c>
      <c r="T7" s="29" t="str">
        <f t="shared" si="1"/>
        <v/>
      </c>
      <c r="U7" s="35"/>
      <c r="V7" s="31" t="str">
        <f>IF(AND(E7=Feuil2!$G$4,G7&lt;&gt;"N"),S7*U7,"")</f>
        <v/>
      </c>
      <c r="W7" s="36"/>
      <c r="X7" s="31" t="str">
        <f>IF(AND(E7=Feuil2!$G$3,G7&lt;&gt;"N"),S7*W7,"")</f>
        <v/>
      </c>
    </row>
  </sheetData>
  <mergeCells count="1">
    <mergeCell ref="J1:L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Feuil2!$G$2:$G$5</xm:f>
          </x14:formula1>
          <xm:sqref>E2:E7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G4" sqref="G4"/>
    </sheetView>
  </sheetViews>
  <sheetFormatPr baseColWidth="10" defaultRowHeight="15" x14ac:dyDescent="0.25"/>
  <sheetData>
    <row r="1" spans="1:7" x14ac:dyDescent="0.25">
      <c r="A1" s="37" t="s">
        <v>12</v>
      </c>
      <c r="B1" s="42" t="s">
        <v>27</v>
      </c>
      <c r="C1" s="42"/>
      <c r="D1" s="42"/>
      <c r="F1" s="43" t="s">
        <v>28</v>
      </c>
      <c r="G1" s="43"/>
    </row>
    <row r="2" spans="1:7" x14ac:dyDescent="0.25">
      <c r="A2" s="38">
        <v>1.5</v>
      </c>
      <c r="B2" s="39">
        <v>20</v>
      </c>
      <c r="C2" s="39" t="s">
        <v>29</v>
      </c>
      <c r="D2" s="39"/>
      <c r="F2" s="40" t="s">
        <v>30</v>
      </c>
      <c r="G2" s="40"/>
    </row>
    <row r="3" spans="1:7" x14ac:dyDescent="0.25">
      <c r="A3" s="38">
        <v>2</v>
      </c>
      <c r="B3" s="39">
        <v>10</v>
      </c>
      <c r="C3" s="39" t="s">
        <v>29</v>
      </c>
      <c r="D3" s="39">
        <v>20</v>
      </c>
      <c r="F3" s="40" t="s">
        <v>31</v>
      </c>
      <c r="G3" s="40">
        <v>1</v>
      </c>
    </row>
    <row r="4" spans="1:7" x14ac:dyDescent="0.25">
      <c r="A4" s="38">
        <v>2.5</v>
      </c>
      <c r="B4" s="39">
        <v>0</v>
      </c>
      <c r="C4" s="39" t="s">
        <v>29</v>
      </c>
      <c r="D4" s="39">
        <v>10</v>
      </c>
      <c r="F4" s="40" t="s">
        <v>32</v>
      </c>
      <c r="G4" s="40">
        <v>2</v>
      </c>
    </row>
    <row r="5" spans="1:7" x14ac:dyDescent="0.25">
      <c r="F5" s="40" t="s">
        <v>33</v>
      </c>
      <c r="G5" s="40" t="s">
        <v>34</v>
      </c>
    </row>
  </sheetData>
  <mergeCells count="2">
    <mergeCell ref="B1:D1"/>
    <mergeCell ref="F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E1" workbookViewId="0">
      <selection activeCell="F11" sqref="F11"/>
    </sheetView>
  </sheetViews>
  <sheetFormatPr baseColWidth="10" defaultRowHeight="15" x14ac:dyDescent="0.25"/>
  <cols>
    <col min="1" max="1" width="12.85546875" customWidth="1"/>
    <col min="3" max="3" width="12.5703125" customWidth="1"/>
    <col min="4" max="4" width="12.85546875" customWidth="1"/>
    <col min="6" max="6" width="13.140625" customWidth="1"/>
    <col min="8" max="8" width="11.85546875" customWidth="1"/>
    <col min="9" max="9" width="12.42578125" customWidth="1"/>
    <col min="11" max="12" width="11.85546875" customWidth="1"/>
    <col min="13" max="13" width="20" customWidth="1"/>
    <col min="17" max="17" width="14.28515625" customWidth="1"/>
  </cols>
  <sheetData>
    <row r="1" spans="1:24" x14ac:dyDescent="0.25">
      <c r="A1" s="57" t="s">
        <v>37</v>
      </c>
      <c r="B1" s="58" t="s">
        <v>0</v>
      </c>
      <c r="C1" s="58" t="s">
        <v>1</v>
      </c>
      <c r="D1" s="58" t="s">
        <v>38</v>
      </c>
      <c r="E1" s="59" t="s">
        <v>2</v>
      </c>
      <c r="F1" s="60" t="s">
        <v>3</v>
      </c>
      <c r="G1" s="61" t="s">
        <v>4</v>
      </c>
      <c r="H1" s="58" t="s">
        <v>5</v>
      </c>
      <c r="I1" s="58" t="s">
        <v>6</v>
      </c>
      <c r="J1" s="58" t="s">
        <v>7</v>
      </c>
      <c r="K1" s="58" t="s">
        <v>39</v>
      </c>
      <c r="L1" s="58" t="s">
        <v>40</v>
      </c>
      <c r="M1" s="62" t="s">
        <v>8</v>
      </c>
      <c r="N1" s="63" t="s">
        <v>9</v>
      </c>
      <c r="O1" s="63" t="s">
        <v>10</v>
      </c>
      <c r="P1" s="64" t="s">
        <v>11</v>
      </c>
      <c r="Q1" s="65" t="s">
        <v>12</v>
      </c>
      <c r="R1" s="58" t="s">
        <v>13</v>
      </c>
      <c r="S1" s="58" t="s">
        <v>14</v>
      </c>
      <c r="T1" s="66" t="s">
        <v>15</v>
      </c>
      <c r="U1" s="67" t="s">
        <v>36</v>
      </c>
      <c r="V1" s="68" t="s">
        <v>16</v>
      </c>
      <c r="W1" s="69" t="s">
        <v>35</v>
      </c>
      <c r="X1" s="66" t="s">
        <v>17</v>
      </c>
    </row>
    <row r="2" spans="1:24" x14ac:dyDescent="0.25">
      <c r="A2" s="70">
        <v>1</v>
      </c>
      <c r="B2" s="71" t="s">
        <v>18</v>
      </c>
      <c r="C2" s="72" t="s">
        <v>19</v>
      </c>
      <c r="D2" s="73"/>
      <c r="E2" s="22"/>
      <c r="F2" s="73"/>
      <c r="G2" s="73"/>
      <c r="H2" s="73" t="s">
        <v>20</v>
      </c>
      <c r="I2" s="73">
        <v>9</v>
      </c>
      <c r="J2" s="73"/>
      <c r="K2" s="73"/>
      <c r="L2" s="73"/>
      <c r="M2" s="75">
        <v>3</v>
      </c>
      <c r="N2" s="76">
        <v>1</v>
      </c>
      <c r="O2" s="76">
        <v>1</v>
      </c>
      <c r="P2" s="77">
        <v>2</v>
      </c>
      <c r="Q2" s="47">
        <f>IF(AND(M2&lt;=Feuil2!$D$4,M2&lt;&gt;0),Feuil2!$A$4,IF(AND(M2&gt;Feuil2!$B$3,M2&lt;=Feuil2!$D$3),Feuil2!$A$3,IF(M2&gt;Feuil2!$B$2,Feuil2!$A$2,"")))</f>
        <v>2.5</v>
      </c>
      <c r="R2" s="47"/>
      <c r="S2" s="49">
        <f t="shared" ref="S2:S7" si="0">IF(AND(M2&gt;0,G2&lt;&gt;"N"),M2*Q2+O2,"")</f>
        <v>8.5</v>
      </c>
      <c r="T2" s="50">
        <f t="shared" ref="T2:T7" si="1">IF(N2&gt;0,N2+3,"")</f>
        <v>4</v>
      </c>
      <c r="U2" s="35"/>
      <c r="V2" s="53" t="str">
        <f>IF(AND(E2=Feuil2!$G$4,G2&lt;&gt;"N"),S2*U2,"")</f>
        <v/>
      </c>
      <c r="W2" s="36"/>
      <c r="X2" s="55" t="str">
        <f>IF(AND(E2=Feuil2!$G$3,G2&lt;&gt;"N"),S2*W2,"")</f>
        <v/>
      </c>
    </row>
    <row r="3" spans="1:24" x14ac:dyDescent="0.25">
      <c r="A3" s="70">
        <v>2</v>
      </c>
      <c r="B3" s="71" t="s">
        <v>18</v>
      </c>
      <c r="C3" s="72" t="s">
        <v>19</v>
      </c>
      <c r="D3" s="74"/>
      <c r="E3" s="22"/>
      <c r="F3" s="74"/>
      <c r="G3" s="74"/>
      <c r="H3" s="74" t="s">
        <v>21</v>
      </c>
      <c r="I3" s="73">
        <v>10</v>
      </c>
      <c r="J3" s="74"/>
      <c r="K3" s="74"/>
      <c r="L3" s="74"/>
      <c r="M3" s="75">
        <v>1</v>
      </c>
      <c r="N3" s="76">
        <v>2</v>
      </c>
      <c r="O3" s="76">
        <v>0</v>
      </c>
      <c r="P3" s="77">
        <v>1</v>
      </c>
      <c r="Q3" s="47">
        <f>IF(AND(M3&lt;=Feuil2!$D$4,M3&lt;&gt;0),Feuil2!$A$4,IF(AND(M3&gt;Feuil2!$B$3,M3&lt;=Feuil2!$D$3),Feuil2!$A$3,IF(M3&gt;Feuil2!$B$2,Feuil2!$A$2,"")))</f>
        <v>2.5</v>
      </c>
      <c r="R3" s="47">
        <v>1</v>
      </c>
      <c r="S3" s="49">
        <f t="shared" si="0"/>
        <v>2.5</v>
      </c>
      <c r="T3" s="50">
        <f t="shared" si="1"/>
        <v>5</v>
      </c>
      <c r="U3" s="35"/>
      <c r="V3" s="53" t="str">
        <f>IF(AND(E3=Feuil2!$G$4,G3&lt;&gt;"N"),S3*U3,"")</f>
        <v/>
      </c>
      <c r="W3" s="36"/>
      <c r="X3" s="55" t="str">
        <f>IF(AND(E3=Feuil2!$G$3,G3&lt;&gt;"N"),S3*W3,"")</f>
        <v/>
      </c>
    </row>
    <row r="4" spans="1:24" x14ac:dyDescent="0.25">
      <c r="A4" s="70">
        <v>5</v>
      </c>
      <c r="B4" s="71" t="s">
        <v>18</v>
      </c>
      <c r="C4" s="72" t="s">
        <v>19</v>
      </c>
      <c r="D4" s="74"/>
      <c r="E4" s="22">
        <v>1</v>
      </c>
      <c r="F4" s="47"/>
      <c r="G4" s="74" t="s">
        <v>22</v>
      </c>
      <c r="H4" s="73" t="s">
        <v>23</v>
      </c>
      <c r="I4" s="73">
        <v>12</v>
      </c>
      <c r="J4" s="73"/>
      <c r="K4" s="73"/>
      <c r="L4" s="73"/>
      <c r="M4" s="75">
        <v>4</v>
      </c>
      <c r="N4" s="76">
        <v>2</v>
      </c>
      <c r="O4" s="78">
        <v>6</v>
      </c>
      <c r="P4" s="77">
        <v>4</v>
      </c>
      <c r="Q4" s="47">
        <f>IF(AND(M4&lt;=Feuil2!$D$4,M4&lt;&gt;0),Feuil2!$A$4,IF(AND(M4&gt;Feuil2!$B$3,M4&lt;=Feuil2!$D$3),Feuil2!$A$3,IF(M4&gt;Feuil2!$B$2,Feuil2!$A$2,"")))</f>
        <v>2.5</v>
      </c>
      <c r="R4" s="47">
        <v>4</v>
      </c>
      <c r="S4" s="49">
        <f t="shared" si="0"/>
        <v>16</v>
      </c>
      <c r="T4" s="50">
        <f t="shared" si="1"/>
        <v>5</v>
      </c>
      <c r="U4" s="35"/>
      <c r="V4" s="53" t="str">
        <f>IF(AND(E4=Feuil2!$G$4,G4&lt;&gt;"N"),S4*U4,"")</f>
        <v/>
      </c>
      <c r="W4" s="36" t="s">
        <v>36</v>
      </c>
      <c r="X4" s="55">
        <f>IF(AND(E4=Feuil2!$G$3,G4&lt;&gt;"N"),S4*W4,"")</f>
        <v>32</v>
      </c>
    </row>
    <row r="5" spans="1:24" x14ac:dyDescent="0.25">
      <c r="A5" s="70">
        <v>6</v>
      </c>
      <c r="B5" s="71" t="s">
        <v>24</v>
      </c>
      <c r="C5" s="72" t="s">
        <v>19</v>
      </c>
      <c r="D5" s="74"/>
      <c r="E5" s="22">
        <v>2</v>
      </c>
      <c r="F5" s="74"/>
      <c r="G5" s="74" t="s">
        <v>22</v>
      </c>
      <c r="H5" s="47"/>
      <c r="I5" s="73">
        <v>12</v>
      </c>
      <c r="J5" s="73"/>
      <c r="K5" s="73"/>
      <c r="L5" s="73"/>
      <c r="M5" s="75">
        <v>2</v>
      </c>
      <c r="N5" s="76">
        <v>3</v>
      </c>
      <c r="O5" s="76">
        <v>2</v>
      </c>
      <c r="P5" s="76">
        <v>3</v>
      </c>
      <c r="Q5" s="47">
        <f>IF(AND(M5&lt;=Feuil2!$D$4,M5&lt;&gt;0),Feuil2!$A$4,IF(AND(M5&gt;Feuil2!$B$3,M5&lt;=Feuil2!$D$3),Feuil2!$A$3,IF(M5&gt;Feuil2!$B$2,Feuil2!$A$2,"")))</f>
        <v>2.5</v>
      </c>
      <c r="R5" s="47"/>
      <c r="S5" s="49">
        <f t="shared" si="0"/>
        <v>7</v>
      </c>
      <c r="T5" s="50">
        <f t="shared" si="1"/>
        <v>6</v>
      </c>
      <c r="U5" s="35" t="s">
        <v>35</v>
      </c>
      <c r="V5" s="53">
        <f>IF(AND(E5=Feuil2!$G$4,G5&lt;&gt;"N"),S5*U5,"")</f>
        <v>7</v>
      </c>
      <c r="W5" s="36" t="s">
        <v>35</v>
      </c>
      <c r="X5" s="55" t="str">
        <f>IF(AND(E5=Feuil2!$G$3,G5&lt;&gt;"N"),S5*W5,"")</f>
        <v/>
      </c>
    </row>
    <row r="6" spans="1:24" x14ac:dyDescent="0.25">
      <c r="A6" s="70">
        <v>7</v>
      </c>
      <c r="B6" s="71" t="s">
        <v>26</v>
      </c>
      <c r="C6" s="72" t="s">
        <v>19</v>
      </c>
      <c r="D6" s="74"/>
      <c r="E6" s="22">
        <v>1</v>
      </c>
      <c r="F6" s="74"/>
      <c r="G6" s="74" t="s">
        <v>25</v>
      </c>
      <c r="H6" s="47"/>
      <c r="I6" s="73">
        <v>12</v>
      </c>
      <c r="J6" s="79"/>
      <c r="K6" s="79"/>
      <c r="L6" s="79"/>
      <c r="M6" s="75"/>
      <c r="N6" s="76"/>
      <c r="O6" s="76"/>
      <c r="P6" s="76"/>
      <c r="Q6" s="47" t="str">
        <f>IF(AND(M6&lt;=Feuil2!$D$4,M6&lt;&gt;0),Feuil2!$A$4,IF(AND(M6&gt;Feuil2!$B$3,M6&lt;=Feuil2!$D$3),Feuil2!$A$3,IF(M6&gt;Feuil2!$B$2,Feuil2!$A$2,"")))</f>
        <v/>
      </c>
      <c r="R6" s="47"/>
      <c r="S6" s="49" t="str">
        <f t="shared" si="0"/>
        <v/>
      </c>
      <c r="T6" s="50" t="str">
        <f t="shared" si="1"/>
        <v/>
      </c>
      <c r="U6" s="35"/>
      <c r="V6" s="53" t="str">
        <f>IF(AND(E6=Feuil2!$G$4,G6&lt;&gt;"N"),S6*U6,"")</f>
        <v/>
      </c>
      <c r="W6" s="36"/>
      <c r="X6" s="55" t="str">
        <f>IF(AND(E6=Feuil2!$G$3,G6&lt;&gt;"N"),S6*W6,"")</f>
        <v/>
      </c>
    </row>
    <row r="7" spans="1:24" x14ac:dyDescent="0.25">
      <c r="A7" s="80">
        <v>8</v>
      </c>
      <c r="B7" s="81" t="s">
        <v>26</v>
      </c>
      <c r="C7" s="82" t="s">
        <v>19</v>
      </c>
      <c r="D7" s="83"/>
      <c r="E7" s="44"/>
      <c r="F7" s="83"/>
      <c r="G7" s="83"/>
      <c r="H7" s="48"/>
      <c r="I7" s="84">
        <v>3</v>
      </c>
      <c r="J7" s="85"/>
      <c r="K7" s="85"/>
      <c r="L7" s="85"/>
      <c r="M7" s="86"/>
      <c r="N7" s="87"/>
      <c r="O7" s="87"/>
      <c r="P7" s="87"/>
      <c r="Q7" s="48" t="str">
        <f>IF(AND(M7&lt;=Feuil2!$D$4,M7&lt;&gt;0),Feuil2!$A$4,IF(AND(M7&gt;Feuil2!$B$3,M7&lt;=Feuil2!$D$3),Feuil2!$A$3,IF(M7&gt;Feuil2!$B$2,Feuil2!$A$2,"")))</f>
        <v/>
      </c>
      <c r="R7" s="48"/>
      <c r="S7" s="51" t="str">
        <f t="shared" si="0"/>
        <v/>
      </c>
      <c r="T7" s="52" t="str">
        <f t="shared" si="1"/>
        <v/>
      </c>
      <c r="U7" s="45"/>
      <c r="V7" s="54" t="str">
        <f>IF(AND(E7=Feuil2!$G$4,G7&lt;&gt;"N"),S7*U7,"")</f>
        <v/>
      </c>
      <c r="W7" s="46"/>
      <c r="X7" s="56" t="str">
        <f>IF(AND(E7=Feuil2!$G$3,G7&lt;&gt;"N"),S7*W7,"")</f>
        <v/>
      </c>
    </row>
    <row r="8" spans="1:24" x14ac:dyDescent="0.25">
      <c r="A8" s="80">
        <v>9</v>
      </c>
      <c r="B8" s="81" t="s">
        <v>41</v>
      </c>
      <c r="C8" s="82" t="s">
        <v>19</v>
      </c>
      <c r="D8" s="83"/>
      <c r="E8" s="44"/>
      <c r="F8" s="83"/>
      <c r="G8" s="83"/>
      <c r="H8" s="48"/>
      <c r="I8" s="84"/>
      <c r="J8" s="88"/>
      <c r="K8" s="88"/>
      <c r="L8" s="88"/>
      <c r="M8" s="86"/>
      <c r="N8" s="87"/>
      <c r="O8" s="87"/>
      <c r="P8" s="87"/>
      <c r="Q8" s="48" t="str">
        <f>IF(AND(M8&lt;=Feuil2!$D$4,M8&lt;&gt;0),Feuil2!$A$4,IF(AND(M8&gt;Feuil2!$B$3,M8&lt;=Feuil2!$D$3),Feuil2!$A$3,IF(M8&gt;Feuil2!$B$2,Feuil2!$A$2,"")))</f>
        <v/>
      </c>
      <c r="R8" s="48"/>
      <c r="S8" s="51" t="str">
        <f>IF(AND(M8&gt;0,G8&lt;&gt;"N"),M8*Q8+O8,"")</f>
        <v/>
      </c>
      <c r="T8" s="52" t="str">
        <f>IF(N8&gt;0,N8+3,"")</f>
        <v/>
      </c>
      <c r="U8" s="45"/>
      <c r="V8" s="54" t="str">
        <f>IF(AND(E8=Feuil2!$G$4,G8&lt;&gt;"N"),S8*U8,"")</f>
        <v/>
      </c>
      <c r="W8" s="46"/>
      <c r="X8" s="56" t="str">
        <f>IF(AND(E8=Feuil2!$G$3,G8&lt;&gt;"N"),S8*W8,"")</f>
        <v/>
      </c>
    </row>
  </sheetData>
  <sheetProtection sheet="1" objects="1" scenarios="1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Feuil2!$G$2:$G$5</xm:f>
          </x14:formula1>
          <xm:sqref>E2:E8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2015-10-07T07:38:37Z</dcterms:created>
  <dcterms:modified xsi:type="dcterms:W3CDTF">2015-10-07T09:26:25Z</dcterms:modified>
</cp:coreProperties>
</file>