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emandes" sheetId="1" r:id="rId1"/>
    <sheet name="Listes" sheetId="10" r:id="rId2"/>
    <sheet name="Alex" sheetId="11" r:id="rId3"/>
    <sheet name="Amar" sheetId="13" r:id="rId4"/>
    <sheet name="Guy" sheetId="12" r:id="rId5"/>
    <sheet name="Laurent" sheetId="14" r:id="rId6"/>
    <sheet name="Mohamed" sheetId="15" r:id="rId7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5" l="1"/>
  <c r="E14" i="15"/>
  <c r="F14" i="12"/>
  <c r="E14" i="12"/>
  <c r="F14" i="11"/>
  <c r="E14" i="11"/>
  <c r="F14" i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<sst xmlns="http://schemas.openxmlformats.org/spreadsheetml/2006/main" count="246" uniqueCount="103">
  <si>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</si>
  <si>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</si>
  <si>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</si>
  <si>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</si>
  <si>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</si>
  <si>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</si>
  <si>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</si>
  <si>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</si>
  <si>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</si>
  <si>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</si>
  <si>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</si>
  <si>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</si>
  <si>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</si>
  <si>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</si>
  <si>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</si>
  <si>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</si>
  <si>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</si>
  <si>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</si>
  <si>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</si>
  <si>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</si>
  <si>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</si>
  <si>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</si>
  <si>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</si>
  <si>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</si>
  <si>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</si>
  <si>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</si>
  <si>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</si>
  <si>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</si>
  <si>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</si>
  <si>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</si>
  <si>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</si>
  <si>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</si>
  <si>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</si>
  <si>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</si>
  <si>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</si>
  <si>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</si>
  <si>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</si>
  <si>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</si>
  <si>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</si>
  <si>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</si>
  <si>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</si>
  <si>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</si>
  <si>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</si>
  <si>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</si>
  <si>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</si>
  <si>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</si>
  <si>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</si>
  <si>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</si>
  <si>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</si>
  <si>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</si>
  <si>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</si>
  <si>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</si>
  <si>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</si>
  <si>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</si>
  <si>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</si>
  <si>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</si>
  <si>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</si>
  <si>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</si>
  <si>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</si>
  <si>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</si>
  <si>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</si>
  <si>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</si>
  <si>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</si>
  <si>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</si>
  <si>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</si>
  <si>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</si>
  <si>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</si>
  <si>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</si>
  <si>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</si>
  <si>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</si>
  <si>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</si>
  <si>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</si>
  <si>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</si>
  <si>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</si>
  <si>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</si>
  <si>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</si>
  <si>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</si>
  <si>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</si>
  <si>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Amar</t>
  </si>
  <si>
    <t>Alex</t>
  </si>
  <si>
    <t>Guy</t>
  </si>
  <si>
    <t>Mohamed</t>
  </si>
  <si>
    <t>David</t>
  </si>
  <si>
    <t>Laurent</t>
  </si>
  <si>
    <t>Temps réel</t>
  </si>
  <si>
    <t>Remplacement tube de pompe</t>
  </si>
  <si>
    <t>Validation</t>
  </si>
  <si>
    <t>Oui</t>
  </si>
  <si>
    <t>Non</t>
  </si>
  <si>
    <t>Temps théorique</t>
  </si>
  <si>
    <t>Hélène</t>
  </si>
  <si>
    <t>changement Néon</t>
  </si>
  <si>
    <t>s</t>
  </si>
  <si>
    <t>ss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</si>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</sst>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3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5" fontId="0" fillId="0" borderId="0" xfId="0" applyNumberFormat="1"/>
    <xf numFmtId="165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5" fontId="0" fillId="2" borderId="0" xfId="0" applyNumberFormat="1" applyFill="1" applyBorder="1" applyAlignment="1"/>
    <xf numFmtId="165" fontId="0" fillId="0" borderId="0" xfId="0" applyNumberFormat="1" applyFill="1" applyBorder="1" applyAlignment="1"/>
  </cellXfs>
  <cellStyles count="1">
    <cellStyle name="Normal" xfId="0" builtinId="0"/>
  </cellStyles>
  <dxfs count="84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5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5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5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5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5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165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5" formatCode="h:mm;@"/>
      <fill>
        <patternFill patternType="none">
          <fgColor indexed="64"/>
          <bgColor indexed="65"/>
        </patternFill>
      </fill>
    </dxf>
    <dxf>
      <numFmt numFmtId="165" formatCode="h:mm;@"/>
      <fill>
        <patternFill patternType="none">
          <fgColor indexed="64"/>
          <bgColor indexed="65"/>
        </patternFill>
      </fill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_Demandes" displayName="T_Demandes" ref="A13:K16" totalsRowShown="0" headerRowDxfId="77" dataDxfId="78">
  <autoFilter ref="A13:K16"/>
  <tableColumns count="11">
    <tableColumn id="1" name="Demande" dataDxfId="80"/>
    <tableColumn id="2" name="Date" dataDxfId="79"/>
    <tableColumn id="3" name="Description"/>
    <tableColumn id="4" name="Equipement " dataDxfId="71"/>
    <tableColumn id="5" name="Atelier" dataDxfId="70">
      <calculatedColumnFormula>_xlfn.IFNA(VLOOKUP(T_Demandes[[#This Row],[Equipement ]],T_Zones[],2,FALSE),"")</calculatedColumnFormula>
    </tableColumn>
    <tableColumn id="6" name="Centre de charge" dataDxfId="68">
      <calculatedColumnFormula>_xlfn.IFNA(VLOOKUP(T_Demandes[[#This Row],[Equipement ]],T_Zones[],3,FALSE),"")</calculatedColumnFormula>
    </tableColumn>
    <tableColumn id="7" name="N°DI" dataDxfId="69"/>
    <tableColumn id="8" name="Technicien" dataDxfId="72"/>
    <tableColumn id="9" name="Temps théorique" dataDxfId="67"/>
    <tableColumn id="10" name="Temps réel" dataDxfId="65"/>
    <tableColumn id="11" name="Validation demandeur" dataDxfId="6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81" dataDxfId="82">
  <autoFilter ref="B3:B18">
    <filterColumn colId="0" hiddenButton="1"/>
  </autoFilter>
  <tableColumns count="1">
    <tableColumn id="1" name="Liste des équipements" dataDxfId="83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8" totalsRowShown="0">
  <autoFilter ref="D3:D8">
    <filterColumn colId="0" hiddenButton="1"/>
  </autoFilter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73">
  <autoFilter ref="F3:F18">
    <filterColumn colId="0" hiddenButton="1"/>
  </autoFilter>
  <tableColumns count="1">
    <tableColumn id="1" name="Temps théorique" dataDxfId="74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76"/>
    <tableColumn id="2" name="Atelier" dataDxfId="75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4" totalsRowShown="0" headerRowDxfId="64" dataDxfId="24">
  <autoFilter ref="A13:K14"/>
  <tableColumns count="11">
    <tableColumn id="1" name="Demande" dataDxfId="35"/>
    <tableColumn id="2" name="Date" dataDxfId="34"/>
    <tableColumn id="3" name="Description" dataDxfId="33"/>
    <tableColumn id="4" name="Equipement " dataDxfId="32"/>
    <tableColumn id="5" name="Atelier" dataDxfId="31">
      <calculatedColumnFormula>_xlfn.IFNA(VLOOKUP(T_Demandes[[#This Row],[Equipement ]],T_Zones[],2,FALSE),"")</calculatedColumnFormula>
    </tableColumn>
    <tableColumn id="6" name="Centre de charge" dataDxfId="30">
      <calculatedColumnFormula>_xlfn.IFNA(VLOOKUP(T_Demandes[[#This Row],[Equipement ]],T_Zones[],3,FALSE),"")</calculatedColumnFormula>
    </tableColumn>
    <tableColumn id="7" name="N°DI" dataDxfId="29"/>
    <tableColumn id="8" name="Technicien" dataDxfId="28"/>
    <tableColumn id="9" name="Temps théorique" dataDxfId="27"/>
    <tableColumn id="10" name="Temps réel" dataDxfId="26"/>
    <tableColumn id="11" name="Validation demandeur" dataDxfId="25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62" dataDxfId="61">
  <autoFilter ref="A13:K14"/>
  <tableColumns count="11">
    <tableColumn id="1" name="Demande" dataDxfId="60"/>
    <tableColumn id="2" name="Date" dataDxfId="59"/>
    <tableColumn id="3" name="Description" dataDxfId="58"/>
    <tableColumn id="4" name="Equipement " dataDxfId="57"/>
    <tableColumn id="5" name="Atelier" dataDxfId="56">
      <calculatedColumnFormula>_xlfn.IFNA(VLOOKUP(T_Amar[[#This Row],[Equipement ]],T_Zones[],2,FALSE),"")</calculatedColumnFormula>
    </tableColumn>
    <tableColumn id="6" name="Centre de charge" dataDxfId="55">
      <calculatedColumnFormula>_xlfn.IFNA(VLOOKUP(T_Amar[[#This Row],[Equipement ]],T_Zones[],3,FALSE),"")</calculatedColumnFormula>
    </tableColumn>
    <tableColumn id="7" name="N°DI" dataDxfId="54"/>
    <tableColumn id="8" name="Technicien" dataDxfId="53"/>
    <tableColumn id="9" name="Temps théorique" dataDxfId="52"/>
    <tableColumn id="10" name="Temps réel" dataDxfId="51"/>
    <tableColumn id="11" name="Validation demandeur" dataDxfId="50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K14" totalsRowShown="0" headerRowDxfId="63" dataDxfId="12">
  <autoFilter ref="A13:K14"/>
  <tableColumns count="11">
    <tableColumn id="1" name="Demande" dataDxfId="23"/>
    <tableColumn id="2" name="Date" dataDxfId="22"/>
    <tableColumn id="3" name="Description" dataDxfId="21"/>
    <tableColumn id="4" name="Equipement " dataDxfId="20"/>
    <tableColumn id="5" name="Atelier" dataDxfId="19">
      <calculatedColumnFormula>_xlfn.IFNA(VLOOKUP(T_Demandes[[#This Row],[Equipement ]],T_Zones[],2,FALSE),"")</calculatedColumnFormula>
    </tableColumn>
    <tableColumn id="6" name="Centre de charge" dataDxfId="18">
      <calculatedColumnFormula>_xlfn.IFNA(VLOOKUP(T_Demandes[[#This Row],[Equipement ]],T_Zones[],3,FALSE),"")</calculatedColumnFormula>
    </tableColumn>
    <tableColumn id="7" name="N°DI" dataDxfId="17"/>
    <tableColumn id="8" name="Technicien" dataDxfId="16"/>
    <tableColumn id="9" name="Temps théorique" dataDxfId="15"/>
    <tableColumn id="10" name="Temps réel" dataDxfId="14"/>
    <tableColumn id="11" name="Validation demandeur" dataDxfId="13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K14" insertRow="1" totalsRowShown="0" headerRowDxfId="49" dataDxfId="48">
  <autoFilter ref="A13:K14"/>
  <tableColumns count="11">
    <tableColumn id="1" name="Demande" dataDxfId="47"/>
    <tableColumn id="2" name="Date" dataDxfId="46"/>
    <tableColumn id="3" name="Description" dataDxfId="45"/>
    <tableColumn id="4" name="Equipement " dataDxfId="44"/>
    <tableColumn id="5" name="Atelier" dataDxfId="43">
      <calculatedColumnFormula>_xlfn.IFNA(VLOOKUP(T_Laurent[[#This Row],[Equipement ]],T_Zones[],2,FALSE),"")</calculatedColumnFormula>
    </tableColumn>
    <tableColumn id="6" name="Centre de charge" dataDxfId="42">
      <calculatedColumnFormula>_xlfn.IFNA(VLOOKUP(T_Laurent[[#This Row],[Equipement ]],T_Zones[],3,FALSE),"")</calculatedColumnFormula>
    </tableColumn>
    <tableColumn id="7" name="N°DI" dataDxfId="41"/>
    <tableColumn id="8" name="Technicien" dataDxfId="40"/>
    <tableColumn id="9" name="Temps théorique" dataDxfId="39"/>
    <tableColumn id="10" name="Temps réel" dataDxfId="38"/>
    <tableColumn id="11" name="Validation demandeur" dataDxfId="37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K14" totalsRowShown="0" headerRowDxfId="36" dataDxfId="0">
  <autoFilter ref="A13:K14"/>
  <tableColumns count="11">
    <tableColumn id="1" name="Demande" dataDxfId="11"/>
    <tableColumn id="2" name="Date" dataDxfId="10"/>
    <tableColumn id="3" name="Description" dataDxfId="9"/>
    <tableColumn id="4" name="Equipement " dataDxfId="8"/>
    <tableColumn id="5" name="Atelier" dataDxfId="7">
      <calculatedColumnFormula>_xlfn.IFNA(VLOOKUP(T_Demandes[[#This Row],[Equipement ]],T_Zones[],2,FALSE),"")</calculatedColumnFormula>
    </tableColumn>
    <tableColumn id="6" name="Centre de charge" dataDxfId="6">
      <calculatedColumnFormula>_xlfn.IFNA(VLOOKUP(T_Demandes[[#This Row],[Equipement ]],T_Zones[],3,FALSE),"")</calculatedColumnFormula>
    </tableColumn>
    <tableColumn id="7" name="N°DI" dataDxfId="5"/>
    <tableColumn id="8" name="Technicien" dataDxfId="4"/>
    <tableColumn id="9" name="Temps théorique" dataDxfId="3"/>
    <tableColumn id="10" name="Temps réel" dataDxfId="2"/>
    <tableColumn id="11" name="Validation demandeur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M16"/>
  <sheetViews>
    <sheetView showGridLines="0" tabSelected="1" zoomScaleNormal="100" workbookViewId="0">
      <selection activeCell="D23" sqref="D23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82</v>
      </c>
      <c r="B14" s="9">
        <v>43446.370972222219</v>
      </c>
      <c r="C14" s="9" t="s">
        <v>85</v>
      </c>
      <c r="D14" s="14" t="s">
        <v>12</v>
      </c>
      <c r="E14" s="15" t="str">
        <f>_xlfn.IFNA(VLOOKUP(T_Demandes[[#This Row],[Equipement ]],T_Zones[],2,FALSE),"")</f>
        <v>PREPARATION</v>
      </c>
      <c r="F14" s="15">
        <f>_xlfn.IFNA(VLOOKUP(T_Demandes[[#This Row],[Equipement ]],T_Zones[],3,FALSE),"")</f>
        <v>20302</v>
      </c>
      <c r="G14" s="8">
        <v>1</v>
      </c>
      <c r="H14" s="13" t="s">
        <v>79</v>
      </c>
      <c r="I14" s="16">
        <v>8.3333333333333301E-2</v>
      </c>
      <c r="K14" s="15"/>
    </row>
    <row r="15" spans="1:13" s="8" customFormat="1" x14ac:dyDescent="0.2">
      <c r="A15" s="8" t="s">
        <v>90</v>
      </c>
      <c r="B15" s="9">
        <v>43446.380069444444</v>
      </c>
      <c r="C15" s="8" t="s">
        <v>91</v>
      </c>
      <c r="D15" s="13" t="s">
        <v>39</v>
      </c>
      <c r="E15" s="15" t="str">
        <f>_xlfn.IFNA(VLOOKUP(T_Demandes[[#This Row],[Equipement ]],T_Zones[],2,FALSE),"")</f>
        <v>MAINTENANCE</v>
      </c>
      <c r="F15" s="15">
        <f>_xlfn.IFNA(VLOOKUP(T_Demandes[[#This Row],[Equipement ]],T_Zones[],3,FALSE),"")</f>
        <v>20307</v>
      </c>
      <c r="G15" s="8">
        <v>2</v>
      </c>
      <c r="H15" s="13" t="s">
        <v>80</v>
      </c>
      <c r="I15" s="16">
        <v>0.125</v>
      </c>
      <c r="K15" s="15"/>
    </row>
    <row r="16" spans="1:13" s="8" customFormat="1" x14ac:dyDescent="0.2">
      <c r="A16" s="8" t="s">
        <v>92</v>
      </c>
      <c r="B16" s="9">
        <v>43446.397719907407</v>
      </c>
      <c r="C16" s="8" t="s">
        <v>93</v>
      </c>
      <c r="D16" s="13" t="s">
        <v>14</v>
      </c>
      <c r="E16" s="15" t="str">
        <f>_xlfn.IFNA(VLOOKUP(T_Demandes[[#This Row],[Equipement ]],T_Zones[],2,FALSE),"")</f>
        <v>PREPARATION</v>
      </c>
      <c r="F16" s="15">
        <f>_xlfn.IFNA(VLOOKUP(T_Demandes[[#This Row],[Equipement ]],T_Zones[],3,FALSE),"")</f>
        <v>20302</v>
      </c>
      <c r="G16" s="8">
        <v>13</v>
      </c>
      <c r="H16" s="13" t="s">
        <v>81</v>
      </c>
      <c r="I16" s="16">
        <v>6.25E-2</v>
      </c>
      <c r="K16" s="15"/>
    </row>
  </sheetData>
  <dataValidations count="4">
    <dataValidation type="list" allowBlank="1" showInputMessage="1" showErrorMessage="1" sqref="H14:H16">
      <formula1>d.techniciens</formula1>
    </dataValidation>
    <dataValidation type="list" allowBlank="1" showInputMessage="1" showErrorMessage="1" sqref="I14:I16">
      <formula1>d.temps</formula1>
    </dataValidation>
    <dataValidation type="list" allowBlank="1" showInputMessage="1" showErrorMessage="1" sqref="D14:D16">
      <formula1>d.équipements</formula1>
    </dataValidation>
    <dataValidation type="list" allowBlank="1" showInputMessage="1" showErrorMessage="1" sqref="K14:K16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workbookViewId="0">
      <selection activeCell="D24" sqref="D24"/>
    </sheetView>
  </sheetViews>
  <sheetFormatPr baseColWidth="10" defaultRowHeight="14.25" x14ac:dyDescent="0.2"/>
  <cols>
    <col min="1" max="1" width="1.625" customWidth="1"/>
    <col min="2" max="2" width="22.125" bestFit="1" customWidth="1"/>
    <col min="3" max="3" width="1.625" customWidth="1"/>
    <col min="4" max="4" width="15.125" bestFit="1" customWidth="1"/>
    <col min="5" max="5" width="1.625" customWidth="1"/>
    <col min="6" max="6" width="16.75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 x14ac:dyDescent="0.2">
      <c r="B1" s="10" t="s">
        <v>100</v>
      </c>
      <c r="D1" s="10" t="s">
        <v>102</v>
      </c>
      <c r="F1" s="10" t="s">
        <v>101</v>
      </c>
      <c r="H1" s="10" t="s">
        <v>98</v>
      </c>
      <c r="J1" s="10" t="s">
        <v>97</v>
      </c>
    </row>
    <row r="3" spans="2:12" x14ac:dyDescent="0.2">
      <c r="B3" s="2" t="s">
        <v>74</v>
      </c>
      <c r="D3" t="s">
        <v>99</v>
      </c>
      <c r="F3" t="s">
        <v>89</v>
      </c>
      <c r="H3" t="s">
        <v>86</v>
      </c>
      <c r="J3" s="8" t="s">
        <v>0</v>
      </c>
      <c r="K3" t="s">
        <v>1</v>
      </c>
      <c r="L3" s="8" t="s">
        <v>60</v>
      </c>
    </row>
    <row r="4" spans="2:12" x14ac:dyDescent="0.2">
      <c r="B4" s="1" t="s">
        <v>49</v>
      </c>
      <c r="D4" t="s">
        <v>79</v>
      </c>
      <c r="F4" s="11">
        <v>2.0833333333333332E-2</v>
      </c>
      <c r="H4" s="4" t="s">
        <v>88</v>
      </c>
      <c r="J4" s="1" t="s">
        <v>62</v>
      </c>
      <c r="K4" s="2" t="s">
        <v>63</v>
      </c>
      <c r="L4">
        <v>20307</v>
      </c>
    </row>
    <row r="5" spans="2:12" x14ac:dyDescent="0.2">
      <c r="B5" s="1" t="s">
        <v>12</v>
      </c>
      <c r="D5" t="s">
        <v>78</v>
      </c>
      <c r="F5" s="11">
        <v>4.1666666666666664E-2</v>
      </c>
      <c r="H5" t="s">
        <v>87</v>
      </c>
      <c r="J5" s="1" t="s">
        <v>49</v>
      </c>
      <c r="K5" s="2" t="s">
        <v>63</v>
      </c>
      <c r="L5">
        <v>20309</v>
      </c>
    </row>
    <row r="6" spans="2:12" x14ac:dyDescent="0.2">
      <c r="B6" s="1" t="s">
        <v>13</v>
      </c>
      <c r="D6" t="s">
        <v>80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2">
      <c r="B7" s="1" t="s">
        <v>14</v>
      </c>
      <c r="D7" t="s">
        <v>83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2">
      <c r="B8" s="1" t="s">
        <v>54</v>
      </c>
      <c r="D8" t="s">
        <v>81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2">
      <c r="B9" s="1" t="s">
        <v>15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2">
      <c r="B10" s="1" t="s">
        <v>75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2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2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2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2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2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2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2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2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</row>
    <row r="19" spans="2:12" x14ac:dyDescent="0.2">
      <c r="J19" s="1" t="s">
        <v>50</v>
      </c>
      <c r="K19" s="2" t="s">
        <v>68</v>
      </c>
      <c r="L19">
        <v>20309</v>
      </c>
    </row>
    <row r="20" spans="2:12" x14ac:dyDescent="0.2">
      <c r="J20" s="1" t="s">
        <v>51</v>
      </c>
      <c r="K20" s="2" t="s">
        <v>68</v>
      </c>
      <c r="L20">
        <v>20309</v>
      </c>
    </row>
    <row r="21" spans="2:12" x14ac:dyDescent="0.2">
      <c r="J21" s="1" t="s">
        <v>52</v>
      </c>
      <c r="K21" s="2" t="s">
        <v>68</v>
      </c>
      <c r="L21">
        <v>20309</v>
      </c>
    </row>
    <row r="22" spans="2:12" x14ac:dyDescent="0.2">
      <c r="J22" s="1" t="s">
        <v>5</v>
      </c>
      <c r="K22" s="2" t="s">
        <v>61</v>
      </c>
      <c r="L22">
        <v>20301</v>
      </c>
    </row>
    <row r="23" spans="2:12" x14ac:dyDescent="0.2">
      <c r="J23" s="1" t="s">
        <v>6</v>
      </c>
      <c r="K23" s="2" t="s">
        <v>61</v>
      </c>
      <c r="L23">
        <v>20301</v>
      </c>
    </row>
    <row r="24" spans="2:12" x14ac:dyDescent="0.2">
      <c r="J24" s="1" t="s">
        <v>16</v>
      </c>
      <c r="K24" s="2" t="s">
        <v>64</v>
      </c>
      <c r="L24">
        <v>20302</v>
      </c>
    </row>
    <row r="25" spans="2:12" x14ac:dyDescent="0.2">
      <c r="J25" s="1" t="s">
        <v>26</v>
      </c>
      <c r="K25" s="2" t="s">
        <v>66</v>
      </c>
      <c r="L25">
        <v>20304</v>
      </c>
    </row>
    <row r="26" spans="2:12" x14ac:dyDescent="0.2">
      <c r="J26" s="1" t="s">
        <v>7</v>
      </c>
      <c r="K26" s="2" t="s">
        <v>68</v>
      </c>
      <c r="L26">
        <v>20301</v>
      </c>
    </row>
    <row r="27" spans="2:12" x14ac:dyDescent="0.2">
      <c r="J27" s="1" t="s">
        <v>43</v>
      </c>
      <c r="K27" s="2" t="s">
        <v>69</v>
      </c>
      <c r="L27">
        <v>20308</v>
      </c>
    </row>
    <row r="28" spans="2:12" x14ac:dyDescent="0.2">
      <c r="J28" s="1" t="s">
        <v>44</v>
      </c>
      <c r="K28" s="2" t="s">
        <v>69</v>
      </c>
      <c r="L28">
        <v>20308</v>
      </c>
    </row>
    <row r="29" spans="2:12" x14ac:dyDescent="0.2">
      <c r="J29" s="1" t="s">
        <v>17</v>
      </c>
      <c r="K29" s="2" t="s">
        <v>64</v>
      </c>
      <c r="L29">
        <v>20302</v>
      </c>
    </row>
    <row r="30" spans="2:12" x14ac:dyDescent="0.2">
      <c r="J30" s="1" t="s">
        <v>45</v>
      </c>
      <c r="K30" s="2" t="s">
        <v>69</v>
      </c>
      <c r="L30">
        <v>20308</v>
      </c>
    </row>
    <row r="31" spans="2:12" x14ac:dyDescent="0.2">
      <c r="J31" s="1" t="s">
        <v>46</v>
      </c>
      <c r="K31" s="2" t="s">
        <v>69</v>
      </c>
      <c r="L31">
        <v>20308</v>
      </c>
    </row>
    <row r="32" spans="2:12" x14ac:dyDescent="0.2">
      <c r="J32" s="1" t="s">
        <v>27</v>
      </c>
      <c r="K32" s="2" t="s">
        <v>66</v>
      </c>
      <c r="L32">
        <v>20304</v>
      </c>
    </row>
    <row r="33" spans="10:12" x14ac:dyDescent="0.2">
      <c r="J33" s="1" t="s">
        <v>28</v>
      </c>
      <c r="K33" s="2" t="s">
        <v>64</v>
      </c>
      <c r="L33">
        <v>20304</v>
      </c>
    </row>
    <row r="34" spans="10:12" x14ac:dyDescent="0.2">
      <c r="J34" s="1" t="s">
        <v>47</v>
      </c>
      <c r="K34" s="2" t="s">
        <v>69</v>
      </c>
      <c r="L34">
        <v>20308</v>
      </c>
    </row>
    <row r="35" spans="10:12" x14ac:dyDescent="0.2">
      <c r="J35" s="1" t="s">
        <v>29</v>
      </c>
      <c r="K35" s="2" t="s">
        <v>70</v>
      </c>
      <c r="L35">
        <v>20304</v>
      </c>
    </row>
    <row r="36" spans="10:12" x14ac:dyDescent="0.2">
      <c r="J36" s="1" t="s">
        <v>18</v>
      </c>
      <c r="K36" s="2" t="s">
        <v>64</v>
      </c>
      <c r="L36">
        <v>20302</v>
      </c>
    </row>
    <row r="37" spans="10:12" x14ac:dyDescent="0.2">
      <c r="J37" s="3" t="s">
        <v>25</v>
      </c>
      <c r="K37" s="2" t="s">
        <v>64</v>
      </c>
      <c r="L37">
        <v>20303</v>
      </c>
    </row>
    <row r="38" spans="10:12" x14ac:dyDescent="0.2">
      <c r="J38" s="1" t="s">
        <v>58</v>
      </c>
      <c r="K38" s="2" t="s">
        <v>67</v>
      </c>
      <c r="L38">
        <v>20317</v>
      </c>
    </row>
    <row r="39" spans="10:12" x14ac:dyDescent="0.2">
      <c r="J39" s="1" t="s">
        <v>55</v>
      </c>
      <c r="K39" s="2" t="s">
        <v>67</v>
      </c>
      <c r="L39">
        <v>20312</v>
      </c>
    </row>
    <row r="40" spans="10:12" x14ac:dyDescent="0.2">
      <c r="J40" s="1" t="s">
        <v>59</v>
      </c>
      <c r="K40" s="2" t="s">
        <v>67</v>
      </c>
      <c r="L40">
        <v>20317</v>
      </c>
    </row>
    <row r="41" spans="10:12" x14ac:dyDescent="0.2">
      <c r="J41" s="1" t="s">
        <v>19</v>
      </c>
      <c r="K41" s="2" t="s">
        <v>64</v>
      </c>
      <c r="L41">
        <v>20302</v>
      </c>
    </row>
    <row r="42" spans="10:12" x14ac:dyDescent="0.2">
      <c r="J42" s="1" t="s">
        <v>20</v>
      </c>
      <c r="K42" s="2" t="s">
        <v>64</v>
      </c>
      <c r="L42">
        <v>20302</v>
      </c>
    </row>
    <row r="43" spans="10:12" x14ac:dyDescent="0.2">
      <c r="J43" s="1" t="s">
        <v>30</v>
      </c>
      <c r="K43" s="2" t="s">
        <v>66</v>
      </c>
      <c r="L43">
        <v>20304</v>
      </c>
    </row>
    <row r="44" spans="10:12" x14ac:dyDescent="0.2">
      <c r="J44" s="1" t="s">
        <v>31</v>
      </c>
      <c r="K44" s="2" t="s">
        <v>66</v>
      </c>
      <c r="L44">
        <v>20304</v>
      </c>
    </row>
    <row r="45" spans="10:12" x14ac:dyDescent="0.2">
      <c r="J45" s="1" t="s">
        <v>32</v>
      </c>
      <c r="K45" s="2" t="s">
        <v>66</v>
      </c>
      <c r="L45">
        <v>20304</v>
      </c>
    </row>
    <row r="46" spans="10:12" x14ac:dyDescent="0.2">
      <c r="J46" s="1" t="s">
        <v>33</v>
      </c>
      <c r="K46" s="2" t="s">
        <v>66</v>
      </c>
      <c r="L46">
        <v>20304</v>
      </c>
    </row>
    <row r="47" spans="10:12" x14ac:dyDescent="0.2">
      <c r="J47" s="1" t="s">
        <v>34</v>
      </c>
      <c r="K47" s="2" t="s">
        <v>66</v>
      </c>
      <c r="L47">
        <v>20304</v>
      </c>
    </row>
    <row r="48" spans="10:12" x14ac:dyDescent="0.2">
      <c r="J48" s="1" t="s">
        <v>35</v>
      </c>
      <c r="K48" s="2" t="s">
        <v>66</v>
      </c>
      <c r="L48">
        <v>20304</v>
      </c>
    </row>
    <row r="49" spans="10:12" x14ac:dyDescent="0.2">
      <c r="J49" s="1" t="s">
        <v>53</v>
      </c>
      <c r="K49" s="2" t="s">
        <v>68</v>
      </c>
      <c r="L49">
        <v>20309</v>
      </c>
    </row>
    <row r="50" spans="10:12" x14ac:dyDescent="0.2">
      <c r="J50" s="1" t="s">
        <v>39</v>
      </c>
      <c r="K50" s="2" t="s">
        <v>71</v>
      </c>
      <c r="L50">
        <v>20307</v>
      </c>
    </row>
    <row r="51" spans="10:12" x14ac:dyDescent="0.2">
      <c r="J51" s="1" t="s">
        <v>56</v>
      </c>
      <c r="K51" s="2" t="s">
        <v>67</v>
      </c>
      <c r="L51">
        <v>20312</v>
      </c>
    </row>
    <row r="52" spans="10:12" x14ac:dyDescent="0.2">
      <c r="J52" s="1" t="s">
        <v>72</v>
      </c>
      <c r="K52" s="2" t="s">
        <v>64</v>
      </c>
      <c r="L52">
        <v>20302</v>
      </c>
    </row>
    <row r="53" spans="10:12" x14ac:dyDescent="0.2">
      <c r="J53" s="1" t="s">
        <v>73</v>
      </c>
      <c r="K53" s="2" t="s">
        <v>64</v>
      </c>
      <c r="L53">
        <v>20302</v>
      </c>
    </row>
    <row r="54" spans="10:12" x14ac:dyDescent="0.2">
      <c r="J54" s="1" t="s">
        <v>21</v>
      </c>
      <c r="K54" s="2" t="s">
        <v>64</v>
      </c>
      <c r="L54">
        <v>20302</v>
      </c>
    </row>
    <row r="55" spans="10:12" x14ac:dyDescent="0.2">
      <c r="J55" s="1" t="s">
        <v>40</v>
      </c>
      <c r="K55" s="2" t="s">
        <v>68</v>
      </c>
      <c r="L55">
        <v>20307</v>
      </c>
    </row>
    <row r="56" spans="10:12" x14ac:dyDescent="0.2">
      <c r="J56" s="1" t="s">
        <v>36</v>
      </c>
      <c r="K56" s="2" t="s">
        <v>70</v>
      </c>
      <c r="L56">
        <v>20304</v>
      </c>
    </row>
    <row r="57" spans="10:12" x14ac:dyDescent="0.2">
      <c r="J57" s="1" t="s">
        <v>37</v>
      </c>
      <c r="K57" s="2" t="s">
        <v>64</v>
      </c>
      <c r="L57">
        <v>20304</v>
      </c>
    </row>
    <row r="58" spans="10:12" x14ac:dyDescent="0.2">
      <c r="J58" s="1" t="s">
        <v>22</v>
      </c>
      <c r="K58" s="2" t="s">
        <v>64</v>
      </c>
      <c r="L58">
        <v>20302</v>
      </c>
    </row>
    <row r="59" spans="10:12" x14ac:dyDescent="0.2">
      <c r="J59" s="1" t="s">
        <v>23</v>
      </c>
      <c r="K59" s="2" t="s">
        <v>67</v>
      </c>
      <c r="L59">
        <v>20302</v>
      </c>
    </row>
    <row r="60" spans="10:12" x14ac:dyDescent="0.2">
      <c r="J60" s="1" t="s">
        <v>24</v>
      </c>
      <c r="K60" s="2" t="s">
        <v>64</v>
      </c>
      <c r="L60">
        <v>20302</v>
      </c>
    </row>
    <row r="61" spans="10:12" x14ac:dyDescent="0.2">
      <c r="J61" s="1" t="s">
        <v>48</v>
      </c>
      <c r="K61" s="2" t="s">
        <v>69</v>
      </c>
      <c r="L61">
        <v>20308</v>
      </c>
    </row>
    <row r="62" spans="10:12" x14ac:dyDescent="0.2">
      <c r="J62" s="1" t="s">
        <v>41</v>
      </c>
      <c r="K62" s="2" t="s">
        <v>68</v>
      </c>
      <c r="L62">
        <v>20307</v>
      </c>
    </row>
    <row r="63" spans="10:12" x14ac:dyDescent="0.2">
      <c r="J63" s="1" t="s">
        <v>42</v>
      </c>
      <c r="K63" s="2" t="s">
        <v>71</v>
      </c>
      <c r="L63">
        <v>20307</v>
      </c>
    </row>
    <row r="64" spans="10:12" x14ac:dyDescent="0.2">
      <c r="J64" s="1" t="s">
        <v>57</v>
      </c>
      <c r="K64" s="2" t="s">
        <v>67</v>
      </c>
      <c r="L64">
        <v>20312</v>
      </c>
    </row>
  </sheetData>
  <dataValidations count="3">
    <dataValidation type="list" allowBlank="1" showInputMessage="1" showErrorMessage="1" sqref="F4:G4">
      <formula1>$O$2:$O$17</formula1>
    </dataValidation>
    <dataValidation type="list" allowBlank="1" showInputMessage="1" showErrorMessage="1" sqref="B4:B18">
      <formula1>#REF!</formula1>
    </dataValidation>
    <dataValidation type="list" allowBlank="1" showInputMessage="1" showErrorMessage="1" sqref="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M16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82</v>
      </c>
      <c r="B14" s="9">
        <v>43446.370972222219</v>
      </c>
      <c r="C14" s="9" t="s">
        <v>85</v>
      </c>
      <c r="D14" s="9" t="s">
        <v>12</v>
      </c>
      <c r="E14" s="8" t="str">
        <f>_xlfn.IFNA(VLOOKUP(T_Demandes[[#This Row],[Equipement ]],T_Zones[],2,FALSE),"")</f>
        <v>PREPARATION</v>
      </c>
      <c r="F14" s="8">
        <f>_xlfn.IFNA(VLOOKUP(T_Demandes[[#This Row],[Equipement ]],T_Zones[],3,FALSE),"")</f>
        <v>20302</v>
      </c>
      <c r="G14" s="8">
        <v>1</v>
      </c>
      <c r="H14" s="8" t="s">
        <v>79</v>
      </c>
      <c r="I14" s="17">
        <v>8.3333333333333301E-2</v>
      </c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M16"/>
  <sheetViews>
    <sheetView showGridLines="0" zoomScaleNormal="100" workbookViewId="0">
      <selection activeCell="F23" sqref="F23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B14" s="9"/>
      <c r="C14" s="9"/>
      <c r="D14" s="9"/>
      <c r="I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M16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90</v>
      </c>
      <c r="B14" s="9">
        <v>43446.380069444444</v>
      </c>
      <c r="C14" s="8" t="s">
        <v>91</v>
      </c>
      <c r="D14" s="8" t="s">
        <v>39</v>
      </c>
      <c r="E14" s="8" t="str">
        <f>_xlfn.IFNA(VLOOKUP(T_Demandes[[#This Row],[Equipement ]],T_Zones[],2,FALSE),"")</f>
        <v>PREPARATION</v>
      </c>
      <c r="F14" s="8">
        <f>_xlfn.IFNA(VLOOKUP(T_Demandes[[#This Row],[Equipement ]],T_Zones[],3,FALSE),"")</f>
        <v>20302</v>
      </c>
      <c r="G14" s="8">
        <v>2</v>
      </c>
      <c r="H14" s="8" t="s">
        <v>80</v>
      </c>
      <c r="I14" s="17">
        <v>0.125</v>
      </c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6:M16"/>
  <sheetViews>
    <sheetView showGridLines="0" zoomScaleNormal="100" workbookViewId="0">
      <selection activeCell="D16" sqref="D16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B14" s="9"/>
      <c r="C14" s="9"/>
      <c r="D14" s="9"/>
      <c r="I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6:M16"/>
  <sheetViews>
    <sheetView showGridLines="0" zoomScaleNormal="100" workbookViewId="0">
      <selection activeCell="A14" sqref="A14:K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95</v>
      </c>
      <c r="B13" s="8" t="s">
        <v>94</v>
      </c>
      <c r="C13" s="8" t="s">
        <v>96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99</v>
      </c>
      <c r="I13" s="8" t="s">
        <v>89</v>
      </c>
      <c r="J13" s="8" t="s">
        <v>84</v>
      </c>
      <c r="K13" s="8" t="s">
        <v>3</v>
      </c>
    </row>
    <row r="14" spans="1:13" s="8" customFormat="1" x14ac:dyDescent="0.2">
      <c r="A14" s="8" t="s">
        <v>92</v>
      </c>
      <c r="B14" s="9">
        <v>43446.397719907407</v>
      </c>
      <c r="C14" s="8" t="s">
        <v>93</v>
      </c>
      <c r="D14" s="8" t="s">
        <v>14</v>
      </c>
      <c r="E14" s="8" t="str">
        <f>_xlfn.IFNA(VLOOKUP(T_Demandes[[#This Row],[Equipement ]],T_Zones[],2,FALSE),"")</f>
        <v>PREPARATION</v>
      </c>
      <c r="F14" s="8">
        <f>_xlfn.IFNA(VLOOKUP(T_Demandes[[#This Row],[Equipement ]],T_Zones[],3,FALSE),"")</f>
        <v>20302</v>
      </c>
      <c r="G14" s="8">
        <v>13</v>
      </c>
      <c r="H14" s="8" t="s">
        <v>81</v>
      </c>
      <c r="I14" s="17">
        <v>6.25E-2</v>
      </c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Demandes</vt:lpstr>
      <vt:lpstr>Listes</vt:lpstr>
      <vt:lpstr>Alex</vt:lpstr>
      <vt:lpstr>Amar</vt:lpstr>
      <vt:lpstr>Guy</vt:lpstr>
      <vt:lpstr>Laurent</vt:lpstr>
      <vt:lpstr>Mohamed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Jean-Eric</cp:lastModifiedBy>
  <dcterms:created xsi:type="dcterms:W3CDTF">2018-12-03T14:56:59Z</dcterms:created>
  <dcterms:modified xsi:type="dcterms:W3CDTF">2018-12-12T13:03:35Z</dcterms:modified>
</cp:coreProperties>
</file>