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1"/>
  </bookViews>
  <sheets>
    <sheet name="Feuil1" sheetId="1" r:id="rId1"/>
    <sheet name="Feuil2" sheetId="2" r:id="rId2"/>
  </sheets>
  <definedNames>
    <definedName name="_xlcn.WorksheetConnection_TEST.xlsxTmodele1" hidden="1">Tmodele1[]</definedName>
  </definedNames>
  <calcPr calcId="162913"/>
  <pivotCaches>
    <pivotCache cacheId="3" r:id="rId3"/>
    <pivotCache cacheId="9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modele1-4882ec37-ffee-4388-bec0-0f8b81b9c1c5" name="Tmodele1" connection="WorksheetConnection_TEST.xlsx!Tmodele1"/>
        </x15:modelTables>
      </x15:dataModel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C5" i="2"/>
  <c r="B5" i="2"/>
  <c r="C4" i="2"/>
  <c r="B4" i="2"/>
  <c r="C3" i="2"/>
  <c r="B3" i="2"/>
  <c r="C2" i="2"/>
  <c r="B2" i="2"/>
  <c r="G3" i="1" l="1"/>
  <c r="G4" i="1"/>
  <c r="G5" i="1"/>
  <c r="G2" i="1"/>
  <c r="C3" i="1" l="1"/>
  <c r="C4" i="1"/>
  <c r="C5" i="1"/>
  <c r="C2" i="1"/>
  <c r="B3" i="1"/>
  <c r="B4" i="1"/>
  <c r="B5" i="1"/>
  <c r="B2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EST.xlsx!Tmodele1" type="102" refreshedVersion="5" minRefreshableVersion="5">
    <extLst>
      <ext xmlns:x15="http://schemas.microsoft.com/office/spreadsheetml/2010/11/main" uri="{DE250136-89BD-433C-8126-D09CA5730AF9}">
        <x15:connection id="Tmodele1-4882ec37-ffee-4388-bec0-0f8b81b9c1c5" autoDelete="1">
          <x15:rangePr sourceName="_xlcn.WorksheetConnection_TEST.xlsxTmodele1"/>
        </x15:connection>
      </ext>
    </extLst>
  </connection>
</connections>
</file>

<file path=xl/sharedStrings.xml><?xml version="1.0" encoding="utf-8"?>
<sst xmlns="http://schemas.openxmlformats.org/spreadsheetml/2006/main" count="37" uniqueCount="20">
  <si>
    <t>Colonne8</t>
  </si>
  <si>
    <t>Colonne9</t>
  </si>
  <si>
    <t>Colonne10</t>
  </si>
  <si>
    <t>Date</t>
  </si>
  <si>
    <t>Mois</t>
  </si>
  <si>
    <t>Jours</t>
  </si>
  <si>
    <t>Heure Début</t>
  </si>
  <si>
    <t>Heure fin</t>
  </si>
  <si>
    <t>Tps Nettoyage</t>
  </si>
  <si>
    <t>jeu</t>
  </si>
  <si>
    <t>mer</t>
  </si>
  <si>
    <t>Total général</t>
  </si>
  <si>
    <t>Duree</t>
  </si>
  <si>
    <t>dim</t>
  </si>
  <si>
    <t>mar</t>
  </si>
  <si>
    <t>Nombre de Duree</t>
  </si>
  <si>
    <t>Somme de Duree</t>
  </si>
  <si>
    <t>Total</t>
  </si>
  <si>
    <t>TCD classique</t>
  </si>
  <si>
    <t>G2 : =MOD([@[Heure fin]]-[@[Heure Début]];1)+SI([@[Heure fin]]&lt;[@[Heure Début]];[@[Tps Nettoyage]])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</si>
</sst>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mm"/>
    <numFmt numFmtId="165" formatCode="ddd"/>
    <numFmt numFmtId="166" formatCode="[$-F400]h:mm:ss\ AM/PM"/>
    <numFmt numFmtId="168" formatCode="[hh]:mm;@"/>
  </numFmts>
  <fonts count="3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46" fontId="0" fillId="0" borderId="0" xfId="0" applyNumberFormat="1"/>
    <xf numFmtId="0" fontId="0" fillId="0" borderId="0" xfId="0" pivotButton="1"/>
    <xf numFmtId="168" fontId="0" fillId="0" borderId="0" xfId="0" applyNumberFormat="1"/>
    <xf numFmtId="168" fontId="1" fillId="0" borderId="0" xfId="1" applyNumberFormat="1"/>
    <xf numFmtId="0" fontId="2" fillId="0" borderId="0" xfId="0" applyFont="1"/>
  </cellXfs>
  <cellStyles count="2">
    <cellStyle name="Normal" xfId="0" builtinId="0"/>
    <cellStyle name="Texte explicatif" xfId="1" builtinId="53"/>
  </cellStyles>
  <dxfs count="15">
    <dxf>
      <numFmt numFmtId="168" formatCode="[hh]:mm;@"/>
    </dxf>
    <dxf>
      <numFmt numFmtId="168" formatCode="[hh]:mm;@"/>
    </dxf>
    <dxf>
      <numFmt numFmtId="168" formatCode="[hh]:mm;@"/>
    </dxf>
    <dxf>
      <numFmt numFmtId="168" formatCode="[hh]:mm;@"/>
    </dxf>
    <dxf>
      <numFmt numFmtId="168" formatCode="[hh]:mm;@"/>
    </dxf>
    <dxf>
      <numFmt numFmtId="165" formatCode="ddd"/>
    </dxf>
    <dxf>
      <numFmt numFmtId="164" formatCode="mmmm"/>
    </dxf>
    <dxf>
      <numFmt numFmtId="19" formatCode="dd/mm/yyyy"/>
    </dxf>
    <dxf>
      <numFmt numFmtId="31" formatCode="[h]:mm:ss"/>
    </dxf>
    <dxf>
      <numFmt numFmtId="166" formatCode="[$-F400]h:mm:ss\ AM/PM"/>
    </dxf>
    <dxf>
      <numFmt numFmtId="166" formatCode="[$-F400]h:mm:ss\ AM/PM"/>
    </dxf>
    <dxf>
      <numFmt numFmtId="166" formatCode="[$-F400]h:mm:ss\ AM/PM"/>
    </dxf>
    <dxf>
      <numFmt numFmtId="165" formatCode="ddd"/>
    </dxf>
    <dxf>
      <numFmt numFmtId="164" formatCode="mm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powerPivotData" Target="model/item.data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" refreshedDate="42045.724433564814" backgroundQuery="1" createdVersion="5" refreshedVersion="6" minRefreshableVersion="3" recordCount="0" supportSubquery="1" supportAdvancedDrill="1">
  <cacheSource type="external" connectionId="1"/>
  <cacheFields count="2">
    <cacheField name="[Tmodele1].[Jours].[Jours]" caption="Jours" numFmtId="0" hierarchy="2" level="1">
      <sharedItems count="4">
        <s v="dim"/>
        <s v="jeu"/>
        <s v="mar"/>
        <s v="mer"/>
      </sharedItems>
    </cacheField>
    <cacheField name="[Measures].[Nombre de Duree]" caption="Nombre de Duree" numFmtId="0" hierarchy="10" level="32767"/>
  </cacheFields>
  <cacheHierarchies count="13">
    <cacheHierarchy uniqueName="[Tmodele1].[Date]" caption="Date" attribute="1" time="1" defaultMemberUniqueName="[Tmodele1].[Date].[All]" allUniqueName="[Tmodele1].[Date].[All]" dimensionUniqueName="[Tmodele1]" displayFolder="" count="0" memberValueDatatype="7" unbalanced="0"/>
    <cacheHierarchy uniqueName="[Tmodele1].[Mois]" caption="Mois" attribute="1" defaultMemberUniqueName="[Tmodele1].[Mois].[All]" allUniqueName="[Tmodele1].[Mois].[All]" dimensionUniqueName="[Tmodele1]" displayFolder="" count="0" memberValueDatatype="130" unbalanced="0"/>
    <cacheHierarchy uniqueName="[Tmodele1].[Jours]" caption="Jours" attribute="1" defaultMemberUniqueName="[Tmodele1].[Jours].[All]" allUniqueName="[Tmodele1].[Jours].[All]" dimensionUniqueName="[Tmodele1]" displayFolder="" count="2" memberValueDatatype="130" unbalanced="0">
      <fieldsUsage count="2">
        <fieldUsage x="-1"/>
        <fieldUsage x="0"/>
      </fieldsUsage>
    </cacheHierarchy>
    <cacheHierarchy uniqueName="[Tmodele1].[Heure Début]" caption="Heure Début" attribute="1" time="1" defaultMemberUniqueName="[Tmodele1].[Heure Début].[All]" allUniqueName="[Tmodele1].[Heure Début].[All]" dimensionUniqueName="[Tmodele1]" displayFolder="" count="0" memberValueDatatype="7" unbalanced="0"/>
    <cacheHierarchy uniqueName="[Tmodele1].[Heure fin]" caption="Heure fin" attribute="1" time="1" defaultMemberUniqueName="[Tmodele1].[Heure fin].[All]" allUniqueName="[Tmodele1].[Heure fin].[All]" dimensionUniqueName="[Tmodele1]" displayFolder="" count="0" memberValueDatatype="7" unbalanced="0"/>
    <cacheHierarchy uniqueName="[Tmodele1].[Tps Nettoyage]" caption="Tps Nettoyage" attribute="1" time="1" defaultMemberUniqueName="[Tmodele1].[Tps Nettoyage].[All]" allUniqueName="[Tmodele1].[Tps Nettoyage].[All]" dimensionUniqueName="[Tmodele1]" displayFolder="" count="0" memberValueDatatype="7" unbalanced="0"/>
    <cacheHierarchy uniqueName="[Tmodele1].[Duree]" caption="Duree" attribute="1" time="1" defaultMemberUniqueName="[Tmodele1].[Duree].[All]" allUniqueName="[Tmodele1].[Duree].[All]" dimensionUniqueName="[Tmodele1]" displayFolder="" count="0" memberValueDatatype="7" unbalanced="0"/>
    <cacheHierarchy uniqueName="[Tmodele1].[Colonne8]" caption="Colonne8" attribute="1" defaultMemberUniqueName="[Tmodele1].[Colonne8].[All]" allUniqueName="[Tmodele1].[Colonne8].[All]" dimensionUniqueName="[Tmodele1]" displayFolder="" count="0" memberValueDatatype="130" unbalanced="0"/>
    <cacheHierarchy uniqueName="[Tmodele1].[Colonne9]" caption="Colonne9" attribute="1" defaultMemberUniqueName="[Tmodele1].[Colonne9].[All]" allUniqueName="[Tmodele1].[Colonne9].[All]" dimensionUniqueName="[Tmodele1]" displayFolder="" count="0" memberValueDatatype="130" unbalanced="0"/>
    <cacheHierarchy uniqueName="[Tmodele1].[Colonne10]" caption="Colonne10" attribute="1" defaultMemberUniqueName="[Tmodele1].[Colonne10].[All]" allUniqueName="[Tmodele1].[Colonne10].[All]" dimensionUniqueName="[Tmodele1]" displayFolder="" count="0" memberValueDatatype="130" unbalanced="0"/>
    <cacheHierarchy uniqueName="[Measures].[Nombre de Duree]" caption="Nombre de Duree" measure="1" displayFolder="" measureGroup="Tmodele1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__XL_Count Tmodele1]" caption="__XL_Count Tmodele1" measure="1" displayFolder="" measureGroup="Tmodele1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Tmodele1" uniqueName="[Tmodele1]" caption="Tmodele1"/>
  </dimensions>
  <measureGroups count="1">
    <measureGroup name="Tmodele1" caption="Tmode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2045.726973379627" createdVersion="6" refreshedVersion="6" minRefreshableVersion="3" recordCount="4">
  <cacheSource type="worksheet">
    <worksheetSource name="Tmodele1_2"/>
  </cacheSource>
  <cacheFields count="10">
    <cacheField name="Date" numFmtId="14">
      <sharedItems containsSemiMixedTypes="0" containsNonDate="0" containsDate="1" containsString="0" minDate="2023-02-12T00:00:00" maxDate="2023-02-17T00:00:00" count="4">
        <d v="2023-02-12T00:00:00"/>
        <d v="2023-02-14T00:00:00"/>
        <d v="2023-02-15T00:00:00"/>
        <d v="2023-02-16T00:00:00"/>
      </sharedItems>
    </cacheField>
    <cacheField name="Mois" numFmtId="164">
      <sharedItems/>
    </cacheField>
    <cacheField name="Jours" numFmtId="165">
      <sharedItems count="4">
        <s v="dim"/>
        <s v="mar"/>
        <s v="mer"/>
        <s v="jeu"/>
      </sharedItems>
    </cacheField>
    <cacheField name="Heure Début" numFmtId="166">
      <sharedItems containsSemiMixedTypes="0" containsNonDate="0" containsDate="1" containsString="0" minDate="1904-01-01T13:00:00" maxDate="1904-01-01T23:00:00"/>
    </cacheField>
    <cacheField name="Heure fin" numFmtId="166">
      <sharedItems containsSemiMixedTypes="0" containsNonDate="0" containsDate="1" containsString="0" minDate="1904-01-01T01:00:00" maxDate="1904-01-01T20:22:00"/>
    </cacheField>
    <cacheField name="Tps Nettoyage" numFmtId="166">
      <sharedItems containsSemiMixedTypes="0" containsNonDate="0" containsDate="1" containsString="0" minDate="1904-01-01T00:15:00" maxDate="1904-01-01T00:15:00"/>
    </cacheField>
    <cacheField name="Duree" numFmtId="46">
      <sharedItems containsSemiMixedTypes="0" containsNonDate="0" containsDate="1" containsString="0" minDate="1904-01-01T01:03:00" maxDate="1904-01-01T02:20:00"/>
    </cacheField>
    <cacheField name="Colonne8" numFmtId="0">
      <sharedItems containsNonDate="0" containsString="0" containsBlank="1"/>
    </cacheField>
    <cacheField name="Colonne9" numFmtId="0">
      <sharedItems containsNonDate="0" containsString="0" containsBlank="1"/>
    </cacheField>
    <cacheField name="Colonne10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s v="février"/>
    <x v="0"/>
    <d v="1904-01-01T23:00:00"/>
    <d v="1904-01-01T01:00:00"/>
    <d v="1904-01-01T00:15:00"/>
    <d v="1904-01-01T02:15:00"/>
    <m/>
    <m/>
    <m/>
  </r>
  <r>
    <x v="1"/>
    <s v="février"/>
    <x v="1"/>
    <d v="1904-01-01T13:00:00"/>
    <d v="1904-01-01T14:15:00"/>
    <d v="1904-01-01T00:15:00"/>
    <d v="1904-01-01T01:30:00"/>
    <m/>
    <m/>
    <m/>
  </r>
  <r>
    <x v="2"/>
    <s v="février"/>
    <x v="2"/>
    <d v="1904-01-01T14:25:00"/>
    <d v="1904-01-01T16:30:00"/>
    <d v="1904-01-01T00:15:00"/>
    <d v="1904-01-01T02:20:00"/>
    <m/>
    <m/>
    <m/>
  </r>
  <r>
    <x v="3"/>
    <s v="février"/>
    <x v="3"/>
    <d v="1904-01-01T19:34:00"/>
    <d v="1904-01-01T20:22:00"/>
    <d v="1904-01-01T00:15:00"/>
    <d v="1904-01-01T01:03:0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L4:M9" firstHeaderRow="1" firstDataRow="1" firstDataCol="1"/>
  <pivotFields count="2">
    <pivotField axis="axisRow" compact="0" allDrilled="1" outline="0" showAll="0" dataSourceSort="1" defaultAttributeDrillState="1">
      <items count="5">
        <item x="0"/>
        <item x="1"/>
        <item x="2"/>
        <item x="3"/>
        <item t="default"/>
      </items>
    </pivotField>
    <pivotField dataField="1" compact="0" outline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Duree" fld="1" subtotal="count" baseField="0" baseItem="0" numFmtId="46"/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.xlsx!Tmodele1">
        <x15:activeTabTopLevelEntity name="[Tmodele1]"/>
      </x15:pivotTableUISettings>
    </ext>
  </extLst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L6:M11" firstHeaderRow="1" firstDataRow="1" firstDataCol="1"/>
  <pivotFields count="10">
    <pivotField compact="0" numFmtId="14" outline="0" showAll="0">
      <items count="5">
        <item x="0"/>
        <item x="1"/>
        <item x="2"/>
        <item x="3"/>
        <item t="default"/>
      </items>
    </pivotField>
    <pivotField compact="0" outline="0" showAll="0"/>
    <pivotField axis="axisRow" compact="0" outline="0" showAll="0">
      <items count="5">
        <item x="1"/>
        <item x="2"/>
        <item x="3"/>
        <item x="0"/>
        <item t="default"/>
      </items>
    </pivotField>
    <pivotField compact="0" numFmtId="166" outline="0" showAll="0"/>
    <pivotField compact="0" numFmtId="166" outline="0" showAll="0"/>
    <pivotField compact="0" numFmtId="166" outline="0" showAll="0"/>
    <pivotField dataField="1" compact="0" numFmtId="46" outline="0" showAll="0"/>
    <pivotField compact="0" outline="0" showAll="0"/>
    <pivotField compact="0" outline="0" showAll="0"/>
    <pivotField compact="0" outline="0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Duree" fld="6" baseField="2" baseItem="0" numFmtId="168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modele1" displayName="Tmodele1" ref="A1:J5" totalsRowShown="0">
  <autoFilter ref="A1:J5"/>
  <tableColumns count="10">
    <tableColumn id="1" name="Date" dataDxfId="14"/>
    <tableColumn id="2" name="Mois" dataDxfId="13">
      <calculatedColumnFormula>TEXT(A2,"mmmm")</calculatedColumnFormula>
    </tableColumn>
    <tableColumn id="3" name="Jours" dataDxfId="12">
      <calculatedColumnFormula>TEXT(A2,"jjj")</calculatedColumnFormula>
    </tableColumn>
    <tableColumn id="4" name="Heure Début" dataDxfId="11"/>
    <tableColumn id="5" name="Heure fin" dataDxfId="10"/>
    <tableColumn id="6" name="Tps Nettoyage" dataDxfId="9"/>
    <tableColumn id="7" name="Duree" dataDxfId="8">
      <calculatedColumnFormula>SUM(E2-D2)+IF(D2&gt;E2,1)+F2</calculatedColumnFormula>
    </tableColumn>
    <tableColumn id="8" name="Colonne8"/>
    <tableColumn id="9" name="Colonne9"/>
    <tableColumn id="10" name="Colonne10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modele1_2" displayName="Tmodele1_2" ref="A1:J6" totalsRowCount="1">
  <autoFilter ref="A1:J5"/>
  <tableColumns count="10">
    <tableColumn id="1" name="Date" totalsRowLabel="Total" dataDxfId="7"/>
    <tableColumn id="2" name="Mois" dataDxfId="6">
      <calculatedColumnFormula>TEXT(A2,"mmmm")</calculatedColumnFormula>
    </tableColumn>
    <tableColumn id="3" name="Jours" dataDxfId="5">
      <calculatedColumnFormula>TEXT(A2,"jjj")</calculatedColumnFormula>
    </tableColumn>
    <tableColumn id="4" name="Heure Début" dataDxfId="4"/>
    <tableColumn id="5" name="Heure fin" dataDxfId="3"/>
    <tableColumn id="6" name="Tps Nettoyage" dataDxfId="2"/>
    <tableColumn id="7" name="Duree" totalsRowFunction="sum" dataDxfId="0" totalsRowDxfId="1">
      <calculatedColumnFormula>MOD(Tmodele1_2[[#This Row],[Heure fin]]-Tmodele1_2[[#This Row],[Heure Début]],1)+IF(Tmodele1_2[[#This Row],[Heure fin]]&lt;Tmodele1_2[[#This Row],[Heure Début]],Tmodele1_2[[#This Row],[Tps Nettoyage]])</calculatedColumnFormula>
    </tableColumn>
    <tableColumn id="8" name="Colonne8"/>
    <tableColumn id="9" name="Colonne9"/>
    <tableColumn id="10" name="Colonne1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workbookViewId="0">
      <selection activeCell="F2" sqref="F2"/>
    </sheetView>
  </sheetViews>
  <sheetFormatPr baseColWidth="10" defaultRowHeight="15" x14ac:dyDescent="0.25"/>
  <cols>
    <col min="1" max="1" width="10.7109375" bestFit="1" customWidth="1"/>
    <col min="4" max="4" width="14.42578125" customWidth="1"/>
    <col min="5" max="5" width="13.7109375" customWidth="1"/>
    <col min="12" max="12" width="12.5703125" customWidth="1"/>
    <col min="13" max="13" width="17" bestFit="1" customWidth="1"/>
  </cols>
  <sheetData>
    <row r="1" spans="1:13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12</v>
      </c>
      <c r="H1" t="s">
        <v>0</v>
      </c>
      <c r="I1" t="s">
        <v>1</v>
      </c>
      <c r="J1" t="s">
        <v>2</v>
      </c>
    </row>
    <row r="2" spans="1:13" x14ac:dyDescent="0.25">
      <c r="A2" s="1">
        <v>43507</v>
      </c>
      <c r="B2" s="2" t="str">
        <f>TEXT(A2,"mmmm")</f>
        <v>février</v>
      </c>
      <c r="C2" s="3" t="str">
        <f>TEXT(A2,"jjj")</f>
        <v>dim</v>
      </c>
      <c r="D2" s="4">
        <v>0.95833333333333337</v>
      </c>
      <c r="E2" s="4">
        <v>4.1666666666666664E-2</v>
      </c>
      <c r="F2" s="4">
        <v>1.0416666666666666E-2</v>
      </c>
      <c r="G2" s="5">
        <f>SUM(E2-D2)+IF(D2&gt;E2,1)+F2</f>
        <v>9.3749999999999931E-2</v>
      </c>
    </row>
    <row r="3" spans="1:13" x14ac:dyDescent="0.25">
      <c r="A3" s="1">
        <v>43509</v>
      </c>
      <c r="B3" s="2" t="str">
        <f t="shared" ref="B3:B5" si="0">TEXT(A3,"mmmm")</f>
        <v>février</v>
      </c>
      <c r="C3" s="3" t="str">
        <f t="shared" ref="C3:C5" si="1">TEXT(A3,"jjj")</f>
        <v>mar</v>
      </c>
      <c r="D3" s="4">
        <v>0.54166666666666663</v>
      </c>
      <c r="E3" s="4">
        <v>0.59375</v>
      </c>
      <c r="F3" s="4">
        <v>1.0416666666666666E-2</v>
      </c>
      <c r="G3" s="5">
        <f t="shared" ref="G3:G5" si="2">SUM(E3-D3)+IF(D3&gt;E3,1)+F3</f>
        <v>6.2500000000000042E-2</v>
      </c>
    </row>
    <row r="4" spans="1:13" x14ac:dyDescent="0.25">
      <c r="A4" s="1">
        <v>43510</v>
      </c>
      <c r="B4" s="2" t="str">
        <f t="shared" si="0"/>
        <v>février</v>
      </c>
      <c r="C4" s="3" t="str">
        <f t="shared" si="1"/>
        <v>mer</v>
      </c>
      <c r="D4" s="4">
        <v>0.60069444444444442</v>
      </c>
      <c r="E4" s="4">
        <v>0.6875</v>
      </c>
      <c r="F4" s="4">
        <v>1.0416666666666666E-2</v>
      </c>
      <c r="G4" s="5">
        <f t="shared" si="2"/>
        <v>9.7222222222222252E-2</v>
      </c>
      <c r="L4" s="6" t="s">
        <v>5</v>
      </c>
      <c r="M4" t="s">
        <v>15</v>
      </c>
    </row>
    <row r="5" spans="1:13" x14ac:dyDescent="0.25">
      <c r="A5" s="1">
        <v>43511</v>
      </c>
      <c r="B5" s="2" t="str">
        <f t="shared" si="0"/>
        <v>février</v>
      </c>
      <c r="C5" s="3" t="str">
        <f t="shared" si="1"/>
        <v>jeu</v>
      </c>
      <c r="D5" s="4">
        <v>0.81527777777777777</v>
      </c>
      <c r="E5" s="4">
        <v>0.84861111111111109</v>
      </c>
      <c r="F5" s="4">
        <v>1.0416666666666666E-2</v>
      </c>
      <c r="G5" s="5">
        <f t="shared" si="2"/>
        <v>4.374999999999999E-2</v>
      </c>
      <c r="L5" t="s">
        <v>13</v>
      </c>
      <c r="M5" s="5">
        <v>1</v>
      </c>
    </row>
    <row r="6" spans="1:13" x14ac:dyDescent="0.25">
      <c r="A6" s="1"/>
      <c r="L6" t="s">
        <v>9</v>
      </c>
      <c r="M6" s="5">
        <v>1</v>
      </c>
    </row>
    <row r="7" spans="1:13" x14ac:dyDescent="0.25">
      <c r="A7" s="1"/>
      <c r="L7" t="s">
        <v>14</v>
      </c>
      <c r="M7" s="5">
        <v>1</v>
      </c>
    </row>
    <row r="8" spans="1:13" x14ac:dyDescent="0.25">
      <c r="A8" s="1"/>
      <c r="G8" s="4"/>
      <c r="L8" t="s">
        <v>10</v>
      </c>
      <c r="M8" s="5">
        <v>1</v>
      </c>
    </row>
    <row r="9" spans="1:13" x14ac:dyDescent="0.25">
      <c r="A9" s="1"/>
      <c r="G9" s="4"/>
      <c r="L9" t="s">
        <v>11</v>
      </c>
      <c r="M9" s="5">
        <v>4</v>
      </c>
    </row>
    <row r="10" spans="1:13" x14ac:dyDescent="0.25">
      <c r="A10" s="1"/>
      <c r="G10" s="4"/>
    </row>
    <row r="11" spans="1:13" x14ac:dyDescent="0.25">
      <c r="A11" s="1"/>
      <c r="G11" s="4"/>
    </row>
    <row r="12" spans="1:13" x14ac:dyDescent="0.25">
      <c r="A12" s="1"/>
    </row>
    <row r="13" spans="1:13" x14ac:dyDescent="0.25">
      <c r="A13" s="1"/>
    </row>
    <row r="14" spans="1:13" x14ac:dyDescent="0.25">
      <c r="A14" s="1"/>
    </row>
    <row r="15" spans="1:13" x14ac:dyDescent="0.25">
      <c r="A15" s="1"/>
    </row>
    <row r="16" spans="1:13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</sheetData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showGridLines="0" tabSelected="1" workbookViewId="0">
      <selection activeCell="K15" sqref="K15"/>
    </sheetView>
  </sheetViews>
  <sheetFormatPr baseColWidth="10" defaultRowHeight="15" x14ac:dyDescent="0.25"/>
  <cols>
    <col min="12" max="12" width="12.5703125" customWidth="1"/>
    <col min="13" max="13" width="16.42578125" customWidth="1"/>
  </cols>
  <sheetData>
    <row r="1" spans="1:13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12</v>
      </c>
      <c r="H1" t="s">
        <v>0</v>
      </c>
      <c r="I1" t="s">
        <v>1</v>
      </c>
      <c r="J1" t="s">
        <v>2</v>
      </c>
    </row>
    <row r="2" spans="1:13" x14ac:dyDescent="0.25">
      <c r="A2" s="1">
        <v>43507</v>
      </c>
      <c r="B2" s="2" t="str">
        <f>TEXT(A2,"mmmm")</f>
        <v>février</v>
      </c>
      <c r="C2" s="3" t="str">
        <f>TEXT(A2,"jjj")</f>
        <v>dim</v>
      </c>
      <c r="D2" s="7">
        <v>0.95833333333333337</v>
      </c>
      <c r="E2" s="7">
        <v>4.1666666666666664E-2</v>
      </c>
      <c r="F2" s="7">
        <v>1.0416666666666666E-2</v>
      </c>
      <c r="G2" s="7">
        <f>MOD(Tmodele1_2[[#This Row],[Heure fin]]-Tmodele1_2[[#This Row],[Heure Début]],1)+IF(Tmodele1_2[[#This Row],[Heure fin]]&lt;Tmodele1_2[[#This Row],[Heure Début]],Tmodele1_2[[#This Row],[Tps Nettoyage]])</f>
        <v>9.3749999999999931E-2</v>
      </c>
    </row>
    <row r="3" spans="1:13" x14ac:dyDescent="0.25">
      <c r="A3" s="1">
        <v>43509</v>
      </c>
      <c r="B3" s="2" t="str">
        <f t="shared" ref="B3:B5" si="0">TEXT(A3,"mmmm")</f>
        <v>février</v>
      </c>
      <c r="C3" s="3" t="str">
        <f t="shared" ref="C3:C5" si="1">TEXT(A3,"jjj")</f>
        <v>mar</v>
      </c>
      <c r="D3" s="7">
        <v>0.54166666666666663</v>
      </c>
      <c r="E3" s="7">
        <v>0.59375</v>
      </c>
      <c r="F3" s="7">
        <v>1.0416666666666666E-2</v>
      </c>
      <c r="G3" s="7">
        <f>MOD(Tmodele1_2[[#This Row],[Heure fin]]-Tmodele1_2[[#This Row],[Heure Début]],1)+IF(Tmodele1_2[[#This Row],[Heure fin]]&lt;Tmodele1_2[[#This Row],[Heure Début]],Tmodele1_2[[#This Row],[Tps Nettoyage]])</f>
        <v>5.208333333333337E-2</v>
      </c>
    </row>
    <row r="4" spans="1:13" x14ac:dyDescent="0.25">
      <c r="A4" s="1">
        <v>43510</v>
      </c>
      <c r="B4" s="2" t="str">
        <f t="shared" si="0"/>
        <v>février</v>
      </c>
      <c r="C4" s="3" t="str">
        <f t="shared" si="1"/>
        <v>mer</v>
      </c>
      <c r="D4" s="7">
        <v>0.60069444444444442</v>
      </c>
      <c r="E4" s="7">
        <v>0.6875</v>
      </c>
      <c r="F4" s="7">
        <v>1.0416666666666666E-2</v>
      </c>
      <c r="G4" s="7">
        <f>MOD(Tmodele1_2[[#This Row],[Heure fin]]-Tmodele1_2[[#This Row],[Heure Début]],1)+IF(Tmodele1_2[[#This Row],[Heure fin]]&lt;Tmodele1_2[[#This Row],[Heure Début]],Tmodele1_2[[#This Row],[Tps Nettoyage]])</f>
        <v>8.680555555555558E-2</v>
      </c>
      <c r="L4" s="9" t="s">
        <v>18</v>
      </c>
    </row>
    <row r="5" spans="1:13" x14ac:dyDescent="0.25">
      <c r="A5" s="1">
        <v>43511</v>
      </c>
      <c r="B5" s="2" t="str">
        <f t="shared" si="0"/>
        <v>février</v>
      </c>
      <c r="C5" s="3" t="str">
        <f t="shared" si="1"/>
        <v>jeu</v>
      </c>
      <c r="D5" s="7">
        <v>0.81527777777777777</v>
      </c>
      <c r="E5" s="7">
        <v>0.84861111111111109</v>
      </c>
      <c r="F5" s="7">
        <v>1.0416666666666666E-2</v>
      </c>
      <c r="G5" s="7">
        <f>MOD(Tmodele1_2[[#This Row],[Heure fin]]-Tmodele1_2[[#This Row],[Heure Début]],1)+IF(Tmodele1_2[[#This Row],[Heure fin]]&lt;Tmodele1_2[[#This Row],[Heure Début]],Tmodele1_2[[#This Row],[Tps Nettoyage]])</f>
        <v>3.3333333333333326E-2</v>
      </c>
    </row>
    <row r="6" spans="1:13" x14ac:dyDescent="0.25">
      <c r="A6" t="s">
        <v>17</v>
      </c>
      <c r="G6" s="7">
        <f>SUBTOTAL(109,Tmodele1_2[Duree])</f>
        <v>0.26597222222222222</v>
      </c>
      <c r="L6" s="6" t="s">
        <v>5</v>
      </c>
      <c r="M6" t="s">
        <v>16</v>
      </c>
    </row>
    <row r="7" spans="1:13" x14ac:dyDescent="0.25">
      <c r="L7" t="s">
        <v>14</v>
      </c>
      <c r="M7" s="7">
        <v>6.25E-2</v>
      </c>
    </row>
    <row r="8" spans="1:13" x14ac:dyDescent="0.25">
      <c r="E8" s="7"/>
      <c r="G8" s="7"/>
      <c r="L8" t="s">
        <v>10</v>
      </c>
      <c r="M8" s="7">
        <v>9.7222222222222224E-2</v>
      </c>
    </row>
    <row r="9" spans="1:13" x14ac:dyDescent="0.25">
      <c r="C9" s="8" t="s">
        <v>19</v>
      </c>
      <c r="L9" t="s">
        <v>9</v>
      </c>
      <c r="M9" s="7">
        <v>4.3750000000000004E-2</v>
      </c>
    </row>
    <row r="10" spans="1:13" x14ac:dyDescent="0.25">
      <c r="G10" s="7"/>
      <c r="L10" t="s">
        <v>13</v>
      </c>
      <c r="M10" s="7">
        <v>9.375E-2</v>
      </c>
    </row>
    <row r="11" spans="1:13" x14ac:dyDescent="0.25">
      <c r="G11" s="7"/>
      <c r="L11" t="s">
        <v>11</v>
      </c>
      <c r="M11" s="7">
        <v>0.29722222222222222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Jean-Eric</cp:lastModifiedBy>
  <dcterms:created xsi:type="dcterms:W3CDTF">2019-02-11T12:24:09Z</dcterms:created>
  <dcterms:modified xsi:type="dcterms:W3CDTF">2019-02-11T16:36:13Z</dcterms:modified>
</cp:coreProperties>
</file>